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H:\Surveys and Stats and DATA\Annual Report Survey Data All Years\2014-2015\Public\"/>
    </mc:Choice>
  </mc:AlternateContent>
  <bookViews>
    <workbookView xWindow="0" yWindow="0" windowWidth="23040" windowHeight="8832"/>
  </bookViews>
  <sheets>
    <sheet name="Table of Contents" sheetId="1" r:id="rId1"/>
    <sheet name="Summary and Definitions" sheetId="2" r:id="rId2"/>
    <sheet name="Outlets, Hours and SqFt" sheetId="3" r:id="rId3"/>
    <sheet name="Collections" sheetId="4" r:id="rId4"/>
    <sheet name="Services" sheetId="5" r:id="rId5"/>
    <sheet name="Programs" sheetId="6" r:id="rId6"/>
    <sheet name="Internet Connectivity" sheetId="16" r:id="rId7"/>
    <sheet name="Technology" sheetId="7" r:id="rId8"/>
    <sheet name="Millages" sheetId="8" r:id="rId9"/>
    <sheet name="Operating Income" sheetId="9" r:id="rId10"/>
    <sheet name="Operating Expenditures" sheetId="10" r:id="rId11"/>
    <sheet name="Capital Income &amp; Expenditure" sheetId="11" r:id="rId12"/>
    <sheet name="Nonresident Fees" sheetId="12" r:id="rId13"/>
    <sheet name="Staffing" sheetId="13" r:id="rId14"/>
    <sheet name="Director's Salary" sheetId="14" r:id="rId15"/>
    <sheet name="Other Employee Salary" sheetId="15" r:id="rId1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2" i="5" l="1"/>
  <c r="E404" i="13" l="1"/>
  <c r="E405" i="13" s="1"/>
  <c r="F404" i="13"/>
  <c r="F405" i="13" s="1"/>
  <c r="G404" i="13"/>
  <c r="G405" i="13" s="1"/>
  <c r="H404" i="13"/>
  <c r="H405" i="13" s="1"/>
  <c r="I404" i="13"/>
  <c r="I405" i="13" s="1"/>
  <c r="J404" i="13"/>
  <c r="J405" i="13" s="1"/>
  <c r="K404" i="13"/>
  <c r="K405" i="13" s="1"/>
  <c r="L404" i="13"/>
  <c r="L405" i="13" s="1"/>
  <c r="M404" i="13"/>
  <c r="M405" i="13" s="1"/>
  <c r="N404" i="13"/>
  <c r="N405" i="13" s="1"/>
  <c r="O404" i="13"/>
  <c r="O405" i="13" s="1"/>
  <c r="P404" i="13"/>
  <c r="P405" i="13" s="1"/>
  <c r="Q404" i="13"/>
  <c r="Q405" i="13" s="1"/>
  <c r="R404" i="13"/>
  <c r="R405" i="13" s="1"/>
  <c r="S404" i="13"/>
  <c r="S405" i="13" s="1"/>
  <c r="T404" i="13"/>
  <c r="T405" i="13" s="1"/>
  <c r="D404" i="13"/>
  <c r="D405" i="13" s="1"/>
  <c r="E357" i="13"/>
  <c r="E358" i="13" s="1"/>
  <c r="F357" i="13"/>
  <c r="F358" i="13" s="1"/>
  <c r="G357" i="13"/>
  <c r="G358" i="13" s="1"/>
  <c r="H357" i="13"/>
  <c r="H358" i="13" s="1"/>
  <c r="I357" i="13"/>
  <c r="I358" i="13" s="1"/>
  <c r="J357" i="13"/>
  <c r="J358" i="13" s="1"/>
  <c r="K357" i="13"/>
  <c r="K358" i="13" s="1"/>
  <c r="L357" i="13"/>
  <c r="L358" i="13" s="1"/>
  <c r="M357" i="13"/>
  <c r="M358" i="13" s="1"/>
  <c r="N357" i="13"/>
  <c r="N358" i="13" s="1"/>
  <c r="O357" i="13"/>
  <c r="O358" i="13" s="1"/>
  <c r="P357" i="13"/>
  <c r="P358" i="13" s="1"/>
  <c r="Q357" i="13"/>
  <c r="Q358" i="13" s="1"/>
  <c r="R357" i="13"/>
  <c r="R358" i="13" s="1"/>
  <c r="S357" i="13"/>
  <c r="S358" i="13" s="1"/>
  <c r="T357" i="13"/>
  <c r="T358" i="13" s="1"/>
  <c r="D357" i="13"/>
  <c r="D358" i="13" s="1"/>
  <c r="E311" i="13"/>
  <c r="E312" i="13" s="1"/>
  <c r="F311" i="13"/>
  <c r="F312" i="13" s="1"/>
  <c r="G311" i="13"/>
  <c r="G312" i="13" s="1"/>
  <c r="H311" i="13"/>
  <c r="H312" i="13" s="1"/>
  <c r="I311" i="13"/>
  <c r="I312" i="13" s="1"/>
  <c r="J311" i="13"/>
  <c r="J312" i="13" s="1"/>
  <c r="K311" i="13"/>
  <c r="K312" i="13" s="1"/>
  <c r="L311" i="13"/>
  <c r="L312" i="13" s="1"/>
  <c r="M311" i="13"/>
  <c r="M312" i="13" s="1"/>
  <c r="N311" i="13"/>
  <c r="N312" i="13" s="1"/>
  <c r="O311" i="13"/>
  <c r="O312" i="13" s="1"/>
  <c r="P311" i="13"/>
  <c r="P312" i="13" s="1"/>
  <c r="Q311" i="13"/>
  <c r="Q312" i="13" s="1"/>
  <c r="R311" i="13"/>
  <c r="R312" i="13" s="1"/>
  <c r="S311" i="13"/>
  <c r="S312" i="13" s="1"/>
  <c r="T311" i="13"/>
  <c r="T312" i="13" s="1"/>
  <c r="D311" i="13"/>
  <c r="D312" i="13" s="1"/>
  <c r="E233" i="13"/>
  <c r="E234" i="13" s="1"/>
  <c r="F233" i="13"/>
  <c r="F234" i="13" s="1"/>
  <c r="G233" i="13"/>
  <c r="G234" i="13" s="1"/>
  <c r="H233" i="13"/>
  <c r="H234" i="13" s="1"/>
  <c r="I233" i="13"/>
  <c r="I234" i="13" s="1"/>
  <c r="J233" i="13"/>
  <c r="J234" i="13" s="1"/>
  <c r="K233" i="13"/>
  <c r="K234" i="13" s="1"/>
  <c r="L233" i="13"/>
  <c r="L234" i="13" s="1"/>
  <c r="M233" i="13"/>
  <c r="M234" i="13" s="1"/>
  <c r="N233" i="13"/>
  <c r="N234" i="13" s="1"/>
  <c r="O233" i="13"/>
  <c r="O234" i="13" s="1"/>
  <c r="P233" i="13"/>
  <c r="P234" i="13" s="1"/>
  <c r="Q233" i="13"/>
  <c r="Q234" i="13" s="1"/>
  <c r="R233" i="13"/>
  <c r="R234" i="13" s="1"/>
  <c r="S233" i="13"/>
  <c r="S234" i="13" s="1"/>
  <c r="T233" i="13"/>
  <c r="T234" i="13" s="1"/>
  <c r="D233" i="13"/>
  <c r="D234" i="13" s="1"/>
  <c r="E154" i="13"/>
  <c r="E155" i="13" s="1"/>
  <c r="F154" i="13"/>
  <c r="F155" i="13" s="1"/>
  <c r="G154" i="13"/>
  <c r="G155" i="13" s="1"/>
  <c r="H154" i="13"/>
  <c r="H155" i="13" s="1"/>
  <c r="I154" i="13"/>
  <c r="I155" i="13" s="1"/>
  <c r="J154" i="13"/>
  <c r="J155" i="13" s="1"/>
  <c r="K154" i="13"/>
  <c r="K155" i="13" s="1"/>
  <c r="L154" i="13"/>
  <c r="L155" i="13" s="1"/>
  <c r="M154" i="13"/>
  <c r="M155" i="13" s="1"/>
  <c r="N154" i="13"/>
  <c r="N155" i="13" s="1"/>
  <c r="O154" i="13"/>
  <c r="O155" i="13" s="1"/>
  <c r="P154" i="13"/>
  <c r="P155" i="13" s="1"/>
  <c r="Q154" i="13"/>
  <c r="Q155" i="13" s="1"/>
  <c r="R154" i="13"/>
  <c r="R155" i="13" s="1"/>
  <c r="S154" i="13"/>
  <c r="S155" i="13" s="1"/>
  <c r="T154" i="13"/>
  <c r="T155" i="13" s="1"/>
  <c r="D154" i="13"/>
  <c r="D155" i="13" s="1"/>
  <c r="E74" i="13"/>
  <c r="E75" i="13" s="1"/>
  <c r="F74" i="13"/>
  <c r="F75" i="13" s="1"/>
  <c r="G74" i="13"/>
  <c r="G75" i="13" s="1"/>
  <c r="H74" i="13"/>
  <c r="H75" i="13" s="1"/>
  <c r="I74" i="13"/>
  <c r="I75" i="13" s="1"/>
  <c r="J74" i="13"/>
  <c r="J75" i="13" s="1"/>
  <c r="K74" i="13"/>
  <c r="K75" i="13" s="1"/>
  <c r="L74" i="13"/>
  <c r="L75" i="13" s="1"/>
  <c r="M74" i="13"/>
  <c r="M75" i="13" s="1"/>
  <c r="N74" i="13"/>
  <c r="N75" i="13" s="1"/>
  <c r="O74" i="13"/>
  <c r="O75" i="13" s="1"/>
  <c r="P74" i="13"/>
  <c r="P75" i="13" s="1"/>
  <c r="Q74" i="13"/>
  <c r="Q75" i="13" s="1"/>
  <c r="R74" i="13"/>
  <c r="R75" i="13" s="1"/>
  <c r="S74" i="13"/>
  <c r="S75" i="13" s="1"/>
  <c r="T74" i="13"/>
  <c r="T75" i="13" s="1"/>
  <c r="D74" i="13"/>
  <c r="D75" i="13" s="1"/>
  <c r="R408" i="5"/>
  <c r="E404" i="11"/>
  <c r="F404" i="11"/>
  <c r="G404" i="11"/>
  <c r="H404" i="11"/>
  <c r="I404" i="11"/>
  <c r="J404" i="11"/>
  <c r="K404" i="11"/>
  <c r="L404" i="11"/>
  <c r="M404" i="11"/>
  <c r="N404" i="11"/>
  <c r="D404" i="11"/>
  <c r="E357" i="11"/>
  <c r="F357" i="11"/>
  <c r="G357" i="11"/>
  <c r="H357" i="11"/>
  <c r="I357" i="11"/>
  <c r="J357" i="11"/>
  <c r="K357" i="11"/>
  <c r="L357" i="11"/>
  <c r="M357" i="11"/>
  <c r="N357" i="11"/>
  <c r="D357" i="11"/>
  <c r="E311" i="11"/>
  <c r="F311" i="11"/>
  <c r="G311" i="11"/>
  <c r="H311" i="11"/>
  <c r="I311" i="11"/>
  <c r="J311" i="11"/>
  <c r="K311" i="11"/>
  <c r="L311" i="11"/>
  <c r="M311" i="11"/>
  <c r="N311" i="11"/>
  <c r="D311" i="11"/>
  <c r="E233" i="11"/>
  <c r="F233" i="11"/>
  <c r="G233" i="11"/>
  <c r="H233" i="11"/>
  <c r="I233" i="11"/>
  <c r="J233" i="11"/>
  <c r="K233" i="11"/>
  <c r="L233" i="11"/>
  <c r="M233" i="11"/>
  <c r="N233" i="11"/>
  <c r="D233" i="11"/>
  <c r="E154" i="11"/>
  <c r="F154" i="11"/>
  <c r="G154" i="11"/>
  <c r="H154" i="11"/>
  <c r="I154" i="11"/>
  <c r="J154" i="11"/>
  <c r="K154" i="11"/>
  <c r="L154" i="11"/>
  <c r="M154" i="11"/>
  <c r="N154" i="11"/>
  <c r="D154" i="11"/>
  <c r="E74" i="11"/>
  <c r="F74" i="11"/>
  <c r="G74" i="11"/>
  <c r="H74" i="11"/>
  <c r="I74" i="11"/>
  <c r="J74" i="11"/>
  <c r="K74" i="11"/>
  <c r="L74" i="11"/>
  <c r="M74" i="11"/>
  <c r="N74" i="11"/>
  <c r="D74" i="11"/>
  <c r="E404" i="10"/>
  <c r="F404" i="10"/>
  <c r="F405" i="10" s="1"/>
  <c r="G404" i="10"/>
  <c r="G405" i="10" s="1"/>
  <c r="H404" i="10"/>
  <c r="H405" i="10" s="1"/>
  <c r="I404" i="10"/>
  <c r="I405" i="10" s="1"/>
  <c r="J404" i="10"/>
  <c r="J405" i="10" s="1"/>
  <c r="K404" i="10"/>
  <c r="L404" i="10"/>
  <c r="M404" i="10"/>
  <c r="D404" i="10"/>
  <c r="D405" i="10" s="1"/>
  <c r="E357" i="10"/>
  <c r="E358" i="10" s="1"/>
  <c r="F357" i="10"/>
  <c r="F358" i="10" s="1"/>
  <c r="G357" i="10"/>
  <c r="G358" i="10" s="1"/>
  <c r="H357" i="10"/>
  <c r="H358" i="10" s="1"/>
  <c r="I357" i="10"/>
  <c r="I358" i="10" s="1"/>
  <c r="J357" i="10"/>
  <c r="J358" i="10" s="1"/>
  <c r="K357" i="10"/>
  <c r="K358" i="10" s="1"/>
  <c r="L357" i="10"/>
  <c r="L358" i="10" s="1"/>
  <c r="M357" i="10"/>
  <c r="M358" i="10" s="1"/>
  <c r="D357" i="10"/>
  <c r="D358" i="10" s="1"/>
  <c r="E311" i="10"/>
  <c r="E312" i="10" s="1"/>
  <c r="F311" i="10"/>
  <c r="F312" i="10" s="1"/>
  <c r="G311" i="10"/>
  <c r="G312" i="10" s="1"/>
  <c r="H311" i="10"/>
  <c r="H312" i="10" s="1"/>
  <c r="I311" i="10"/>
  <c r="I312" i="10" s="1"/>
  <c r="J311" i="10"/>
  <c r="J312" i="10" s="1"/>
  <c r="K311" i="10"/>
  <c r="K312" i="10" s="1"/>
  <c r="L311" i="10"/>
  <c r="L312" i="10" s="1"/>
  <c r="M311" i="10"/>
  <c r="M312" i="10" s="1"/>
  <c r="D311" i="10"/>
  <c r="D312" i="10" s="1"/>
  <c r="E233" i="10"/>
  <c r="E234" i="10" s="1"/>
  <c r="F233" i="10"/>
  <c r="F234" i="10" s="1"/>
  <c r="G233" i="10"/>
  <c r="G234" i="10" s="1"/>
  <c r="H233" i="10"/>
  <c r="H234" i="10" s="1"/>
  <c r="I233" i="10"/>
  <c r="I234" i="10" s="1"/>
  <c r="J233" i="10"/>
  <c r="J234" i="10" s="1"/>
  <c r="K233" i="10"/>
  <c r="K234" i="10" s="1"/>
  <c r="L233" i="10"/>
  <c r="L234" i="10" s="1"/>
  <c r="M233" i="10"/>
  <c r="M234" i="10" s="1"/>
  <c r="D233" i="10"/>
  <c r="D234" i="10" s="1"/>
  <c r="E154" i="10"/>
  <c r="E155" i="10" s="1"/>
  <c r="F154" i="10"/>
  <c r="F155" i="10" s="1"/>
  <c r="G154" i="10"/>
  <c r="G155" i="10" s="1"/>
  <c r="H154" i="10"/>
  <c r="H155" i="10" s="1"/>
  <c r="I154" i="10"/>
  <c r="I155" i="10" s="1"/>
  <c r="J154" i="10"/>
  <c r="J155" i="10" s="1"/>
  <c r="K154" i="10"/>
  <c r="K155" i="10" s="1"/>
  <c r="L154" i="10"/>
  <c r="M154" i="10"/>
  <c r="M155" i="10" s="1"/>
  <c r="D154" i="10"/>
  <c r="D155" i="10" s="1"/>
  <c r="E74" i="10"/>
  <c r="E75" i="10" s="1"/>
  <c r="F74" i="10"/>
  <c r="F75" i="10" s="1"/>
  <c r="G74" i="10"/>
  <c r="G75" i="10" s="1"/>
  <c r="H74" i="10"/>
  <c r="H75" i="10" s="1"/>
  <c r="I74" i="10"/>
  <c r="I75" i="10" s="1"/>
  <c r="J74" i="10"/>
  <c r="J75" i="10" s="1"/>
  <c r="K74" i="10"/>
  <c r="K75" i="10" s="1"/>
  <c r="L74" i="10"/>
  <c r="L75" i="10" s="1"/>
  <c r="M74" i="10"/>
  <c r="M75" i="10" s="1"/>
  <c r="D74" i="10"/>
  <c r="D75" i="10" s="1"/>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184"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N403" i="10"/>
  <c r="N4" i="10"/>
  <c r="H404" i="9"/>
  <c r="I404" i="9"/>
  <c r="I405" i="9" s="1"/>
  <c r="J404" i="9"/>
  <c r="K404" i="9"/>
  <c r="L404" i="9"/>
  <c r="L405" i="9" s="1"/>
  <c r="M404" i="9"/>
  <c r="N404" i="9"/>
  <c r="O404" i="9"/>
  <c r="P404" i="9"/>
  <c r="Q404" i="9"/>
  <c r="Q405" i="9" s="1"/>
  <c r="R404" i="9"/>
  <c r="S404" i="9"/>
  <c r="T404" i="9"/>
  <c r="T405" i="9" s="1"/>
  <c r="U404" i="9"/>
  <c r="V404" i="9"/>
  <c r="W404" i="9"/>
  <c r="X404" i="9"/>
  <c r="Y404" i="9"/>
  <c r="Y405" i="9" s="1"/>
  <c r="Z404" i="9"/>
  <c r="Z405" i="9" s="1"/>
  <c r="AA404" i="9"/>
  <c r="AA405" i="9" s="1"/>
  <c r="H405" i="9"/>
  <c r="J405" i="9"/>
  <c r="K405" i="9"/>
  <c r="M405" i="9"/>
  <c r="N405" i="9"/>
  <c r="O405" i="9"/>
  <c r="P405" i="9"/>
  <c r="R405" i="9"/>
  <c r="S405" i="9"/>
  <c r="U405" i="9"/>
  <c r="V405" i="9"/>
  <c r="X405" i="9"/>
  <c r="G404" i="9"/>
  <c r="G405" i="9" s="1"/>
  <c r="AB361" i="9"/>
  <c r="AB362" i="9"/>
  <c r="AB363" i="9"/>
  <c r="AB364" i="9"/>
  <c r="AB365" i="9"/>
  <c r="AB366" i="9"/>
  <c r="AB367" i="9"/>
  <c r="AB368" i="9"/>
  <c r="AB369" i="9"/>
  <c r="AB370" i="9"/>
  <c r="AB371" i="9"/>
  <c r="AB372" i="9"/>
  <c r="AB373" i="9"/>
  <c r="AB374" i="9"/>
  <c r="AB375" i="9"/>
  <c r="AB376" i="9"/>
  <c r="AB377" i="9"/>
  <c r="AB378" i="9"/>
  <c r="AB379" i="9"/>
  <c r="AB380" i="9"/>
  <c r="AB381" i="9"/>
  <c r="AB382" i="9"/>
  <c r="AB383" i="9"/>
  <c r="AB384" i="9"/>
  <c r="AB385" i="9"/>
  <c r="AB386" i="9"/>
  <c r="AB387" i="9"/>
  <c r="AB388" i="9"/>
  <c r="AB389" i="9"/>
  <c r="AB390" i="9"/>
  <c r="AB391" i="9"/>
  <c r="AB392" i="9"/>
  <c r="AB393" i="9"/>
  <c r="AB394" i="9"/>
  <c r="AB395" i="9"/>
  <c r="AB396" i="9"/>
  <c r="AB397" i="9"/>
  <c r="AB398" i="9"/>
  <c r="AB399" i="9"/>
  <c r="AB400" i="9"/>
  <c r="AB401" i="9"/>
  <c r="AB402" i="9"/>
  <c r="AB403" i="9"/>
  <c r="AB360" i="9"/>
  <c r="I358" i="9"/>
  <c r="H357" i="9"/>
  <c r="I357" i="9"/>
  <c r="J357" i="9"/>
  <c r="J358" i="9" s="1"/>
  <c r="K357" i="9"/>
  <c r="K358" i="9" s="1"/>
  <c r="L357" i="9"/>
  <c r="M357" i="9"/>
  <c r="M358" i="9" s="1"/>
  <c r="N357" i="9"/>
  <c r="N358" i="9" s="1"/>
  <c r="O357" i="9"/>
  <c r="O358" i="9" s="1"/>
  <c r="P357" i="9"/>
  <c r="Q357" i="9"/>
  <c r="Q358" i="9" s="1"/>
  <c r="R357" i="9"/>
  <c r="R358" i="9" s="1"/>
  <c r="S357" i="9"/>
  <c r="S358" i="9" s="1"/>
  <c r="T357" i="9"/>
  <c r="U357" i="9"/>
  <c r="U358" i="9" s="1"/>
  <c r="V357" i="9"/>
  <c r="V358" i="9" s="1"/>
  <c r="W357" i="9"/>
  <c r="W358" i="9" s="1"/>
  <c r="X357" i="9"/>
  <c r="Y357" i="9"/>
  <c r="Y358" i="9" s="1"/>
  <c r="Z357" i="9"/>
  <c r="Z358" i="9" s="1"/>
  <c r="AA357" i="9"/>
  <c r="G357" i="9"/>
  <c r="AB315" i="9"/>
  <c r="AB316" i="9"/>
  <c r="AB317" i="9"/>
  <c r="AB318" i="9"/>
  <c r="AB319" i="9"/>
  <c r="AB320" i="9"/>
  <c r="AB321" i="9"/>
  <c r="AB322" i="9"/>
  <c r="AB323" i="9"/>
  <c r="AB324" i="9"/>
  <c r="AB325" i="9"/>
  <c r="AB326" i="9"/>
  <c r="AB327" i="9"/>
  <c r="AB328" i="9"/>
  <c r="AB329" i="9"/>
  <c r="AB330" i="9"/>
  <c r="AB331" i="9"/>
  <c r="AB332" i="9"/>
  <c r="AB333" i="9"/>
  <c r="AB334" i="9"/>
  <c r="AB335" i="9"/>
  <c r="AB336" i="9"/>
  <c r="AB337" i="9"/>
  <c r="AB338" i="9"/>
  <c r="AB339" i="9"/>
  <c r="AB340" i="9"/>
  <c r="AB341" i="9"/>
  <c r="AB342" i="9"/>
  <c r="AB343" i="9"/>
  <c r="AB344" i="9"/>
  <c r="AB345" i="9"/>
  <c r="AB346" i="9"/>
  <c r="AB347" i="9"/>
  <c r="AB348" i="9"/>
  <c r="AB349" i="9"/>
  <c r="AB350" i="9"/>
  <c r="AB351" i="9"/>
  <c r="AB352" i="9"/>
  <c r="AB353" i="9"/>
  <c r="AB354" i="9"/>
  <c r="AB355" i="9"/>
  <c r="AB356" i="9"/>
  <c r="AB314" i="9"/>
  <c r="H311" i="9"/>
  <c r="H312" i="9" s="1"/>
  <c r="I311" i="9"/>
  <c r="I312" i="9" s="1"/>
  <c r="J311" i="9"/>
  <c r="J312" i="9" s="1"/>
  <c r="K311" i="9"/>
  <c r="K312" i="9" s="1"/>
  <c r="L311" i="9"/>
  <c r="L312" i="9" s="1"/>
  <c r="M311" i="9"/>
  <c r="M312" i="9" s="1"/>
  <c r="N311" i="9"/>
  <c r="N312" i="9" s="1"/>
  <c r="O311" i="9"/>
  <c r="O312" i="9" s="1"/>
  <c r="P311" i="9"/>
  <c r="P312" i="9" s="1"/>
  <c r="Q311" i="9"/>
  <c r="Q312" i="9" s="1"/>
  <c r="R311" i="9"/>
  <c r="R312" i="9" s="1"/>
  <c r="S311" i="9"/>
  <c r="S312" i="9" s="1"/>
  <c r="T311" i="9"/>
  <c r="T312" i="9" s="1"/>
  <c r="U311" i="9"/>
  <c r="U312" i="9" s="1"/>
  <c r="V311" i="9"/>
  <c r="V312" i="9" s="1"/>
  <c r="W311" i="9"/>
  <c r="W312" i="9" s="1"/>
  <c r="X311" i="9"/>
  <c r="X312" i="9" s="1"/>
  <c r="Y311" i="9"/>
  <c r="Y312" i="9" s="1"/>
  <c r="Z311" i="9"/>
  <c r="Z312" i="9" s="1"/>
  <c r="AA311" i="9"/>
  <c r="G311" i="9"/>
  <c r="G312" i="9" s="1"/>
  <c r="AB237" i="9"/>
  <c r="AB238" i="9"/>
  <c r="AB239" i="9"/>
  <c r="AB240" i="9"/>
  <c r="AB241" i="9"/>
  <c r="AB242" i="9"/>
  <c r="AB243" i="9"/>
  <c r="AB244" i="9"/>
  <c r="AB245" i="9"/>
  <c r="AB246" i="9"/>
  <c r="AB247" i="9"/>
  <c r="AB248" i="9"/>
  <c r="AB249" i="9"/>
  <c r="AB250" i="9"/>
  <c r="AB251" i="9"/>
  <c r="AB252" i="9"/>
  <c r="AB253" i="9"/>
  <c r="AB254" i="9"/>
  <c r="AB255" i="9"/>
  <c r="AB256" i="9"/>
  <c r="AB257" i="9"/>
  <c r="AB258" i="9"/>
  <c r="AB259" i="9"/>
  <c r="AB260" i="9"/>
  <c r="AB261" i="9"/>
  <c r="AB262" i="9"/>
  <c r="AB263" i="9"/>
  <c r="AB264" i="9"/>
  <c r="AB265" i="9"/>
  <c r="AB266" i="9"/>
  <c r="AB267" i="9"/>
  <c r="AB184" i="9"/>
  <c r="AB268" i="9"/>
  <c r="AB269" i="9"/>
  <c r="AB270" i="9"/>
  <c r="AB271" i="9"/>
  <c r="AB272" i="9"/>
  <c r="AB273" i="9"/>
  <c r="AB274" i="9"/>
  <c r="AB275" i="9"/>
  <c r="AB276" i="9"/>
  <c r="AB277" i="9"/>
  <c r="AB278" i="9"/>
  <c r="AB279" i="9"/>
  <c r="AB280" i="9"/>
  <c r="AB281" i="9"/>
  <c r="AB282" i="9"/>
  <c r="AB283" i="9"/>
  <c r="AB284" i="9"/>
  <c r="AB285" i="9"/>
  <c r="AB286" i="9"/>
  <c r="AB287" i="9"/>
  <c r="AB288" i="9"/>
  <c r="AB289" i="9"/>
  <c r="AB290" i="9"/>
  <c r="AB291" i="9"/>
  <c r="AB292" i="9"/>
  <c r="AB293" i="9"/>
  <c r="AB294" i="9"/>
  <c r="AB295" i="9"/>
  <c r="AB296" i="9"/>
  <c r="AB297" i="9"/>
  <c r="AB298" i="9"/>
  <c r="AB299" i="9"/>
  <c r="AB300" i="9"/>
  <c r="AB301" i="9"/>
  <c r="AB302" i="9"/>
  <c r="AB303" i="9"/>
  <c r="AB304" i="9"/>
  <c r="AB305" i="9"/>
  <c r="AB306" i="9"/>
  <c r="AB307" i="9"/>
  <c r="AB308" i="9"/>
  <c r="AB309" i="9"/>
  <c r="AB310" i="9"/>
  <c r="AB236" i="9"/>
  <c r="AB312" i="9" l="1"/>
  <c r="AA312" i="9"/>
  <c r="AB358" i="9"/>
  <c r="M406" i="11"/>
  <c r="I406" i="11"/>
  <c r="E406" i="11"/>
  <c r="D406" i="11"/>
  <c r="K406" i="11"/>
  <c r="G406" i="11"/>
  <c r="N406" i="11"/>
  <c r="J406" i="11"/>
  <c r="F406" i="11"/>
  <c r="L406" i="11"/>
  <c r="H406" i="11"/>
  <c r="N234" i="10"/>
  <c r="M407" i="10"/>
  <c r="M408" i="10" s="1"/>
  <c r="I407" i="10"/>
  <c r="I408" i="10" s="1"/>
  <c r="E407" i="10"/>
  <c r="E408" i="10" s="1"/>
  <c r="N155" i="10"/>
  <c r="N405" i="10"/>
  <c r="M405" i="10"/>
  <c r="E405" i="10"/>
  <c r="N75" i="10"/>
  <c r="N358" i="10"/>
  <c r="K407" i="10"/>
  <c r="K408" i="10" s="1"/>
  <c r="G407" i="10"/>
  <c r="G408" i="10" s="1"/>
  <c r="K405" i="10"/>
  <c r="N312" i="10"/>
  <c r="L407" i="10"/>
  <c r="H407" i="10"/>
  <c r="H408" i="10" s="1"/>
  <c r="L155" i="10"/>
  <c r="L405" i="10"/>
  <c r="D407" i="10"/>
  <c r="D408" i="10" s="1"/>
  <c r="J407" i="10"/>
  <c r="J408" i="10" s="1"/>
  <c r="F407" i="10"/>
  <c r="F408" i="10" s="1"/>
  <c r="W405" i="9"/>
  <c r="AB405" i="9"/>
  <c r="AA358" i="9"/>
  <c r="G358" i="9"/>
  <c r="X358" i="9"/>
  <c r="T358" i="9"/>
  <c r="P358" i="9"/>
  <c r="L358" i="9"/>
  <c r="H358" i="9"/>
  <c r="G233" i="9"/>
  <c r="G234" i="9" s="1"/>
  <c r="I233" i="9"/>
  <c r="I234" i="9" s="1"/>
  <c r="J233" i="9"/>
  <c r="J234" i="9" s="1"/>
  <c r="K233" i="9"/>
  <c r="K234" i="9" s="1"/>
  <c r="L233" i="9"/>
  <c r="M233" i="9"/>
  <c r="M234" i="9" s="1"/>
  <c r="N233" i="9"/>
  <c r="N234" i="9" s="1"/>
  <c r="O233" i="9"/>
  <c r="O234" i="9" s="1"/>
  <c r="P233" i="9"/>
  <c r="P234" i="9" s="1"/>
  <c r="Q233" i="9"/>
  <c r="Q234" i="9" s="1"/>
  <c r="R233" i="9"/>
  <c r="R234" i="9" s="1"/>
  <c r="S233" i="9"/>
  <c r="S234" i="9" s="1"/>
  <c r="T233" i="9"/>
  <c r="T234" i="9" s="1"/>
  <c r="U233" i="9"/>
  <c r="U234" i="9" s="1"/>
  <c r="V233" i="9"/>
  <c r="V234" i="9" s="1"/>
  <c r="W233" i="9"/>
  <c r="W234" i="9" s="1"/>
  <c r="X233" i="9"/>
  <c r="X234" i="9" s="1"/>
  <c r="Y233" i="9"/>
  <c r="Y234" i="9" s="1"/>
  <c r="Z233" i="9"/>
  <c r="Z234" i="9" s="1"/>
  <c r="AA233" i="9"/>
  <c r="AA234" i="9" s="1"/>
  <c r="H233" i="9"/>
  <c r="H234" i="9" s="1"/>
  <c r="AB158" i="9"/>
  <c r="AB159" i="9"/>
  <c r="AB160" i="9"/>
  <c r="AB161" i="9"/>
  <c r="AB162" i="9"/>
  <c r="AB163" i="9"/>
  <c r="AB164" i="9"/>
  <c r="AB165" i="9"/>
  <c r="AB166" i="9"/>
  <c r="AB167" i="9"/>
  <c r="AB168" i="9"/>
  <c r="AB169" i="9"/>
  <c r="AB170" i="9"/>
  <c r="AB171" i="9"/>
  <c r="AB172" i="9"/>
  <c r="AB173" i="9"/>
  <c r="AB174" i="9"/>
  <c r="AB175" i="9"/>
  <c r="AB176" i="9"/>
  <c r="AB177" i="9"/>
  <c r="AB178" i="9"/>
  <c r="AB179" i="9"/>
  <c r="AB180" i="9"/>
  <c r="AB181" i="9"/>
  <c r="AB182" i="9"/>
  <c r="AB183" i="9"/>
  <c r="AB185" i="9"/>
  <c r="AB186" i="9"/>
  <c r="AB187" i="9"/>
  <c r="AB188" i="9"/>
  <c r="AB189" i="9"/>
  <c r="AB190" i="9"/>
  <c r="AB191" i="9"/>
  <c r="AB192" i="9"/>
  <c r="AB193" i="9"/>
  <c r="AB194" i="9"/>
  <c r="AB195" i="9"/>
  <c r="AB196" i="9"/>
  <c r="AB197" i="9"/>
  <c r="AB198" i="9"/>
  <c r="AB199" i="9"/>
  <c r="AB200" i="9"/>
  <c r="AB201" i="9"/>
  <c r="AB202" i="9"/>
  <c r="AB203" i="9"/>
  <c r="AB204" i="9"/>
  <c r="AB205" i="9"/>
  <c r="AB206" i="9"/>
  <c r="AB207" i="9"/>
  <c r="AB208" i="9"/>
  <c r="AB209" i="9"/>
  <c r="AB210" i="9"/>
  <c r="AB211" i="9"/>
  <c r="AB212" i="9"/>
  <c r="AB213" i="9"/>
  <c r="AB214" i="9"/>
  <c r="AB215" i="9"/>
  <c r="AB216" i="9"/>
  <c r="AB217" i="9"/>
  <c r="AB218" i="9"/>
  <c r="AB219" i="9"/>
  <c r="AB220" i="9"/>
  <c r="AB221" i="9"/>
  <c r="AB222" i="9"/>
  <c r="AB223" i="9"/>
  <c r="AB224" i="9"/>
  <c r="AB225" i="9"/>
  <c r="AB226" i="9"/>
  <c r="AB227" i="9"/>
  <c r="AB228" i="9"/>
  <c r="AB229" i="9"/>
  <c r="AB230" i="9"/>
  <c r="AB231" i="9"/>
  <c r="AB232" i="9"/>
  <c r="AB157" i="9"/>
  <c r="I154" i="9"/>
  <c r="I155" i="9" s="1"/>
  <c r="J154" i="9"/>
  <c r="J155" i="9" s="1"/>
  <c r="K154" i="9"/>
  <c r="K155" i="9" s="1"/>
  <c r="L154" i="9"/>
  <c r="L155" i="9" s="1"/>
  <c r="M154" i="9"/>
  <c r="M155" i="9" s="1"/>
  <c r="N154" i="9"/>
  <c r="N155" i="9" s="1"/>
  <c r="O154" i="9"/>
  <c r="O155" i="9" s="1"/>
  <c r="P154" i="9"/>
  <c r="P155" i="9" s="1"/>
  <c r="Q154" i="9"/>
  <c r="Q155" i="9" s="1"/>
  <c r="R154" i="9"/>
  <c r="R155" i="9" s="1"/>
  <c r="S154" i="9"/>
  <c r="S155" i="9" s="1"/>
  <c r="T154" i="9"/>
  <c r="U154" i="9"/>
  <c r="U155" i="9" s="1"/>
  <c r="V154" i="9"/>
  <c r="V155" i="9" s="1"/>
  <c r="W154" i="9"/>
  <c r="W155" i="9" s="1"/>
  <c r="X154" i="9"/>
  <c r="X155" i="9" s="1"/>
  <c r="Y154" i="9"/>
  <c r="Y155" i="9" s="1"/>
  <c r="Z154" i="9"/>
  <c r="Z155" i="9" s="1"/>
  <c r="AA154" i="9"/>
  <c r="AA155" i="9" s="1"/>
  <c r="H154" i="9"/>
  <c r="H155" i="9" s="1"/>
  <c r="G154" i="9"/>
  <c r="G155" i="9" s="1"/>
  <c r="AB78" i="9"/>
  <c r="AB79"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105" i="9"/>
  <c r="AB106" i="9"/>
  <c r="AB107" i="9"/>
  <c r="AB108" i="9"/>
  <c r="AB109" i="9"/>
  <c r="AB110" i="9"/>
  <c r="AB111" i="9"/>
  <c r="AB112" i="9"/>
  <c r="AB113" i="9"/>
  <c r="AB114" i="9"/>
  <c r="AB115" i="9"/>
  <c r="AB116" i="9"/>
  <c r="AB117" i="9"/>
  <c r="AB118" i="9"/>
  <c r="AB119" i="9"/>
  <c r="AB120" i="9"/>
  <c r="AB121" i="9"/>
  <c r="AB122" i="9"/>
  <c r="AB123" i="9"/>
  <c r="AB124" i="9"/>
  <c r="AB125" i="9"/>
  <c r="AB126" i="9"/>
  <c r="AB127" i="9"/>
  <c r="AB128" i="9"/>
  <c r="AB129" i="9"/>
  <c r="AB130" i="9"/>
  <c r="AB131" i="9"/>
  <c r="AB132" i="9"/>
  <c r="AB133" i="9"/>
  <c r="AB134" i="9"/>
  <c r="AB135" i="9"/>
  <c r="AB136" i="9"/>
  <c r="AB137" i="9"/>
  <c r="AB138" i="9"/>
  <c r="AB139" i="9"/>
  <c r="AB140" i="9"/>
  <c r="AB141" i="9"/>
  <c r="AB142" i="9"/>
  <c r="AB143" i="9"/>
  <c r="AB144" i="9"/>
  <c r="AB145" i="9"/>
  <c r="AB146" i="9"/>
  <c r="AB147" i="9"/>
  <c r="AB148" i="9"/>
  <c r="AB149" i="9"/>
  <c r="AB150" i="9"/>
  <c r="AB151" i="9"/>
  <c r="AB152" i="9"/>
  <c r="AB153" i="9"/>
  <c r="AB77" i="9"/>
  <c r="H74" i="9"/>
  <c r="H75" i="9" s="1"/>
  <c r="I74" i="9"/>
  <c r="I75" i="9" s="1"/>
  <c r="J74" i="9"/>
  <c r="J75" i="9" s="1"/>
  <c r="K74" i="9"/>
  <c r="K75" i="9" s="1"/>
  <c r="L74" i="9"/>
  <c r="L75" i="9" s="1"/>
  <c r="M74" i="9"/>
  <c r="M75" i="9" s="1"/>
  <c r="N74" i="9"/>
  <c r="N75" i="9" s="1"/>
  <c r="O74" i="9"/>
  <c r="O75" i="9" s="1"/>
  <c r="P74" i="9"/>
  <c r="P75" i="9" s="1"/>
  <c r="Q74" i="9"/>
  <c r="Q75" i="9" s="1"/>
  <c r="R74" i="9"/>
  <c r="R75" i="9" s="1"/>
  <c r="S74" i="9"/>
  <c r="S75" i="9" s="1"/>
  <c r="T74" i="9"/>
  <c r="T75" i="9" s="1"/>
  <c r="U74" i="9"/>
  <c r="U75" i="9" s="1"/>
  <c r="V74" i="9"/>
  <c r="V75" i="9" s="1"/>
  <c r="W74" i="9"/>
  <c r="W75" i="9" s="1"/>
  <c r="X74" i="9"/>
  <c r="X75" i="9" s="1"/>
  <c r="Y74" i="9"/>
  <c r="Y75" i="9" s="1"/>
  <c r="Z74" i="9"/>
  <c r="AA74" i="9"/>
  <c r="AA75" i="9" s="1"/>
  <c r="G74" i="9"/>
  <c r="G75" i="9" s="1"/>
  <c r="AB5" i="9"/>
  <c r="AB6" i="9"/>
  <c r="AB7" i="9"/>
  <c r="AB8" i="9"/>
  <c r="AB9" i="9"/>
  <c r="AB10" i="9"/>
  <c r="AB11" i="9"/>
  <c r="AB12" i="9"/>
  <c r="AB13" i="9"/>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4" i="9"/>
  <c r="D154" i="7"/>
  <c r="D155" i="7" s="1"/>
  <c r="E154" i="7"/>
  <c r="E155" i="7" s="1"/>
  <c r="D233" i="7"/>
  <c r="D234" i="7" s="1"/>
  <c r="E233" i="7"/>
  <c r="E234" i="7" s="1"/>
  <c r="D311" i="7"/>
  <c r="D312" i="7" s="1"/>
  <c r="E311" i="7"/>
  <c r="E312" i="7" s="1"/>
  <c r="D357" i="7"/>
  <c r="D358" i="7" s="1"/>
  <c r="E357" i="7"/>
  <c r="E358" i="7" s="1"/>
  <c r="D404" i="7"/>
  <c r="D405" i="7" s="1"/>
  <c r="E404" i="7"/>
  <c r="D74" i="7"/>
  <c r="D75" i="7" s="1"/>
  <c r="E74" i="7"/>
  <c r="E75" i="7" s="1"/>
  <c r="L407" i="9" l="1"/>
  <c r="L408" i="9" s="1"/>
  <c r="L234" i="9"/>
  <c r="N408" i="10"/>
  <c r="L408" i="10"/>
  <c r="T407" i="9"/>
  <c r="T408" i="9" s="1"/>
  <c r="AB155" i="9"/>
  <c r="M407" i="9"/>
  <c r="M408" i="9" s="1"/>
  <c r="I407" i="9"/>
  <c r="I408" i="9" s="1"/>
  <c r="AA407" i="9"/>
  <c r="W407" i="9"/>
  <c r="W408" i="9" s="1"/>
  <c r="S407" i="9"/>
  <c r="S408" i="9" s="1"/>
  <c r="O407" i="9"/>
  <c r="O408" i="9" s="1"/>
  <c r="Y407" i="9"/>
  <c r="Y408" i="9" s="1"/>
  <c r="H407" i="9"/>
  <c r="H408" i="9" s="1"/>
  <c r="X407" i="9"/>
  <c r="X408" i="9" s="1"/>
  <c r="Q407" i="9"/>
  <c r="Q408" i="9" s="1"/>
  <c r="AB75" i="9"/>
  <c r="Z75" i="9"/>
  <c r="AB234" i="9"/>
  <c r="G407" i="9"/>
  <c r="U407" i="9"/>
  <c r="U408" i="9" s="1"/>
  <c r="K407" i="9"/>
  <c r="K408" i="9" s="1"/>
  <c r="P407" i="9"/>
  <c r="P408" i="9" s="1"/>
  <c r="T155" i="9"/>
  <c r="Z407" i="9"/>
  <c r="V407" i="9"/>
  <c r="V408" i="9" s="1"/>
  <c r="R407" i="9"/>
  <c r="R408" i="9" s="1"/>
  <c r="N407" i="9"/>
  <c r="J407" i="9"/>
  <c r="J408" i="9" s="1"/>
  <c r="E407" i="7"/>
  <c r="D407" i="7"/>
  <c r="E405" i="7"/>
  <c r="U404" i="6"/>
  <c r="U357" i="6"/>
  <c r="U358" i="6" s="1"/>
  <c r="U311" i="6"/>
  <c r="U312" i="6" s="1"/>
  <c r="U233" i="6"/>
  <c r="U234" i="6" s="1"/>
  <c r="U154" i="6"/>
  <c r="U155" i="6" s="1"/>
  <c r="U74" i="6"/>
  <c r="U75" i="6" s="1"/>
  <c r="D404" i="6"/>
  <c r="E404" i="6"/>
  <c r="F404" i="6"/>
  <c r="G404" i="6"/>
  <c r="G405" i="6" s="1"/>
  <c r="H404" i="6"/>
  <c r="I404" i="6"/>
  <c r="J404" i="6"/>
  <c r="K404" i="6"/>
  <c r="K405" i="6" s="1"/>
  <c r="L404" i="6"/>
  <c r="L405" i="6" s="1"/>
  <c r="M404" i="6"/>
  <c r="M405" i="6" s="1"/>
  <c r="N404" i="6"/>
  <c r="O404" i="6"/>
  <c r="P404" i="6"/>
  <c r="Q404" i="6"/>
  <c r="R404" i="6"/>
  <c r="R405" i="6" s="1"/>
  <c r="S404" i="6"/>
  <c r="T404" i="6"/>
  <c r="D357" i="6"/>
  <c r="D358" i="6" s="1"/>
  <c r="E357" i="6"/>
  <c r="E358" i="6" s="1"/>
  <c r="F357" i="6"/>
  <c r="F358" i="6" s="1"/>
  <c r="G357" i="6"/>
  <c r="G358" i="6" s="1"/>
  <c r="H357" i="6"/>
  <c r="H358" i="6" s="1"/>
  <c r="I357" i="6"/>
  <c r="I358" i="6" s="1"/>
  <c r="J357" i="6"/>
  <c r="J358" i="6" s="1"/>
  <c r="K357" i="6"/>
  <c r="K358" i="6" s="1"/>
  <c r="L357" i="6"/>
  <c r="L358" i="6" s="1"/>
  <c r="M357" i="6"/>
  <c r="M358" i="6" s="1"/>
  <c r="N357" i="6"/>
  <c r="N358" i="6" s="1"/>
  <c r="O357" i="6"/>
  <c r="O358" i="6" s="1"/>
  <c r="P357" i="6"/>
  <c r="P358" i="6" s="1"/>
  <c r="Q357" i="6"/>
  <c r="Q358" i="6" s="1"/>
  <c r="R357" i="6"/>
  <c r="R358" i="6" s="1"/>
  <c r="S357" i="6"/>
  <c r="S358" i="6" s="1"/>
  <c r="T357" i="6"/>
  <c r="T358" i="6" s="1"/>
  <c r="D311" i="6"/>
  <c r="D312" i="6" s="1"/>
  <c r="E311" i="6"/>
  <c r="E312" i="6" s="1"/>
  <c r="F311" i="6"/>
  <c r="F312" i="6" s="1"/>
  <c r="G311" i="6"/>
  <c r="G312" i="6" s="1"/>
  <c r="H311" i="6"/>
  <c r="H312" i="6" s="1"/>
  <c r="I311" i="6"/>
  <c r="I312" i="6" s="1"/>
  <c r="J311" i="6"/>
  <c r="J312" i="6" s="1"/>
  <c r="K311" i="6"/>
  <c r="K312" i="6" s="1"/>
  <c r="L311" i="6"/>
  <c r="L312" i="6" s="1"/>
  <c r="M311" i="6"/>
  <c r="M312" i="6" s="1"/>
  <c r="N311" i="6"/>
  <c r="N312" i="6" s="1"/>
  <c r="O311" i="6"/>
  <c r="O312" i="6" s="1"/>
  <c r="P311" i="6"/>
  <c r="P312" i="6" s="1"/>
  <c r="Q311" i="6"/>
  <c r="Q312" i="6" s="1"/>
  <c r="R311" i="6"/>
  <c r="R312" i="6" s="1"/>
  <c r="S311" i="6"/>
  <c r="S312" i="6" s="1"/>
  <c r="T311" i="6"/>
  <c r="T312" i="6" s="1"/>
  <c r="D233" i="6"/>
  <c r="D234" i="6" s="1"/>
  <c r="E233" i="6"/>
  <c r="E234" i="6" s="1"/>
  <c r="F233" i="6"/>
  <c r="F234" i="6" s="1"/>
  <c r="G233" i="6"/>
  <c r="G234" i="6" s="1"/>
  <c r="H233" i="6"/>
  <c r="H234" i="6" s="1"/>
  <c r="I233" i="6"/>
  <c r="I234" i="6" s="1"/>
  <c r="J233" i="6"/>
  <c r="J234" i="6" s="1"/>
  <c r="K233" i="6"/>
  <c r="K234" i="6" s="1"/>
  <c r="L233" i="6"/>
  <c r="L234" i="6" s="1"/>
  <c r="M233" i="6"/>
  <c r="M234" i="6" s="1"/>
  <c r="N233" i="6"/>
  <c r="N234" i="6" s="1"/>
  <c r="O233" i="6"/>
  <c r="O234" i="6" s="1"/>
  <c r="P233" i="6"/>
  <c r="P234" i="6" s="1"/>
  <c r="Q233" i="6"/>
  <c r="Q234" i="6" s="1"/>
  <c r="R233" i="6"/>
  <c r="R234" i="6" s="1"/>
  <c r="S233" i="6"/>
  <c r="S234" i="6" s="1"/>
  <c r="T233" i="6"/>
  <c r="T234" i="6" s="1"/>
  <c r="D154" i="6"/>
  <c r="D155" i="6" s="1"/>
  <c r="E154" i="6"/>
  <c r="E155" i="6" s="1"/>
  <c r="F154" i="6"/>
  <c r="F155" i="6" s="1"/>
  <c r="G154" i="6"/>
  <c r="G155" i="6" s="1"/>
  <c r="H154" i="6"/>
  <c r="H155" i="6" s="1"/>
  <c r="I154" i="6"/>
  <c r="I155" i="6" s="1"/>
  <c r="J154" i="6"/>
  <c r="J155" i="6" s="1"/>
  <c r="K154" i="6"/>
  <c r="K155" i="6" s="1"/>
  <c r="L154" i="6"/>
  <c r="L155" i="6" s="1"/>
  <c r="M154" i="6"/>
  <c r="M155" i="6" s="1"/>
  <c r="N154" i="6"/>
  <c r="N155" i="6" s="1"/>
  <c r="O154" i="6"/>
  <c r="O155" i="6" s="1"/>
  <c r="P154" i="6"/>
  <c r="P155" i="6" s="1"/>
  <c r="Q154" i="6"/>
  <c r="Q155" i="6" s="1"/>
  <c r="R154" i="6"/>
  <c r="R155" i="6" s="1"/>
  <c r="S154" i="6"/>
  <c r="S155" i="6" s="1"/>
  <c r="T154" i="6"/>
  <c r="T155" i="6" s="1"/>
  <c r="D74" i="6"/>
  <c r="D75" i="6" s="1"/>
  <c r="E74" i="6"/>
  <c r="E75" i="6" s="1"/>
  <c r="F74" i="6"/>
  <c r="F75" i="6" s="1"/>
  <c r="G74" i="6"/>
  <c r="G75" i="6" s="1"/>
  <c r="H74" i="6"/>
  <c r="H75" i="6" s="1"/>
  <c r="I74" i="6"/>
  <c r="I75" i="6" s="1"/>
  <c r="J74" i="6"/>
  <c r="J75" i="6" s="1"/>
  <c r="K74" i="6"/>
  <c r="K75" i="6" s="1"/>
  <c r="L74" i="6"/>
  <c r="L75" i="6" s="1"/>
  <c r="M74" i="6"/>
  <c r="M75" i="6" s="1"/>
  <c r="N74" i="6"/>
  <c r="N75" i="6" s="1"/>
  <c r="O74" i="6"/>
  <c r="O75" i="6" s="1"/>
  <c r="P74" i="6"/>
  <c r="P75" i="6" s="1"/>
  <c r="Q74" i="6"/>
  <c r="Q75" i="6" s="1"/>
  <c r="R74" i="6"/>
  <c r="R75" i="6" s="1"/>
  <c r="S74" i="6"/>
  <c r="S75" i="6" s="1"/>
  <c r="T74" i="6"/>
  <c r="T75" i="6" s="1"/>
  <c r="O361" i="5"/>
  <c r="P361" i="5"/>
  <c r="O362" i="5"/>
  <c r="P362" i="5"/>
  <c r="O363" i="5"/>
  <c r="P363" i="5"/>
  <c r="O364" i="5"/>
  <c r="P364" i="5"/>
  <c r="O365" i="5"/>
  <c r="P365" i="5"/>
  <c r="O366" i="5"/>
  <c r="P366" i="5"/>
  <c r="O367" i="5"/>
  <c r="P367" i="5"/>
  <c r="O368" i="5"/>
  <c r="P368" i="5"/>
  <c r="O369" i="5"/>
  <c r="P369" i="5"/>
  <c r="O370" i="5"/>
  <c r="P370" i="5"/>
  <c r="O371" i="5"/>
  <c r="P371" i="5"/>
  <c r="O372" i="5"/>
  <c r="P372" i="5"/>
  <c r="O373" i="5"/>
  <c r="P373" i="5"/>
  <c r="O374" i="5"/>
  <c r="P374" i="5"/>
  <c r="O375" i="5"/>
  <c r="P375" i="5"/>
  <c r="O376" i="5"/>
  <c r="P376" i="5"/>
  <c r="O377" i="5"/>
  <c r="P377" i="5"/>
  <c r="O378" i="5"/>
  <c r="P378" i="5"/>
  <c r="O379" i="5"/>
  <c r="P379" i="5"/>
  <c r="O380" i="5"/>
  <c r="P380" i="5"/>
  <c r="O381" i="5"/>
  <c r="P381" i="5"/>
  <c r="O382" i="5"/>
  <c r="P382" i="5"/>
  <c r="O383" i="5"/>
  <c r="P383" i="5"/>
  <c r="O384" i="5"/>
  <c r="P384" i="5"/>
  <c r="O385" i="5"/>
  <c r="P385" i="5"/>
  <c r="O386" i="5"/>
  <c r="P386" i="5"/>
  <c r="O387" i="5"/>
  <c r="P387" i="5"/>
  <c r="O388" i="5"/>
  <c r="P388" i="5"/>
  <c r="O389" i="5"/>
  <c r="P389" i="5"/>
  <c r="O390" i="5"/>
  <c r="P390" i="5"/>
  <c r="O391" i="5"/>
  <c r="P391" i="5"/>
  <c r="O392" i="5"/>
  <c r="P392" i="5"/>
  <c r="O393" i="5"/>
  <c r="P393" i="5"/>
  <c r="O394" i="5"/>
  <c r="P394" i="5"/>
  <c r="O395" i="5"/>
  <c r="P395" i="5"/>
  <c r="O396" i="5"/>
  <c r="P396" i="5"/>
  <c r="O397" i="5"/>
  <c r="P397" i="5"/>
  <c r="O398" i="5"/>
  <c r="P398" i="5"/>
  <c r="O399" i="5"/>
  <c r="P399" i="5"/>
  <c r="O400" i="5"/>
  <c r="P400" i="5"/>
  <c r="O401" i="5"/>
  <c r="P401" i="5"/>
  <c r="O402" i="5"/>
  <c r="P402" i="5"/>
  <c r="O403" i="5"/>
  <c r="P403" i="5"/>
  <c r="P360" i="5"/>
  <c r="O360" i="5"/>
  <c r="O315" i="5"/>
  <c r="P315" i="5"/>
  <c r="O316" i="5"/>
  <c r="P316" i="5"/>
  <c r="O317" i="5"/>
  <c r="P317" i="5"/>
  <c r="O318" i="5"/>
  <c r="P318" i="5"/>
  <c r="O319" i="5"/>
  <c r="P319" i="5"/>
  <c r="O320" i="5"/>
  <c r="P320" i="5"/>
  <c r="O321" i="5"/>
  <c r="P321" i="5"/>
  <c r="O322" i="5"/>
  <c r="P322" i="5"/>
  <c r="O323" i="5"/>
  <c r="P323" i="5"/>
  <c r="O324" i="5"/>
  <c r="P324" i="5"/>
  <c r="O325" i="5"/>
  <c r="P325" i="5"/>
  <c r="O326" i="5"/>
  <c r="P326" i="5"/>
  <c r="O327" i="5"/>
  <c r="P327" i="5"/>
  <c r="O328" i="5"/>
  <c r="P328" i="5"/>
  <c r="O329" i="5"/>
  <c r="P329" i="5"/>
  <c r="O330" i="5"/>
  <c r="P330" i="5"/>
  <c r="O331" i="5"/>
  <c r="P331" i="5"/>
  <c r="O332" i="5"/>
  <c r="P332" i="5"/>
  <c r="O333" i="5"/>
  <c r="P333" i="5"/>
  <c r="O334" i="5"/>
  <c r="P334" i="5"/>
  <c r="O335" i="5"/>
  <c r="P335" i="5"/>
  <c r="O336" i="5"/>
  <c r="P336" i="5"/>
  <c r="O337" i="5"/>
  <c r="P337" i="5"/>
  <c r="O338" i="5"/>
  <c r="P338" i="5"/>
  <c r="O339" i="5"/>
  <c r="P339" i="5"/>
  <c r="O340" i="5"/>
  <c r="P340" i="5"/>
  <c r="O341" i="5"/>
  <c r="P341" i="5"/>
  <c r="O342" i="5"/>
  <c r="P342" i="5"/>
  <c r="O343" i="5"/>
  <c r="P343" i="5"/>
  <c r="O344" i="5"/>
  <c r="P344" i="5"/>
  <c r="O345" i="5"/>
  <c r="P345" i="5"/>
  <c r="O346" i="5"/>
  <c r="P346" i="5"/>
  <c r="O347" i="5"/>
  <c r="P347" i="5"/>
  <c r="O348" i="5"/>
  <c r="P348" i="5"/>
  <c r="O349" i="5"/>
  <c r="P349" i="5"/>
  <c r="O350" i="5"/>
  <c r="P350" i="5"/>
  <c r="O351" i="5"/>
  <c r="P351" i="5"/>
  <c r="O352" i="5"/>
  <c r="P352" i="5"/>
  <c r="O353" i="5"/>
  <c r="P353" i="5"/>
  <c r="O354" i="5"/>
  <c r="P354" i="5"/>
  <c r="O355" i="5"/>
  <c r="P355" i="5"/>
  <c r="O356" i="5"/>
  <c r="P356" i="5"/>
  <c r="P314" i="5"/>
  <c r="O314" i="5"/>
  <c r="O237" i="5"/>
  <c r="P237" i="5"/>
  <c r="O238" i="5"/>
  <c r="P238" i="5"/>
  <c r="O239" i="5"/>
  <c r="P239" i="5"/>
  <c r="O240" i="5"/>
  <c r="P240" i="5"/>
  <c r="O241" i="5"/>
  <c r="P241" i="5"/>
  <c r="O242" i="5"/>
  <c r="P242" i="5"/>
  <c r="O243" i="5"/>
  <c r="P243" i="5"/>
  <c r="O244" i="5"/>
  <c r="P244" i="5"/>
  <c r="O245" i="5"/>
  <c r="P245" i="5"/>
  <c r="O246" i="5"/>
  <c r="P246" i="5"/>
  <c r="O247" i="5"/>
  <c r="P247" i="5"/>
  <c r="O248" i="5"/>
  <c r="P248" i="5"/>
  <c r="O249" i="5"/>
  <c r="P249" i="5"/>
  <c r="O250" i="5"/>
  <c r="P250" i="5"/>
  <c r="O251" i="5"/>
  <c r="P251" i="5"/>
  <c r="O252" i="5"/>
  <c r="P252" i="5"/>
  <c r="O253" i="5"/>
  <c r="P253" i="5"/>
  <c r="O254" i="5"/>
  <c r="P254" i="5"/>
  <c r="O255" i="5"/>
  <c r="P255" i="5"/>
  <c r="O256" i="5"/>
  <c r="P256" i="5"/>
  <c r="O257" i="5"/>
  <c r="P257" i="5"/>
  <c r="O258" i="5"/>
  <c r="P258" i="5"/>
  <c r="O259" i="5"/>
  <c r="P259" i="5"/>
  <c r="O260" i="5"/>
  <c r="P260" i="5"/>
  <c r="O261" i="5"/>
  <c r="P261" i="5"/>
  <c r="O262" i="5"/>
  <c r="P262" i="5"/>
  <c r="O263" i="5"/>
  <c r="P263" i="5"/>
  <c r="O264" i="5"/>
  <c r="P264" i="5"/>
  <c r="O265" i="5"/>
  <c r="P265" i="5"/>
  <c r="O266" i="5"/>
  <c r="P266" i="5"/>
  <c r="O267" i="5"/>
  <c r="P267" i="5"/>
  <c r="O184" i="5"/>
  <c r="P184" i="5"/>
  <c r="O268" i="5"/>
  <c r="P268" i="5"/>
  <c r="O269" i="5"/>
  <c r="P269" i="5"/>
  <c r="O270" i="5"/>
  <c r="P270" i="5"/>
  <c r="O271" i="5"/>
  <c r="P271" i="5"/>
  <c r="O272" i="5"/>
  <c r="P272" i="5"/>
  <c r="O273" i="5"/>
  <c r="P273" i="5"/>
  <c r="O274" i="5"/>
  <c r="P274" i="5"/>
  <c r="O275" i="5"/>
  <c r="P275" i="5"/>
  <c r="O276" i="5"/>
  <c r="P276" i="5"/>
  <c r="O277" i="5"/>
  <c r="P277" i="5"/>
  <c r="O278" i="5"/>
  <c r="P278" i="5"/>
  <c r="O279" i="5"/>
  <c r="P279" i="5"/>
  <c r="O280" i="5"/>
  <c r="P280" i="5"/>
  <c r="O281" i="5"/>
  <c r="P281" i="5"/>
  <c r="O282" i="5"/>
  <c r="P282" i="5"/>
  <c r="O283" i="5"/>
  <c r="P283" i="5"/>
  <c r="O284" i="5"/>
  <c r="P284" i="5"/>
  <c r="O285" i="5"/>
  <c r="P285" i="5"/>
  <c r="O286" i="5"/>
  <c r="P286" i="5"/>
  <c r="O287" i="5"/>
  <c r="P287" i="5"/>
  <c r="O288" i="5"/>
  <c r="P288" i="5"/>
  <c r="O289" i="5"/>
  <c r="P289" i="5"/>
  <c r="O290" i="5"/>
  <c r="P290" i="5"/>
  <c r="O291" i="5"/>
  <c r="P291" i="5"/>
  <c r="O292" i="5"/>
  <c r="P292" i="5"/>
  <c r="O293" i="5"/>
  <c r="P293" i="5"/>
  <c r="O294" i="5"/>
  <c r="P294" i="5"/>
  <c r="O295" i="5"/>
  <c r="P295" i="5"/>
  <c r="O296" i="5"/>
  <c r="P296" i="5"/>
  <c r="O297" i="5"/>
  <c r="P297" i="5"/>
  <c r="O298" i="5"/>
  <c r="P298" i="5"/>
  <c r="O299" i="5"/>
  <c r="P299" i="5"/>
  <c r="O300" i="5"/>
  <c r="P300" i="5"/>
  <c r="O301" i="5"/>
  <c r="P301" i="5"/>
  <c r="O302" i="5"/>
  <c r="P302" i="5"/>
  <c r="O303" i="5"/>
  <c r="P303" i="5"/>
  <c r="O304" i="5"/>
  <c r="P304" i="5"/>
  <c r="O305" i="5"/>
  <c r="P305" i="5"/>
  <c r="O306" i="5"/>
  <c r="P306" i="5"/>
  <c r="O307" i="5"/>
  <c r="P307" i="5"/>
  <c r="O308" i="5"/>
  <c r="P308" i="5"/>
  <c r="O309" i="5"/>
  <c r="P309" i="5"/>
  <c r="O310" i="5"/>
  <c r="P310" i="5"/>
  <c r="P236" i="5"/>
  <c r="O236" i="5"/>
  <c r="O158" i="5"/>
  <c r="P158" i="5"/>
  <c r="O159" i="5"/>
  <c r="P159" i="5"/>
  <c r="O160" i="5"/>
  <c r="P160" i="5"/>
  <c r="O161" i="5"/>
  <c r="P161" i="5"/>
  <c r="O162" i="5"/>
  <c r="P162" i="5"/>
  <c r="O163" i="5"/>
  <c r="P163" i="5"/>
  <c r="O164" i="5"/>
  <c r="P164" i="5"/>
  <c r="O165" i="5"/>
  <c r="P165" i="5"/>
  <c r="O166" i="5"/>
  <c r="P166" i="5"/>
  <c r="O167" i="5"/>
  <c r="P167" i="5"/>
  <c r="O168" i="5"/>
  <c r="P168" i="5"/>
  <c r="O169" i="5"/>
  <c r="P169" i="5"/>
  <c r="O170" i="5"/>
  <c r="P170" i="5"/>
  <c r="O171" i="5"/>
  <c r="P171" i="5"/>
  <c r="O172" i="5"/>
  <c r="P172" i="5"/>
  <c r="O173" i="5"/>
  <c r="P173" i="5"/>
  <c r="O174" i="5"/>
  <c r="P174" i="5"/>
  <c r="O175" i="5"/>
  <c r="P175" i="5"/>
  <c r="O176" i="5"/>
  <c r="P176" i="5"/>
  <c r="O177" i="5"/>
  <c r="P177" i="5"/>
  <c r="O178" i="5"/>
  <c r="P178" i="5"/>
  <c r="O179" i="5"/>
  <c r="P179" i="5"/>
  <c r="O180" i="5"/>
  <c r="P180" i="5"/>
  <c r="O181" i="5"/>
  <c r="P181" i="5"/>
  <c r="O182" i="5"/>
  <c r="P182" i="5"/>
  <c r="O183" i="5"/>
  <c r="P183" i="5"/>
  <c r="O185" i="5"/>
  <c r="P185" i="5"/>
  <c r="O186" i="5"/>
  <c r="P186" i="5"/>
  <c r="O187" i="5"/>
  <c r="P187" i="5"/>
  <c r="O188" i="5"/>
  <c r="P188" i="5"/>
  <c r="O189" i="5"/>
  <c r="P189" i="5"/>
  <c r="O190" i="5"/>
  <c r="P190" i="5"/>
  <c r="O191" i="5"/>
  <c r="P191" i="5"/>
  <c r="O192" i="5"/>
  <c r="P192" i="5"/>
  <c r="O193" i="5"/>
  <c r="P193" i="5"/>
  <c r="O194" i="5"/>
  <c r="P194" i="5"/>
  <c r="O195" i="5"/>
  <c r="P195" i="5"/>
  <c r="O196" i="5"/>
  <c r="P196" i="5"/>
  <c r="O197" i="5"/>
  <c r="P197" i="5"/>
  <c r="O198" i="5"/>
  <c r="P198" i="5"/>
  <c r="O199" i="5"/>
  <c r="P199" i="5"/>
  <c r="O200" i="5"/>
  <c r="P200" i="5"/>
  <c r="O201" i="5"/>
  <c r="P201" i="5"/>
  <c r="O202" i="5"/>
  <c r="P202" i="5"/>
  <c r="O203" i="5"/>
  <c r="P203" i="5"/>
  <c r="O204" i="5"/>
  <c r="P204" i="5"/>
  <c r="O205" i="5"/>
  <c r="P205" i="5"/>
  <c r="O206" i="5"/>
  <c r="P206" i="5"/>
  <c r="O207" i="5"/>
  <c r="P207" i="5"/>
  <c r="O208" i="5"/>
  <c r="P208" i="5"/>
  <c r="O209" i="5"/>
  <c r="P209" i="5"/>
  <c r="O210" i="5"/>
  <c r="P210" i="5"/>
  <c r="O211" i="5"/>
  <c r="P211" i="5"/>
  <c r="O212" i="5"/>
  <c r="P212" i="5"/>
  <c r="O213" i="5"/>
  <c r="P213" i="5"/>
  <c r="O214" i="5"/>
  <c r="P214" i="5"/>
  <c r="O215" i="5"/>
  <c r="P215" i="5"/>
  <c r="O216" i="5"/>
  <c r="P216" i="5"/>
  <c r="O217" i="5"/>
  <c r="P217" i="5"/>
  <c r="O218" i="5"/>
  <c r="P218" i="5"/>
  <c r="O219" i="5"/>
  <c r="P219" i="5"/>
  <c r="O220" i="5"/>
  <c r="P220" i="5"/>
  <c r="O221" i="5"/>
  <c r="P221" i="5"/>
  <c r="O222" i="5"/>
  <c r="P222" i="5"/>
  <c r="O223" i="5"/>
  <c r="P223" i="5"/>
  <c r="O224" i="5"/>
  <c r="P224" i="5"/>
  <c r="O225" i="5"/>
  <c r="P225" i="5"/>
  <c r="O226" i="5"/>
  <c r="P226" i="5"/>
  <c r="O227" i="5"/>
  <c r="P227" i="5"/>
  <c r="O228" i="5"/>
  <c r="P228" i="5"/>
  <c r="O229" i="5"/>
  <c r="P229" i="5"/>
  <c r="O230" i="5"/>
  <c r="P230" i="5"/>
  <c r="O231" i="5"/>
  <c r="P231" i="5"/>
  <c r="O232" i="5"/>
  <c r="P232" i="5"/>
  <c r="P157" i="5"/>
  <c r="O157" i="5"/>
  <c r="O78" i="5"/>
  <c r="P78" i="5"/>
  <c r="O79" i="5"/>
  <c r="P79" i="5"/>
  <c r="O80" i="5"/>
  <c r="P80" i="5"/>
  <c r="O81" i="5"/>
  <c r="P81" i="5"/>
  <c r="O82" i="5"/>
  <c r="P82" i="5"/>
  <c r="O83" i="5"/>
  <c r="P83" i="5"/>
  <c r="O84" i="5"/>
  <c r="P84" i="5"/>
  <c r="O85" i="5"/>
  <c r="P85" i="5"/>
  <c r="O86" i="5"/>
  <c r="P86" i="5"/>
  <c r="O87" i="5"/>
  <c r="P87" i="5"/>
  <c r="O88" i="5"/>
  <c r="P88" i="5"/>
  <c r="O89" i="5"/>
  <c r="P89" i="5"/>
  <c r="O90" i="5"/>
  <c r="P90" i="5"/>
  <c r="O91" i="5"/>
  <c r="P91" i="5"/>
  <c r="O92" i="5"/>
  <c r="P92" i="5"/>
  <c r="O93" i="5"/>
  <c r="P93" i="5"/>
  <c r="O94" i="5"/>
  <c r="P94" i="5"/>
  <c r="O95" i="5"/>
  <c r="P95" i="5"/>
  <c r="O96" i="5"/>
  <c r="P96" i="5"/>
  <c r="O97" i="5"/>
  <c r="P97" i="5"/>
  <c r="O98" i="5"/>
  <c r="P98" i="5"/>
  <c r="O99" i="5"/>
  <c r="P99" i="5"/>
  <c r="O100" i="5"/>
  <c r="P100" i="5"/>
  <c r="O101" i="5"/>
  <c r="P101" i="5"/>
  <c r="O102" i="5"/>
  <c r="P102" i="5"/>
  <c r="O103" i="5"/>
  <c r="P103" i="5"/>
  <c r="O104" i="5"/>
  <c r="P104" i="5"/>
  <c r="O105" i="5"/>
  <c r="P105" i="5"/>
  <c r="O106" i="5"/>
  <c r="P106" i="5"/>
  <c r="O107" i="5"/>
  <c r="P107" i="5"/>
  <c r="O108" i="5"/>
  <c r="P108" i="5"/>
  <c r="O109" i="5"/>
  <c r="P109" i="5"/>
  <c r="O110" i="5"/>
  <c r="P110" i="5"/>
  <c r="O111" i="5"/>
  <c r="P111" i="5"/>
  <c r="O112" i="5"/>
  <c r="P112" i="5"/>
  <c r="O113" i="5"/>
  <c r="P113" i="5"/>
  <c r="O114" i="5"/>
  <c r="P114" i="5"/>
  <c r="O115" i="5"/>
  <c r="P115" i="5"/>
  <c r="O116" i="5"/>
  <c r="P116" i="5"/>
  <c r="O117" i="5"/>
  <c r="P117" i="5"/>
  <c r="O118" i="5"/>
  <c r="P118" i="5"/>
  <c r="O119" i="5"/>
  <c r="P119" i="5"/>
  <c r="O120" i="5"/>
  <c r="P120" i="5"/>
  <c r="O121" i="5"/>
  <c r="P121" i="5"/>
  <c r="O122" i="5"/>
  <c r="P122" i="5"/>
  <c r="O123" i="5"/>
  <c r="P123" i="5"/>
  <c r="O124" i="5"/>
  <c r="P124" i="5"/>
  <c r="O125" i="5"/>
  <c r="P125" i="5"/>
  <c r="O126" i="5"/>
  <c r="P126" i="5"/>
  <c r="O127" i="5"/>
  <c r="P127" i="5"/>
  <c r="O128" i="5"/>
  <c r="P128" i="5"/>
  <c r="O129" i="5"/>
  <c r="P129" i="5"/>
  <c r="O130" i="5"/>
  <c r="P130" i="5"/>
  <c r="O131" i="5"/>
  <c r="P131" i="5"/>
  <c r="O132" i="5"/>
  <c r="P132" i="5"/>
  <c r="O133" i="5"/>
  <c r="P133" i="5"/>
  <c r="O134" i="5"/>
  <c r="P134" i="5"/>
  <c r="O135" i="5"/>
  <c r="P135" i="5"/>
  <c r="O136" i="5"/>
  <c r="P136" i="5"/>
  <c r="O137" i="5"/>
  <c r="P137" i="5"/>
  <c r="O138" i="5"/>
  <c r="P138" i="5"/>
  <c r="O139" i="5"/>
  <c r="P139" i="5"/>
  <c r="O140" i="5"/>
  <c r="P140" i="5"/>
  <c r="O141" i="5"/>
  <c r="P141" i="5"/>
  <c r="O142" i="5"/>
  <c r="P142" i="5"/>
  <c r="O143" i="5"/>
  <c r="P143" i="5"/>
  <c r="O144" i="5"/>
  <c r="P144" i="5"/>
  <c r="O145" i="5"/>
  <c r="P145" i="5"/>
  <c r="O146" i="5"/>
  <c r="P146" i="5"/>
  <c r="O147" i="5"/>
  <c r="P147" i="5"/>
  <c r="O148" i="5"/>
  <c r="P148" i="5"/>
  <c r="O149" i="5"/>
  <c r="P149" i="5"/>
  <c r="O150" i="5"/>
  <c r="P150" i="5"/>
  <c r="O151" i="5"/>
  <c r="P151" i="5"/>
  <c r="O152" i="5"/>
  <c r="P152" i="5"/>
  <c r="O153" i="5"/>
  <c r="P153" i="5"/>
  <c r="P77" i="5"/>
  <c r="O77" i="5"/>
  <c r="O6" i="5"/>
  <c r="P6" i="5"/>
  <c r="O7" i="5"/>
  <c r="P7" i="5"/>
  <c r="O8" i="5"/>
  <c r="P8" i="5"/>
  <c r="O9" i="5"/>
  <c r="P9" i="5"/>
  <c r="O10" i="5"/>
  <c r="P10" i="5"/>
  <c r="O11" i="5"/>
  <c r="P11" i="5"/>
  <c r="O12" i="5"/>
  <c r="P12" i="5"/>
  <c r="O13" i="5"/>
  <c r="P13" i="5"/>
  <c r="O14" i="5"/>
  <c r="P14" i="5"/>
  <c r="O15" i="5"/>
  <c r="P15" i="5"/>
  <c r="O16" i="5"/>
  <c r="P16" i="5"/>
  <c r="O17" i="5"/>
  <c r="P17" i="5"/>
  <c r="O18" i="5"/>
  <c r="P18" i="5"/>
  <c r="O19" i="5"/>
  <c r="P19" i="5"/>
  <c r="O20" i="5"/>
  <c r="P20" i="5"/>
  <c r="O21" i="5"/>
  <c r="P21" i="5"/>
  <c r="O22" i="5"/>
  <c r="P22" i="5"/>
  <c r="O23" i="5"/>
  <c r="P23" i="5"/>
  <c r="O24" i="5"/>
  <c r="P24" i="5"/>
  <c r="O25" i="5"/>
  <c r="P25" i="5"/>
  <c r="O26" i="5"/>
  <c r="P26" i="5"/>
  <c r="O27" i="5"/>
  <c r="P27" i="5"/>
  <c r="O28" i="5"/>
  <c r="P28" i="5"/>
  <c r="O29" i="5"/>
  <c r="P29" i="5"/>
  <c r="O30" i="5"/>
  <c r="P30" i="5"/>
  <c r="O31" i="5"/>
  <c r="P31" i="5"/>
  <c r="O32" i="5"/>
  <c r="P32" i="5"/>
  <c r="O33" i="5"/>
  <c r="P33" i="5"/>
  <c r="O34" i="5"/>
  <c r="P34" i="5"/>
  <c r="O35" i="5"/>
  <c r="P35" i="5"/>
  <c r="O36" i="5"/>
  <c r="P36" i="5"/>
  <c r="O37" i="5"/>
  <c r="P37" i="5"/>
  <c r="O38" i="5"/>
  <c r="P38" i="5"/>
  <c r="O39" i="5"/>
  <c r="P39" i="5"/>
  <c r="O40" i="5"/>
  <c r="P40" i="5"/>
  <c r="O41" i="5"/>
  <c r="P41" i="5"/>
  <c r="O42" i="5"/>
  <c r="P42" i="5"/>
  <c r="O43" i="5"/>
  <c r="P43" i="5"/>
  <c r="O44" i="5"/>
  <c r="P44" i="5"/>
  <c r="O45" i="5"/>
  <c r="P45" i="5"/>
  <c r="O46" i="5"/>
  <c r="P46" i="5"/>
  <c r="O47" i="5"/>
  <c r="P47" i="5"/>
  <c r="O48" i="5"/>
  <c r="P48" i="5"/>
  <c r="O49" i="5"/>
  <c r="P49" i="5"/>
  <c r="O50" i="5"/>
  <c r="P50" i="5"/>
  <c r="O51" i="5"/>
  <c r="P51" i="5"/>
  <c r="O52" i="5"/>
  <c r="P52" i="5"/>
  <c r="O53" i="5"/>
  <c r="P53" i="5"/>
  <c r="O54" i="5"/>
  <c r="P54" i="5"/>
  <c r="O55" i="5"/>
  <c r="P55" i="5"/>
  <c r="O56" i="5"/>
  <c r="P56" i="5"/>
  <c r="O57" i="5"/>
  <c r="P57" i="5"/>
  <c r="O58" i="5"/>
  <c r="P58" i="5"/>
  <c r="O59" i="5"/>
  <c r="P59" i="5"/>
  <c r="O60" i="5"/>
  <c r="P60" i="5"/>
  <c r="O61" i="5"/>
  <c r="P61" i="5"/>
  <c r="O62" i="5"/>
  <c r="P62" i="5"/>
  <c r="O63" i="5"/>
  <c r="P63" i="5"/>
  <c r="O64" i="5"/>
  <c r="P64" i="5"/>
  <c r="O65" i="5"/>
  <c r="P65" i="5"/>
  <c r="O66" i="5"/>
  <c r="P66" i="5"/>
  <c r="O67" i="5"/>
  <c r="P67" i="5"/>
  <c r="O68" i="5"/>
  <c r="P68" i="5"/>
  <c r="O69" i="5"/>
  <c r="P69" i="5"/>
  <c r="O70" i="5"/>
  <c r="P70" i="5"/>
  <c r="O71" i="5"/>
  <c r="P71" i="5"/>
  <c r="O72" i="5"/>
  <c r="P72" i="5"/>
  <c r="O73" i="5"/>
  <c r="P73" i="5"/>
  <c r="P5" i="5"/>
  <c r="P4" i="5"/>
  <c r="O5" i="5"/>
  <c r="O4"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361" i="5"/>
  <c r="K360"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15" i="5"/>
  <c r="K314"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184"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237" i="5"/>
  <c r="K236"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158" i="5"/>
  <c r="K157"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78" i="5"/>
  <c r="K77"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4"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361" i="5"/>
  <c r="I360"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15" i="5"/>
  <c r="I314"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184"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237" i="5"/>
  <c r="I236"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157"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78" i="5"/>
  <c r="I77"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4"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360"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14"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184"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236"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15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77"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4" i="5"/>
  <c r="D404" i="5"/>
  <c r="D405" i="5" s="1"/>
  <c r="E404" i="5"/>
  <c r="E405" i="5" s="1"/>
  <c r="F404" i="5"/>
  <c r="G404" i="5"/>
  <c r="J404" i="5"/>
  <c r="J405" i="5" s="1"/>
  <c r="L404" i="5"/>
  <c r="M404" i="5"/>
  <c r="N404" i="5"/>
  <c r="Q404" i="5"/>
  <c r="Q405" i="5" s="1"/>
  <c r="S404" i="5"/>
  <c r="T404" i="5"/>
  <c r="U404" i="5"/>
  <c r="U405" i="5" s="1"/>
  <c r="V404" i="5"/>
  <c r="D357" i="5"/>
  <c r="D358" i="5" s="1"/>
  <c r="E357" i="5"/>
  <c r="E358" i="5" s="1"/>
  <c r="F357" i="5"/>
  <c r="F358" i="5" s="1"/>
  <c r="G357" i="5"/>
  <c r="J357" i="5"/>
  <c r="L357" i="5"/>
  <c r="L358" i="5" s="1"/>
  <c r="M357" i="5"/>
  <c r="M358" i="5" s="1"/>
  <c r="N357" i="5"/>
  <c r="N358" i="5" s="1"/>
  <c r="Q357" i="5"/>
  <c r="Q358" i="5" s="1"/>
  <c r="S357" i="5"/>
  <c r="S358" i="5" s="1"/>
  <c r="T357" i="5"/>
  <c r="T358" i="5" s="1"/>
  <c r="U357" i="5"/>
  <c r="U358" i="5" s="1"/>
  <c r="V357" i="5"/>
  <c r="V358" i="5" s="1"/>
  <c r="D311" i="5"/>
  <c r="D312" i="5" s="1"/>
  <c r="E311" i="5"/>
  <c r="E312" i="5" s="1"/>
  <c r="F311" i="5"/>
  <c r="F312" i="5" s="1"/>
  <c r="G311" i="5"/>
  <c r="G312" i="5" s="1"/>
  <c r="J311" i="5"/>
  <c r="J312" i="5" s="1"/>
  <c r="L311" i="5"/>
  <c r="L312" i="5" s="1"/>
  <c r="M311" i="5"/>
  <c r="M312" i="5" s="1"/>
  <c r="N311" i="5"/>
  <c r="N312" i="5" s="1"/>
  <c r="Q311" i="5"/>
  <c r="Q312" i="5" s="1"/>
  <c r="S311" i="5"/>
  <c r="S312" i="5" s="1"/>
  <c r="T311" i="5"/>
  <c r="T312" i="5" s="1"/>
  <c r="U311" i="5"/>
  <c r="U312" i="5" s="1"/>
  <c r="V311" i="5"/>
  <c r="V312" i="5" s="1"/>
  <c r="D233" i="5"/>
  <c r="D234" i="5" s="1"/>
  <c r="E233" i="5"/>
  <c r="E234" i="5" s="1"/>
  <c r="F233" i="5"/>
  <c r="F234" i="5" s="1"/>
  <c r="G233" i="5"/>
  <c r="J233" i="5"/>
  <c r="J234" i="5" s="1"/>
  <c r="L233" i="5"/>
  <c r="L234" i="5" s="1"/>
  <c r="M233" i="5"/>
  <c r="M234" i="5" s="1"/>
  <c r="N233" i="5"/>
  <c r="Q233" i="5"/>
  <c r="Q234" i="5" s="1"/>
  <c r="S233" i="5"/>
  <c r="S234" i="5" s="1"/>
  <c r="T233" i="5"/>
  <c r="T234" i="5" s="1"/>
  <c r="U233" i="5"/>
  <c r="U234" i="5" s="1"/>
  <c r="V233" i="5"/>
  <c r="V234" i="5" s="1"/>
  <c r="D154" i="5"/>
  <c r="D155" i="5" s="1"/>
  <c r="E154" i="5"/>
  <c r="E155" i="5" s="1"/>
  <c r="F154" i="5"/>
  <c r="F155" i="5" s="1"/>
  <c r="G154" i="5"/>
  <c r="J154" i="5"/>
  <c r="L154" i="5"/>
  <c r="L155" i="5" s="1"/>
  <c r="M154" i="5"/>
  <c r="M155" i="5" s="1"/>
  <c r="N154" i="5"/>
  <c r="Q154" i="5"/>
  <c r="Q155" i="5" s="1"/>
  <c r="S154" i="5"/>
  <c r="S155" i="5" s="1"/>
  <c r="T154" i="5"/>
  <c r="T155" i="5" s="1"/>
  <c r="U154" i="5"/>
  <c r="U155" i="5" s="1"/>
  <c r="V154" i="5"/>
  <c r="V155" i="5" s="1"/>
  <c r="D74" i="5"/>
  <c r="D75" i="5" s="1"/>
  <c r="E74" i="5"/>
  <c r="E75" i="5" s="1"/>
  <c r="F74" i="5"/>
  <c r="F75" i="5" s="1"/>
  <c r="G74" i="5"/>
  <c r="I75" i="5" s="1"/>
  <c r="J74" i="5"/>
  <c r="L74" i="5"/>
  <c r="L75" i="5" s="1"/>
  <c r="M74" i="5"/>
  <c r="M75" i="5" s="1"/>
  <c r="N74" i="5"/>
  <c r="N75" i="5" s="1"/>
  <c r="Q74" i="5"/>
  <c r="Q75" i="5" s="1"/>
  <c r="S74" i="5"/>
  <c r="S75" i="5" s="1"/>
  <c r="T74" i="5"/>
  <c r="T75" i="5" s="1"/>
  <c r="U74" i="5"/>
  <c r="U75" i="5" s="1"/>
  <c r="V74" i="5"/>
  <c r="V75" i="5" s="1"/>
  <c r="D404" i="4"/>
  <c r="E404" i="4"/>
  <c r="E405" i="4" s="1"/>
  <c r="F404" i="4"/>
  <c r="G404" i="4"/>
  <c r="H404" i="4"/>
  <c r="H405" i="4" s="1"/>
  <c r="I404" i="4"/>
  <c r="I405" i="4" s="1"/>
  <c r="J404" i="4"/>
  <c r="K404" i="4"/>
  <c r="L404" i="4"/>
  <c r="L405" i="4" s="1"/>
  <c r="M404" i="4"/>
  <c r="M405" i="4" s="1"/>
  <c r="D357" i="4"/>
  <c r="D358" i="4" s="1"/>
  <c r="E357" i="4"/>
  <c r="E358" i="4" s="1"/>
  <c r="F357" i="4"/>
  <c r="F358" i="4" s="1"/>
  <c r="G357" i="4"/>
  <c r="G358" i="4" s="1"/>
  <c r="H357" i="4"/>
  <c r="H358" i="4" s="1"/>
  <c r="I357" i="4"/>
  <c r="I358" i="4" s="1"/>
  <c r="J357" i="4"/>
  <c r="J358" i="4" s="1"/>
  <c r="K357" i="4"/>
  <c r="K358" i="4" s="1"/>
  <c r="L357" i="4"/>
  <c r="L358" i="4" s="1"/>
  <c r="M357" i="4"/>
  <c r="N357" i="4" s="1"/>
  <c r="D311" i="4"/>
  <c r="D312" i="4" s="1"/>
  <c r="E311" i="4"/>
  <c r="E312" i="4" s="1"/>
  <c r="F311" i="4"/>
  <c r="F312" i="4" s="1"/>
  <c r="G311" i="4"/>
  <c r="G312" i="4" s="1"/>
  <c r="H311" i="4"/>
  <c r="H312" i="4" s="1"/>
  <c r="I311" i="4"/>
  <c r="I312" i="4" s="1"/>
  <c r="J311" i="4"/>
  <c r="J312" i="4" s="1"/>
  <c r="K311" i="4"/>
  <c r="K312" i="4" s="1"/>
  <c r="L311" i="4"/>
  <c r="L312" i="4" s="1"/>
  <c r="M311" i="4"/>
  <c r="M312" i="4" s="1"/>
  <c r="D233" i="4"/>
  <c r="D234" i="4" s="1"/>
  <c r="E233" i="4"/>
  <c r="E234" i="4" s="1"/>
  <c r="F233" i="4"/>
  <c r="F234" i="4" s="1"/>
  <c r="G233" i="4"/>
  <c r="G234" i="4" s="1"/>
  <c r="H233" i="4"/>
  <c r="H234" i="4" s="1"/>
  <c r="I233" i="4"/>
  <c r="I234" i="4" s="1"/>
  <c r="J233" i="4"/>
  <c r="J234" i="4" s="1"/>
  <c r="K233" i="4"/>
  <c r="K234" i="4" s="1"/>
  <c r="L233" i="4"/>
  <c r="L234" i="4" s="1"/>
  <c r="M233" i="4"/>
  <c r="D154" i="4"/>
  <c r="D155" i="4" s="1"/>
  <c r="E154" i="4"/>
  <c r="E155" i="4" s="1"/>
  <c r="F154" i="4"/>
  <c r="F155" i="4" s="1"/>
  <c r="G154" i="4"/>
  <c r="G155" i="4" s="1"/>
  <c r="H154" i="4"/>
  <c r="H155" i="4" s="1"/>
  <c r="I154" i="4"/>
  <c r="I155" i="4" s="1"/>
  <c r="J154" i="4"/>
  <c r="J155" i="4" s="1"/>
  <c r="K154" i="4"/>
  <c r="K155" i="4" s="1"/>
  <c r="L154" i="4"/>
  <c r="L155" i="4" s="1"/>
  <c r="M154" i="4"/>
  <c r="M155" i="4" s="1"/>
  <c r="D74" i="4"/>
  <c r="D75" i="4" s="1"/>
  <c r="E74" i="4"/>
  <c r="E75" i="4" s="1"/>
  <c r="F74" i="4"/>
  <c r="F75" i="4" s="1"/>
  <c r="G74" i="4"/>
  <c r="G75" i="4" s="1"/>
  <c r="H74" i="4"/>
  <c r="H75" i="4" s="1"/>
  <c r="I74" i="4"/>
  <c r="I75" i="4" s="1"/>
  <c r="J74" i="4"/>
  <c r="J75" i="4" s="1"/>
  <c r="K74" i="4"/>
  <c r="K75" i="4" s="1"/>
  <c r="L74" i="4"/>
  <c r="L75" i="4" s="1"/>
  <c r="M74" i="4"/>
  <c r="N74" i="4" s="1"/>
  <c r="F311" i="3"/>
  <c r="G311" i="3"/>
  <c r="H311" i="3"/>
  <c r="I311" i="3"/>
  <c r="I312" i="3" s="1"/>
  <c r="J311" i="3"/>
  <c r="J312" i="3" s="1"/>
  <c r="K311" i="3"/>
  <c r="K312" i="3" s="1"/>
  <c r="L311" i="3"/>
  <c r="L312" i="3" s="1"/>
  <c r="M311" i="3"/>
  <c r="M312" i="3" s="1"/>
  <c r="F357" i="3"/>
  <c r="G357" i="3"/>
  <c r="H357" i="3"/>
  <c r="I357" i="3"/>
  <c r="I358" i="3" s="1"/>
  <c r="J357" i="3"/>
  <c r="J358" i="3" s="1"/>
  <c r="K357" i="3"/>
  <c r="K358" i="3" s="1"/>
  <c r="L357" i="3"/>
  <c r="L358" i="3" s="1"/>
  <c r="M357" i="3"/>
  <c r="M358" i="3" s="1"/>
  <c r="F404" i="3"/>
  <c r="G404" i="3"/>
  <c r="H404" i="3"/>
  <c r="I404" i="3"/>
  <c r="I405" i="3" s="1"/>
  <c r="J404" i="3"/>
  <c r="J405" i="3" s="1"/>
  <c r="K404" i="3"/>
  <c r="K405" i="3" s="1"/>
  <c r="L404" i="3"/>
  <c r="L405" i="3" s="1"/>
  <c r="M404" i="3"/>
  <c r="M405" i="3" s="1"/>
  <c r="F233" i="3"/>
  <c r="G233" i="3"/>
  <c r="H233" i="3"/>
  <c r="I233" i="3"/>
  <c r="I234" i="3" s="1"/>
  <c r="J233" i="3"/>
  <c r="J234" i="3" s="1"/>
  <c r="K233" i="3"/>
  <c r="K234" i="3" s="1"/>
  <c r="L233" i="3"/>
  <c r="L234" i="3" s="1"/>
  <c r="M233" i="3"/>
  <c r="M234" i="3" s="1"/>
  <c r="F154" i="3"/>
  <c r="G154" i="3"/>
  <c r="H154" i="3"/>
  <c r="I154" i="3"/>
  <c r="I155" i="3" s="1"/>
  <c r="J154" i="3"/>
  <c r="J155" i="3" s="1"/>
  <c r="K154" i="3"/>
  <c r="K155" i="3" s="1"/>
  <c r="L154" i="3"/>
  <c r="L155" i="3" s="1"/>
  <c r="M154" i="3"/>
  <c r="M155" i="3" s="1"/>
  <c r="F74" i="3"/>
  <c r="G74" i="3"/>
  <c r="H74" i="3"/>
  <c r="I74" i="3"/>
  <c r="I75" i="3" s="1"/>
  <c r="J74" i="3"/>
  <c r="J75" i="3" s="1"/>
  <c r="K74" i="3"/>
  <c r="L74" i="3"/>
  <c r="L75" i="3" s="1"/>
  <c r="M74" i="3"/>
  <c r="M75" i="3" s="1"/>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184"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I234" i="5" l="1"/>
  <c r="G234" i="5"/>
  <c r="I358" i="5"/>
  <c r="P234" i="5"/>
  <c r="N234" i="5"/>
  <c r="Z408" i="9"/>
  <c r="AB407" i="9"/>
  <c r="N407" i="6"/>
  <c r="F407" i="6"/>
  <c r="Q407" i="6"/>
  <c r="M407" i="6"/>
  <c r="I407" i="6"/>
  <c r="E407" i="6"/>
  <c r="U407" i="6"/>
  <c r="F405" i="6"/>
  <c r="N405" i="6"/>
  <c r="Q405" i="6"/>
  <c r="J407" i="6"/>
  <c r="T407" i="6"/>
  <c r="P407" i="6"/>
  <c r="L407" i="6"/>
  <c r="H407" i="6"/>
  <c r="D407" i="6"/>
  <c r="U405" i="6"/>
  <c r="I405" i="6"/>
  <c r="E405" i="6"/>
  <c r="T405" i="6"/>
  <c r="P405" i="6"/>
  <c r="R407" i="6"/>
  <c r="S407" i="6"/>
  <c r="O407" i="6"/>
  <c r="K407" i="6"/>
  <c r="G407" i="6"/>
  <c r="D405" i="6"/>
  <c r="H405" i="6"/>
  <c r="J405" i="6"/>
  <c r="S405" i="6"/>
  <c r="O405" i="6"/>
  <c r="K75" i="5"/>
  <c r="I312" i="5"/>
  <c r="K358" i="5"/>
  <c r="O312" i="5"/>
  <c r="O358" i="5"/>
  <c r="O75" i="5"/>
  <c r="K155" i="5"/>
  <c r="P155" i="5"/>
  <c r="H155" i="5"/>
  <c r="K234" i="5"/>
  <c r="I405" i="5"/>
  <c r="N155" i="5"/>
  <c r="O234" i="5"/>
  <c r="K312" i="5"/>
  <c r="N407" i="5"/>
  <c r="G155" i="5"/>
  <c r="I155" i="5"/>
  <c r="H234" i="5"/>
  <c r="O405" i="5"/>
  <c r="T407" i="5"/>
  <c r="M407" i="5"/>
  <c r="F407" i="5"/>
  <c r="J75" i="5"/>
  <c r="H75" i="5"/>
  <c r="P75" i="5"/>
  <c r="J155" i="5"/>
  <c r="H312" i="5"/>
  <c r="P312" i="5"/>
  <c r="J358" i="5"/>
  <c r="H358" i="5"/>
  <c r="P358" i="5"/>
  <c r="N405" i="5"/>
  <c r="H405" i="5"/>
  <c r="P405" i="5"/>
  <c r="U407" i="5"/>
  <c r="S407" i="5"/>
  <c r="L407" i="5"/>
  <c r="E407" i="5"/>
  <c r="G75" i="5"/>
  <c r="O155" i="5"/>
  <c r="G358" i="5"/>
  <c r="G405" i="5"/>
  <c r="M405" i="5"/>
  <c r="T405" i="5"/>
  <c r="G407" i="5"/>
  <c r="V407" i="5"/>
  <c r="Q407" i="5"/>
  <c r="J407" i="5"/>
  <c r="D407" i="5"/>
  <c r="S405" i="5"/>
  <c r="F405" i="5"/>
  <c r="L405" i="5"/>
  <c r="K405" i="5"/>
  <c r="V405" i="5"/>
  <c r="N233" i="4"/>
  <c r="M234" i="4"/>
  <c r="K407" i="4"/>
  <c r="G407" i="4"/>
  <c r="J407" i="4"/>
  <c r="F407" i="4"/>
  <c r="M358" i="4"/>
  <c r="D407" i="4"/>
  <c r="N154" i="4"/>
  <c r="N404" i="4"/>
  <c r="K405" i="4"/>
  <c r="G405" i="4"/>
  <c r="M407" i="4"/>
  <c r="N407" i="4" s="1"/>
  <c r="I407" i="4"/>
  <c r="E407" i="4"/>
  <c r="M75" i="4"/>
  <c r="D405" i="4"/>
  <c r="J405" i="4"/>
  <c r="F405" i="4"/>
  <c r="L407" i="4"/>
  <c r="H407" i="4"/>
  <c r="N311" i="4"/>
  <c r="K408" i="5" l="1"/>
  <c r="O408" i="5"/>
  <c r="P408" i="5"/>
  <c r="H408" i="5"/>
  <c r="I408" i="5"/>
</calcChain>
</file>

<file path=xl/sharedStrings.xml><?xml version="1.0" encoding="utf-8"?>
<sst xmlns="http://schemas.openxmlformats.org/spreadsheetml/2006/main" count="38835" uniqueCount="3566">
  <si>
    <t>Location</t>
  </si>
  <si>
    <t>Library Class</t>
  </si>
  <si>
    <t>Report Start Period</t>
  </si>
  <si>
    <t>Report End Period</t>
  </si>
  <si>
    <t>Number of Central Libraries</t>
  </si>
  <si>
    <t>Number of Branch Libraries</t>
  </si>
  <si>
    <t>Number of Bookmobiles</t>
  </si>
  <si>
    <t>Total Number of Outlets</t>
  </si>
  <si>
    <t>Central Library(ies) Square Feet</t>
  </si>
  <si>
    <t>Branch(es) Square Feet</t>
  </si>
  <si>
    <t>Total Square Feet</t>
  </si>
  <si>
    <t>Total Annual Public Service Hours</t>
  </si>
  <si>
    <t>Alden District Library</t>
  </si>
  <si>
    <t>Class 1: Serve 3,999 or less</t>
  </si>
  <si>
    <t>2013-07-01</t>
  </si>
  <si>
    <t>2014-06-30</t>
  </si>
  <si>
    <t>Ashley District Library</t>
  </si>
  <si>
    <t>Beaver Island District Library</t>
  </si>
  <si>
    <t>2013-04-01</t>
  </si>
  <si>
    <t>2014-03-31</t>
  </si>
  <si>
    <t>Bellaire Public Library</t>
  </si>
  <si>
    <t>2013-01-01</t>
  </si>
  <si>
    <t>2013-12-31</t>
  </si>
  <si>
    <t>Bellevue Township Library</t>
  </si>
  <si>
    <t>Benzie Shores District Library</t>
  </si>
  <si>
    <t>Benzonia Public Library</t>
  </si>
  <si>
    <t>Bessemer Public Library</t>
  </si>
  <si>
    <t>Betsie Valley District Library</t>
  </si>
  <si>
    <t>2013-10-01</t>
  </si>
  <si>
    <t>2014-09-30</t>
  </si>
  <si>
    <t>Burr Oak Township Library</t>
  </si>
  <si>
    <t>Carp Lake Township Library</t>
  </si>
  <si>
    <t>Central Lake District Library</t>
  </si>
  <si>
    <t>Chase Township Public Library</t>
  </si>
  <si>
    <t/>
  </si>
  <si>
    <t>Clinton Township Public Library</t>
  </si>
  <si>
    <t>Colon Township Library</t>
  </si>
  <si>
    <t>Columbia Township Library</t>
  </si>
  <si>
    <t>Crooked Tree District Library</t>
  </si>
  <si>
    <t>Croton Township Library</t>
  </si>
  <si>
    <t>Crystal Falls District Community Library</t>
  </si>
  <si>
    <t>Curtis Township Library</t>
  </si>
  <si>
    <t>Darcy Library of Beulah</t>
  </si>
  <si>
    <t>DeTour Area School and Public Library</t>
  </si>
  <si>
    <t>Elk Township Library</t>
  </si>
  <si>
    <t>Elsie Public Library</t>
  </si>
  <si>
    <t>Fife Lake Public Library</t>
  </si>
  <si>
    <t>Franklin Public Library</t>
  </si>
  <si>
    <t>Galien Township Public Library</t>
  </si>
  <si>
    <t>George W. Spindler Memorial Library</t>
  </si>
  <si>
    <t>Glen Lake Community Library</t>
  </si>
  <si>
    <t>Goodland Township Library</t>
  </si>
  <si>
    <t>Homer Public Library</t>
  </si>
  <si>
    <t>Indian River Area Library</t>
  </si>
  <si>
    <t>Lake Linden-Hubbell School/Public Library</t>
  </si>
  <si>
    <t>Lawrence Memorial Public Library</t>
  </si>
  <si>
    <t>Lawton Public Library</t>
  </si>
  <si>
    <t>2013-03-01</t>
  </si>
  <si>
    <t>2014-02-28</t>
  </si>
  <si>
    <t>Leelanau Township Library</t>
  </si>
  <si>
    <t>LeRoy Community Library</t>
  </si>
  <si>
    <t>Litchfield District Library</t>
  </si>
  <si>
    <t>Lyons Township District Library</t>
  </si>
  <si>
    <t>Mackinac Island Public Library</t>
  </si>
  <si>
    <t>Maple Rapids Public Library</t>
  </si>
  <si>
    <t>McMillan Township Library</t>
  </si>
  <si>
    <t>Merrill District Library</t>
  </si>
  <si>
    <t>Mulliken District Library</t>
  </si>
  <si>
    <t>North Branch Township Library</t>
  </si>
  <si>
    <t>Oakland County Research Library</t>
  </si>
  <si>
    <t>Ontonagon Township Library</t>
  </si>
  <si>
    <t>2013-05-01</t>
  </si>
  <si>
    <t>2014-04-30</t>
  </si>
  <si>
    <t>Osceola Township School Public Library</t>
  </si>
  <si>
    <t>Pentwater Township Library</t>
  </si>
  <si>
    <t>Ray Township Public Library</t>
  </si>
  <si>
    <t>Republic-Michigamme Public Library</t>
  </si>
  <si>
    <t>Richfield Township Public Library</t>
  </si>
  <si>
    <t>Richland Township Library</t>
  </si>
  <si>
    <t>Richmond Township Library</t>
  </si>
  <si>
    <t>Royal Oak Township Public Library</t>
  </si>
  <si>
    <t>Schoolcraft Community Library</t>
  </si>
  <si>
    <t>Seville Township Public Library</t>
  </si>
  <si>
    <t>Sleeper Public Library</t>
  </si>
  <si>
    <t>Sodus Township Library</t>
  </si>
  <si>
    <t>Sunfield District Library</t>
  </si>
  <si>
    <t>Tekonsha Township Public Library</t>
  </si>
  <si>
    <t>Topinabee Public Library</t>
  </si>
  <si>
    <t>Vermontville Township Library</t>
  </si>
  <si>
    <t>Wakefield Public Library</t>
  </si>
  <si>
    <t>Waldron District Library</t>
  </si>
  <si>
    <t>2013-08-01</t>
  </si>
  <si>
    <t>2014-07-31</t>
  </si>
  <si>
    <t>Walkerville Public/School Library</t>
  </si>
  <si>
    <t>Watertown Township Library</t>
  </si>
  <si>
    <t>Wheatland Township Library</t>
  </si>
  <si>
    <t>Whitefish Township Community Library</t>
  </si>
  <si>
    <t>Wolverine Community Library</t>
  </si>
  <si>
    <t>Addison Township Public Library</t>
  </si>
  <si>
    <t>Class 2: Serve 4,000-6,999</t>
  </si>
  <si>
    <t>Almont District Library</t>
  </si>
  <si>
    <t>2012-12-01</t>
  </si>
  <si>
    <t>2013-11-30</t>
  </si>
  <si>
    <t>Armada Free Public Library</t>
  </si>
  <si>
    <t>Athens Community Library</t>
  </si>
  <si>
    <t>Bad Axe District Library</t>
  </si>
  <si>
    <t>Barryton Public Library</t>
  </si>
  <si>
    <t>Bridgman Public Library</t>
  </si>
  <si>
    <t>Brown City Public Library</t>
  </si>
  <si>
    <t>Camden Township Library</t>
  </si>
  <si>
    <t>Coleman Area Library</t>
  </si>
  <si>
    <t>Constantine Township Library</t>
  </si>
  <si>
    <t>Deckerville Public Library</t>
  </si>
  <si>
    <t>Dorothy Hull Library - Windsor Township</t>
  </si>
  <si>
    <t>Dowling Public Library</t>
  </si>
  <si>
    <t>Dryden Township Library</t>
  </si>
  <si>
    <t>Eaton Rapids Public Library</t>
  </si>
  <si>
    <t>Elk Rapids District Library</t>
  </si>
  <si>
    <t>Forsyth Township Public Library</t>
  </si>
  <si>
    <t>Freeport District Library</t>
  </si>
  <si>
    <t>Hancock School Public Library</t>
  </si>
  <si>
    <t>Harbor Beach Area District Library</t>
  </si>
  <si>
    <t>Hartford Public Library</t>
  </si>
  <si>
    <t>Hesperia Community Library</t>
  </si>
  <si>
    <t>Home Township Library</t>
  </si>
  <si>
    <t>Hopkins District Library</t>
  </si>
  <si>
    <t>Howe Memorial Library</t>
  </si>
  <si>
    <t>Hudson Carnegie District Library</t>
  </si>
  <si>
    <t>Interlochen Public Library</t>
  </si>
  <si>
    <t>J. C. Wheeler Public Library</t>
  </si>
  <si>
    <t>Jacquelin E. Opperman Memorial Library</t>
  </si>
  <si>
    <t>Jonesville District Library</t>
  </si>
  <si>
    <t>Jordan Valley District Library</t>
  </si>
  <si>
    <t>Lake Odessa Community Library</t>
  </si>
  <si>
    <t>Leighton Township Library</t>
  </si>
  <si>
    <t>Leland Township Public Library</t>
  </si>
  <si>
    <t>Luther Area Public Library</t>
  </si>
  <si>
    <t>M. Alice Chapin Memorial Library</t>
  </si>
  <si>
    <t>Mackinaw Area Public Library</t>
  </si>
  <si>
    <t>Mancelona Township Library</t>
  </si>
  <si>
    <t>Marcellus Township Wood Memorial Library</t>
  </si>
  <si>
    <t>Marlette District Library</t>
  </si>
  <si>
    <t>Mayville District Public Library</t>
  </si>
  <si>
    <t>McBain Community Library</t>
  </si>
  <si>
    <t>Mendon Township Library</t>
  </si>
  <si>
    <t>Moore Public Library</t>
  </si>
  <si>
    <t>Morton Township Public Library</t>
  </si>
  <si>
    <t>New Buffalo Township Public Library</t>
  </si>
  <si>
    <t>Newaygo Area District Library</t>
  </si>
  <si>
    <t>North Adams Community Memorial Library</t>
  </si>
  <si>
    <t>Nottawa Township Library</t>
  </si>
  <si>
    <t>Ovid Public Library</t>
  </si>
  <si>
    <t>Pathfinder Community Library</t>
  </si>
  <si>
    <t>Peninsula Community Library</t>
  </si>
  <si>
    <t>Pittsford Public Library</t>
  </si>
  <si>
    <t>Port Austin Township Library</t>
  </si>
  <si>
    <t>Potterville-Benton Township District Library</t>
  </si>
  <si>
    <t>Putnam District Library</t>
  </si>
  <si>
    <t>Rauchholz Memorial Library</t>
  </si>
  <si>
    <t>Reading Community Library</t>
  </si>
  <si>
    <t>Reese Unity District Library</t>
  </si>
  <si>
    <t>River Rapids District Library</t>
  </si>
  <si>
    <t>Roscommon Area District Library</t>
  </si>
  <si>
    <t>Saint Ignace Public Library</t>
  </si>
  <si>
    <t>Sanilac District Library</t>
  </si>
  <si>
    <t>Saugatuck-Douglas District Library</t>
  </si>
  <si>
    <t>Sebewaing Township Library</t>
  </si>
  <si>
    <t>Sherman Township Library</t>
  </si>
  <si>
    <t>Stair Public Library</t>
  </si>
  <si>
    <t>Suttons Bay-Bingham District Library</t>
  </si>
  <si>
    <t>Taymouth Township Library</t>
  </si>
  <si>
    <t>Thomas E. Fleschner Memorial Library</t>
  </si>
  <si>
    <t>Three Oaks Township Public Library</t>
  </si>
  <si>
    <t>Utica Public Library</t>
  </si>
  <si>
    <t>Vernon District Public Library</t>
  </si>
  <si>
    <t>Walled Lake City Library</t>
  </si>
  <si>
    <t>Watervliet District Library</t>
  </si>
  <si>
    <t>White Pigeon Township Library</t>
  </si>
  <si>
    <t>Aitkin Memorial District Library</t>
  </si>
  <si>
    <t>Class 3: Serve 7,000-11,999</t>
  </si>
  <si>
    <t>Albion District Library</t>
  </si>
  <si>
    <t>Alcona County Library</t>
  </si>
  <si>
    <t>Alma Public Library</t>
  </si>
  <si>
    <t>Alvah N. Belding Memorial Library</t>
  </si>
  <si>
    <t>Augusta-Ross Township District Library</t>
  </si>
  <si>
    <t>Berrien Springs Community Library</t>
  </si>
  <si>
    <t>Blair Memorial Library</t>
  </si>
  <si>
    <t>Boyne District Library</t>
  </si>
  <si>
    <t>Buchanan District Library</t>
  </si>
  <si>
    <t>Bullard Sanford Memorial Library</t>
  </si>
  <si>
    <t>Calumet Public-School Library</t>
  </si>
  <si>
    <t>Caro Area District Library</t>
  </si>
  <si>
    <t>Carson City Public Library</t>
  </si>
  <si>
    <t>Cedar Springs Public Library</t>
  </si>
  <si>
    <t>Center Line Public Library</t>
  </si>
  <si>
    <t>Charlevoix Public Library</t>
  </si>
  <si>
    <t>Coopersville Area District Library</t>
  </si>
  <si>
    <t>Delton District Library</t>
  </si>
  <si>
    <t>Dorr Township Library</t>
  </si>
  <si>
    <t>Eau Claire District Library</t>
  </si>
  <si>
    <t>Evart Public Library</t>
  </si>
  <si>
    <t>Frankenmuth James E. Wickson District Library</t>
  </si>
  <si>
    <t>Galesburg Memorial Library</t>
  </si>
  <si>
    <t>Gary Byker Memorial Library of Hudsonville</t>
  </si>
  <si>
    <t>Gladstone School &amp; Public Library</t>
  </si>
  <si>
    <t>Grant Area District Library</t>
  </si>
  <si>
    <t>Hart Area Public Library</t>
  </si>
  <si>
    <t>Henika District Library</t>
  </si>
  <si>
    <t>Hillsdale Community Library</t>
  </si>
  <si>
    <t>Huntington Woods Public Library</t>
  </si>
  <si>
    <t>Ironwood Carnegie Library</t>
  </si>
  <si>
    <t>Laingsburg Public Library</t>
  </si>
  <si>
    <t>L'Anse Area School-Public Library</t>
  </si>
  <si>
    <t>Lenox Township Library</t>
  </si>
  <si>
    <t>Lois Wagner Memorial Library</t>
  </si>
  <si>
    <t>Manchester District Library</t>
  </si>
  <si>
    <t>2013-06-01</t>
  </si>
  <si>
    <t>2014-05-31</t>
  </si>
  <si>
    <t>Manistique School &amp; Public Library</t>
  </si>
  <si>
    <t>Millington Arbela District Library</t>
  </si>
  <si>
    <t>Montmorency County Public Libraries</t>
  </si>
  <si>
    <t>Munising School Public Library</t>
  </si>
  <si>
    <t>Negaunee Public Library</t>
  </si>
  <si>
    <t>Northfield Township Area Library</t>
  </si>
  <si>
    <t>Oscoda County Library</t>
  </si>
  <si>
    <t>Parchment Community Library</t>
  </si>
  <si>
    <t>Patmos Library</t>
  </si>
  <si>
    <t>Pere Marquette District Library</t>
  </si>
  <si>
    <t>Pigeon District Library</t>
  </si>
  <si>
    <t>Pinckney Community Public Library</t>
  </si>
  <si>
    <t>Rawson Memorial Library</t>
  </si>
  <si>
    <t>Reed City Area District Library</t>
  </si>
  <si>
    <t>Richland Community Library</t>
  </si>
  <si>
    <t>Ruth Hughes Memorial District Library</t>
  </si>
  <si>
    <t>Saint Charles District Library</t>
  </si>
  <si>
    <t>Salem Township Library</t>
  </si>
  <si>
    <t>Sandusky District Library</t>
  </si>
  <si>
    <t>Saranac Public Library</t>
  </si>
  <si>
    <t>Schultz-Holmes Memorial Library</t>
  </si>
  <si>
    <t>Shelby Area District Library</t>
  </si>
  <si>
    <t>South Haven Memorial Library</t>
  </si>
  <si>
    <t>Sparta Carnegie Township Library</t>
  </si>
  <si>
    <t>Spies Public Library</t>
  </si>
  <si>
    <t>Surrey Township Public Library</t>
  </si>
  <si>
    <t>Tahquamenon Area Public Library</t>
  </si>
  <si>
    <t>Tamarack District Library</t>
  </si>
  <si>
    <t>Theodore A. Cutler Memorial Library</t>
  </si>
  <si>
    <t>Thomas Township Library</t>
  </si>
  <si>
    <t>Thompson Home Public Library</t>
  </si>
  <si>
    <t>Timothy C. Hauenstein Reynolds Township Library</t>
  </si>
  <si>
    <t>Walton Erickson Public Library</t>
  </si>
  <si>
    <t>West Branch District Library</t>
  </si>
  <si>
    <t>West Iron District Library</t>
  </si>
  <si>
    <t>White Cloud Community Library</t>
  </si>
  <si>
    <t>White Lake Community Library</t>
  </si>
  <si>
    <t>White Pine District Library</t>
  </si>
  <si>
    <t>Adrian Public Library</t>
  </si>
  <si>
    <t>Class 4: Serve 12,000-25,999</t>
  </si>
  <si>
    <t>Alanson Area Public Library</t>
  </si>
  <si>
    <t>Allegan District Library</t>
  </si>
  <si>
    <t>Auburn Hills Public Library</t>
  </si>
  <si>
    <t>Bacon Memorial District Library</t>
  </si>
  <si>
    <t>Benton Harbor Public Library</t>
  </si>
  <si>
    <t>Berkley Public Library</t>
  </si>
  <si>
    <t>Big Rapids Community Library</t>
  </si>
  <si>
    <t>Brandon Township Public Library</t>
  </si>
  <si>
    <t>Bridgeport Public Library</t>
  </si>
  <si>
    <t>Briggs Public Library</t>
  </si>
  <si>
    <t>Charles A. Ransom District Library</t>
  </si>
  <si>
    <t>Cheboygan Area Public Library</t>
  </si>
  <si>
    <t>Chelsea District Library</t>
  </si>
  <si>
    <t>Coloma Public Library</t>
  </si>
  <si>
    <t>Comstock Township Library</t>
  </si>
  <si>
    <t>Crawford County Library</t>
  </si>
  <si>
    <t>Dexter District Library</t>
  </si>
  <si>
    <t>Dowagiac District Library</t>
  </si>
  <si>
    <t>Escanaba Public Library</t>
  </si>
  <si>
    <t>Fennville District Library</t>
  </si>
  <si>
    <t>Ferndale Area District Library</t>
  </si>
  <si>
    <t>Flat River Community Library</t>
  </si>
  <si>
    <t>Flat Rock Public Library</t>
  </si>
  <si>
    <t>Fowlerville District Library</t>
  </si>
  <si>
    <t>Fraser Public Library</t>
  </si>
  <si>
    <t>Fremont Area District Library</t>
  </si>
  <si>
    <t>Gladwin County District Library</t>
  </si>
  <si>
    <t>Grand Ledge Area District Library</t>
  </si>
  <si>
    <t>Hamburg Township Library</t>
  </si>
  <si>
    <t>Hamtramck Public Library</t>
  </si>
  <si>
    <t>Harper Woods Public Library</t>
  </si>
  <si>
    <t>Harrison District Library</t>
  </si>
  <si>
    <t>HARRISON TOWNSHIP PUBLIC LIBRARY</t>
  </si>
  <si>
    <t>Hastings Public Library</t>
  </si>
  <si>
    <t>Hazel Park District Library</t>
  </si>
  <si>
    <t>Highland Township Public Library</t>
  </si>
  <si>
    <t>Holly Township Library</t>
  </si>
  <si>
    <t>Houghton Lake Public Library</t>
  </si>
  <si>
    <t>Howard Miller Library</t>
  </si>
  <si>
    <t>Ionia Community Library</t>
  </si>
  <si>
    <t>Ishpeming Carnegie Public Library</t>
  </si>
  <si>
    <t>Kalkaska County Library</t>
  </si>
  <si>
    <t>Leanna Hicks Public Library of Inkster</t>
  </si>
  <si>
    <t>Lincoln Township Public Library</t>
  </si>
  <si>
    <t>Lyon Township Public Library</t>
  </si>
  <si>
    <t>MacDonald Public Library</t>
  </si>
  <si>
    <t>Manistee County Library</t>
  </si>
  <si>
    <t>Marshall District Library</t>
  </si>
  <si>
    <t>Maud Preston Palenske Memorial Library</t>
  </si>
  <si>
    <t>Menominee County Library</t>
  </si>
  <si>
    <t>Milan Public Library</t>
  </si>
  <si>
    <t>Milford Public Library</t>
  </si>
  <si>
    <t>Missaukee District Library</t>
  </si>
  <si>
    <t>Mount Clemens Public Library</t>
  </si>
  <si>
    <t>Niles District Library</t>
  </si>
  <si>
    <t>Ogemaw District Library</t>
  </si>
  <si>
    <t>Otsego County Library</t>
  </si>
  <si>
    <t>Otsego District Public Library</t>
  </si>
  <si>
    <t>Oxford Public Library</t>
  </si>
  <si>
    <t>Paw Paw District Library</t>
  </si>
  <si>
    <t>Petoskey District Library</t>
  </si>
  <si>
    <t>Portage Lake District Library</t>
  </si>
  <si>
    <t>Portland District Library</t>
  </si>
  <si>
    <t>Presque Isle District Library</t>
  </si>
  <si>
    <t>Riverview Public Library</t>
  </si>
  <si>
    <t>Salem-South Lyon District Library</t>
  </si>
  <si>
    <t>Spring Lake District Library</t>
  </si>
  <si>
    <t>Springfield Township Library</t>
  </si>
  <si>
    <t>Sturgis District Library</t>
  </si>
  <si>
    <t>Tecumseh District Library</t>
  </si>
  <si>
    <t>Thornapple Kellogg School and Community Library</t>
  </si>
  <si>
    <t>Three Rivers Public Library</t>
  </si>
  <si>
    <t>Vicksburg District Library</t>
  </si>
  <si>
    <t>Wayne Public Library</t>
  </si>
  <si>
    <t>Wixom Public Library</t>
  </si>
  <si>
    <t>Allendale Township Library</t>
  </si>
  <si>
    <t>Class 5: Serve 26,000-49,999</t>
  </si>
  <si>
    <t>Alpena County Library</t>
  </si>
  <si>
    <t>Baldwin Public Library</t>
  </si>
  <si>
    <t>Belleville Area District Library</t>
  </si>
  <si>
    <t>Bloomfield Township Public Library</t>
  </si>
  <si>
    <t>Branch District Library</t>
  </si>
  <si>
    <t>Brighton District Library</t>
  </si>
  <si>
    <t>Cadillac-Wexford County Public Library</t>
  </si>
  <si>
    <t>Cass District Library</t>
  </si>
  <si>
    <t>Charlotte Community Library</t>
  </si>
  <si>
    <t>Chesterfield Township Library</t>
  </si>
  <si>
    <t>Clarkston Independence District Library</t>
  </si>
  <si>
    <t>Commerce Township Community Library</t>
  </si>
  <si>
    <t>Community District Library</t>
  </si>
  <si>
    <t>Cromaine District Library</t>
  </si>
  <si>
    <t>Delta Township District Library</t>
  </si>
  <si>
    <t>DeWitt District Library</t>
  </si>
  <si>
    <t>Dickinson County Library</t>
  </si>
  <si>
    <t>East Lansing Public Library</t>
  </si>
  <si>
    <t>Eastpointe Memorial Library</t>
  </si>
  <si>
    <t>Garden City Public Library</t>
  </si>
  <si>
    <t>Georgetown Township Public Library</t>
  </si>
  <si>
    <t>Hackley Public Library</t>
  </si>
  <si>
    <t>Iosco-Arenac District Library</t>
  </si>
  <si>
    <t>Lenawee District Library</t>
  </si>
  <si>
    <t>Loutit District Library</t>
  </si>
  <si>
    <t>Madison Heights Public Library</t>
  </si>
  <si>
    <t>Mason County District Library</t>
  </si>
  <si>
    <t>Northville District Library</t>
  </si>
  <si>
    <t>Oak Park Public Library</t>
  </si>
  <si>
    <t>Orion Township Public Library</t>
  </si>
  <si>
    <t>Peter White Public Library</t>
  </si>
  <si>
    <t>Plymouth District Library</t>
  </si>
  <si>
    <t>Redford Township District Library</t>
  </si>
  <si>
    <t>Romeo District Library</t>
  </si>
  <si>
    <t>Romulus Public Library</t>
  </si>
  <si>
    <t>Roseville Public Library</t>
  </si>
  <si>
    <t>Saline District Library</t>
  </si>
  <si>
    <t>Shiawassee District Library</t>
  </si>
  <si>
    <t>Southgate Veterans Memorial Library</t>
  </si>
  <si>
    <t>Superior District Library</t>
  </si>
  <si>
    <t>Van Buren District Library</t>
  </si>
  <si>
    <t>White Lake Township Library</t>
  </si>
  <si>
    <t>Ann Arbor District Library</t>
  </si>
  <si>
    <t>Class 6: Serve 50,000+</t>
  </si>
  <si>
    <t>Bay County Library System</t>
  </si>
  <si>
    <t>Canton Public Library</t>
  </si>
  <si>
    <t>Capital Area District Libraries</t>
  </si>
  <si>
    <t>Chippewa River District Library System</t>
  </si>
  <si>
    <t>Clinton-Macomb Public Library</t>
  </si>
  <si>
    <t>Dearborn Heights City Libraries</t>
  </si>
  <si>
    <t>Dearborn Public Library</t>
  </si>
  <si>
    <t>Detroit Public Library</t>
  </si>
  <si>
    <t>Farmington Community Library</t>
  </si>
  <si>
    <t>Flint Public Library</t>
  </si>
  <si>
    <t>Genesee District Library</t>
  </si>
  <si>
    <t>Grace A. Dow Memorial Library</t>
  </si>
  <si>
    <t>Grand Rapids Public Library</t>
  </si>
  <si>
    <t>Grosse Pointe Public Library</t>
  </si>
  <si>
    <t>Herrick District Library</t>
  </si>
  <si>
    <t>Howell Carnegie District Library</t>
  </si>
  <si>
    <t>Jackson District Library</t>
  </si>
  <si>
    <t>Kalamazoo Public Library</t>
  </si>
  <si>
    <t>Kent District Library</t>
  </si>
  <si>
    <t>Lapeer District Library</t>
  </si>
  <si>
    <t>Livonia Public Library</t>
  </si>
  <si>
    <t>Monroe County Library System</t>
  </si>
  <si>
    <t>Muskegon Area District Library</t>
  </si>
  <si>
    <t>Novi Public Library</t>
  </si>
  <si>
    <t>Pontiac Public Library</t>
  </si>
  <si>
    <t>Portage District Library</t>
  </si>
  <si>
    <t>Public Libraries of Saginaw</t>
  </si>
  <si>
    <t>Rochester Hills Public Library</t>
  </si>
  <si>
    <t>Royal Oak Public Library</t>
  </si>
  <si>
    <t>Saint Clair County Library System</t>
  </si>
  <si>
    <t>Saint Clair Shores Public Library</t>
  </si>
  <si>
    <t>Shelby Township Library</t>
  </si>
  <si>
    <t>Southfield Public Library</t>
  </si>
  <si>
    <t>Sterling Heights Public Library</t>
  </si>
  <si>
    <t>Traverse Area District Library</t>
  </si>
  <si>
    <t>Troy Public Library</t>
  </si>
  <si>
    <t>Warren Public Library</t>
  </si>
  <si>
    <t>Waterford Township Public Library</t>
  </si>
  <si>
    <t>Wayne County Public Library</t>
  </si>
  <si>
    <t>West Bloomfield Township Public Library</t>
  </si>
  <si>
    <t>Willard Public Library</t>
  </si>
  <si>
    <t>William P. Faust Public Library of Westland</t>
  </si>
  <si>
    <t>Ypsilanti District Library</t>
  </si>
  <si>
    <t>Total Population Served</t>
  </si>
  <si>
    <t>Number of Print Materials</t>
  </si>
  <si>
    <t>Audio (Physical Units)</t>
  </si>
  <si>
    <t>Video (Physical Units)</t>
  </si>
  <si>
    <t>Subscriptions (Non-electronic)</t>
  </si>
  <si>
    <t>Total Databases</t>
  </si>
  <si>
    <t>Electronic Books (E-Books)</t>
  </si>
  <si>
    <t>Audio (Downloadable Units)</t>
  </si>
  <si>
    <t>Video (Downloadable Units)</t>
  </si>
  <si>
    <t>Total Collection (Physical / Electronic Units)</t>
  </si>
  <si>
    <t>Collection Per Capita</t>
  </si>
  <si>
    <t>Summary and Definitions</t>
  </si>
  <si>
    <t>Outlets, Hours, SqFt</t>
  </si>
  <si>
    <t>Collections</t>
  </si>
  <si>
    <t>Services</t>
  </si>
  <si>
    <t>Programs</t>
  </si>
  <si>
    <t>Internet Connectivity</t>
  </si>
  <si>
    <t>Technology</t>
  </si>
  <si>
    <t>Millages</t>
  </si>
  <si>
    <t>Operating Income</t>
  </si>
  <si>
    <t>Operating Expenditures</t>
  </si>
  <si>
    <t>Capital Income and Expenditure</t>
  </si>
  <si>
    <t>Nonresident Fees</t>
  </si>
  <si>
    <t>Staffing</t>
  </si>
  <si>
    <t>Director's Salary</t>
  </si>
  <si>
    <t>Other Employee Salary</t>
  </si>
  <si>
    <t>Circulation of Children's Materials</t>
  </si>
  <si>
    <t>Circulation of Non-Children's Materials</t>
  </si>
  <si>
    <t>Circulation of Electronic Materials</t>
  </si>
  <si>
    <t>Total Circulation</t>
  </si>
  <si>
    <t>Reference Transactions</t>
  </si>
  <si>
    <t>Number of items loaned to other libraries</t>
  </si>
  <si>
    <t>Number of items borrowed from other libraries</t>
  </si>
  <si>
    <t>Library Visits</t>
  </si>
  <si>
    <t>Uses (Sessions) of Public Internet Computers Per Year</t>
  </si>
  <si>
    <t>Do you provide Wireless Internet Access to Patrons?</t>
  </si>
  <si>
    <t>Uses of Wireless Logins Per Year</t>
  </si>
  <si>
    <t>Number of active registered borrowers</t>
  </si>
  <si>
    <t>Yes</t>
  </si>
  <si>
    <t>No</t>
  </si>
  <si>
    <t>Circulation Per Capita</t>
  </si>
  <si>
    <t>Materials Turnover Rate</t>
  </si>
  <si>
    <t>Reference Transactions Per Capita</t>
  </si>
  <si>
    <t>Visits Per Capita</t>
  </si>
  <si>
    <t>Children's Programs</t>
  </si>
  <si>
    <t>Children's Program Attendance</t>
  </si>
  <si>
    <t>Young Adult Programs</t>
  </si>
  <si>
    <t>Young Adult Program Attendance</t>
  </si>
  <si>
    <t>Adult Programs</t>
  </si>
  <si>
    <t>Adult Program Attendance</t>
  </si>
  <si>
    <t>General Programs</t>
  </si>
  <si>
    <t>General Program Attendance</t>
  </si>
  <si>
    <t>Total Programs</t>
  </si>
  <si>
    <t>Total Attendance</t>
  </si>
  <si>
    <t>Summer Reading Children</t>
  </si>
  <si>
    <t>Summer Reading Teens</t>
  </si>
  <si>
    <t>Total Participation</t>
  </si>
  <si>
    <t>Summer Reading Events Children Programs</t>
  </si>
  <si>
    <t>Summer Reading Events Children Attendance</t>
  </si>
  <si>
    <t>Summer Reading Events Teens Programs</t>
  </si>
  <si>
    <t>Summer Reading Events Teens Attendance</t>
  </si>
  <si>
    <t>Staff Terminals</t>
  </si>
  <si>
    <t>Public Terminals</t>
  </si>
  <si>
    <t>Connection Speed</t>
  </si>
  <si>
    <t>Connection Type</t>
  </si>
  <si>
    <t>1</t>
  </si>
  <si>
    <t>3</t>
  </si>
  <si>
    <t>6</t>
  </si>
  <si>
    <t>3.96 mb/s</t>
  </si>
  <si>
    <t>DSL</t>
  </si>
  <si>
    <t>11</t>
  </si>
  <si>
    <t>21</t>
  </si>
  <si>
    <t>10 mbps</t>
  </si>
  <si>
    <t>Dedicated</t>
  </si>
  <si>
    <t>5</t>
  </si>
  <si>
    <t>Greater than 5 Mb</t>
  </si>
  <si>
    <t>2</t>
  </si>
  <si>
    <t>9</t>
  </si>
  <si>
    <t>10 MBps</t>
  </si>
  <si>
    <t>15</t>
  </si>
  <si>
    <t>34</t>
  </si>
  <si>
    <t>55 - 70</t>
  </si>
  <si>
    <t>Fiber</t>
  </si>
  <si>
    <t>4</t>
  </si>
  <si>
    <t>8</t>
  </si>
  <si>
    <t>25</t>
  </si>
  <si>
    <t>80M down/5M up</t>
  </si>
  <si>
    <t>Cable modem</t>
  </si>
  <si>
    <t>60D down/4M up</t>
  </si>
  <si>
    <t>60M down/4M up</t>
  </si>
  <si>
    <t>7 MCPSdown/ 7MCPS up</t>
  </si>
  <si>
    <t>Fiber Optics</t>
  </si>
  <si>
    <t>14</t>
  </si>
  <si>
    <t>Cable Modem</t>
  </si>
  <si>
    <t>19</t>
  </si>
  <si>
    <t>80/5</t>
  </si>
  <si>
    <t xml:space="preserve">Cable </t>
  </si>
  <si>
    <t>12</t>
  </si>
  <si>
    <t>T1</t>
  </si>
  <si>
    <t>17</t>
  </si>
  <si>
    <t>greater than 5Mb</t>
  </si>
  <si>
    <t>dedicated connection</t>
  </si>
  <si>
    <t>10</t>
  </si>
  <si>
    <t>20</t>
  </si>
  <si>
    <t>28</t>
  </si>
  <si>
    <t>Greater thatn 36 Mbps</t>
  </si>
  <si>
    <t>Dedicated Connection</t>
  </si>
  <si>
    <t>18</t>
  </si>
  <si>
    <t>100 Mb</t>
  </si>
  <si>
    <t>132</t>
  </si>
  <si>
    <t>95</t>
  </si>
  <si>
    <t>120 Mbit</t>
  </si>
  <si>
    <t>40</t>
  </si>
  <si>
    <t>gigabit</t>
  </si>
  <si>
    <t>38</t>
  </si>
  <si>
    <t>50</t>
  </si>
  <si>
    <t>7</t>
  </si>
  <si>
    <t>1.5 mb (T-1)</t>
  </si>
  <si>
    <t>12 mb</t>
  </si>
  <si>
    <t>dsl</t>
  </si>
  <si>
    <t>23</t>
  </si>
  <si>
    <t>17.5 Mbps</t>
  </si>
  <si>
    <t>broadband</t>
  </si>
  <si>
    <t>20 mg</t>
  </si>
  <si>
    <t>Fiber optic</t>
  </si>
  <si>
    <t>47</t>
  </si>
  <si>
    <t>53</t>
  </si>
  <si>
    <t xml:space="preserve">20 mb </t>
  </si>
  <si>
    <t>7Mbps</t>
  </si>
  <si>
    <t>0</t>
  </si>
  <si>
    <t>30Mbps</t>
  </si>
  <si>
    <t>Cable</t>
  </si>
  <si>
    <t>30</t>
  </si>
  <si>
    <t>68</t>
  </si>
  <si>
    <t>1.5 Mb (T-1)</t>
  </si>
  <si>
    <t>3-5 Mb</t>
  </si>
  <si>
    <t>Wireless</t>
  </si>
  <si>
    <t>Up to 15 Mbps</t>
  </si>
  <si>
    <t>LAN/DSL</t>
  </si>
  <si>
    <t>50 M down</t>
  </si>
  <si>
    <t>wireless</t>
  </si>
  <si>
    <t>13</t>
  </si>
  <si>
    <t>10 mb</t>
  </si>
  <si>
    <t xml:space="preserve">Dedicated </t>
  </si>
  <si>
    <t>Cable speed</t>
  </si>
  <si>
    <t>100.0Mbps</t>
  </si>
  <si>
    <t>60mbps</t>
  </si>
  <si>
    <t>cable broadband</t>
  </si>
  <si>
    <t>60 Mbps</t>
  </si>
  <si>
    <t>cable</t>
  </si>
  <si>
    <t>16</t>
  </si>
  <si>
    <t>5 MB</t>
  </si>
  <si>
    <t>1 Gbps</t>
  </si>
  <si>
    <t>fiber optic</t>
  </si>
  <si>
    <t>10Mbps</t>
  </si>
  <si>
    <t>100meg/100meg</t>
  </si>
  <si>
    <t>10Mb</t>
  </si>
  <si>
    <t>85</t>
  </si>
  <si>
    <t>69</t>
  </si>
  <si>
    <t>1Gbps</t>
  </si>
  <si>
    <t>Opt E-man fiber network</t>
  </si>
  <si>
    <t>24</t>
  </si>
  <si>
    <t>60/5 mbs</t>
  </si>
  <si>
    <t>1.5m</t>
  </si>
  <si>
    <t>80m</t>
  </si>
  <si>
    <t>29</t>
  </si>
  <si>
    <t>25m</t>
  </si>
  <si>
    <t>fiber</t>
  </si>
  <si>
    <t>20m</t>
  </si>
  <si>
    <t>6m</t>
  </si>
  <si>
    <t>ADSL</t>
  </si>
  <si>
    <t>15m</t>
  </si>
  <si>
    <t>32</t>
  </si>
  <si>
    <t>75 Mpbs down, 5 Mbps up</t>
  </si>
  <si>
    <t>Cable Internet</t>
  </si>
  <si>
    <t>22</t>
  </si>
  <si>
    <t>1.5Mb (T-1</t>
  </si>
  <si>
    <t>20-30 Mbps</t>
  </si>
  <si>
    <t xml:space="preserve">cable </t>
  </si>
  <si>
    <t>20MB</t>
  </si>
  <si>
    <t>20mbps</t>
  </si>
  <si>
    <t>cat6</t>
  </si>
  <si>
    <t>512 Kb</t>
  </si>
  <si>
    <t>22 Mbps download 5 Mbps upload</t>
  </si>
  <si>
    <t>Business Class DSL</t>
  </si>
  <si>
    <t>26</t>
  </si>
  <si>
    <t>10.0 mbs</t>
  </si>
  <si>
    <t>50 mbps</t>
  </si>
  <si>
    <t>Internet</t>
  </si>
  <si>
    <t>Greater than 5mb</t>
  </si>
  <si>
    <t>100 mbps/6 mbps</t>
  </si>
  <si>
    <t>Cable/DSL</t>
  </si>
  <si>
    <t>20 mbps</t>
  </si>
  <si>
    <t>6 mbps</t>
  </si>
  <si>
    <t>300 mb/sec</t>
  </si>
  <si>
    <t>Dedicated connection</t>
  </si>
  <si>
    <t>1.5Mb</t>
  </si>
  <si>
    <t>92</t>
  </si>
  <si>
    <t>151</t>
  </si>
  <si>
    <t>50 MBS</t>
  </si>
  <si>
    <t>50 Mbps</t>
  </si>
  <si>
    <t>Fiber WAN</t>
  </si>
  <si>
    <t>31</t>
  </si>
  <si>
    <t>4.5 Mbps</t>
  </si>
  <si>
    <t>Three T1 lines</t>
  </si>
  <si>
    <t>70</t>
  </si>
  <si>
    <t>82</t>
  </si>
  <si>
    <t>5 Mbps</t>
  </si>
  <si>
    <t>4G Mobile Broadband</t>
  </si>
  <si>
    <t>3-5MB</t>
  </si>
  <si>
    <t>3M</t>
  </si>
  <si>
    <t>Broadband</t>
  </si>
  <si>
    <t>7mb</t>
  </si>
  <si>
    <t>Broadband Max</t>
  </si>
  <si>
    <t>12 MB</t>
  </si>
  <si>
    <t>6MB</t>
  </si>
  <si>
    <t>Microwave Wireless</t>
  </si>
  <si>
    <t>12MB</t>
  </si>
  <si>
    <t>7.09 down/3.37up</t>
  </si>
  <si>
    <t>80 mbps</t>
  </si>
  <si>
    <t>35</t>
  </si>
  <si>
    <t>1GB</t>
  </si>
  <si>
    <t>36</t>
  </si>
  <si>
    <t>30mps</t>
  </si>
  <si>
    <t>Bonded DSL</t>
  </si>
  <si>
    <t>512KB</t>
  </si>
  <si>
    <t>39</t>
  </si>
  <si>
    <t>60 up 4 down</t>
  </si>
  <si>
    <t>44</t>
  </si>
  <si>
    <t>27</t>
  </si>
  <si>
    <t>50 mb/s</t>
  </si>
  <si>
    <t>Fiber dedicated</t>
  </si>
  <si>
    <t>1.5-3 MB</t>
  </si>
  <si>
    <t>67</t>
  </si>
  <si>
    <t>20 Mbps</t>
  </si>
  <si>
    <t>Ethernet over copper</t>
  </si>
  <si>
    <t>10 Mbps</t>
  </si>
  <si>
    <t>43</t>
  </si>
  <si>
    <t>60</t>
  </si>
  <si>
    <t>100 mbps</t>
  </si>
  <si>
    <t>100 mg</t>
  </si>
  <si>
    <t>50/10</t>
  </si>
  <si>
    <t>60mbx4</t>
  </si>
  <si>
    <t>broadband cable static ip</t>
  </si>
  <si>
    <t>1.5</t>
  </si>
  <si>
    <t>Cable MOdem</t>
  </si>
  <si>
    <t>16 Mbps</t>
  </si>
  <si>
    <t>1.5-3 Mb</t>
  </si>
  <si>
    <t>3 mbps</t>
  </si>
  <si>
    <t>1 gbps</t>
  </si>
  <si>
    <t>10mbs</t>
  </si>
  <si>
    <t>10mb</t>
  </si>
  <si>
    <t>5mb</t>
  </si>
  <si>
    <t>59</t>
  </si>
  <si>
    <t>3 - 5 Mb</t>
  </si>
  <si>
    <t>25mb/s</t>
  </si>
  <si>
    <t>dedicated fiber</t>
  </si>
  <si>
    <t>768 Kb</t>
  </si>
  <si>
    <t>T-1</t>
  </si>
  <si>
    <t>&gt; 5 Mb</t>
  </si>
  <si>
    <t>&gt;5 Mb</t>
  </si>
  <si>
    <t>&gt; 5 MB</t>
  </si>
  <si>
    <t>54</t>
  </si>
  <si>
    <t>3 - 5 mb</t>
  </si>
  <si>
    <t>181</t>
  </si>
  <si>
    <t>3 -5 Mb</t>
  </si>
  <si>
    <t>97</t>
  </si>
  <si>
    <t>51</t>
  </si>
  <si>
    <t>20mb</t>
  </si>
  <si>
    <t>512 mb</t>
  </si>
  <si>
    <t>63.44 Mbps</t>
  </si>
  <si>
    <t>1.5-3Mb</t>
  </si>
  <si>
    <t>768</t>
  </si>
  <si>
    <t>27 mbs</t>
  </si>
  <si>
    <t>512kb</t>
  </si>
  <si>
    <t>12mbs</t>
  </si>
  <si>
    <t>256Kb-384Kb</t>
  </si>
  <si>
    <t>87</t>
  </si>
  <si>
    <t>100MB</t>
  </si>
  <si>
    <t>Fiber (AT&amp;T OptEman)</t>
  </si>
  <si>
    <t>1.5Mb(T-1)</t>
  </si>
  <si>
    <t>20 MB</t>
  </si>
  <si>
    <t>AT&amp;T Fiber</t>
  </si>
  <si>
    <t>Greater than 5Mb</t>
  </si>
  <si>
    <t>3-5Mb</t>
  </si>
  <si>
    <t>57</t>
  </si>
  <si>
    <t>45 Mbps</t>
  </si>
  <si>
    <t>98mbps</t>
  </si>
  <si>
    <t>20 mb</t>
  </si>
  <si>
    <t>8mbps</t>
  </si>
  <si>
    <t>1.5 MBps</t>
  </si>
  <si>
    <t>4.5 MBps</t>
  </si>
  <si>
    <t>1.5-3 mb</t>
  </si>
  <si>
    <t>8663 mbps</t>
  </si>
  <si>
    <t>30 Mbps</t>
  </si>
  <si>
    <t>1.5Mb(t-1)</t>
  </si>
  <si>
    <t>50MB</t>
  </si>
  <si>
    <t>10 MB</t>
  </si>
  <si>
    <t>1.95 Mbps</t>
  </si>
  <si>
    <t>30 MB</t>
  </si>
  <si>
    <t>84</t>
  </si>
  <si>
    <t>78</t>
  </si>
  <si>
    <t>Greater than 5 MB</t>
  </si>
  <si>
    <t>16.58 Mbps</t>
  </si>
  <si>
    <t>Greater than 5 mb</t>
  </si>
  <si>
    <t>40 MBS</t>
  </si>
  <si>
    <t>Metro E</t>
  </si>
  <si>
    <t>25 mb</t>
  </si>
  <si>
    <t>1 gigabit</t>
  </si>
  <si>
    <t>Ethernet</t>
  </si>
  <si>
    <t>8 Mbs</t>
  </si>
  <si>
    <t>Fiberoptic cable</t>
  </si>
  <si>
    <t>1.5 Mb</t>
  </si>
  <si>
    <t>50 megs up, 10 megs down</t>
  </si>
  <si>
    <t>66</t>
  </si>
  <si>
    <t>10 GB Fiber</t>
  </si>
  <si>
    <t>22mb</t>
  </si>
  <si>
    <t>Comcast cable</t>
  </si>
  <si>
    <t>33</t>
  </si>
  <si>
    <t>512 K</t>
  </si>
  <si>
    <t>unknown</t>
  </si>
  <si>
    <t>cable modem</t>
  </si>
  <si>
    <t>5Mb</t>
  </si>
  <si>
    <t xml:space="preserve">60 megabit/sec </t>
  </si>
  <si>
    <t>Business Cable Modem</t>
  </si>
  <si>
    <t>63.25 mbs</t>
  </si>
  <si>
    <t>128 Kb or less</t>
  </si>
  <si>
    <t xml:space="preserve">Greater than 5 MB </t>
  </si>
  <si>
    <t>12 MEG - 100 MEG</t>
  </si>
  <si>
    <t>102</t>
  </si>
  <si>
    <t>76</t>
  </si>
  <si>
    <t>49</t>
  </si>
  <si>
    <t>25 MB/s - 1 GB/s</t>
  </si>
  <si>
    <t>38341 kbps</t>
  </si>
  <si>
    <t>15 meg</t>
  </si>
  <si>
    <t>1Gbs</t>
  </si>
  <si>
    <t>1.5Mbs</t>
  </si>
  <si>
    <t>20 M</t>
  </si>
  <si>
    <t>20M/3M</t>
  </si>
  <si>
    <t>32 mbs</t>
  </si>
  <si>
    <t>High Speed</t>
  </si>
  <si>
    <t>Wireless Hotspot</t>
  </si>
  <si>
    <t>Fiber Optic</t>
  </si>
  <si>
    <t>64</t>
  </si>
  <si>
    <t>5 mb</t>
  </si>
  <si>
    <t>4.33 Mbps Upload/61.62 Mbps Download</t>
  </si>
  <si>
    <t>Cable modem broadband</t>
  </si>
  <si>
    <t>94 Mbps Down, 94 Mbps up</t>
  </si>
  <si>
    <t>5Mbps Down, 0.7 Mbps up</t>
  </si>
  <si>
    <t>41.88Mbps Down, 4.03 Mbps Up</t>
  </si>
  <si>
    <t>15.18Mbps</t>
  </si>
  <si>
    <t>11 Mbs</t>
  </si>
  <si>
    <t>60 MG</t>
  </si>
  <si>
    <t>3 MG</t>
  </si>
  <si>
    <t>1 Gig</t>
  </si>
  <si>
    <t>8mg</t>
  </si>
  <si>
    <t>30 MG</t>
  </si>
  <si>
    <t xml:space="preserve">Cable Modem </t>
  </si>
  <si>
    <t>9.58 Mbps</t>
  </si>
  <si>
    <t>Dedicated connection; fiber</t>
  </si>
  <si>
    <t>42</t>
  </si>
  <si>
    <t>90 mb</t>
  </si>
  <si>
    <t>Greater than 5MB</t>
  </si>
  <si>
    <t>N/A</t>
  </si>
  <si>
    <t>ISDN</t>
  </si>
  <si>
    <t>Modem</t>
  </si>
  <si>
    <t>6Mb</t>
  </si>
  <si>
    <t>22 mb Download/5 mb up</t>
  </si>
  <si>
    <t>80</t>
  </si>
  <si>
    <t>41</t>
  </si>
  <si>
    <t>Cable Mdoem</t>
  </si>
  <si>
    <t>45</t>
  </si>
  <si>
    <t>Greatert than 5 MB</t>
  </si>
  <si>
    <t>1.5 - 3 MB</t>
  </si>
  <si>
    <t>50mps</t>
  </si>
  <si>
    <t>Broadband Cable</t>
  </si>
  <si>
    <t>&gt;70Mb</t>
  </si>
  <si>
    <t>109.67 mbps</t>
  </si>
  <si>
    <t>1.5Mbps</t>
  </si>
  <si>
    <t>11 mbps</t>
  </si>
  <si>
    <t>61.04Mbps</t>
  </si>
  <si>
    <t>Cable Broadband</t>
  </si>
  <si>
    <t>10 Mb</t>
  </si>
  <si>
    <t>3-5 MB</t>
  </si>
  <si>
    <t>138</t>
  </si>
  <si>
    <t>75</t>
  </si>
  <si>
    <t>6 Mb</t>
  </si>
  <si>
    <t>Merit Fiber</t>
  </si>
  <si>
    <t xml:space="preserve">12Mbps/512Kbps </t>
  </si>
  <si>
    <t>62</t>
  </si>
  <si>
    <t>up to 1Gbps</t>
  </si>
  <si>
    <t>up to 1 Gbps</t>
  </si>
  <si>
    <t>100 mb/s</t>
  </si>
  <si>
    <t>265 Kb - 384 Kb</t>
  </si>
  <si>
    <t xml:space="preserve">60 </t>
  </si>
  <si>
    <t>65mg down, 5mb up</t>
  </si>
  <si>
    <t>64 mbps</t>
  </si>
  <si>
    <t>1.5-3mb</t>
  </si>
  <si>
    <t>8 MG</t>
  </si>
  <si>
    <t>56</t>
  </si>
  <si>
    <t>30 download, 4 upload</t>
  </si>
  <si>
    <t>20 Mb</t>
  </si>
  <si>
    <t>20Mb</t>
  </si>
  <si>
    <t>100mbps</t>
  </si>
  <si>
    <t>74</t>
  </si>
  <si>
    <t>48</t>
  </si>
  <si>
    <t>T1 connection</t>
  </si>
  <si>
    <t>Ti Connection Fiber</t>
  </si>
  <si>
    <t>3.5</t>
  </si>
  <si>
    <t>52</t>
  </si>
  <si>
    <t>FIBER</t>
  </si>
  <si>
    <t xml:space="preserve">30 MB </t>
  </si>
  <si>
    <t>1.5 - 3 Mb</t>
  </si>
  <si>
    <t>60/4 mbps</t>
  </si>
  <si>
    <t>Coax cable broadband</t>
  </si>
  <si>
    <t>Download - 9.36 Mbps and Upload - 2.04 Mbps</t>
  </si>
  <si>
    <t>7.5Mbps</t>
  </si>
  <si>
    <t>dedicated</t>
  </si>
  <si>
    <t>60M w/ static IP</t>
  </si>
  <si>
    <t>3 Megabytes</t>
  </si>
  <si>
    <t>16/3 MPS</t>
  </si>
  <si>
    <t>CABLE</t>
  </si>
  <si>
    <t>83</t>
  </si>
  <si>
    <t>1.5 MB (T-1)</t>
  </si>
  <si>
    <t>Fiber Optic Cable</t>
  </si>
  <si>
    <t>5  Mb</t>
  </si>
  <si>
    <t>20 Mb/s</t>
  </si>
  <si>
    <t>60 MBPS</t>
  </si>
  <si>
    <t>Charter Fiber</t>
  </si>
  <si>
    <t>46</t>
  </si>
  <si>
    <t>75mbps</t>
  </si>
  <si>
    <t>broadband cable modem</t>
  </si>
  <si>
    <t>Up to 80 Mb</t>
  </si>
  <si>
    <t>20mB</t>
  </si>
  <si>
    <t>Dedicated fiber optic</t>
  </si>
  <si>
    <t>high</t>
  </si>
  <si>
    <t>14-17MBps</t>
  </si>
  <si>
    <t>6 Mbps</t>
  </si>
  <si>
    <t>6GB</t>
  </si>
  <si>
    <t>150 mbps</t>
  </si>
  <si>
    <t>3-5 mb</t>
  </si>
  <si>
    <t>16M</t>
  </si>
  <si>
    <t>55mbs</t>
  </si>
  <si>
    <t>5.68mbps</t>
  </si>
  <si>
    <t>30 Mbps Down, 4.5 Mbps Up</t>
  </si>
  <si>
    <t>50 Mbps Down, 2.1 Mbps Up</t>
  </si>
  <si>
    <t>3 Mbps</t>
  </si>
  <si>
    <t>Dedicated fiber connection</t>
  </si>
  <si>
    <t>50mb download/15mb upload</t>
  </si>
  <si>
    <t>108</t>
  </si>
  <si>
    <t>100 mb</t>
  </si>
  <si>
    <t>fiber circuit</t>
  </si>
  <si>
    <t>60 mbps</t>
  </si>
  <si>
    <t>4M</t>
  </si>
  <si>
    <t>1.5 - 3Mb</t>
  </si>
  <si>
    <t>4 Mbps</t>
  </si>
  <si>
    <t>&gt;5MB/sec</t>
  </si>
  <si>
    <t>3/1.5 Mb</t>
  </si>
  <si>
    <t>7/3 Mb</t>
  </si>
  <si>
    <t>768Kb</t>
  </si>
  <si>
    <t>21 mbps</t>
  </si>
  <si>
    <t>30 Mbps down/5 Mbps up</t>
  </si>
  <si>
    <t>Fiberoptic</t>
  </si>
  <si>
    <t>15mbps</t>
  </si>
  <si>
    <t>150 Mb</t>
  </si>
  <si>
    <t>80 mgs</t>
  </si>
  <si>
    <t>greater than 5 mb</t>
  </si>
  <si>
    <t>50Mbs</t>
  </si>
  <si>
    <t>20Mbs</t>
  </si>
  <si>
    <t>13.6 Mbps Down 1.2 Mbps Up</t>
  </si>
  <si>
    <t>1.5 mb</t>
  </si>
  <si>
    <t>22 down/5 up</t>
  </si>
  <si>
    <t>Cable (Comcast)</t>
  </si>
  <si>
    <t>dedicate connection</t>
  </si>
  <si>
    <t>58</t>
  </si>
  <si>
    <t>37</t>
  </si>
  <si>
    <t>55</t>
  </si>
  <si>
    <t>100 Mbps</t>
  </si>
  <si>
    <t>256Kb - 384Kb</t>
  </si>
  <si>
    <t>16 mb</t>
  </si>
  <si>
    <t>60 megs</t>
  </si>
  <si>
    <t>Greater than  5 mb</t>
  </si>
  <si>
    <t>50 mpbs</t>
  </si>
  <si>
    <t>90</t>
  </si>
  <si>
    <t>more than 5 mb</t>
  </si>
  <si>
    <t>Total number of computers that the library provides for use by staff only</t>
  </si>
  <si>
    <t>Total number of computers that the library provides for public use</t>
  </si>
  <si>
    <t>Circulation System Vendor Name</t>
  </si>
  <si>
    <t>Is your card catalog automated?</t>
  </si>
  <si>
    <t>Patron Initiated ILL</t>
  </si>
  <si>
    <t>Do you offer a Remote Catalog?</t>
  </si>
  <si>
    <t>Do you provide Self Checkout?</t>
  </si>
  <si>
    <t>Is your Circulation System Shared?</t>
  </si>
  <si>
    <t>SirsiDynix</t>
  </si>
  <si>
    <t>Polaris</t>
  </si>
  <si>
    <t>Autographics</t>
  </si>
  <si>
    <t>SIRSI</t>
  </si>
  <si>
    <t>Innovative -- Sierra</t>
  </si>
  <si>
    <t>SirsiUnicorn</t>
  </si>
  <si>
    <t>Nugen Systems to 11/6/13; Book Systems after 11/6/13</t>
  </si>
  <si>
    <t xml:space="preserve">Companion Corporation </t>
  </si>
  <si>
    <t>Innovative</t>
  </si>
  <si>
    <t>TLC</t>
  </si>
  <si>
    <t>VLC</t>
  </si>
  <si>
    <t>Sierra</t>
  </si>
  <si>
    <t>III</t>
  </si>
  <si>
    <t>Sirsi</t>
  </si>
  <si>
    <t>Follett</t>
  </si>
  <si>
    <t>sirsidynix</t>
  </si>
  <si>
    <t>Biblionix</t>
  </si>
  <si>
    <t>Sirsi Dynix</t>
  </si>
  <si>
    <t>Auto-Graphics</t>
  </si>
  <si>
    <t>Michigan Evergreen</t>
  </si>
  <si>
    <t>Valley Library Consortium</t>
  </si>
  <si>
    <t>Cloud Libraries</t>
  </si>
  <si>
    <t>NuGen</t>
  </si>
  <si>
    <t>Sirsi-Dynix</t>
  </si>
  <si>
    <t>AutoGraphics</t>
  </si>
  <si>
    <t>CloudLibraries.net</t>
  </si>
  <si>
    <t>Nugen</t>
  </si>
  <si>
    <t>Innovative Sierra</t>
  </si>
  <si>
    <t>Innovative Interfaces Inc</t>
  </si>
  <si>
    <t>Evergreen</t>
  </si>
  <si>
    <t>Sirsi/Dynix</t>
  </si>
  <si>
    <t>The Library Corporation</t>
  </si>
  <si>
    <t>Auto-graphics</t>
  </si>
  <si>
    <t>Auto-Graphics VERSO</t>
  </si>
  <si>
    <t>Folett/Destiny</t>
  </si>
  <si>
    <t>Innovative - Inopac</t>
  </si>
  <si>
    <t>Innovative - Sierra</t>
  </si>
  <si>
    <t>sirsi</t>
  </si>
  <si>
    <t>NuGen Cloudnet Libraries</t>
  </si>
  <si>
    <t>SIRSI/DYNIX</t>
  </si>
  <si>
    <t>Sirsi Workflows</t>
  </si>
  <si>
    <t>Infovision Software</t>
  </si>
  <si>
    <t>III - Polaris</t>
  </si>
  <si>
    <t>Follett Software Company Destiny Library Manager</t>
  </si>
  <si>
    <t>Autograhics</t>
  </si>
  <si>
    <t>Infovision</t>
  </si>
  <si>
    <t>SirsiDynix Symphony - WorkFlows</t>
  </si>
  <si>
    <t>Sirsi- Dynix</t>
  </si>
  <si>
    <t>Verso</t>
  </si>
  <si>
    <t>SIRSI-Dynix</t>
  </si>
  <si>
    <t>SirsiSymphony</t>
  </si>
  <si>
    <t>Sirsi Symphony</t>
  </si>
  <si>
    <t>Verso-Auto-Gra;phics</t>
  </si>
  <si>
    <t>Millenium</t>
  </si>
  <si>
    <t>Agent/Verso</t>
  </si>
  <si>
    <t>Dynix Horizon</t>
  </si>
  <si>
    <t>Innovative Interfaces Inc.</t>
  </si>
  <si>
    <t>Apollo</t>
  </si>
  <si>
    <t>Book Systems</t>
  </si>
  <si>
    <t>III Sierra</t>
  </si>
  <si>
    <t>The Library Network</t>
  </si>
  <si>
    <t>Polaris Library Systems</t>
  </si>
  <si>
    <t>Innovative Interfaces</t>
  </si>
  <si>
    <t>Apollo by Biblionix</t>
  </si>
  <si>
    <t>Follett Destiny</t>
  </si>
  <si>
    <t>Resource Mate</t>
  </si>
  <si>
    <t>Innovative Innerfaces, Inc.</t>
  </si>
  <si>
    <t>None</t>
  </si>
  <si>
    <t>NA</t>
  </si>
  <si>
    <t>IServ</t>
  </si>
  <si>
    <t>Lakeland Library Cooperative</t>
  </si>
  <si>
    <t>iii</t>
  </si>
  <si>
    <t>AutoGraphics Verso</t>
  </si>
  <si>
    <t>SIRSI DYNIX</t>
  </si>
  <si>
    <t>Dynix/Horizon</t>
  </si>
  <si>
    <t>Auto-Graphics/Verso</t>
  </si>
  <si>
    <t>Auto-graphics Verso</t>
  </si>
  <si>
    <t>Serria</t>
  </si>
  <si>
    <t>Innovative Interface</t>
  </si>
  <si>
    <t>auto graphics</t>
  </si>
  <si>
    <t>Follett Software</t>
  </si>
  <si>
    <t>Evergreeen</t>
  </si>
  <si>
    <t>SirsiDynix Horizon</t>
  </si>
  <si>
    <t>Agent Verso</t>
  </si>
  <si>
    <t>Evergreen via Traverse Area District Library</t>
  </si>
  <si>
    <t xml:space="preserve">Innovative Interfaces </t>
  </si>
  <si>
    <t>Sirsy/Dynix</t>
  </si>
  <si>
    <t>Innovative-Sierra</t>
  </si>
  <si>
    <t>Library World</t>
  </si>
  <si>
    <t>NuGen Cloudlibraries</t>
  </si>
  <si>
    <t>Auto-Graphics Verso</t>
  </si>
  <si>
    <t>sirsi/dynix</t>
  </si>
  <si>
    <t>Innovative Millennium</t>
  </si>
  <si>
    <t>Agent</t>
  </si>
  <si>
    <t>TLC (The Library Corporation)</t>
  </si>
  <si>
    <t>VERSO Auto-Graphics</t>
  </si>
  <si>
    <t>Sirisi Dynx</t>
  </si>
  <si>
    <t>attrium</t>
  </si>
  <si>
    <t>Verso/Autographics</t>
  </si>
  <si>
    <t>Companion Corp</t>
  </si>
  <si>
    <t xml:space="preserve">Biblionix Apolo </t>
  </si>
  <si>
    <t>Sirsi//dynix</t>
  </si>
  <si>
    <t>Syrsi Dynix</t>
  </si>
  <si>
    <t>Sirsi/Dynix Horizon</t>
  </si>
  <si>
    <t>Autographics-Verso</t>
  </si>
  <si>
    <t>SersiDynix</t>
  </si>
  <si>
    <t>Sierra Millenium</t>
  </si>
  <si>
    <t xml:space="preserve">Atriuum </t>
  </si>
  <si>
    <t>Sirsi Dynix Workflows</t>
  </si>
  <si>
    <t>Dell</t>
  </si>
  <si>
    <t xml:space="preserve">Follett </t>
  </si>
  <si>
    <t>Syrsi Dynix Unicorn</t>
  </si>
  <si>
    <t>NuGen Systems</t>
  </si>
  <si>
    <t>na</t>
  </si>
  <si>
    <t>NuGen System</t>
  </si>
  <si>
    <t>Follett/Destiny</t>
  </si>
  <si>
    <t>SirisDynix</t>
  </si>
  <si>
    <t>SIRSI Dynix</t>
  </si>
  <si>
    <t>verso</t>
  </si>
  <si>
    <t>SirsiDynix-Horizon</t>
  </si>
  <si>
    <t>Sirsi Dynix Horizon</t>
  </si>
  <si>
    <t>Winnebago Spectrum</t>
  </si>
  <si>
    <t>Sierra-Lakeland</t>
  </si>
  <si>
    <t>Innovative Interfaces - Sierra</t>
  </si>
  <si>
    <t>Destiny--Follett</t>
  </si>
  <si>
    <t>Verso Auto-Graphics</t>
  </si>
  <si>
    <t>Agent-Verso</t>
  </si>
  <si>
    <t>Innovative Interfaces, Inc</t>
  </si>
  <si>
    <t>Innovative/ Sierra</t>
  </si>
  <si>
    <t>Auto Graphics</t>
  </si>
  <si>
    <t>Sagebush-Winnebago</t>
  </si>
  <si>
    <t>follett</t>
  </si>
  <si>
    <t>sierra</t>
  </si>
  <si>
    <t>Alexandria</t>
  </si>
  <si>
    <t>Follett Software (Destiny)</t>
  </si>
  <si>
    <t>SirsiDynix Symphony</t>
  </si>
  <si>
    <t>Follett-Destiny</t>
  </si>
  <si>
    <t>SirsiiDynix</t>
  </si>
  <si>
    <t>Infovision - Evolve</t>
  </si>
  <si>
    <t>County</t>
  </si>
  <si>
    <t>Township</t>
  </si>
  <si>
    <t>Type</t>
  </si>
  <si>
    <t>Millage Rate</t>
  </si>
  <si>
    <t>Millage Authorization Date</t>
  </si>
  <si>
    <t>Millage Rate Levied</t>
  </si>
  <si>
    <t>Millage Expiration Date</t>
  </si>
  <si>
    <t>Millage Voted in Perpetuity</t>
  </si>
  <si>
    <t>Millage is for Operating, Debt, or Both?</t>
  </si>
  <si>
    <t>Millage Rate (2)</t>
  </si>
  <si>
    <t>Millage Authorization Date (2)</t>
  </si>
  <si>
    <t>Millage Rate Levied (2)</t>
  </si>
  <si>
    <t>Millage Expiration Date (2)</t>
  </si>
  <si>
    <t>Millage Voted in Perpetuity (2)</t>
  </si>
  <si>
    <t>Millage is for Operating, Debt, or Both? (2)</t>
  </si>
  <si>
    <t>Millage Rate (3)</t>
  </si>
  <si>
    <t>Millage Authorization Date (3)</t>
  </si>
  <si>
    <t>Millage Rate Levied (3)</t>
  </si>
  <si>
    <t>Millage Expiration Date (3)</t>
  </si>
  <si>
    <t>Millage Voted in Perpetuity (3)</t>
  </si>
  <si>
    <t>Millage is for Operating, Debt, or Both? (3)</t>
  </si>
  <si>
    <t>Oakland</t>
  </si>
  <si>
    <t>Addison</t>
  </si>
  <si>
    <t>Nov 1984</t>
  </si>
  <si>
    <t>Both</t>
  </si>
  <si>
    <t>Lenawee</t>
  </si>
  <si>
    <t>City of Adrian</t>
  </si>
  <si>
    <t>City</t>
  </si>
  <si>
    <t>4/21/2014</t>
  </si>
  <si>
    <t>6/30/2015</t>
  </si>
  <si>
    <t>Operating</t>
  </si>
  <si>
    <t>Sanilac</t>
  </si>
  <si>
    <t>Lexington</t>
  </si>
  <si>
    <t>District</t>
  </si>
  <si>
    <t>Aug-12</t>
  </si>
  <si>
    <t>Aug-16</t>
  </si>
  <si>
    <t>Feb-07</t>
  </si>
  <si>
    <t>Dec-16</t>
  </si>
  <si>
    <t>Emmet</t>
  </si>
  <si>
    <t>Littlefield</t>
  </si>
  <si>
    <t>Calhoun</t>
  </si>
  <si>
    <t>City of Albion</t>
  </si>
  <si>
    <t>Apr 07</t>
  </si>
  <si>
    <t>Dec 17</t>
  </si>
  <si>
    <t>Alcona</t>
  </si>
  <si>
    <t>Harrisville</t>
  </si>
  <si>
    <t>Jan 2010</t>
  </si>
  <si>
    <t>Dec 2018</t>
  </si>
  <si>
    <t>Antrim</t>
  </si>
  <si>
    <t>Helena</t>
  </si>
  <si>
    <t>Aug-03</t>
  </si>
  <si>
    <t>Aug-14</t>
  </si>
  <si>
    <t>Allegan</t>
  </si>
  <si>
    <t>City of Allegan</t>
  </si>
  <si>
    <t>Aug-10</t>
  </si>
  <si>
    <t>Dec-19</t>
  </si>
  <si>
    <t xml:space="preserve">Operating </t>
  </si>
  <si>
    <t>Ottawa</t>
  </si>
  <si>
    <t>Allendale</t>
  </si>
  <si>
    <t>Gratiot</t>
  </si>
  <si>
    <t>Arcada</t>
  </si>
  <si>
    <t>Aug-04</t>
  </si>
  <si>
    <t>Aug-24</t>
  </si>
  <si>
    <t>Debt</t>
  </si>
  <si>
    <t>Jul-11</t>
  </si>
  <si>
    <t>Lapeer</t>
  </si>
  <si>
    <t>Almont</t>
  </si>
  <si>
    <t>Nov-07</t>
  </si>
  <si>
    <t>Nov-16</t>
  </si>
  <si>
    <t>Alpena</t>
  </si>
  <si>
    <t>Jan 2015</t>
  </si>
  <si>
    <t>Dec 2024</t>
  </si>
  <si>
    <t>Dec 2019</t>
  </si>
  <si>
    <t>Ionia</t>
  </si>
  <si>
    <t>City of Belding</t>
  </si>
  <si>
    <t>August 1998</t>
  </si>
  <si>
    <t>December 2017</t>
  </si>
  <si>
    <t>Washtenaw</t>
  </si>
  <si>
    <t>City of Ann Arbor</t>
  </si>
  <si>
    <t>Jun-96</t>
  </si>
  <si>
    <t>Macomb</t>
  </si>
  <si>
    <t>Armada</t>
  </si>
  <si>
    <t>Aug-66</t>
  </si>
  <si>
    <t>Aug-92</t>
  </si>
  <si>
    <t>Elba</t>
  </si>
  <si>
    <t>Athens</t>
  </si>
  <si>
    <t>Oct-2013</t>
  </si>
  <si>
    <t>Oct-2014</t>
  </si>
  <si>
    <t>City of Auburn Hills</t>
  </si>
  <si>
    <t>Nov-84</t>
  </si>
  <si>
    <t>operating</t>
  </si>
  <si>
    <t>Kalamazoo</t>
  </si>
  <si>
    <t>Ross</t>
  </si>
  <si>
    <t>Aug-08</t>
  </si>
  <si>
    <t>Aug-18</t>
  </si>
  <si>
    <t>Wayne</t>
  </si>
  <si>
    <t>City of Wyandotte</t>
  </si>
  <si>
    <t>Jun-94</t>
  </si>
  <si>
    <t>Huron</t>
  </si>
  <si>
    <t>City of Bad Axe</t>
  </si>
  <si>
    <t>May-07</t>
  </si>
  <si>
    <t>City of Birmingham</t>
  </si>
  <si>
    <t>Nov-98</t>
  </si>
  <si>
    <t>Mecosta</t>
  </si>
  <si>
    <t>Fork</t>
  </si>
  <si>
    <t>November 2012</t>
  </si>
  <si>
    <t>December 2016</t>
  </si>
  <si>
    <t>Bay</t>
  </si>
  <si>
    <t>Nov-10</t>
  </si>
  <si>
    <t>Dec-13</t>
  </si>
  <si>
    <t>Aug-00</t>
  </si>
  <si>
    <t>Charlevoix</t>
  </si>
  <si>
    <t>Saint James</t>
  </si>
  <si>
    <t>Dec-14</t>
  </si>
  <si>
    <t>Kearney</t>
  </si>
  <si>
    <t>Mar-96</t>
  </si>
  <si>
    <t>City of Belleville</t>
  </si>
  <si>
    <t>Dec-21</t>
  </si>
  <si>
    <t>Eaton</t>
  </si>
  <si>
    <t>Bellevue</t>
  </si>
  <si>
    <t>Berrien</t>
  </si>
  <si>
    <t>Benton</t>
  </si>
  <si>
    <t>Nov-11</t>
  </si>
  <si>
    <t>Dec-22</t>
  </si>
  <si>
    <t>Apr-45</t>
  </si>
  <si>
    <t>Benzie</t>
  </si>
  <si>
    <t>City of Frankfort</t>
  </si>
  <si>
    <t>5/2012</t>
  </si>
  <si>
    <t>Benzonia</t>
  </si>
  <si>
    <t>Village</t>
  </si>
  <si>
    <t>May 2011</t>
  </si>
  <si>
    <t>May 2017</t>
  </si>
  <si>
    <t>City of Berkley</t>
  </si>
  <si>
    <t>Oronoko</t>
  </si>
  <si>
    <t>Gogebic</t>
  </si>
  <si>
    <t>City of Bessemer</t>
  </si>
  <si>
    <t>Weldon</t>
  </si>
  <si>
    <t>08/05/2014</t>
  </si>
  <si>
    <t>08/05/2018</t>
  </si>
  <si>
    <t>n/a</t>
  </si>
  <si>
    <t>City of Clawson</t>
  </si>
  <si>
    <t>May-11</t>
  </si>
  <si>
    <t>May-09</t>
  </si>
  <si>
    <t>Jul-18</t>
  </si>
  <si>
    <t>Bloomfield</t>
  </si>
  <si>
    <t>Apr-64</t>
  </si>
  <si>
    <t>Aug-02</t>
  </si>
  <si>
    <t>City of Boyne City</t>
  </si>
  <si>
    <t>Aug 96</t>
  </si>
  <si>
    <t>Aug 04</t>
  </si>
  <si>
    <t>Branch</t>
  </si>
  <si>
    <t>City of Coldwater</t>
  </si>
  <si>
    <t>Aug-91</t>
  </si>
  <si>
    <t>in perpetuity</t>
  </si>
  <si>
    <t>Aug-2014</t>
  </si>
  <si>
    <t>Aug-2023</t>
  </si>
  <si>
    <t>Brandon</t>
  </si>
  <si>
    <t>Aug 2012</t>
  </si>
  <si>
    <t>Aug 1998</t>
  </si>
  <si>
    <t>2018</t>
  </si>
  <si>
    <t>Saginaw</t>
  </si>
  <si>
    <t>Bridgeport</t>
  </si>
  <si>
    <t>08/2010</t>
  </si>
  <si>
    <t>12/2013</t>
  </si>
  <si>
    <t>City of Bridgman</t>
  </si>
  <si>
    <t>Apr 1966</t>
  </si>
  <si>
    <t>Aug 2017</t>
  </si>
  <si>
    <t>Clinton</t>
  </si>
  <si>
    <t>Bingham</t>
  </si>
  <si>
    <t>Dec 2012</t>
  </si>
  <si>
    <t>Dec. 2015</t>
  </si>
  <si>
    <t>Livingston</t>
  </si>
  <si>
    <t>City of Brighton</t>
  </si>
  <si>
    <t>May 1994</t>
  </si>
  <si>
    <t>January 1993</t>
  </si>
  <si>
    <t>Jan 2014</t>
  </si>
  <si>
    <t>Maple Valley</t>
  </si>
  <si>
    <t>Sept-12</t>
  </si>
  <si>
    <t>Sep-12</t>
  </si>
  <si>
    <t>City of Buchanan</t>
  </si>
  <si>
    <t>Aug-20</t>
  </si>
  <si>
    <t>Feb-01</t>
  </si>
  <si>
    <t>Feb-15</t>
  </si>
  <si>
    <t>Tuscola</t>
  </si>
  <si>
    <t>City of Vassar</t>
  </si>
  <si>
    <t>Nov-14</t>
  </si>
  <si>
    <t>Nov-18</t>
  </si>
  <si>
    <t>St. Joseph</t>
  </si>
  <si>
    <t>Burr Oak</t>
  </si>
  <si>
    <t>Wexford</t>
  </si>
  <si>
    <t>Cadillac</t>
  </si>
  <si>
    <t>November 2014</t>
  </si>
  <si>
    <t>January 2022</t>
  </si>
  <si>
    <t>Houghton</t>
  </si>
  <si>
    <t>Calumet</t>
  </si>
  <si>
    <t>School District</t>
  </si>
  <si>
    <t>Hillsdale</t>
  </si>
  <si>
    <t>Camden</t>
  </si>
  <si>
    <t>Canton</t>
  </si>
  <si>
    <t>08/1986</t>
  </si>
  <si>
    <t>Ingham</t>
  </si>
  <si>
    <t>City of Lansing</t>
  </si>
  <si>
    <t>Aug, 2014</t>
  </si>
  <si>
    <t>Dec, 2017</t>
  </si>
  <si>
    <t>Indianfields</t>
  </si>
  <si>
    <t>May 2010</t>
  </si>
  <si>
    <t>May 2019</t>
  </si>
  <si>
    <t>Ontonagon</t>
  </si>
  <si>
    <t>Carp Lake</t>
  </si>
  <si>
    <t>Dec-18</t>
  </si>
  <si>
    <t>Montcalm</t>
  </si>
  <si>
    <t>Bloomer</t>
  </si>
  <si>
    <t>August 2010</t>
  </si>
  <si>
    <t>August 2019</t>
  </si>
  <si>
    <t>Cass</t>
  </si>
  <si>
    <t>LaGrange</t>
  </si>
  <si>
    <t>jan-93</t>
  </si>
  <si>
    <t>both</t>
  </si>
  <si>
    <t>Kent</t>
  </si>
  <si>
    <t>City of Cedar Springs</t>
  </si>
  <si>
    <t>Nov-36</t>
  </si>
  <si>
    <t>Jun-04</t>
  </si>
  <si>
    <t>Central Lake</t>
  </si>
  <si>
    <t>Oct -99</t>
  </si>
  <si>
    <t>Oct- 18</t>
  </si>
  <si>
    <t>Gun Plain</t>
  </si>
  <si>
    <t>Feb-91</t>
  </si>
  <si>
    <t>City of Charlevoix</t>
  </si>
  <si>
    <t>June 97</t>
  </si>
  <si>
    <t>Jun - 24</t>
  </si>
  <si>
    <t>Jun-24</t>
  </si>
  <si>
    <t>City of Charlotte</t>
  </si>
  <si>
    <t>Aug-06</t>
  </si>
  <si>
    <t>Dec-17</t>
  </si>
  <si>
    <t>Lake</t>
  </si>
  <si>
    <t>Chase</t>
  </si>
  <si>
    <t>Cheboygan</t>
  </si>
  <si>
    <t>City of Cheboygan</t>
  </si>
  <si>
    <t>Feb 95</t>
  </si>
  <si>
    <t>Jun-23</t>
  </si>
  <si>
    <t>May-10</t>
  </si>
  <si>
    <t>Sylvan</t>
  </si>
  <si>
    <t>Oct-99</t>
  </si>
  <si>
    <t>Operating/Debt</t>
  </si>
  <si>
    <t>May-04</t>
  </si>
  <si>
    <t>May-24</t>
  </si>
  <si>
    <t>Chesterfield</t>
  </si>
  <si>
    <t>11/1994</t>
  </si>
  <si>
    <t>Isabella</t>
  </si>
  <si>
    <t>City of Mount Pleasant</t>
  </si>
  <si>
    <t>August 2008</t>
  </si>
  <si>
    <t>December 2018</t>
  </si>
  <si>
    <t>Independence</t>
  </si>
  <si>
    <t>Dec-10</t>
  </si>
  <si>
    <t>Aug-34</t>
  </si>
  <si>
    <t>Aug-98</t>
  </si>
  <si>
    <t>Midland</t>
  </si>
  <si>
    <t>City of Coleman</t>
  </si>
  <si>
    <t>Aug 2008</t>
  </si>
  <si>
    <t>Coloma</t>
  </si>
  <si>
    <t>May-02</t>
  </si>
  <si>
    <t>May-21</t>
  </si>
  <si>
    <t>Colon</t>
  </si>
  <si>
    <t>Aug -98</t>
  </si>
  <si>
    <t>Dec -17</t>
  </si>
  <si>
    <t>Aug -03</t>
  </si>
  <si>
    <t>Aug -23</t>
  </si>
  <si>
    <t>Columbia</t>
  </si>
  <si>
    <t>September 2011</t>
  </si>
  <si>
    <t>September 2016</t>
  </si>
  <si>
    <t>Commerce</t>
  </si>
  <si>
    <t>Shiawassee</t>
  </si>
  <si>
    <t>Caledonia</t>
  </si>
  <si>
    <t>08/12</t>
  </si>
  <si>
    <t>08/16</t>
  </si>
  <si>
    <t>Comstock</t>
  </si>
  <si>
    <t>Nov. 94</t>
  </si>
  <si>
    <t>Constantine</t>
  </si>
  <si>
    <t>Mar 93</t>
  </si>
  <si>
    <t>City of Coopersville</t>
  </si>
  <si>
    <t>Perpituity</t>
  </si>
  <si>
    <t>Crawford</t>
  </si>
  <si>
    <t>City of Grayling</t>
  </si>
  <si>
    <t>Hartland</t>
  </si>
  <si>
    <t>Melrose</t>
  </si>
  <si>
    <t>Newaygo</t>
  </si>
  <si>
    <t>Croton</t>
  </si>
  <si>
    <t>Nov-2012</t>
  </si>
  <si>
    <t>Nov-2018</t>
  </si>
  <si>
    <t>Iron</t>
  </si>
  <si>
    <t>City of Crystal Falls</t>
  </si>
  <si>
    <t>05/2010</t>
  </si>
  <si>
    <t>12/2015</t>
  </si>
  <si>
    <t>Curtis</t>
  </si>
  <si>
    <t>09/2008</t>
  </si>
  <si>
    <t>09/2016</t>
  </si>
  <si>
    <t>May-16</t>
  </si>
  <si>
    <t>Dearborn Heights</t>
  </si>
  <si>
    <t>Nov 1999</t>
  </si>
  <si>
    <t>Nov 2013</t>
  </si>
  <si>
    <t>City of Dearborn</t>
  </si>
  <si>
    <t>Nov. 2011</t>
  </si>
  <si>
    <t>Nov. 2021</t>
  </si>
  <si>
    <t>July 2014</t>
  </si>
  <si>
    <t>June 2015</t>
  </si>
  <si>
    <t>Marion</t>
  </si>
  <si>
    <t>Delta</t>
  </si>
  <si>
    <t>December 2006</t>
  </si>
  <si>
    <t>Barry</t>
  </si>
  <si>
    <t>Chippewa</t>
  </si>
  <si>
    <t>Detour</t>
  </si>
  <si>
    <t>City of Detroit</t>
  </si>
  <si>
    <t>July 1994</t>
  </si>
  <si>
    <t>November 2004</t>
  </si>
  <si>
    <t>DeWitt</t>
  </si>
  <si>
    <t>Aug 2014</t>
  </si>
  <si>
    <t>Dec 2029</t>
  </si>
  <si>
    <t>Webster</t>
  </si>
  <si>
    <t>Jan-17</t>
  </si>
  <si>
    <t>Nov-05</t>
  </si>
  <si>
    <t>Dec-24</t>
  </si>
  <si>
    <t>Dickinson</t>
  </si>
  <si>
    <t>City of Iron Mountain</t>
  </si>
  <si>
    <t>August 2012</t>
  </si>
  <si>
    <t>December 2019</t>
  </si>
  <si>
    <t>Windsor</t>
  </si>
  <si>
    <t>Dorr</t>
  </si>
  <si>
    <t>11/2010</t>
  </si>
  <si>
    <t>11/2020</t>
  </si>
  <si>
    <t>City of Dowagiac</t>
  </si>
  <si>
    <t>Mar-04</t>
  </si>
  <si>
    <t>Baltimore</t>
  </si>
  <si>
    <t>Dryden</t>
  </si>
  <si>
    <t>City of East Lansing</t>
  </si>
  <si>
    <t>7/2013</t>
  </si>
  <si>
    <t>7/2014</t>
  </si>
  <si>
    <t>7/2023</t>
  </si>
  <si>
    <t>City of Eastpointe</t>
  </si>
  <si>
    <t>Jul-13</t>
  </si>
  <si>
    <t>Jun-14</t>
  </si>
  <si>
    <t>Nov-15</t>
  </si>
  <si>
    <t>Nov-12</t>
  </si>
  <si>
    <t>Nov-17</t>
  </si>
  <si>
    <t>City of Eaton Rapids</t>
  </si>
  <si>
    <t>Aug 1996</t>
  </si>
  <si>
    <t>Aug 2016</t>
  </si>
  <si>
    <t>Elk Rapids</t>
  </si>
  <si>
    <t>Aug-01</t>
  </si>
  <si>
    <t>Elk</t>
  </si>
  <si>
    <t>08/2012</t>
  </si>
  <si>
    <t>08/2016</t>
  </si>
  <si>
    <t>Duplain</t>
  </si>
  <si>
    <t>Nov. 2102</t>
  </si>
  <si>
    <t>City of Escanaba</t>
  </si>
  <si>
    <t>Osceola</t>
  </si>
  <si>
    <t>City of Evart</t>
  </si>
  <si>
    <t>April 1952</t>
  </si>
  <si>
    <t>City of Farmington Hills</t>
  </si>
  <si>
    <t>Dec-32</t>
  </si>
  <si>
    <t>May-05</t>
  </si>
  <si>
    <t>City of Ferndale</t>
  </si>
  <si>
    <t>August 2004</t>
  </si>
  <si>
    <t>May 2007</t>
  </si>
  <si>
    <t>2026</t>
  </si>
  <si>
    <t>Grand Traverse</t>
  </si>
  <si>
    <t>Fife Lake</t>
  </si>
  <si>
    <t>06/1998</t>
  </si>
  <si>
    <t>05/1997</t>
  </si>
  <si>
    <t>City of Flat Rock</t>
  </si>
  <si>
    <t>12/1994</t>
  </si>
  <si>
    <t>07-01-2014</t>
  </si>
  <si>
    <t>06-30-2019</t>
  </si>
  <si>
    <t>Genesee</t>
  </si>
  <si>
    <t>City of Flint</t>
  </si>
  <si>
    <t>Marquette</t>
  </si>
  <si>
    <t>Forsyth</t>
  </si>
  <si>
    <t>Aug-07</t>
  </si>
  <si>
    <t>Aug-19</t>
  </si>
  <si>
    <t>Handy</t>
  </si>
  <si>
    <t>Nov.-22</t>
  </si>
  <si>
    <t>Jul-94</t>
  </si>
  <si>
    <t>Frankenmuth</t>
  </si>
  <si>
    <t>November 2008</t>
  </si>
  <si>
    <t>perpetuity</t>
  </si>
  <si>
    <t>Southfield</t>
  </si>
  <si>
    <t>Mar-73</t>
  </si>
  <si>
    <t>City of Fraser</t>
  </si>
  <si>
    <t>4/1963</t>
  </si>
  <si>
    <t>Irving</t>
  </si>
  <si>
    <t>Aug 06</t>
  </si>
  <si>
    <t>Dec 2016</t>
  </si>
  <si>
    <t>City of Fremont</t>
  </si>
  <si>
    <t>Sep-97</t>
  </si>
  <si>
    <t>Charleston</t>
  </si>
  <si>
    <t>Galien</t>
  </si>
  <si>
    <t>11/98</t>
  </si>
  <si>
    <t>11/18</t>
  </si>
  <si>
    <t>11/62</t>
  </si>
  <si>
    <t>July 2012</t>
  </si>
  <si>
    <t>July 2021</t>
  </si>
  <si>
    <t>City of Hudsonville</t>
  </si>
  <si>
    <t>Nov-96</t>
  </si>
  <si>
    <t>debt</t>
  </si>
  <si>
    <t>Jul-26</t>
  </si>
  <si>
    <t>Flint</t>
  </si>
  <si>
    <t>Woodland</t>
  </si>
  <si>
    <t>4-14</t>
  </si>
  <si>
    <t>3-15</t>
  </si>
  <si>
    <t>Georgetown</t>
  </si>
  <si>
    <t>City of Gladstone</t>
  </si>
  <si>
    <t>Gladwin</t>
  </si>
  <si>
    <t>Dec-15</t>
  </si>
  <si>
    <t>Leelanau</t>
  </si>
  <si>
    <t>Empire</t>
  </si>
  <si>
    <t>11/96</t>
  </si>
  <si>
    <t>11/2016</t>
  </si>
  <si>
    <t>Goodland</t>
  </si>
  <si>
    <t>8/4/13</t>
  </si>
  <si>
    <t>2016</t>
  </si>
  <si>
    <t>City of Midland</t>
  </si>
  <si>
    <t>City of Grand Ledge</t>
  </si>
  <si>
    <t>8/2010</t>
  </si>
  <si>
    <t>12/2021</t>
  </si>
  <si>
    <t>City of Grand Rapids</t>
  </si>
  <si>
    <t>Jan 1994</t>
  </si>
  <si>
    <t>Jul 1998</t>
  </si>
  <si>
    <t>Jun 2018</t>
  </si>
  <si>
    <t>City of Grant</t>
  </si>
  <si>
    <t>Jun-02</t>
  </si>
  <si>
    <t>jun-02</t>
  </si>
  <si>
    <t>aug-28</t>
  </si>
  <si>
    <t>City of Grosse Pointe Farms</t>
  </si>
  <si>
    <t>sep-94</t>
  </si>
  <si>
    <t>02-28-2012</t>
  </si>
  <si>
    <t>02-2020</t>
  </si>
  <si>
    <t>Muskegon</t>
  </si>
  <si>
    <t>City of Muskegon</t>
  </si>
  <si>
    <t>June 2001</t>
  </si>
  <si>
    <t>June 2021</t>
  </si>
  <si>
    <t>Hamburg</t>
  </si>
  <si>
    <t>Nov-09</t>
  </si>
  <si>
    <t>Nov-13</t>
  </si>
  <si>
    <t>City of Hamtramck</t>
  </si>
  <si>
    <t>Jan 1991</t>
  </si>
  <si>
    <t>sept 2003</t>
  </si>
  <si>
    <t>Franklin</t>
  </si>
  <si>
    <t>City of Harbor Beach</t>
  </si>
  <si>
    <t>Sep-94</t>
  </si>
  <si>
    <t>none</t>
  </si>
  <si>
    <t>City of Harper Woods</t>
  </si>
  <si>
    <t>Clare</t>
  </si>
  <si>
    <t>City of Harrison</t>
  </si>
  <si>
    <t>Aug 10</t>
  </si>
  <si>
    <t>Aug 20</t>
  </si>
  <si>
    <t>Harrison Township</t>
  </si>
  <si>
    <t>Oceana</t>
  </si>
  <si>
    <t>City of Hart</t>
  </si>
  <si>
    <t>Apr-99</t>
  </si>
  <si>
    <t>Van Buren</t>
  </si>
  <si>
    <t>City of Hartford</t>
  </si>
  <si>
    <t>Nov.94</t>
  </si>
  <si>
    <t>Aug.00</t>
  </si>
  <si>
    <t>City of Hastings</t>
  </si>
  <si>
    <t>Aug-09</t>
  </si>
  <si>
    <t>OperatingOperating</t>
  </si>
  <si>
    <t>City of Hazel Park</t>
  </si>
  <si>
    <t>Aug-94</t>
  </si>
  <si>
    <t>Wayland Township</t>
  </si>
  <si>
    <t>Jul-99</t>
  </si>
  <si>
    <t>City of Holland</t>
  </si>
  <si>
    <t>May 1997</t>
  </si>
  <si>
    <t>Denver</t>
  </si>
  <si>
    <t>August, 2014</t>
  </si>
  <si>
    <t>Dec. 2017</t>
  </si>
  <si>
    <t>March, 2000</t>
  </si>
  <si>
    <t>December, 2021</t>
  </si>
  <si>
    <t>Highland</t>
  </si>
  <si>
    <t>Aug. 1994</t>
  </si>
  <si>
    <t xml:space="preserve"> Operating</t>
  </si>
  <si>
    <t>Nov 2010</t>
  </si>
  <si>
    <t>Nov 2018</t>
  </si>
  <si>
    <t>City of Hillsdale</t>
  </si>
  <si>
    <t>09/2001</t>
  </si>
  <si>
    <t>Holly</t>
  </si>
  <si>
    <t>Aug 12</t>
  </si>
  <si>
    <t>Aug 16</t>
  </si>
  <si>
    <t>OPerating</t>
  </si>
  <si>
    <t>Home</t>
  </si>
  <si>
    <t>Homer</t>
  </si>
  <si>
    <t>August 2014</t>
  </si>
  <si>
    <t>December 2020</t>
  </si>
  <si>
    <t>Hopkins</t>
  </si>
  <si>
    <t>Roscommon</t>
  </si>
  <si>
    <t>Denton</t>
  </si>
  <si>
    <t>June 1996</t>
  </si>
  <si>
    <t>City of Zeeland</t>
  </si>
  <si>
    <t>Jul-01</t>
  </si>
  <si>
    <t>Jul-16</t>
  </si>
  <si>
    <t>Wheeler</t>
  </si>
  <si>
    <t>City of Howell</t>
  </si>
  <si>
    <t>Oct 88</t>
  </si>
  <si>
    <t>Aug 13</t>
  </si>
  <si>
    <t>Aug 32</t>
  </si>
  <si>
    <t>Hudson</t>
  </si>
  <si>
    <t>Dec 2023</t>
  </si>
  <si>
    <t>City of Huntington Woods</t>
  </si>
  <si>
    <t>Tuscarora</t>
  </si>
  <si>
    <t>Aug. 2006</t>
  </si>
  <si>
    <t>Green Lake</t>
  </si>
  <si>
    <t>Dec-96</t>
  </si>
  <si>
    <t>City of Ionia</t>
  </si>
  <si>
    <t>8/1998</t>
  </si>
  <si>
    <t>12/2017</t>
  </si>
  <si>
    <t>Iosco</t>
  </si>
  <si>
    <t>City of East Tawas</t>
  </si>
  <si>
    <t>Dec-23</t>
  </si>
  <si>
    <t>Ironwood</t>
  </si>
  <si>
    <t>07/2013</t>
  </si>
  <si>
    <t>07/14</t>
  </si>
  <si>
    <t>City of Ishpeming</t>
  </si>
  <si>
    <t>Martin</t>
  </si>
  <si>
    <t>Jackson</t>
  </si>
  <si>
    <t>City of Jackson</t>
  </si>
  <si>
    <t>03/1996</t>
  </si>
  <si>
    <t>12/2016</t>
  </si>
  <si>
    <t>11/2008</t>
  </si>
  <si>
    <t>Kingston</t>
  </si>
  <si>
    <t>Fayette</t>
  </si>
  <si>
    <t>May-1999</t>
  </si>
  <si>
    <t>City of East Jordan</t>
  </si>
  <si>
    <t>City of Kalamazoo</t>
  </si>
  <si>
    <t>5/5/2009</t>
  </si>
  <si>
    <t>12/29/2029</t>
  </si>
  <si>
    <t>5/6/2014</t>
  </si>
  <si>
    <t>12/31/2033</t>
  </si>
  <si>
    <t>Kalkaska</t>
  </si>
  <si>
    <t>Plainfield</t>
  </si>
  <si>
    <t>Aug - 2014</t>
  </si>
  <si>
    <t>Dec - 2023</t>
  </si>
  <si>
    <t>Baraga</t>
  </si>
  <si>
    <t>L'Anse</t>
  </si>
  <si>
    <t>City of Laingsburg</t>
  </si>
  <si>
    <t>Torch Lake</t>
  </si>
  <si>
    <t>Odessa</t>
  </si>
  <si>
    <t>City of Lapeer</t>
  </si>
  <si>
    <t>Dec 2022</t>
  </si>
  <si>
    <t>Climax</t>
  </si>
  <si>
    <t>Antwerp</t>
  </si>
  <si>
    <t>05/920</t>
  </si>
  <si>
    <t>City of Inkster</t>
  </si>
  <si>
    <t>Leighton</t>
  </si>
  <si>
    <t>Sep 1996</t>
  </si>
  <si>
    <t>Leland</t>
  </si>
  <si>
    <t>Adrian City</t>
  </si>
  <si>
    <t>Lenox</t>
  </si>
  <si>
    <t>aug 88</t>
  </si>
  <si>
    <t>Nov 94</t>
  </si>
  <si>
    <t>LeRoy</t>
  </si>
  <si>
    <t>Lincoln</t>
  </si>
  <si>
    <t>Oct-59</t>
  </si>
  <si>
    <t>Aug-90</t>
  </si>
  <si>
    <t>2027</t>
  </si>
  <si>
    <t>Litchfield</t>
  </si>
  <si>
    <t>Nov-95</t>
  </si>
  <si>
    <t>opearting</t>
  </si>
  <si>
    <t>City of Livonia</t>
  </si>
  <si>
    <t>Aug. 1984</t>
  </si>
  <si>
    <t>City of Grand Haven</t>
  </si>
  <si>
    <t>04/2000</t>
  </si>
  <si>
    <t>05/2007</t>
  </si>
  <si>
    <t>05/2026</t>
  </si>
  <si>
    <t>Newkirk</t>
  </si>
  <si>
    <t>Lyon</t>
  </si>
  <si>
    <t>Lyons</t>
  </si>
  <si>
    <t>March 1969</t>
  </si>
  <si>
    <t>City of New Baltimore</t>
  </si>
  <si>
    <t>Nov.1987</t>
  </si>
  <si>
    <t>Mackinac</t>
  </si>
  <si>
    <t>City of Mackinac Island</t>
  </si>
  <si>
    <t>Wawatam</t>
  </si>
  <si>
    <t>Mar - 86</t>
  </si>
  <si>
    <t>City of Madison Heights</t>
  </si>
  <si>
    <t>Mancelona</t>
  </si>
  <si>
    <t>Manchester</t>
  </si>
  <si>
    <t>Nov.2005</t>
  </si>
  <si>
    <t>Dec. 14</t>
  </si>
  <si>
    <t>Manistee</t>
  </si>
  <si>
    <t>City of Manistee</t>
  </si>
  <si>
    <t>Aug-13</t>
  </si>
  <si>
    <t>Schoolcraft</t>
  </si>
  <si>
    <t>City of Manistique</t>
  </si>
  <si>
    <t>Essex</t>
  </si>
  <si>
    <t>March 1964</t>
  </si>
  <si>
    <t>Marcellus</t>
  </si>
  <si>
    <t>Sept 12</t>
  </si>
  <si>
    <t>Sept 2016</t>
  </si>
  <si>
    <t>City of Marlette</t>
  </si>
  <si>
    <t>City of Marshall</t>
  </si>
  <si>
    <t>Jul-95</t>
  </si>
  <si>
    <t>Feb-96</t>
  </si>
  <si>
    <t>Mason</t>
  </si>
  <si>
    <t>City of Ludington</t>
  </si>
  <si>
    <t>August 1994</t>
  </si>
  <si>
    <t>Saint Joseph</t>
  </si>
  <si>
    <t>City Charter</t>
  </si>
  <si>
    <t>Fremont</t>
  </si>
  <si>
    <t>08/2021</t>
  </si>
  <si>
    <t>Missaukee</t>
  </si>
  <si>
    <t>City of McBain</t>
  </si>
  <si>
    <t>McMillan</t>
  </si>
  <si>
    <t>Mendon</t>
  </si>
  <si>
    <t>Nov-00</t>
  </si>
  <si>
    <t>Menominee</t>
  </si>
  <si>
    <t>Stephenson</t>
  </si>
  <si>
    <t>Jonesfield</t>
  </si>
  <si>
    <t>Monroe</t>
  </si>
  <si>
    <t>Milan</t>
  </si>
  <si>
    <t>Nov-47</t>
  </si>
  <si>
    <t>Milford</t>
  </si>
  <si>
    <t>April 1979</t>
  </si>
  <si>
    <t>Millington</t>
  </si>
  <si>
    <t>August 2024</t>
  </si>
  <si>
    <t>City of Lake City</t>
  </si>
  <si>
    <t>Aug-96</t>
  </si>
  <si>
    <t>Montmorency</t>
  </si>
  <si>
    <t>Briley</t>
  </si>
  <si>
    <t>jun-12</t>
  </si>
  <si>
    <t>dec`15</t>
  </si>
  <si>
    <t>May 06</t>
  </si>
  <si>
    <t>Dec 15</t>
  </si>
  <si>
    <t>Morton</t>
  </si>
  <si>
    <t>8/1994</t>
  </si>
  <si>
    <t>8/2040</t>
  </si>
  <si>
    <t>City of Mount Clemens</t>
  </si>
  <si>
    <t>June 2004</t>
  </si>
  <si>
    <t>Roxand</t>
  </si>
  <si>
    <t>Aug 92</t>
  </si>
  <si>
    <t>Jan 75</t>
  </si>
  <si>
    <t>Alger</t>
  </si>
  <si>
    <t>Munising</t>
  </si>
  <si>
    <t xml:space="preserve"> Fruitport</t>
  </si>
  <si>
    <t>Feb-06</t>
  </si>
  <si>
    <t>City of Negaunee</t>
  </si>
  <si>
    <t>New Buffalo</t>
  </si>
  <si>
    <t>9/1955</t>
  </si>
  <si>
    <t>yes</t>
  </si>
  <si>
    <t>11/06/2012</t>
  </si>
  <si>
    <t>2035</t>
  </si>
  <si>
    <t>City of Newaygo</t>
  </si>
  <si>
    <t>Dec-29</t>
  </si>
  <si>
    <t>Niles</t>
  </si>
  <si>
    <t>August 2002</t>
  </si>
  <si>
    <t>Adams</t>
  </si>
  <si>
    <t>North Branch</t>
  </si>
  <si>
    <t>September 2018</t>
  </si>
  <si>
    <t>Northfield</t>
  </si>
  <si>
    <t>Aug 1994</t>
  </si>
  <si>
    <t>City of Northville</t>
  </si>
  <si>
    <t>N/a</t>
  </si>
  <si>
    <t>Nov,1994</t>
  </si>
  <si>
    <t>Nov 2015</t>
  </si>
  <si>
    <t>Nov 2014</t>
  </si>
  <si>
    <t>Nov 2221</t>
  </si>
  <si>
    <t>Operatinhg</t>
  </si>
  <si>
    <t>Nottawa</t>
  </si>
  <si>
    <t>August-14</t>
  </si>
  <si>
    <t>December-19</t>
  </si>
  <si>
    <t>City of Novi</t>
  </si>
  <si>
    <t>Nov-77</t>
  </si>
  <si>
    <t>City of Oak Park</t>
  </si>
  <si>
    <t>apr-05</t>
  </si>
  <si>
    <t>Jul-21</t>
  </si>
  <si>
    <t>Ogemaw</t>
  </si>
  <si>
    <t>City of Rose City</t>
  </si>
  <si>
    <t>Nov 2009</t>
  </si>
  <si>
    <t>08/2004</t>
  </si>
  <si>
    <t>12/2014</t>
  </si>
  <si>
    <t>Orion</t>
  </si>
  <si>
    <t>Oscoda</t>
  </si>
  <si>
    <t>Big Creek</t>
  </si>
  <si>
    <t>12/31/2016</t>
  </si>
  <si>
    <t>Otsego</t>
  </si>
  <si>
    <t>City of Gaylord</t>
  </si>
  <si>
    <t>City of Otsego</t>
  </si>
  <si>
    <t>March 1996</t>
  </si>
  <si>
    <t>Jan-27</t>
  </si>
  <si>
    <t>Ovid</t>
  </si>
  <si>
    <t>Nov of 1992</t>
  </si>
  <si>
    <t>Oxford</t>
  </si>
  <si>
    <t>Aug-84</t>
  </si>
  <si>
    <t>City of Parchment</t>
  </si>
  <si>
    <t>Pleasant Plains</t>
  </si>
  <si>
    <t>Jan 1953</t>
  </si>
  <si>
    <t>Jamestown</t>
  </si>
  <si>
    <t>Paw Paw</t>
  </si>
  <si>
    <t>May 07</t>
  </si>
  <si>
    <t>Dec 27</t>
  </si>
  <si>
    <t>Jun 94</t>
  </si>
  <si>
    <t>Jun 97</t>
  </si>
  <si>
    <t>Peninsula</t>
  </si>
  <si>
    <t>Pentwater</t>
  </si>
  <si>
    <t>Aug-93</t>
  </si>
  <si>
    <t>City of Clare</t>
  </si>
  <si>
    <t>May 05</t>
  </si>
  <si>
    <t>City of Marquette</t>
  </si>
  <si>
    <t>01-29-1891</t>
  </si>
  <si>
    <t xml:space="preserve">operating </t>
  </si>
  <si>
    <t>City of Petoskey</t>
  </si>
  <si>
    <t>dec-95</t>
  </si>
  <si>
    <t>aug-00</t>
  </si>
  <si>
    <t>Winsor</t>
  </si>
  <si>
    <t>08-14</t>
  </si>
  <si>
    <t>12-18</t>
  </si>
  <si>
    <t>Putnam</t>
  </si>
  <si>
    <t>December 2014</t>
  </si>
  <si>
    <t>February 2011</t>
  </si>
  <si>
    <t>December 2040</t>
  </si>
  <si>
    <t>OperatingBoth</t>
  </si>
  <si>
    <t>Pittsford</t>
  </si>
  <si>
    <t>Jan. 2008</t>
  </si>
  <si>
    <t>Plymouth</t>
  </si>
  <si>
    <t>Nov-94</t>
  </si>
  <si>
    <t>Nov-87</t>
  </si>
  <si>
    <t>Nov-85</t>
  </si>
  <si>
    <t>City of Pontiac</t>
  </si>
  <si>
    <t>Nov-06</t>
  </si>
  <si>
    <t>Port Austin</t>
  </si>
  <si>
    <t>Nov. 03</t>
  </si>
  <si>
    <t>nov 2017</t>
  </si>
  <si>
    <t>Nov. 2012</t>
  </si>
  <si>
    <t>Nov 2032</t>
  </si>
  <si>
    <t>Nobv. 2032</t>
  </si>
  <si>
    <t>City of Portage</t>
  </si>
  <si>
    <t>Jun-98</t>
  </si>
  <si>
    <t>City of Houghton</t>
  </si>
  <si>
    <t>12/1/2014</t>
  </si>
  <si>
    <t>City of Portland</t>
  </si>
  <si>
    <t>OperatingDebt</t>
  </si>
  <si>
    <t>May-03</t>
  </si>
  <si>
    <t>Presque Isle</t>
  </si>
  <si>
    <t>City of Rogers City</t>
  </si>
  <si>
    <t>Aug. 2008</t>
  </si>
  <si>
    <t>Dec. 2014</t>
  </si>
  <si>
    <t>City of Saginaw</t>
  </si>
  <si>
    <t>11/2013</t>
  </si>
  <si>
    <t>11/2024</t>
  </si>
  <si>
    <t>Castleton</t>
  </si>
  <si>
    <t>Jan 2012</t>
  </si>
  <si>
    <t>Dec 2015</t>
  </si>
  <si>
    <t>Richland</t>
  </si>
  <si>
    <t>Nov 1988</t>
  </si>
  <si>
    <t>Elkland</t>
  </si>
  <si>
    <t>Dec 24</t>
  </si>
  <si>
    <t>Aug 14</t>
  </si>
  <si>
    <t>Dec 18</t>
  </si>
  <si>
    <t>Ray</t>
  </si>
  <si>
    <t>11/2006</t>
  </si>
  <si>
    <t>Reading</t>
  </si>
  <si>
    <t>11/1946</t>
  </si>
  <si>
    <t>Redford</t>
  </si>
  <si>
    <t>Dec-94</t>
  </si>
  <si>
    <t>Nov-02</t>
  </si>
  <si>
    <t>7/1/13</t>
  </si>
  <si>
    <t>6/30/14</t>
  </si>
  <si>
    <t>Denmark</t>
  </si>
  <si>
    <t>Nov - 14</t>
  </si>
  <si>
    <t>Republic</t>
  </si>
  <si>
    <t>Richfield</t>
  </si>
  <si>
    <t>Sept-01</t>
  </si>
  <si>
    <t>Sept-21</t>
  </si>
  <si>
    <t>Richmond</t>
  </si>
  <si>
    <t>Chesaning</t>
  </si>
  <si>
    <t>Aug-11</t>
  </si>
  <si>
    <t>Dec-20</t>
  </si>
  <si>
    <t>Nov-70</t>
  </si>
  <si>
    <t>City of Riverview</t>
  </si>
  <si>
    <t>july 1 2013</t>
  </si>
  <si>
    <t>june 30 2014</t>
  </si>
  <si>
    <t>City of Rochester</t>
  </si>
  <si>
    <t>Apr 1942</t>
  </si>
  <si>
    <t>Washington</t>
  </si>
  <si>
    <t>Nov-08</t>
  </si>
  <si>
    <t>Higgins</t>
  </si>
  <si>
    <t>Aug 2029</t>
  </si>
  <si>
    <t>City of Roseville</t>
  </si>
  <si>
    <t>January 2012</t>
  </si>
  <si>
    <t>City of Royal Oak</t>
  </si>
  <si>
    <t>Nov. 2003</t>
  </si>
  <si>
    <t>Nov. 2023</t>
  </si>
  <si>
    <t>Royal Oak</t>
  </si>
  <si>
    <t xml:space="preserve"> Dec-06</t>
  </si>
  <si>
    <t>Imlay</t>
  </si>
  <si>
    <t>Saint Charles</t>
  </si>
  <si>
    <t>November 1990</t>
  </si>
  <si>
    <t>Unlimited</t>
  </si>
  <si>
    <t>Saint Clair</t>
  </si>
  <si>
    <t>City of Port Huron</t>
  </si>
  <si>
    <t>December 2021</t>
  </si>
  <si>
    <t>City of Saint Clair Shores</t>
  </si>
  <si>
    <t>July 2013</t>
  </si>
  <si>
    <t>June 2014</t>
  </si>
  <si>
    <t>City of Saint Ignace</t>
  </si>
  <si>
    <t>Salem</t>
  </si>
  <si>
    <t>May-95</t>
  </si>
  <si>
    <t>2/25/14</t>
  </si>
  <si>
    <t>12/2033</t>
  </si>
  <si>
    <t>City of Saline</t>
  </si>
  <si>
    <t>Sep-91</t>
  </si>
  <si>
    <t>Aug-26</t>
  </si>
  <si>
    <t>City of Sandusky</t>
  </si>
  <si>
    <t>June 1998</t>
  </si>
  <si>
    <t>August 20155</t>
  </si>
  <si>
    <t>August 2015</t>
  </si>
  <si>
    <t>05/2008</t>
  </si>
  <si>
    <t>12/2018</t>
  </si>
  <si>
    <t>Boston</t>
  </si>
  <si>
    <t>Mar-74</t>
  </si>
  <si>
    <t>Feb-98</t>
  </si>
  <si>
    <t>Apr-18</t>
  </si>
  <si>
    <t>Saugatuck</t>
  </si>
  <si>
    <t>Mar-94</t>
  </si>
  <si>
    <t>May-96</t>
  </si>
  <si>
    <t>Jul-02</t>
  </si>
  <si>
    <t>Blissfield</t>
  </si>
  <si>
    <t>Sebewaing</t>
  </si>
  <si>
    <t>Aug-22</t>
  </si>
  <si>
    <t>May-13</t>
  </si>
  <si>
    <t>Seville</t>
  </si>
  <si>
    <t>nov 2012</t>
  </si>
  <si>
    <t>Nov 2016</t>
  </si>
  <si>
    <t>Shelby</t>
  </si>
  <si>
    <t>April 1994</t>
  </si>
  <si>
    <t>Sherman</t>
  </si>
  <si>
    <t>Owosso</t>
  </si>
  <si>
    <t>Aug 2011</t>
  </si>
  <si>
    <t>Dec 2021</t>
  </si>
  <si>
    <t>Feb-09</t>
  </si>
  <si>
    <t>Sep-11</t>
  </si>
  <si>
    <t>Aug-15</t>
  </si>
  <si>
    <t>Sodus</t>
  </si>
  <si>
    <t>11/2012</t>
  </si>
  <si>
    <t>South Haven</t>
  </si>
  <si>
    <t>Jan-59</t>
  </si>
  <si>
    <t>City of Southfield</t>
  </si>
  <si>
    <t>03/1999</t>
  </si>
  <si>
    <t>11/2011</t>
  </si>
  <si>
    <t>Sparta</t>
  </si>
  <si>
    <t>May 2014</t>
  </si>
  <si>
    <t>Spring Lake</t>
  </si>
  <si>
    <t>Sept. 1</t>
  </si>
  <si>
    <t>Dec. 20</t>
  </si>
  <si>
    <t>Aug 94</t>
  </si>
  <si>
    <t>May 01</t>
  </si>
  <si>
    <t>Springfield</t>
  </si>
  <si>
    <t>Nov. 90</t>
  </si>
  <si>
    <t>Aug. 06</t>
  </si>
  <si>
    <t>City of Morenci</t>
  </si>
  <si>
    <t>City of Sterling Heights</t>
  </si>
  <si>
    <t>Sturgis</t>
  </si>
  <si>
    <t>Sunfield</t>
  </si>
  <si>
    <t>Nov 2012</t>
  </si>
  <si>
    <t>Dec 2027</t>
  </si>
  <si>
    <t>City of Sault Ste. Marie</t>
  </si>
  <si>
    <t>08/2011</t>
  </si>
  <si>
    <t>02/2008</t>
  </si>
  <si>
    <t>Surrey</t>
  </si>
  <si>
    <t>9/11/2001</t>
  </si>
  <si>
    <t>Suttons Bay</t>
  </si>
  <si>
    <t>Mar-78</t>
  </si>
  <si>
    <t>Luce</t>
  </si>
  <si>
    <t>Cato</t>
  </si>
  <si>
    <t>2010</t>
  </si>
  <si>
    <t>2020</t>
  </si>
  <si>
    <t>2006</t>
  </si>
  <si>
    <t>2037</t>
  </si>
  <si>
    <t>Taymouth</t>
  </si>
  <si>
    <t>Tecumseh</t>
  </si>
  <si>
    <t>May-2013</t>
  </si>
  <si>
    <t>Dec-2023</t>
  </si>
  <si>
    <t>Tekonsha</t>
  </si>
  <si>
    <t>12/31/18</t>
  </si>
  <si>
    <t>City of Saint Louis</t>
  </si>
  <si>
    <t>Birch Run</t>
  </si>
  <si>
    <t>Thomas</t>
  </si>
  <si>
    <t>8-2008</t>
  </si>
  <si>
    <t>8-2028</t>
  </si>
  <si>
    <t>8-2012</t>
  </si>
  <si>
    <t>8-2022</t>
  </si>
  <si>
    <t>City of Ithaca</t>
  </si>
  <si>
    <t>Thornapple</t>
  </si>
  <si>
    <t>Three Oaks</t>
  </si>
  <si>
    <t>May 2008</t>
  </si>
  <si>
    <t>Nov 2017</t>
  </si>
  <si>
    <t>City of Three Rivers</t>
  </si>
  <si>
    <t>Reynolds</t>
  </si>
  <si>
    <t>Apr 1955</t>
  </si>
  <si>
    <t>Dec 2020</t>
  </si>
  <si>
    <t>Mullett</t>
  </si>
  <si>
    <t>City of Traverse City</t>
  </si>
  <si>
    <t>City of Troy</t>
  </si>
  <si>
    <t>August 2011</t>
  </si>
  <si>
    <t>June 2016</t>
  </si>
  <si>
    <t>City of Utica</t>
  </si>
  <si>
    <t>April 1949</t>
  </si>
  <si>
    <t>Decatur</t>
  </si>
  <si>
    <t>apr-91</t>
  </si>
  <si>
    <t>Vermontville</t>
  </si>
  <si>
    <t>9/2012</t>
  </si>
  <si>
    <t>9/2017</t>
  </si>
  <si>
    <t>Vernon</t>
  </si>
  <si>
    <t xml:space="preserve">May-05 </t>
  </si>
  <si>
    <t>Operation</t>
  </si>
  <si>
    <t>Wright</t>
  </si>
  <si>
    <t>08/2005</t>
  </si>
  <si>
    <t>Leavitt</t>
  </si>
  <si>
    <t>City of Walled Lake</t>
  </si>
  <si>
    <t>11/1962</t>
  </si>
  <si>
    <t>11/2004</t>
  </si>
  <si>
    <t>11/2014</t>
  </si>
  <si>
    <t>Deerfield</t>
  </si>
  <si>
    <t>City of Warren</t>
  </si>
  <si>
    <t>10/1957</t>
  </si>
  <si>
    <t>08/2030</t>
  </si>
  <si>
    <t>Waterford</t>
  </si>
  <si>
    <t>August 2022</t>
  </si>
  <si>
    <t>Watertown</t>
  </si>
  <si>
    <t>Watervliet</t>
  </si>
  <si>
    <t>2024</t>
  </si>
  <si>
    <t>City of Westland</t>
  </si>
  <si>
    <t>City of Wayne</t>
  </si>
  <si>
    <t>West Bloomfield</t>
  </si>
  <si>
    <t>09/1949</t>
  </si>
  <si>
    <t>12/2026</t>
  </si>
  <si>
    <t>City of West Branch</t>
  </si>
  <si>
    <t>August 2000</t>
  </si>
  <si>
    <t>City of Iron River</t>
  </si>
  <si>
    <t>Feb-14</t>
  </si>
  <si>
    <t>Wheatland</t>
  </si>
  <si>
    <t>Aut-00</t>
  </si>
  <si>
    <t>November-30</t>
  </si>
  <si>
    <t>City of White Cloud</t>
  </si>
  <si>
    <t>Jan-99</t>
  </si>
  <si>
    <t>City of Whitehall</t>
  </si>
  <si>
    <t>Apr 99</t>
  </si>
  <si>
    <t xml:space="preserve">May2020 </t>
  </si>
  <si>
    <t>White Lake</t>
  </si>
  <si>
    <t>Apr-75</t>
  </si>
  <si>
    <t>Dec-06</t>
  </si>
  <si>
    <t>White Pigeon</t>
  </si>
  <si>
    <t>Aug-97</t>
  </si>
  <si>
    <t>Sidney</t>
  </si>
  <si>
    <t>Aug. 2010</t>
  </si>
  <si>
    <t>Aug. 2020</t>
  </si>
  <si>
    <t>Whitefish</t>
  </si>
  <si>
    <t>Nov. 2016</t>
  </si>
  <si>
    <t>City of Battle Creek</t>
  </si>
  <si>
    <t>Apr 1994</t>
  </si>
  <si>
    <t>Operations</t>
  </si>
  <si>
    <t>January 2023</t>
  </si>
  <si>
    <t>Jun-17</t>
  </si>
  <si>
    <t>Nunda</t>
  </si>
  <si>
    <t>Ypsilanti</t>
  </si>
  <si>
    <t>Feb-93</t>
  </si>
  <si>
    <t>May-98</t>
  </si>
  <si>
    <t>Subtotal Legal Service Area Population Served</t>
  </si>
  <si>
    <t>Subtotal Local Penal Fine Revenues</t>
  </si>
  <si>
    <t>Subtotal Income From Voted Millage</t>
  </si>
  <si>
    <t>Subtotal Appropriated Tax Income</t>
  </si>
  <si>
    <t>Subtotal Other Local Government Income</t>
  </si>
  <si>
    <t>Subtotal Total Local Government Income</t>
  </si>
  <si>
    <t>Subtotal Other Local Operating Income</t>
  </si>
  <si>
    <t>Contracted Municipality Population Served</t>
  </si>
  <si>
    <t>Total Local Government Income</t>
  </si>
  <si>
    <t>Total Other Local Operating Income</t>
  </si>
  <si>
    <t>Total Local Operating Income</t>
  </si>
  <si>
    <t>State Government Operating Income</t>
  </si>
  <si>
    <t>Federal Government Operating Income</t>
  </si>
  <si>
    <t>Total Operating Income</t>
  </si>
  <si>
    <t>Roscommon Area District Library (Closed)</t>
  </si>
  <si>
    <t>Print Materials</t>
  </si>
  <si>
    <t>Other Materials</t>
  </si>
  <si>
    <t>Electronic Materials</t>
  </si>
  <si>
    <t>Total Collection Expenditures</t>
  </si>
  <si>
    <t>Salaries and Wages</t>
  </si>
  <si>
    <t>Employee Benefits</t>
  </si>
  <si>
    <t>Total Staff Expenditures</t>
  </si>
  <si>
    <t>Other Operating Expenditures</t>
  </si>
  <si>
    <t>Total Operating Expenditures</t>
  </si>
  <si>
    <t>Federal Capital Income</t>
  </si>
  <si>
    <t>State Capital Income</t>
  </si>
  <si>
    <t>Local Capital Icome</t>
  </si>
  <si>
    <t>Private Capital Income</t>
  </si>
  <si>
    <t>Total Capital Income</t>
  </si>
  <si>
    <t>Capital Expenditures for Electronic Access</t>
  </si>
  <si>
    <t>Furnishings and Equipment Expenditures</t>
  </si>
  <si>
    <t>Building Expenditures</t>
  </si>
  <si>
    <t>Other Capital Expenditures</t>
  </si>
  <si>
    <t>Total Capital Expenditures</t>
  </si>
  <si>
    <t>Cooperative</t>
  </si>
  <si>
    <t>Non-Resident Fee</t>
  </si>
  <si>
    <t>NR Fee Annual or One Time</t>
  </si>
  <si>
    <t>Fee schedule or non-resident rate (Example: $35/family;$25/individual)</t>
  </si>
  <si>
    <t>Full Library Service for Contracted Municipalities</t>
  </si>
  <si>
    <t>Leonard</t>
  </si>
  <si>
    <t>Adrian</t>
  </si>
  <si>
    <t>Woodlands Library Cooperative</t>
  </si>
  <si>
    <t>Annual</t>
  </si>
  <si>
    <t>$65.00</t>
  </si>
  <si>
    <t>Croswell</t>
  </si>
  <si>
    <t>White Pine Library Cooperative</t>
  </si>
  <si>
    <t>Alanson</t>
  </si>
  <si>
    <t>Superiorland Library Cooperative</t>
  </si>
  <si>
    <t>$15/individual</t>
  </si>
  <si>
    <t>Albion</t>
  </si>
  <si>
    <t>$60</t>
  </si>
  <si>
    <t>Northland Library Cooperative</t>
  </si>
  <si>
    <t>Alden</t>
  </si>
  <si>
    <t>Mid-Michigan Library League</t>
  </si>
  <si>
    <t>$5/individual; $10/family</t>
  </si>
  <si>
    <t>Southwest Michigan Library Cooperative</t>
  </si>
  <si>
    <t>$20</t>
  </si>
  <si>
    <t>$25/individual</t>
  </si>
  <si>
    <t>Alma</t>
  </si>
  <si>
    <t>40.00/person</t>
  </si>
  <si>
    <t>Mideastern Michigan Library Cooperative</t>
  </si>
  <si>
    <t>Belding</t>
  </si>
  <si>
    <t>$40/Individual</t>
  </si>
  <si>
    <t>Ann Arbor</t>
  </si>
  <si>
    <t>Non-member</t>
  </si>
  <si>
    <t>150 family</t>
  </si>
  <si>
    <t>Suburban Library Cooperative</t>
  </si>
  <si>
    <t>$200 Full SLC/$100Armada Onlyl</t>
  </si>
  <si>
    <t>Ashley</t>
  </si>
  <si>
    <t>$20/family</t>
  </si>
  <si>
    <t>Auburn Hills</t>
  </si>
  <si>
    <t>Augusta</t>
  </si>
  <si>
    <t>$15/Family</t>
  </si>
  <si>
    <t>Wyandotte</t>
  </si>
  <si>
    <t>Bad Axe</t>
  </si>
  <si>
    <t>$40/Family</t>
  </si>
  <si>
    <t>Birmingham</t>
  </si>
  <si>
    <t>Barryton</t>
  </si>
  <si>
    <t>Bay City</t>
  </si>
  <si>
    <t>Beaver Island</t>
  </si>
  <si>
    <t>Bellaire</t>
  </si>
  <si>
    <t>$10/family</t>
  </si>
  <si>
    <t>Belleville</t>
  </si>
  <si>
    <t>Benton Harbor</t>
  </si>
  <si>
    <t>$50/individual</t>
  </si>
  <si>
    <t>Frankfort</t>
  </si>
  <si>
    <t>100/family</t>
  </si>
  <si>
    <t>Berkley</t>
  </si>
  <si>
    <t>125</t>
  </si>
  <si>
    <t>Berrien Springs</t>
  </si>
  <si>
    <t>75/Individual</t>
  </si>
  <si>
    <t>Bessemer</t>
  </si>
  <si>
    <t>$20/person</t>
  </si>
  <si>
    <t>Thompsonville</t>
  </si>
  <si>
    <t>Big Rapids</t>
  </si>
  <si>
    <t>$25/ individual; $50 / Family</t>
  </si>
  <si>
    <t>Clawson</t>
  </si>
  <si>
    <t>100</t>
  </si>
  <si>
    <t>Bloomfield Township</t>
  </si>
  <si>
    <t>Boyne City</t>
  </si>
  <si>
    <t>$40</t>
  </si>
  <si>
    <t>Coldwater</t>
  </si>
  <si>
    <t>$20/individual</t>
  </si>
  <si>
    <t>Ortonville</t>
  </si>
  <si>
    <t>$150/family; $100/individual; $6/student</t>
  </si>
  <si>
    <t>Bridgman</t>
  </si>
  <si>
    <t>Saint Johns</t>
  </si>
  <si>
    <t>$50/household</t>
  </si>
  <si>
    <t>Brighton</t>
  </si>
  <si>
    <t>Brown City</t>
  </si>
  <si>
    <t>Buchanan</t>
  </si>
  <si>
    <t>Vassar</t>
  </si>
  <si>
    <t>$0</t>
  </si>
  <si>
    <t>1.00</t>
  </si>
  <si>
    <t>$5/Individual or Family</t>
  </si>
  <si>
    <t>170.0</t>
  </si>
  <si>
    <t>Lansing</t>
  </si>
  <si>
    <t>50/ind; 75/fam</t>
  </si>
  <si>
    <t>Caro</t>
  </si>
  <si>
    <t>$20.individual</t>
  </si>
  <si>
    <t>White Pine</t>
  </si>
  <si>
    <t>$10</t>
  </si>
  <si>
    <t>Carson City</t>
  </si>
  <si>
    <t>Cassopolis</t>
  </si>
  <si>
    <t>MI $25 per family; non-MI $40 per family</t>
  </si>
  <si>
    <t>Cedar Springs</t>
  </si>
  <si>
    <t>Center Line</t>
  </si>
  <si>
    <t>50/individual</t>
  </si>
  <si>
    <t>1800/Banks Township</t>
  </si>
  <si>
    <t>Plainwell</t>
  </si>
  <si>
    <t>$50/Individual or Family</t>
  </si>
  <si>
    <t>$100/ year or $25 / quarter</t>
  </si>
  <si>
    <t>Charlotte</t>
  </si>
  <si>
    <t>$50/family</t>
  </si>
  <si>
    <t>Chelsea</t>
  </si>
  <si>
    <t>$107</t>
  </si>
  <si>
    <t>Mount Pleasant</t>
  </si>
  <si>
    <t>$130/household</t>
  </si>
  <si>
    <t>Clarkston</t>
  </si>
  <si>
    <t>$10/Family</t>
  </si>
  <si>
    <t>Clinton Township</t>
  </si>
  <si>
    <t>$200/Family/Coop-wide</t>
  </si>
  <si>
    <t>Coleman</t>
  </si>
  <si>
    <t xml:space="preserve"> $50/individual; $75/family</t>
  </si>
  <si>
    <t>Unionville</t>
  </si>
  <si>
    <t>Commerce Township</t>
  </si>
  <si>
    <t>Corunna</t>
  </si>
  <si>
    <t>55.00/family</t>
  </si>
  <si>
    <t>$35.00/Family</t>
  </si>
  <si>
    <t>Coopersville</t>
  </si>
  <si>
    <t>Grayling</t>
  </si>
  <si>
    <t>OneTime</t>
  </si>
  <si>
    <t>$150/household</t>
  </si>
  <si>
    <t>Walloon Lake</t>
  </si>
  <si>
    <t>$75/family</t>
  </si>
  <si>
    <t>24 per household</t>
  </si>
  <si>
    <t>Crystal Falls</t>
  </si>
  <si>
    <t>$30/Individual;$45/Family</t>
  </si>
  <si>
    <t>Glennie</t>
  </si>
  <si>
    <t>Beulah</t>
  </si>
  <si>
    <t>Dearborn</t>
  </si>
  <si>
    <t>$80/family</t>
  </si>
  <si>
    <t>Deckerville</t>
  </si>
  <si>
    <t>Delton</t>
  </si>
  <si>
    <t>$35/Family</t>
  </si>
  <si>
    <t>DeTour Village</t>
  </si>
  <si>
    <t>Detroit</t>
  </si>
  <si>
    <t>Detroit Library Cooperative</t>
  </si>
  <si>
    <t>$100/individual</t>
  </si>
  <si>
    <t>$15/Individual $30/Family</t>
  </si>
  <si>
    <t>Dexter</t>
  </si>
  <si>
    <t>$60/Household</t>
  </si>
  <si>
    <t>Iron Mountain</t>
  </si>
  <si>
    <t>$35 Family</t>
  </si>
  <si>
    <t>Dimondale</t>
  </si>
  <si>
    <t>Dowagiac</t>
  </si>
  <si>
    <t>$35/family, $20/6months</t>
  </si>
  <si>
    <t>Hastings</t>
  </si>
  <si>
    <t>East Lansing</t>
  </si>
  <si>
    <t>$30 individual/$40 family</t>
  </si>
  <si>
    <t>Eastpointe</t>
  </si>
  <si>
    <t>$200</t>
  </si>
  <si>
    <t>Eaton Rapids</t>
  </si>
  <si>
    <t>$45/family; $25/individual; $5/90-day, one per calendar year.</t>
  </si>
  <si>
    <t>Eau Claire</t>
  </si>
  <si>
    <t>25.00</t>
  </si>
  <si>
    <t>20.00</t>
  </si>
  <si>
    <t>Peck</t>
  </si>
  <si>
    <t>Elsie</t>
  </si>
  <si>
    <t>50.00 per family</t>
  </si>
  <si>
    <t>Escanaba</t>
  </si>
  <si>
    <t>Evart</t>
  </si>
  <si>
    <t>Farmington Hills</t>
  </si>
  <si>
    <t>Fennville</t>
  </si>
  <si>
    <t>$30/individual</t>
  </si>
  <si>
    <t>Ferndale</t>
  </si>
  <si>
    <t>$100/family</t>
  </si>
  <si>
    <t>Greenville</t>
  </si>
  <si>
    <t>Flat Rock</t>
  </si>
  <si>
    <t>50.00</t>
  </si>
  <si>
    <t>Gwinn</t>
  </si>
  <si>
    <t>Fowlerville</t>
  </si>
  <si>
    <t>160 family</t>
  </si>
  <si>
    <t>Fraser</t>
  </si>
  <si>
    <t>200</t>
  </si>
  <si>
    <t>FREEPORT</t>
  </si>
  <si>
    <t>$48/Individual</t>
  </si>
  <si>
    <t>Galesburg</t>
  </si>
  <si>
    <t>Garden City</t>
  </si>
  <si>
    <t>Hudsonville</t>
  </si>
  <si>
    <t>$100 or $10 for individual programs also .25 per item</t>
  </si>
  <si>
    <t>100/individual</t>
  </si>
  <si>
    <t>Jenison</t>
  </si>
  <si>
    <t>$115/Individual outside Cooperative</t>
  </si>
  <si>
    <t>Gladstone</t>
  </si>
  <si>
    <t>$35/family;$20 individual</t>
  </si>
  <si>
    <t>$10/account</t>
  </si>
  <si>
    <t>Imlay City</t>
  </si>
  <si>
    <t>Mideastern</t>
  </si>
  <si>
    <t>$5.00/individual</t>
  </si>
  <si>
    <t>$75/individual</t>
  </si>
  <si>
    <t>Grand Ledge</t>
  </si>
  <si>
    <t>Grand Rapids</t>
  </si>
  <si>
    <t>$60/Family/6 mos. - $115/Family/Year</t>
  </si>
  <si>
    <t xml:space="preserve">Grant </t>
  </si>
  <si>
    <t>Grosse Pointe Farms</t>
  </si>
  <si>
    <t>Hamtramck</t>
  </si>
  <si>
    <t>Hancock</t>
  </si>
  <si>
    <t>Harbor Beach</t>
  </si>
  <si>
    <t>$25 individual/$5 additional family cards</t>
  </si>
  <si>
    <t>Harper Woods</t>
  </si>
  <si>
    <t>$75/Family</t>
  </si>
  <si>
    <t>Harrison</t>
  </si>
  <si>
    <t>$100/Family</t>
  </si>
  <si>
    <t>$200/individual</t>
  </si>
  <si>
    <t>Hart</t>
  </si>
  <si>
    <t>Hartford</t>
  </si>
  <si>
    <t>100/household</t>
  </si>
  <si>
    <t xml:space="preserve">Hazel Park </t>
  </si>
  <si>
    <t>Wayland</t>
  </si>
  <si>
    <t>40/individual</t>
  </si>
  <si>
    <t>Holland</t>
  </si>
  <si>
    <t>50 individual print; 100 individual print and av</t>
  </si>
  <si>
    <t>Hesperia</t>
  </si>
  <si>
    <t>$48/household</t>
  </si>
  <si>
    <t>$35/family</t>
  </si>
  <si>
    <t>Edmore</t>
  </si>
  <si>
    <t>$20/Family</t>
  </si>
  <si>
    <t>Houghton Lake</t>
  </si>
  <si>
    <t>Zeeland, MI</t>
  </si>
  <si>
    <t>Breckenridge</t>
  </si>
  <si>
    <t>Howell</t>
  </si>
  <si>
    <t>$30 for individual, $90 for family</t>
  </si>
  <si>
    <t xml:space="preserve">Hudson </t>
  </si>
  <si>
    <t>Huntington Woods</t>
  </si>
  <si>
    <t>Indian River</t>
  </si>
  <si>
    <t>$20/Family/1 year</t>
  </si>
  <si>
    <t>Interlochen</t>
  </si>
  <si>
    <t>$25/Individual</t>
  </si>
  <si>
    <t>East Tawas</t>
  </si>
  <si>
    <t>$60/family</t>
  </si>
  <si>
    <t>Ishpeming</t>
  </si>
  <si>
    <t>Jonesville</t>
  </si>
  <si>
    <t>$10.00 individual</t>
  </si>
  <si>
    <t>East Jordan</t>
  </si>
  <si>
    <t>$170/Family</t>
  </si>
  <si>
    <t xml:space="preserve">Comstock Park </t>
  </si>
  <si>
    <t>$60/household</t>
  </si>
  <si>
    <t>L\'Anse</t>
  </si>
  <si>
    <t>Laingsburg</t>
  </si>
  <si>
    <t>Lake Linden</t>
  </si>
  <si>
    <t>Lake Odessa</t>
  </si>
  <si>
    <t>$10 individual</t>
  </si>
  <si>
    <t>$20/Individual or Family</t>
  </si>
  <si>
    <t>Lawton</t>
  </si>
  <si>
    <t>Inkster</t>
  </si>
  <si>
    <t>$65/individual</t>
  </si>
  <si>
    <t>Northport</t>
  </si>
  <si>
    <t>Moline</t>
  </si>
  <si>
    <t>New Haven</t>
  </si>
  <si>
    <t>200.00</t>
  </si>
  <si>
    <t>Stevensville</t>
  </si>
  <si>
    <t>120.00</t>
  </si>
  <si>
    <t>Livonia</t>
  </si>
  <si>
    <t>$100.00/Individual</t>
  </si>
  <si>
    <t>Grand Haven</t>
  </si>
  <si>
    <t>$70/individual</t>
  </si>
  <si>
    <t>Luther</t>
  </si>
  <si>
    <t>South Lyon</t>
  </si>
  <si>
    <t>55/individual; 125/family 27.50/6 months individual; 62.50/6 months family</t>
  </si>
  <si>
    <t>New Baltimore</t>
  </si>
  <si>
    <t>$75-Individual or Family, $200/Cooperative - Individual or Family</t>
  </si>
  <si>
    <t>Mackinac Island</t>
  </si>
  <si>
    <t>$10/Individual</t>
  </si>
  <si>
    <t>Mackinaw City</t>
  </si>
  <si>
    <t>$30</t>
  </si>
  <si>
    <t>Madison Heights</t>
  </si>
  <si>
    <t>$100/Individual</t>
  </si>
  <si>
    <t>$20.00/household</t>
  </si>
  <si>
    <t>125/ family</t>
  </si>
  <si>
    <t>Manistique</t>
  </si>
  <si>
    <t>Maple Rapids</t>
  </si>
  <si>
    <t>20.00/Individual</t>
  </si>
  <si>
    <t>Marlette</t>
  </si>
  <si>
    <t>Marshall</t>
  </si>
  <si>
    <t>$100 Family;$50/Seniors</t>
  </si>
  <si>
    <t>Ludington</t>
  </si>
  <si>
    <t>$20/person or $50/family</t>
  </si>
  <si>
    <t>$75/year per Household</t>
  </si>
  <si>
    <t>Mayville</t>
  </si>
  <si>
    <t>McBain</t>
  </si>
  <si>
    <t>Ewen</t>
  </si>
  <si>
    <t>$5/individual out of state</t>
  </si>
  <si>
    <t>MERRILL</t>
  </si>
  <si>
    <t>$150/family</t>
  </si>
  <si>
    <t>Lake City</t>
  </si>
  <si>
    <t>$5.00/family</t>
  </si>
  <si>
    <t>Atlanta</t>
  </si>
  <si>
    <t>$30/family</t>
  </si>
  <si>
    <t>Mount Clemens</t>
  </si>
  <si>
    <t>200/Family</t>
  </si>
  <si>
    <t>Mulliken</t>
  </si>
  <si>
    <t>Negaunee</t>
  </si>
  <si>
    <t>$80/family; $50/individual</t>
  </si>
  <si>
    <t>34.00</t>
  </si>
  <si>
    <t>North Adams</t>
  </si>
  <si>
    <t>$10/card</t>
  </si>
  <si>
    <t>$5/individual</t>
  </si>
  <si>
    <t>Whitmore Lake</t>
  </si>
  <si>
    <t>Northville</t>
  </si>
  <si>
    <t>Centrevile</t>
  </si>
  <si>
    <t>Novi</t>
  </si>
  <si>
    <t>Oak Park</t>
  </si>
  <si>
    <t>Pontiac</t>
  </si>
  <si>
    <t>Rose City</t>
  </si>
  <si>
    <t>$10/individual</t>
  </si>
  <si>
    <t>Lake Orion</t>
  </si>
  <si>
    <t>$200/household</t>
  </si>
  <si>
    <t>Dollar Bay</t>
  </si>
  <si>
    <t>Mio</t>
  </si>
  <si>
    <t>Gaylord</t>
  </si>
  <si>
    <t>$25/individual if outside cooperative</t>
  </si>
  <si>
    <t>$80/individual</t>
  </si>
  <si>
    <t xml:space="preserve">Oxford </t>
  </si>
  <si>
    <t>Parchment</t>
  </si>
  <si>
    <t>$82/family</t>
  </si>
  <si>
    <t>Baldwin</t>
  </si>
  <si>
    <t>$12/family</t>
  </si>
  <si>
    <t>25/individual</t>
  </si>
  <si>
    <t>35/Individual or Family</t>
  </si>
  <si>
    <t>Traverse City</t>
  </si>
  <si>
    <t>$10/Family with $5 Refund</t>
  </si>
  <si>
    <t>$100/household</t>
  </si>
  <si>
    <t>$115/individual/12month; $60/individual/6month; $30/individual/3month or $175/family/12month; $90/family/6month; $45/family/3month</t>
  </si>
  <si>
    <t>Petoskey</t>
  </si>
  <si>
    <t>$95/individual</t>
  </si>
  <si>
    <t>Pigeon</t>
  </si>
  <si>
    <t>$40/family</t>
  </si>
  <si>
    <t>Pinckney</t>
  </si>
  <si>
    <t>10/Family</t>
  </si>
  <si>
    <t>$150</t>
  </si>
  <si>
    <t xml:space="preserve">Pontiac </t>
  </si>
  <si>
    <t>$5.00</t>
  </si>
  <si>
    <t>Portage</t>
  </si>
  <si>
    <t>$112/Household; $56/Senior Citizens</t>
  </si>
  <si>
    <t>$65/Individual: $130/family</t>
  </si>
  <si>
    <t>Portland</t>
  </si>
  <si>
    <t>Potterville</t>
  </si>
  <si>
    <t>Rogers City</t>
  </si>
  <si>
    <t>$50/Individual</t>
  </si>
  <si>
    <t>Nashville</t>
  </si>
  <si>
    <t>$35/Individual</t>
  </si>
  <si>
    <t>Hemlock</t>
  </si>
  <si>
    <t>Cass City</t>
  </si>
  <si>
    <t>10/family</t>
  </si>
  <si>
    <t>Reed City</t>
  </si>
  <si>
    <t>Reese</t>
  </si>
  <si>
    <t>Saint Helen</t>
  </si>
  <si>
    <t>Vestaburg</t>
  </si>
  <si>
    <t>Palmer</t>
  </si>
  <si>
    <t>50.00 family</t>
  </si>
  <si>
    <t>Riverview</t>
  </si>
  <si>
    <t>Rochester</t>
  </si>
  <si>
    <t>Romeo</t>
  </si>
  <si>
    <t xml:space="preserve">$200/family </t>
  </si>
  <si>
    <t>Romulus</t>
  </si>
  <si>
    <t>Roseville</t>
  </si>
  <si>
    <t>$200/SLC; $75/RSV</t>
  </si>
  <si>
    <t>$1.00</t>
  </si>
  <si>
    <t xml:space="preserve">Imlay City </t>
  </si>
  <si>
    <t>75/individual</t>
  </si>
  <si>
    <t>Port Huron</t>
  </si>
  <si>
    <t>$65./household</t>
  </si>
  <si>
    <t>St. Clair Shores</t>
  </si>
  <si>
    <t>200 Family</t>
  </si>
  <si>
    <t>St. Ignace</t>
  </si>
  <si>
    <t>$40/Family, $20/summer resident</t>
  </si>
  <si>
    <t>Burnips</t>
  </si>
  <si>
    <t>$25 individual</t>
  </si>
  <si>
    <t>$130/Family</t>
  </si>
  <si>
    <t>Saline</t>
  </si>
  <si>
    <t>135/Individual or Family</t>
  </si>
  <si>
    <t>Sandusky</t>
  </si>
  <si>
    <t>$25</t>
  </si>
  <si>
    <t>Port Sanilac</t>
  </si>
  <si>
    <t>Saranac</t>
  </si>
  <si>
    <t>Douglas</t>
  </si>
  <si>
    <t>Blissfield, MI</t>
  </si>
  <si>
    <t>$50</t>
  </si>
  <si>
    <t>Sebwaing</t>
  </si>
  <si>
    <t>Riverdale</t>
  </si>
  <si>
    <t>$35/individual, $50/family</t>
  </si>
  <si>
    <t>Shelby Township</t>
  </si>
  <si>
    <t>Weidman</t>
  </si>
  <si>
    <t>$20/address</t>
  </si>
  <si>
    <t>$82/Family</t>
  </si>
  <si>
    <t>Ubly</t>
  </si>
  <si>
    <t>Sodus, MI</t>
  </si>
  <si>
    <t>Southgate</t>
  </si>
  <si>
    <t>$15/Student;$25/Individual;$40/Family</t>
  </si>
  <si>
    <t>$88</t>
  </si>
  <si>
    <t>Davisburg</t>
  </si>
  <si>
    <t>Morenci</t>
  </si>
  <si>
    <t>Sterling Heights</t>
  </si>
  <si>
    <t>$200/Family</t>
  </si>
  <si>
    <t>$50/family $75</t>
  </si>
  <si>
    <t>Sault Ste Marie</t>
  </si>
  <si>
    <t>$80/Individual</t>
  </si>
  <si>
    <t>Farwell</t>
  </si>
  <si>
    <t>100.00/individual</t>
  </si>
  <si>
    <t>Newberry</t>
  </si>
  <si>
    <t>$10/Individual;$25/Family</t>
  </si>
  <si>
    <t>Lakeview</t>
  </si>
  <si>
    <t>36/Individual</t>
  </si>
  <si>
    <t>Burt</t>
  </si>
  <si>
    <t>Saint Louis</t>
  </si>
  <si>
    <t>ITHACA</t>
  </si>
  <si>
    <t>Middleville</t>
  </si>
  <si>
    <t>Three Rivers</t>
  </si>
  <si>
    <t>$30 / family</t>
  </si>
  <si>
    <t>Howard City</t>
  </si>
  <si>
    <t>$35/individual</t>
  </si>
  <si>
    <t>topinabee</t>
  </si>
  <si>
    <t>Troy</t>
  </si>
  <si>
    <t>$200/family outside Suburban Library Cooperative</t>
  </si>
  <si>
    <t>Utica</t>
  </si>
  <si>
    <t>Vicksburg</t>
  </si>
  <si>
    <t>Wakefield</t>
  </si>
  <si>
    <t>Waldron</t>
  </si>
  <si>
    <t>Walkerville</t>
  </si>
  <si>
    <t>Walled Lake</t>
  </si>
  <si>
    <t>Morley</t>
  </si>
  <si>
    <t>Warren</t>
  </si>
  <si>
    <t>$200/per individual</t>
  </si>
  <si>
    <t>Fostoria</t>
  </si>
  <si>
    <t>Westland</t>
  </si>
  <si>
    <t>West Branch</t>
  </si>
  <si>
    <t>$25 individual or family</t>
  </si>
  <si>
    <t>Iron River</t>
  </si>
  <si>
    <t>$40 family</t>
  </si>
  <si>
    <t>Remus</t>
  </si>
  <si>
    <t>White Cloud</t>
  </si>
  <si>
    <t>$35/Individual; $50/Family</t>
  </si>
  <si>
    <t>Whitehall</t>
  </si>
  <si>
    <t>$36/Individual annual (prorated by the month ex. Sept. $10, Oct. $9.15)</t>
  </si>
  <si>
    <t>Stanton</t>
  </si>
  <si>
    <t>Paradise</t>
  </si>
  <si>
    <t>5$ non-refundable addministration fee</t>
  </si>
  <si>
    <t>Battle Creek</t>
  </si>
  <si>
    <t>$125/Family</t>
  </si>
  <si>
    <t>40.00 Individual</t>
  </si>
  <si>
    <t>Wixom</t>
  </si>
  <si>
    <t>$125/family</t>
  </si>
  <si>
    <t>Wolverine</t>
  </si>
  <si>
    <t>Number of ALA-MLS Librarians</t>
  </si>
  <si>
    <t>Total Hours per Week worked by ALA-MLS Librarians</t>
  </si>
  <si>
    <t>ALA-MLS FTE (40 Hours/wk)</t>
  </si>
  <si>
    <t>Number of Other Librarians</t>
  </si>
  <si>
    <t>Total Hours per Week worked by Other Librarians</t>
  </si>
  <si>
    <t>Other Librarians FTE (40 Hours/wk)</t>
  </si>
  <si>
    <t>Number of Total Librarians</t>
  </si>
  <si>
    <t>Total Hours per Week worked by Total Librarians</t>
  </si>
  <si>
    <t>Total Librarians FTE (40 Hours/wk)</t>
  </si>
  <si>
    <t>Number of All Other Paid Staff</t>
  </si>
  <si>
    <t>Total Hours per Week worked by All Other Paid Staff</t>
  </si>
  <si>
    <t>All Other Paid Staff FTE (40 Hours/wk)</t>
  </si>
  <si>
    <t>Number of Total Paid Employees</t>
  </si>
  <si>
    <t>Total Hours per Week worked by Total Paid Employees</t>
  </si>
  <si>
    <t>Total Paid Employees FTE (40 Hours/wk)</t>
  </si>
  <si>
    <t>Director's Certification Level (I, II, III, or IV)</t>
  </si>
  <si>
    <t>Director Minimum Salary</t>
  </si>
  <si>
    <t>Director Maximum Salary</t>
  </si>
  <si>
    <t>Director Average Hrs/Wk</t>
  </si>
  <si>
    <t>Health Insurance</t>
  </si>
  <si>
    <t>Dental Insurance</t>
  </si>
  <si>
    <t>Vision Insurance</t>
  </si>
  <si>
    <t>Life Insurance</t>
  </si>
  <si>
    <t>Pension</t>
  </si>
  <si>
    <t>Paid Sick Leave</t>
  </si>
  <si>
    <t>Paid Vacation</t>
  </si>
  <si>
    <t>Paid Personal Days</t>
  </si>
  <si>
    <t>Paid Holidays</t>
  </si>
  <si>
    <t>Deferred Compensation</t>
  </si>
  <si>
    <t>Disability</t>
  </si>
  <si>
    <t>Longevity</t>
  </si>
  <si>
    <t>I</t>
  </si>
  <si>
    <t>IV</t>
  </si>
  <si>
    <t>II</t>
  </si>
  <si>
    <t>Assistant Director Average Hrs/Wk</t>
  </si>
  <si>
    <t>Assistant Director Minimum Salary</t>
  </si>
  <si>
    <t>Assistant Director Maximum Salary</t>
  </si>
  <si>
    <t>Department/Branch Head Average Hrs/Wk</t>
  </si>
  <si>
    <t>Department/Branch Head Minimum Salary</t>
  </si>
  <si>
    <t>Department/Branch Head Maximum Salary</t>
  </si>
  <si>
    <t>Senior Level Librarian Average Hrs/Wk</t>
  </si>
  <si>
    <t>Senior Level Librarian Minimum Salary</t>
  </si>
  <si>
    <t>Senior Level Librarian Maximum Salary</t>
  </si>
  <si>
    <t>Entry Level Librarian Average Hrs/Wk</t>
  </si>
  <si>
    <t>Entry Level Librarian Minimum Salary</t>
  </si>
  <si>
    <t>Entry Level Librarian Maximum Salary</t>
  </si>
  <si>
    <t>Computer/Technology Specialist Average Hrs/Wk</t>
  </si>
  <si>
    <t>Computer/Technology Specialist Minimum Salary</t>
  </si>
  <si>
    <t>Computer/Technology Specialist Maximum Salary</t>
  </si>
  <si>
    <t>Library Clerk Average Hrs/Wk</t>
  </si>
  <si>
    <t>Library Clerk Minimum Salary</t>
  </si>
  <si>
    <t>Library Clerk Maximum Salary</t>
  </si>
  <si>
    <t>Outlets, Hours and SqFt</t>
  </si>
  <si>
    <t>Return to Table of Contents</t>
  </si>
  <si>
    <t>2014/2015 Annual Report/State Aid Application</t>
  </si>
  <si>
    <t>Class 1 Totals (70 reporting libraries)</t>
  </si>
  <si>
    <t>Class 1 Averages (70 reporting libraries)</t>
  </si>
  <si>
    <t>Class 2 Totals (77 reporting libraries)</t>
  </si>
  <si>
    <t>Class 2 Averages (77 reporting libraries)</t>
  </si>
  <si>
    <t>Class 5 Totals (43 reporting libraries)</t>
  </si>
  <si>
    <t>Class 5 Averages (43 reporting libraries)</t>
  </si>
  <si>
    <t>Class 6 Totals (44 reporting libraries)</t>
  </si>
  <si>
    <t>Class 6 Averages (44 reporting libraries)</t>
  </si>
  <si>
    <t>Class 1-6 Totals (385 reporting libraries)</t>
  </si>
  <si>
    <t>Visits Per Cardholder</t>
  </si>
  <si>
    <t>DNR</t>
  </si>
  <si>
    <t>3- 5 Mb</t>
  </si>
  <si>
    <t>256 Kb - 384 Kb</t>
  </si>
  <si>
    <t>Total Operating Income Per Capita</t>
  </si>
  <si>
    <t>CM Local Penal Fine Revenues</t>
  </si>
  <si>
    <t>CM Income From Voted Millage</t>
  </si>
  <si>
    <t>CM Appropriated Tax Income</t>
  </si>
  <si>
    <t>CM Contract Fee Income</t>
  </si>
  <si>
    <t>CM Total Local Government Income</t>
  </si>
  <si>
    <t>CM Other Local Operating Income</t>
  </si>
  <si>
    <t>Total Operating Expenditures Per Capita</t>
  </si>
  <si>
    <t>Class 1-6 Averages (385 reporting libraries)</t>
  </si>
  <si>
    <t>Class 1 Totals Benefits Offered (70 Reporting Libraries)</t>
  </si>
  <si>
    <t>Class 2 Total Benefits Offered (77 Reporting Libraries)</t>
  </si>
  <si>
    <t>Class 5 Total Benefits Offered (43 Reporting Libraries)</t>
  </si>
  <si>
    <t>Class 6 Total Benefits Offered (44 Reporting Libraries)</t>
  </si>
  <si>
    <t>Benefit % excludes DNR entries</t>
  </si>
  <si>
    <t>PUBLIC LIBRARY SURVEY </t>
  </si>
  <si>
    <t>PART I: ADMINISTRATIVE ENTITY INFORMATION </t>
  </si>
  <si>
    <t>1. Report Start Period</t>
  </si>
  <si>
    <t>Most recent fiscal year completed prior to October 1, 2014, even if that means reporting less than 12 months of data. The reason for reporting less than 12 months of data could be due to a change in legal status, change in fiscal year, etc. If your reporting year has changed, please mail documentation authorizing the change (such as board minutes) to the Library of Michigan.</t>
  </si>
  <si>
    <t>2. Report End Period</t>
  </si>
  <si>
    <t>3. FSCS</t>
  </si>
  <si>
    <t>4. Current Legal Name of Main Library</t>
  </si>
  <si>
    <t>Provide the legal name of the main library that is current at the time of filing the annual report.</t>
  </si>
  <si>
    <t>5. Legal Name of Main Library at Reporting Year End</t>
  </si>
  <si>
    <t>Provide the name of the library cooperative if the library is a member at the time of filing the Annual Report. If the library is not a member at the time of filing, indicate "none."</t>
  </si>
  <si>
    <t>6. Street Address</t>
  </si>
  <si>
    <t>The complete street address of the actual physical location of the main library. DO NOT report a post office box or general delivery.</t>
  </si>
  <si>
    <t>7. City</t>
  </si>
  <si>
    <t>The city or town in which the main library is located.</t>
  </si>
  <si>
    <t>8. Zip</t>
  </si>
  <si>
    <t>Include the five-digit postal zip code for the street address of the main library.</t>
  </si>
  <si>
    <t>9. Mailing Address</t>
  </si>
  <si>
    <t>The complete mailing address of the main library. DO NOT complete if this address is the same as the street address.</t>
  </si>
  <si>
    <t>10. Mailing City</t>
  </si>
  <si>
    <t>The city or town for the mailing address.</t>
  </si>
  <si>
    <t>11. Mailing ZIP Code</t>
  </si>
  <si>
    <t>Include the five-digit postal zip code for the mailing address of the main library.</t>
  </si>
  <si>
    <t>12. County</t>
  </si>
  <si>
    <t>The county in which the main library is located.</t>
  </si>
  <si>
    <t>13. Township</t>
  </si>
  <si>
    <t>The Township in which the main library is located.</t>
  </si>
  <si>
    <t>14. Cooperative</t>
  </si>
  <si>
    <t>15. Phone Number</t>
  </si>
  <si>
    <t>Area code and telephone number of the main library.</t>
  </si>
  <si>
    <t>16. TDD Number</t>
  </si>
  <si>
    <t>Area code and telephone number to be used with a Telephone Device for the Deaf (TDD).</t>
  </si>
  <si>
    <t>17. Director's Name</t>
  </si>
  <si>
    <t>The name of the current official director of the main library. If the director position is vacant at the time of filing this report, provide the name and title for the acting or interim director and label as such.</t>
  </si>
  <si>
    <t>18. Email Address of Library Director</t>
  </si>
  <si>
    <t>The email address to be used to contact the library director.</t>
  </si>
  <si>
    <t>19. Fax</t>
  </si>
  <si>
    <t>Area code and telephone number for the fax machine used for administrative purposes.</t>
  </si>
  <si>
    <t>20. Web Address</t>
  </si>
  <si>
    <t>If your library has a home page accessible over the Internet, please include the web address. (e.g. http://www.library.lib.mi.us/library.html)</t>
  </si>
  <si>
    <t>21. Has Friends Group?</t>
  </si>
  <si>
    <t>Does the library have an active Friends' Group</t>
  </si>
  <si>
    <t>22. Library Class</t>
  </si>
  <si>
    <t>Check the "type name" reflecting the library's organizational structure according to establishment statutes at the end of your reporting year.</t>
  </si>
  <si>
    <t>23. Administrative Structure Code</t>
  </si>
  <si>
    <t>Check the box that best identifies your library's administrative structure according to the described federal definitions. Administrative Entity with Multiple Direct Service Outlets where Administrative Offices are Separate: An administrative entity that serves the public directly with two or more service outlets, including some combination of central library(ies), branch(es), bookmobile(s), and/or books-by-mail only. The administrative offices are separate from the direct service outlets and do not provide direct library services.Administrative Entity with Multiple Direct Service Outlets where Administrative Offices are NOT Separate: An administrative entity that serves the public directly with two or more service outlets, including some combination of central library(ies), branch(es), bookmobile(s), and/or books-by-mail only. Administrative Entity with a Single Direct Service Outlet:An administrative entity that serves the public directly with one central library, books-by-mail only, or one bookmobile.</t>
  </si>
  <si>
    <t>24. ReEstablishDate</t>
  </si>
  <si>
    <t>If your library reorganized during the reporting year, please provide the reestablishment date.</t>
  </si>
  <si>
    <t>25. ReEstablishStatute</t>
  </si>
  <si>
    <t>If your library reorganized during the reporting year, please provide the reestablishment statute.</t>
  </si>
  <si>
    <t>26. Local Governance</t>
  </si>
  <si>
    <t>27. Type</t>
  </si>
  <si>
    <t>Public Library Definition </t>
  </si>
  <si>
    <t>A public library is an entity that is established under state enabling laws or regulations to serve a community, district, or region, and that meets one or more of the listed criteria. Check all that apply based on the federal definition of a public library. </t>
  </si>
  <si>
    <t>28. Library has organized collection of printed or other library materials</t>
  </si>
  <si>
    <t>29. Library has paid staff</t>
  </si>
  <si>
    <t>30. Library has an established schedule in which services of the staff are available to the public</t>
  </si>
  <si>
    <t>31. Library facilities necessary to support collection, staff, and schedule</t>
  </si>
  <si>
    <t>32. Library is supported in whole or part with public funds</t>
  </si>
  <si>
    <t>33. Geographic Code</t>
  </si>
  <si>
    <t>34. Was there a legal service area boundary change during the reporting period?</t>
  </si>
  <si>
    <t>Answer Yes to this question, if there has been any change to the administrative entity's legal service area boundaries during the past year.</t>
  </si>
  <si>
    <t>Changes are likely to result, for example, when a municipality annexes land, when one municipality in a county becomes either an independent city or its own county necessitating its exclusion from the first county's geography, or when an administrative entity contracts to provide public library service for some additional geographic area other than the geographic area for which it was established (e.g., a municipality library contracts to serve county residents).</t>
  </si>
  <si>
    <t>PART II: OUTLETS </t>
  </si>
  <si>
    <t>Outlet Name </t>
  </si>
  <si>
    <t>State assigned identification number</t>
  </si>
  <si>
    <t>Library System ID</t>
  </si>
  <si>
    <t>Outlet Name</t>
  </si>
  <si>
    <t>Outlet Address </t>
  </si>
  <si>
    <t>Physical Street Address</t>
  </si>
  <si>
    <t>The complete street address of the actual physical location of the outlet. DO NOT report a post office box or general delivery.</t>
  </si>
  <si>
    <t>The city or town in which the outlet is located.</t>
  </si>
  <si>
    <t>ZIP Code</t>
  </si>
  <si>
    <t>Include the five-digit postal zip code for the street address of the outlet.</t>
  </si>
  <si>
    <t>The county in which the outlet is located.</t>
  </si>
  <si>
    <t>Outlet Phone &amp; Codes </t>
  </si>
  <si>
    <t>Phone</t>
  </si>
  <si>
    <t>Outlet Type Code</t>
  </si>
  <si>
    <t>Metropolitan Status Code</t>
  </si>
  <si>
    <t>Outlet Counts </t>
  </si>
  <si>
    <t>Area in Square Feet of outlet</t>
  </si>
  <si>
    <t>Public Service Hours Per Year</t>
  </si>
  <si>
    <t>This is the number of annual public service hours for outlets (reported individually by central, branch, bookmobile) Note: Include the actual hours open for public service for centrals, branches, and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</si>
  <si>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Number of Weeks Open</t>
  </si>
  <si>
    <t>This is the number of weeks during the year that an outlet was open to the public. Note: Include the number of weeks open for public service for Centrals, Branches,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</si>
  <si>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Contact </t>
  </si>
  <si>
    <t>Fax</t>
  </si>
  <si>
    <t>Email</t>
  </si>
  <si>
    <t>The email address to be used to contact the head of library outlet.</t>
  </si>
  <si>
    <t>URL</t>
  </si>
  <si>
    <t>If your outlet has a home page accessible over the Internet, please include the web address. (e.g. http://www.library.lib.mi.us/library.html)</t>
  </si>
  <si>
    <t>Contact Name </t>
  </si>
  <si>
    <t>Director Name</t>
  </si>
  <si>
    <t>The name of the current official head of the outlet. If the position is vacant at the time of filing this report, provide the name and title for the acting or interim head and label as such.</t>
  </si>
  <si>
    <t>Title</t>
  </si>
  <si>
    <t>Current Library Schedule </t>
  </si>
  <si>
    <t>Current Open Time Monday</t>
  </si>
  <si>
    <t>Current Closed Time Monday</t>
  </si>
  <si>
    <t>Current Open Time Tuesday</t>
  </si>
  <si>
    <t>Current Closed Time Tuesday</t>
  </si>
  <si>
    <t>Current Open Time Wednesday</t>
  </si>
  <si>
    <t>Current Closed Time Wednesday</t>
  </si>
  <si>
    <t>Current Open Time Thursday</t>
  </si>
  <si>
    <t>Current Closed Time Thursday</t>
  </si>
  <si>
    <t>Current Open Time Friday</t>
  </si>
  <si>
    <t>Current Closed Time Friday</t>
  </si>
  <si>
    <t>Current Open Time Saturday</t>
  </si>
  <si>
    <t>Current Closed Time Saturday</t>
  </si>
  <si>
    <t>Current Open Time Sunday</t>
  </si>
  <si>
    <t>Current Closed Time Sunday</t>
  </si>
  <si>
    <t>Alternate Dates </t>
  </si>
  <si>
    <t>Alternate Start Date</t>
  </si>
  <si>
    <t>Alternate End Date</t>
  </si>
  <si>
    <t>Alternate Library Schedule </t>
  </si>
  <si>
    <t>Alternate Open Time Monday</t>
  </si>
  <si>
    <t>Alternate Closed Time Monday</t>
  </si>
  <si>
    <t>Alternate Open Time Tuesday</t>
  </si>
  <si>
    <t>Alternate Closed Time Tuesday</t>
  </si>
  <si>
    <t>Alternate Open Time Wednesday</t>
  </si>
  <si>
    <t>Alternate Closed Time Wednesday</t>
  </si>
  <si>
    <t>Alternate Open Time Thursday</t>
  </si>
  <si>
    <t>Alternate Closed Time Thursday</t>
  </si>
  <si>
    <t>Alternate Open Time Friday</t>
  </si>
  <si>
    <t>Alternate Closed Time Friday</t>
  </si>
  <si>
    <t>Alternate Open Time Saturday</t>
  </si>
  <si>
    <t>Alternate Closed Time Saturday</t>
  </si>
  <si>
    <t>Alternate Open Time Sunday</t>
  </si>
  <si>
    <t>Alternate Closed Time Sunday</t>
  </si>
  <si>
    <t>PART III: OPEN HOURS AND SQUARE FOOTAGE SUMMARY </t>
  </si>
  <si>
    <t>The information provided here is used to verify, for State Aid purposes, that the library (or the main library and its branches) met the minimum scheduled hours open per week requirement for its class size during the reporting year. </t>
  </si>
  <si>
    <t>1. Number of Central Libraries</t>
  </si>
  <si>
    <t>One type of single outlet library or the library that is the operational center of a multiple-outlet library and is synonymous with a main library. Usually all processing is centralized here, and the principal collections are housed here. Each administrative entity may report either no central library or one central library. No administrative entity may report more than one central library. If no Central Libraries were operated during the reporting year, enter "0" (zero).</t>
  </si>
  <si>
    <t>2. Unduplicated Average Hours per Week, Central(s)</t>
  </si>
  <si>
    <t>Unduplicated branch hours are hours when one or more branches are open when the main library is not. Do not count duplicate branch hours. For example: Main library: Open 9 AM - 4 PM, Mon - Fri = 35 unduplicated hours/week North Branch: Open Noon - 8 PM, Tues and Thurs = 8 unduplicated hours/week Open 10 AM - 4 PM Fri = no unduplicted hours. South Branch: Open 10 AM - 2 :M Sat = 4 unduplicated hours Open 10 AM - 6 PM Tues - Fri = 2 hours Fri + 2 hours Wed unduplicated Total unduplicated branch hours for the system is 16. Total unduplicated hours for State Aid is 51 per week NOTE: You must include a schedule showing main library and branch library hours for the reporting year if using unduplicated hours to qualify for state aid. If a public library has more than one branch, and if the hours for the main library building and each established branch library are different, the unduplicated hours may be added together to satisfy the minimum open hours requirement to qualify for state aid. The minimum open hours requirement must be maintained for not less than 9 months of the 12 month operating period. If a reduced hours schedule is implemented, the library must be open not less than 10 hours per week.</t>
  </si>
  <si>
    <t>3. Annual Scheduled Public Service Hours, Central(s)</t>
  </si>
  <si>
    <t>4. Actual Annual Public Service Hours, Central(s)</t>
  </si>
  <si>
    <t>This is the number of annual public service hours for central libraries. Note: Include the actual hours open for public service for central libraries. Minor variations in public service hours need not be included. Extensive hours closed to the public due to natural disasters or other events should be excluded from the count.</t>
  </si>
  <si>
    <t>5. Central Library(ies) Weeks Open</t>
  </si>
  <si>
    <t>This is the number of weeks during the year that Central Libraries were open to the public. Note: Include the number of weeks open for public service for Central Libraries.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</si>
  <si>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6. Number of Branch Libraries</t>
  </si>
  <si>
    <t>A branch is defined as an auxiliary unit of an administrative entity that has at least all of the following: 1) separate quarters; 2) an organized collection of library materials; 3) paid staff; and 4) regularly scheduled hours for being open to the public. If no Branches were operated during the reporting year, enter "0" (zero).</t>
  </si>
  <si>
    <t>7. Unduplicated Average Hours per Week, Branch(es)</t>
  </si>
  <si>
    <t>Unduplicated branch hours are hours when one or more branches are open when the main library is not. Do not count duplicate branch hours. For example:</t>
  </si>
  <si>
    <t>Main library: Open 9 AM - 4 PM, Mon - Fri = 35 unduplicated hours/week</t>
  </si>
  <si>
    <t>North Branch: Open Noon - 8 PM, Tues and Thurs = 8 unduplicated hours/week. Open 10 AM - 4 PM Fri = no unduplicted hours</t>
  </si>
  <si>
    <t>South Branch: Open 10 AM - 2 :M Sat = 4 unduplicated hours. Open 10 AM - 6 PM Tues - Fri = 2 hours Fri + 2 hours Wed unduplicated</t>
  </si>
  <si>
    <t>Total unduplicated branch hours for the system is 16</t>
  </si>
  <si>
    <t>Total unduplicated hours for State Aid is 51 per week</t>
  </si>
  <si>
    <t>NOTE: You must include a schedule showing main library and branch library hours for the reporting year if using unduplicated hours to qualify for state aid. If a public library has more than one branch, and if the hours for the main library building and each established branch library are different, the unduplicated hours may be added together to satisfy the minimum open hours requirement to qualify for state aid. The minimum open hours requirement must be maintained for not less than 9 months of the 12 month operating period. If a reduced hours schedule is implemented, the library must be open not less than 10 hours per week.</t>
  </si>
  <si>
    <t>8. Annual Scheduled Public Service Hours, Branch(es)</t>
  </si>
  <si>
    <t>9. Actual Annual Public Service Hours, Branch(es)</t>
  </si>
  <si>
    <t>This is the number of annual public service hours for branches. Note: Include the actual hours open for public service for branches. Minor variations in public service hours need not be included. Extensive hours closed to the public due to natural disasters or other events should be excluded from the count.</t>
  </si>
  <si>
    <t>10. Branch(es) Weeks Open</t>
  </si>
  <si>
    <t>11. Number of Bookmobiles</t>
  </si>
  <si>
    <t>A bookmobile is defined as a travelling branch library consisting of at least all of the following: 1) a truck or van that carries an organized collection of library materials; 2) paid staff; and 3) regularly scheduled hours (bookmobile stops) for being open to the public. Report the number of vehicles in use, not the number of stops the vehicle makes. If no Bookmobiles were operated during the reporting year, enter "0" (zero).</t>
  </si>
  <si>
    <t>12. Annual Scheduled Public Service Hours, Bookmobile(s)</t>
  </si>
  <si>
    <t>13. Actual Annual Public Service Hours, Bookmobile(s)</t>
  </si>
  <si>
    <t>This is the number of annual public service hours for bookmobiles. Note: Include the actual hours open for public service for bookmobiles. For each bookmobile, count only the hours during which the bookmobile is open to the public. Minor variations in public service hours need not be included. Extensive hours closed to the public due to natural disasters or other events should be excluded from the count.</t>
  </si>
  <si>
    <t>14. Bookmobile(s) Weeks Open</t>
  </si>
  <si>
    <t>This is the number of weeks during the year that Bookmobiles were open to the public. Note: Include the number of weeks open for public service for Bookmobiles. For each bookmobile, count only the weeks during which the bookmobile is open to the public. The count should be based on the number of weeks that a library outlet was open for half or more of its scheduled service hours. Extensive weeks closed to the public due to natural disasters or other events should be excluded from the count. Do not calculate based on total number of service hours per year at the outlet level. For example, by dividing total hours by 52 (weeks). Round to the nearest whole number of weeks. If the library was open half or more of its scheduled hours in a given week, round up to the next week. If the library was open less than half of its scheduled hours, round down.</t>
  </si>
  <si>
    <t>15. Total Number of Outlets</t>
  </si>
  <si>
    <t>16. Total Unduplicated Average Hours per Week</t>
  </si>
  <si>
    <t>17. Total Annual Scheduled Public Service Hours</t>
  </si>
  <si>
    <t>18. Total Annual Public Service Hours</t>
  </si>
  <si>
    <t>This is the total number of actual annual public service hours for outlets (reported individually by central, branch, bookmobile).</t>
  </si>
  <si>
    <t>19. Total Outlet Weeks Open</t>
  </si>
  <si>
    <t>This is the total number of weeks during the year that outlets were open to the public (reported individually by central, branch, bookmobile).</t>
  </si>
  <si>
    <t>20. Central Library(ies) Square Feet</t>
  </si>
  <si>
    <t>21. Branch(es) Square Feet</t>
  </si>
  <si>
    <t>22. Total Square Feet</t>
  </si>
  <si>
    <t>Report the total square footage of the facility used for library purposes.</t>
  </si>
  <si>
    <t>Legislative Districts </t>
  </si>
  <si>
    <t>MI Representative District #</t>
  </si>
  <si>
    <t>MI Representative Name</t>
  </si>
  <si>
    <t>MI Senate District #</t>
  </si>
  <si>
    <t>MI Senate Name</t>
  </si>
  <si>
    <t>US Representative District #</t>
  </si>
  <si>
    <t>US Representative Name</t>
  </si>
  <si>
    <t>PART IV: PAID STAFF </t>
  </si>
  <si>
    <t>Report figures as of the last day of the reporting year. Include all employees paid with library funds to do library work or to maintain the library building for the main library, all branches, bookmobiles, and other service outlets. All employees, whether or not they are certified by the Library of Michigan, are included. This should not include volunteers, since these figures may be used to determine average staff expenditures. To ensure comparable data, 40 hours per week has been set as the measure of full-time employment. The Full Time Equivalent (FTE) staff is automatically figured by adding the total number of hours worked by all employees in each category, then dividing the total staff hours by 40 and rounding to two decimal places. </t>
  </si>
  <si>
    <t>1. Number of ALA-MLS Librarians</t>
  </si>
  <si>
    <t>Librarians with Masters degrees from programs of library and information studies accredited by the American Library Association.</t>
  </si>
  <si>
    <t>2. Total Hours per Week worked by ALA-MLS Librarians</t>
  </si>
  <si>
    <t>3. ALA-MLS FTE (40 Hours/wk)</t>
  </si>
  <si>
    <t>4. Number of Other Librarians</t>
  </si>
  <si>
    <t>Persons with the title of librarian who do paid work that usually requires professional training and skill in the theoretical or scientific aspects of library work, or both, as distinct from its mechanical or clerical aspect who do not have an ALA-MLS.</t>
  </si>
  <si>
    <t>5. Total Hours per Week worked by Other Librarians</t>
  </si>
  <si>
    <t>6. Other Librarians FTE (40 Hours/wk)</t>
  </si>
  <si>
    <t>7. Number of Total Librarians</t>
  </si>
  <si>
    <t>The sum of "ALA-MLS Librarians" and "Other Librarians."</t>
  </si>
  <si>
    <t>8. Total Hours per Week worked by Total Librarians</t>
  </si>
  <si>
    <t>9. Total Librarians FTE (40 Hours/wk)</t>
  </si>
  <si>
    <t>10. Number of All Other Paid Staff</t>
  </si>
  <si>
    <t>Include all other library employees paid from the reporting unit budget, including plant operations, security, and maintenance staff.</t>
  </si>
  <si>
    <t>11. Total Hours per Week worked by All Other Paid Staff</t>
  </si>
  <si>
    <t>12. All Other Paid Staff FTE (40 Hours/wk)</t>
  </si>
  <si>
    <t>13. Number of Total Paid Employees</t>
  </si>
  <si>
    <t>14. Total Hours per Week worked by Total Paid Employees</t>
  </si>
  <si>
    <t>15. Total Paid Employees FTE (40 Hours/wk)</t>
  </si>
  <si>
    <t>PART V: OPERATING INCOME </t>
  </si>
  <si>
    <t>Report income used for operating expenditures as defined below. DO NOT include capital income, contributions to endowments, income passed through to another agency, or funds unspent in the previous fiscal year. This section provides detail of local, state and federal income for your library's reporting year. Include federal, state, or other grants, except for grants for capital expenditures. It is important to keep accurate financial records for each reporting year and to be able to track local, state, and federal funds separately. Although there must be a realistic relationship between total operating income and total operating expenditures, the figures will probably not balance exactly. It is important to report accurately, since the library must be able to verify any financial information with audited figures. For purposes of this report, INCOME is defined as actual cash or a documented monetary transfer to the library fund. Do not include in-kind services, pledges and grants not received. Total Local Operating Income is used to meet the 3/10 mill match requirement for State Aid. If your library's total service area does not meet this state aid standard, revenues from the total legal service area and the individual contracted municipalities will be reviewed. For this reason, the Operating Income section provides entry for each municipality served by your library. When completing the form: - If your legal service area is comprised of more than one municipality (for example, a whole county, a school district of two or more municipalities), the legal area income can be reported with the first service area data. - If you cannot break down miscellaneous "other public local income" by municipality, report it all in the first Legal Service Area listed. - Only local income needs to be broken down by municipality. </t>
  </si>
  <si>
    <t>A. Legal Service Area </t>
  </si>
  <si>
    <t>LSA Municipality</t>
  </si>
  <si>
    <t>Name of the municipality or other designated jurisdiction served under statue during the reporting year. Example: school district, name of county (if whole county).</t>
  </si>
  <si>
    <t>LSA Local Penal Fine Revenues</t>
  </si>
  <si>
    <t>Report Penal Fine revenues received during the reporting year. If you do not know the amount received for each individual service area, calculate it by determining the total population your library serves in the county and dividing the penal fines received from that county by the population served to determine the per capita rate. Multiply the per capita rate by the population of each service area to determine penal fines received from each service area. If your library has service areas in two or more counties, you must determine each rate separately.</t>
  </si>
  <si>
    <t>LSA Income from Voted Millage</t>
  </si>
  <si>
    <t>Enter only revenues received during the reporting year from a dedicated library millage that was approved by a vote of the people. If the millage is for a multi-municipality legal service area (whole county or district structure), complete millage information on the top line only.</t>
  </si>
  <si>
    <t>LSA Appropriated Tax Income</t>
  </si>
  <si>
    <t>This revenue is received by the library directly from the municipal, county, district, or school governing body. This revenue is not the result of a dedicated voted library millage.</t>
  </si>
  <si>
    <t>LSA Other Local Government Income</t>
  </si>
  <si>
    <t>Report miscellaneous income received from local government sources. (Do not include user fees) If the library received revenue from a Single Business Tax levied on local business, include the amount in this field.</t>
  </si>
  <si>
    <t>LSA Total Local Government Income</t>
  </si>
  <si>
    <t>The "Total Local Government Income" figure is determined by adding "Local Penal Fine Revenues," "Income from Voted Millage," "Appropriated Tax Income," and "Other Local Government Income." This should include all tax and non-tax receipts designated by the community, district or region and available for expenditures by the public library. This should not include the value of any contributed or in-kind services or the value of any gifts and donations, fines, or fees paid by individuals.</t>
  </si>
  <si>
    <t>LSA Fines, Fees, Donations</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</si>
  <si>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current year, interest, library fines, and fees for library services. Do not include the value of any contributed or in-kind services or the value of any non-monetary gifts and donations. If it is impossible for you to break down the miscellaneous income by individual municipality, report the "Other Local Operating Income" in the first Legal Service Area listed.</t>
  </si>
  <si>
    <t>LSA Verified Info</t>
  </si>
  <si>
    <t>LSA Municipality ID</t>
  </si>
  <si>
    <t>LSA Municipality County</t>
  </si>
  <si>
    <t>LSA Population Served</t>
  </si>
  <si>
    <t>LSA Population Percent</t>
  </si>
  <si>
    <t>LSA Service Area ID</t>
  </si>
  <si>
    <t>A. Legal Service Area Internal </t>
  </si>
  <si>
    <t>Subtotals </t>
  </si>
  <si>
    <t>12. Subtotal Legal Service Area Population Served</t>
  </si>
  <si>
    <t>13. Subtotal Local Penal Fine Revenues</t>
  </si>
  <si>
    <t>14. Subtotal Income From Voted Millage</t>
  </si>
  <si>
    <t>15. Subtotal Appropriated Tax Income</t>
  </si>
  <si>
    <t>16. Subtotal Other Local Government Income</t>
  </si>
  <si>
    <t>17. Subtotal Total Local Government Income</t>
  </si>
  <si>
    <t>18. Subtotal Other Local Operating Income</t>
  </si>
  <si>
    <t>B. Contracted Municipality </t>
  </si>
  <si>
    <t>Contracted Municipality</t>
  </si>
  <si>
    <t>Name of the municipality or other designated jurisdiction with which the library has a library service contract approved by the Library of Michigan.</t>
  </si>
  <si>
    <t>Contract Municipality Local Penal Fine Revenues</t>
  </si>
  <si>
    <t>Report Penal Fine revenues received during the reporting year. If you do not know the amount received for each reported contracted municipality area, calculate it by determining the local total population served by your library in the county as a result of service contracts and dividing the penal fines received from that county by the population served to determine the per capita rate. Multiply the per capita rate by the population of each contracted municipality to determine penal fines received for each municipality. Penal fines distribution rates are different for each county. If your library has service contracts in more than one county, you must determine each rate separately.</t>
  </si>
  <si>
    <t>Contract Municipality Income From Voted Millage</t>
  </si>
  <si>
    <t>Enter only revenues received during the reporting year from a dedicated library millage that was approved by a vote of the people. If the millage is for a multi-municipality contract service area (whole county or district structure), complete millage information in the first Contracted Municipality listed.</t>
  </si>
  <si>
    <t>Contract Municipality Appropriated Tax Income</t>
  </si>
  <si>
    <t>This revenue is received by the library directly from the municipal, county, district, or school governing body. This revenue is not the result of a dedicated library millage and does not include contract fee income.</t>
  </si>
  <si>
    <t>Contract Municipality Contract Fee Income</t>
  </si>
  <si>
    <t>Revenue received from the contracted municipalities as stated in the library service contract. Do not include penal fine income.</t>
  </si>
  <si>
    <t>Contract Municipality Total Local Government Income</t>
  </si>
  <si>
    <t>Add "Local Penal Fine Revenues," "Income from Voted Millage," "Appropriated Tax Income," and "Contract Fee Income." This includes all tax and non-tax receipts designated by the community, district, or region and available for expenditures by the public library. Do not include the value of any contributed or in-kind services or the value of any gifts and donations, fines, or fees paid by individuals.</t>
  </si>
  <si>
    <t>Contract Municipality Fines, Fees, Donations</t>
  </si>
  <si>
    <t>Report miscellaneous income from local non-government sources. This category includes user fines and fees, collections from coin-operated equipment, income from used book sales, fund-raisers, library Friends events, etc. Non-capital cash contributions are included in this category. Include, for example, monetary gifts and donations received in the reporting year, interest, library fines, and fees for library services. Do not include the value of any contributed or in-kind services or the value of any non-monetary gifts and donations.</t>
  </si>
  <si>
    <t>Contracted Verified Info</t>
  </si>
  <si>
    <t>Contracted Municipality ID</t>
  </si>
  <si>
    <t>Contracted Municipality County</t>
  </si>
  <si>
    <t>Contract Municipality Population Served</t>
  </si>
  <si>
    <t>Contract Population Percent</t>
  </si>
  <si>
    <t>Service Area ID</t>
  </si>
  <si>
    <t>B. Contracted Municipality Internal </t>
  </si>
  <si>
    <t>30. Contracted Municipality Population Served</t>
  </si>
  <si>
    <t>31. Local Penal Fine Revenues</t>
  </si>
  <si>
    <t>32. Income From Voted Millage</t>
  </si>
  <si>
    <t>33. Appropriated Tax Income</t>
  </si>
  <si>
    <t>34. Contract Fee Income</t>
  </si>
  <si>
    <t>35. Total Local Government Income</t>
  </si>
  <si>
    <t>36. Other Local Operating Income</t>
  </si>
  <si>
    <t>C. Operating Income Summary </t>
  </si>
  <si>
    <t>37. Total Local Government Income</t>
  </si>
  <si>
    <t>Sum of (Legal Service Area) "Total Local Government Income" and (Contracted Municipality) "Total Local Government Income."</t>
  </si>
  <si>
    <t>38. Total Other Local Operating Income</t>
  </si>
  <si>
    <t>Sum of (Legal Service Area) "Other Local Operating Income" and (Contracted Municipality) "Other Local Operating Income."</t>
  </si>
  <si>
    <t>39. Total Local Operating Income</t>
  </si>
  <si>
    <t>Sum of (Legal Service Area) "Total Local Government Income," (Contracted Municipality) "Total Local Government Income," (Legal Service Area) "Other Local Operating Income," and (Contracted Municipality) "Other Local Operating Income." This figure is used to assess the library's financial eligibility for State Aid.</t>
  </si>
  <si>
    <t>40. State Government Operating Income</t>
  </si>
  <si>
    <t>Report all funds received by your library from the State government for operating expenditures, except for federal money distributed by the State. Include all State Aid payments received by your library during the reporting year.</t>
  </si>
  <si>
    <t>41. Federal Government Operating Income</t>
  </si>
  <si>
    <t>Report all federal government funds received by your library for operating expenditures, including federal money distributed by the State. Report grant funds received for non-capital expenditures from LSTA. Do not include funds you received and passed through to another public library.</t>
  </si>
  <si>
    <t>42. Total Operating Income</t>
  </si>
  <si>
    <t>Sum of "Total Local Government Income," "Other Local Operating Income," "State Government Operating Income," and "Federal Government Operating Income."</t>
  </si>
  <si>
    <t>PART VI: CAPITAL INCOME </t>
  </si>
  <si>
    <t>1. Federal Capital Income</t>
  </si>
  <si>
    <t>Report federal governmental funds, including federal funds distributed by the state or locality, and grants and aid received by the library for the purpose of major capital expenditures. Examples include funds received for construction, expansion and renovation of existing library facilities and funds received for the purchase of equipment, furniture, technology systems, and other one-time, extraordinary projects.</t>
  </si>
  <si>
    <t>2. State Capital Income</t>
  </si>
  <si>
    <t>Report all funds distributed to public libraries by state government for expenditure by the public libraries for the purpose of major capital expenditures, except for federal money distributed by the state. Examples include funds received for construction, expansion and renovation of existing library facilities and funds received for the purchase of equipment, furniture, technology systems, and other one-time, extraordinary projects.</t>
  </si>
  <si>
    <t>3. Local Capital Icome</t>
  </si>
  <si>
    <t>Report all governmental funds designated by the community, district, or region and available to the public library for the purpose of major capital expenditures, except for state and/or federal money distributed by the local government. Examples include funds received for furniture, technology systems, and other one-time, extraordinary projects. These funds may be used to meet the 3/10 mill local support financial requirement for State Aid.</t>
  </si>
  <si>
    <t>4. Private Capital Income</t>
  </si>
  <si>
    <t>Report private funds (non-governmental funds), including grants, received by your library for the purpose of capital expenditures. Examples include funds received for furniture, technology systems, and other one-time, extraordinary projects. These funds may be used to meet the 3/10 mill local support financial requirement for State Aid.</t>
  </si>
  <si>
    <t>5. Total Capital Income</t>
  </si>
  <si>
    <t>Sum of "Federal Capital Income," "State Capital Income," "Local Capital Income," and "Private Capital Income."</t>
  </si>
  <si>
    <t>6. Total Population Served</t>
  </si>
  <si>
    <t>Sum of "Legal Service Area Population Served" and "Contracted Municipality Population Served."</t>
  </si>
  <si>
    <t>PART VII: OPERATING EXPENDITURES </t>
  </si>
  <si>
    <t>Operating expenditures are the costs necessary to support the provision of library services. List only expenditures paid from library operating budgets for the fiscal year. </t>
  </si>
  <si>
    <t>A. Staff Expenditures </t>
  </si>
  <si>
    <t>1. Salaries and Wages</t>
  </si>
  <si>
    <t>Include salaries and wages for all library staff (including plant operations, security, and maintenenace staff) for the fiscal year. Include salaries and wages before deductions, but exclude employee benefits.</t>
  </si>
  <si>
    <t>2. Employee Benefits</t>
  </si>
  <si>
    <t>The benefits outside of salaries and wages paid and accruing to employees (including plant operations, security, and maintenance staff), regardless of whether the benefits or equivalent cash options are available to all employees. Include amounts for direct, paid employee benefits including Social Security, retirement, medical insurance, life insurance, guaranteed disability income protection, unemployment compensation, workmen's compensation, tuition, and housing benefits.</t>
  </si>
  <si>
    <t>3. Total Staff Expenditures</t>
  </si>
  <si>
    <t>Sum of "Salaries and Wages" and "Employee Benefits."</t>
  </si>
  <si>
    <t>B. Collection Expenditures </t>
  </si>
  <si>
    <t>4. Print Materials</t>
  </si>
  <si>
    <t>Report all operating expenditures for the following print materials: books, serial backfiles, current serial subscriptions, government documents, and any other print acquisitions.</t>
  </si>
  <si>
    <t>5. Other Materials</t>
  </si>
  <si>
    <t>Report all operating expenditures for other materials, such as microform, audio, video, DVD, and materials in new forms.</t>
  </si>
  <si>
    <t>6. Electronic Materials</t>
  </si>
  <si>
    <t>Report all operating expenditures for electronic (digital) materials. Types of electronic materials include e-books, e-series (including journals), government documents, databases (including locally mounted, full text or not), electronic files, reference tools, scores, maps, or pictures in electronic or digital format, including magazines digitized by the library. Electronic materials can be distributed on magnetic tape, diskettes, computer software, CD-ROM, or other portable digital carrier, and can be accessed via a computer, via access to the internet, or by using an ebook reader. Include equipment expenditures that are inseparably bundled into the price of the information service product. Include expenditures for materials held locally and for remote electronic materials for which permanent or temporary access rights have been acquired. Include expenditures for database licenses. [NOTE: Based on ISO 2789 definition.]</t>
  </si>
  <si>
    <t>7. Total Collection Expenditures</t>
  </si>
  <si>
    <t>Report the sum of all expenditures for print materials, electronic materials, and other materials.</t>
  </si>
  <si>
    <t>C. Other Operating Expenditures </t>
  </si>
  <si>
    <t>8. Other Operating Expenditures</t>
  </si>
  <si>
    <t>Include all expenditures other than those for staff and collection. Include expenses such as binding supplies, repair or replacement of existing furnishings and equipment, and costs incurred in the operation and maintenance of physical facilities. DO NOT report items included as capital expenditures in Part VIII.</t>
  </si>
  <si>
    <t>D. Total Operating Expenditures </t>
  </si>
  <si>
    <t>9. Total Operating Expenditures</t>
  </si>
  <si>
    <t>Sum of "Total Staff Expenditures," "Total Collection Expenditures," and "Other Operating Expenditures."</t>
  </si>
  <si>
    <t>PART VIII: CAPITAL OUTLAY </t>
  </si>
  <si>
    <t>Include expenditures paid from your library capital budget for the acquisition of or additions to fixed assets such as building sites, new building additions, equipment, initial book stock, furnishings for new or expanded buildings, or vehicles, and other onetime, extraordinary projects. This excludes replacement and repair of existing furnishings and equipment, regular purchase of library materials, and investments for capital appreciation. </t>
  </si>
  <si>
    <t>1. Capital Expenditures for Electronic Access</t>
  </si>
  <si>
    <t>Report capital expenditures associated with access to electronic materials and services. Include computer hardware and software used to support library operations, whether purchased or leased, mainframe or microcomputer. DO NOT report items included as operating expenditures in Part VII.</t>
  </si>
  <si>
    <t>2. Furnishings and Equipment Expenditures</t>
  </si>
  <si>
    <t>Report major expenditures for all furniture and equipment other than for electronic access. Examples include shelving, patron tables and chairs, photocopiers, etc. DO NOT report items included as operating expenditures in Part VII.</t>
  </si>
  <si>
    <t>3. Building Expenditures</t>
  </si>
  <si>
    <t>Report expenditures for the acquisition of or additions to building sites, new building additions, and library facilities. DO NOT report items included as operating expenditures in Part VII.</t>
  </si>
  <si>
    <t>4. Other Capital Expenditures</t>
  </si>
  <si>
    <t>Report expenditures for capital items other than for electronic access, furnishings and equipment, or building.</t>
  </si>
  <si>
    <t>5. Total Capital Expenditures</t>
  </si>
  <si>
    <t>Sum of "Capital Expenditures for Electronic Access," "Furnishings and Equipment Expenditures," "Building Expenditures," and "Other Capital Expenditures."</t>
  </si>
  <si>
    <t>PART IX: LIBRARY COLLECTION </t>
  </si>
  <si>
    <t>For each category, report the number of units (items) owned at the end of the reporting year. Items which are packaged together as a unit, e.g. two compact disks, two films, or two videocassettes, and which are generally checked out as a unit, should be counted as one physical unit. Subscriptions should be counted by number of subscriptions and not the number of issues. </t>
  </si>
  <si>
    <t>1. Number of Print Materials</t>
  </si>
  <si>
    <t>Report a single figure that includes both of the following:</t>
  </si>
  <si>
    <t>Books in print. Books are non-serial printed publications (including music and maps) that are bound in hard or soft covers, or in loose-leaf format. Include non-serial government documents. Report the number of physical units, including duplicates. For smaller libraries, if volume data are not available, count the number of titles. Books packaged together as a unit (e.g., a 2-volume set) and checked out as a unit are counted as one physical unit.</t>
  </si>
  <si>
    <t>Serial backfiles in print. Serials are publications issued in successive parts, usually at regular intervals and intended to be continued indefinitely. Serials include periodicals (magazines), newspapers, annuals (reports, yearbooks, etc.), journals, memoirs, proceedings, transactions of societies, and numbered monographic series. Government documents and reference tools are often issued as serials. Except for the current volume, count unbound serials as a volume when the library has at least half of the issues in a publisher's volume. Report the number of physical units, including duplicates. For smaller libraries, if volume data are not available, count the number of titles. Serials packaged together as a unit (e.g., a 2-volume serial monograph) and checked out as a unit are counted as one physical unit.</t>
  </si>
  <si>
    <t>Verified</t>
  </si>
  <si>
    <t>2. Audio (Physical Units)</t>
  </si>
  <si>
    <t>Materials on which sounds (only) are stored (recorded) and that can be reproduced (played back) mechanically or electronically, or both. Included are records, audiocassettes, audio cartridges, audio disks, audio reels, talking books, and other sound recordings.</t>
  </si>
  <si>
    <t>3. Audio (Downloadable Units)</t>
  </si>
  <si>
    <t>These are downloadable electronic files on which sounds (only) are stored (recorded) and that can be reproduced (played back) electronically. Report the number of units. Include the number of titles provided through digital consortia. </t>
  </si>
  <si>
    <t>NOTE: For purposes of this survey, units are defined as "units of acquisition or purchase." The "unit" is determined by considering whether the item is restricted to a finite number of simultaneous users or an unlimited number of simultaneous users. Finite simultaneous use: units of acquisition or purchase is based on the number of simultaneous usages acquired (equivalent to purchasing multiple copies of a single title). For example, if a library acquires a title with rights to a single user at a time, then that item is counted as 1 "unit"; if the library acquires rights to a single title for 10 simultaneous users, then that item is counted as 10 "units." Unlimited simultaneous use: units of acquisition or purchase is based on the number of titles acquired. For example, if a library acquires a collection of 100 books with unlimited simultaneous users, then that collection would be counted as 100 "units."</t>
  </si>
  <si>
    <t>NOTE: If your patrons have access to eAudio materials through your library's membership in a digital consortium include the number of items available in this count.</t>
  </si>
  <si>
    <t>4. Video (Physical Units)</t>
  </si>
  <si>
    <t>Materials on which pictures are recorded, with or without sound. Electronic playback reproduces pictures, with or without sound, using a television receiver or monitor.</t>
  </si>
  <si>
    <t>5. Video (Downloadable Units)</t>
  </si>
  <si>
    <t>These are downloadable electronic files on which moving picutres are recorded, with or without sound. Electronic playback reproduces pictures, with or without sound, using a television receiver, computer monitor or video-enabled mobile device. Report the number of units. Report items the the library has selected as part of the collection and items available to patrons through membership in digital consortium. </t>
  </si>
  <si>
    <t>NOTE: If your patrons have access to eVideo materials through your library's membership in a digital consortium include the number of items available in this count.</t>
  </si>
  <si>
    <t>6. Subscriptions (Non-electronic)</t>
  </si>
  <si>
    <t>Refers to the arrangements by which, in return for a sum paid in advance, periodicals, newspapers, or other serials are provided for a specified number of issues. These are print and microfilm subscriptions only; not electronic or digital subscriptions. Count subscriptions purchased from the library's budget and those donated to the library as gifts. Count titles, including duplicates, not individual issues.</t>
  </si>
  <si>
    <t>7. Electronic Books (E-Books)</t>
  </si>
  <si>
    <t>E-books are digital documents (including those digitized by the library), licensed or not, where searchable text is prevalent, and which can be seen in analogy to a printed book (monograph). Include non-serial government documents. E-books are loaned to users on portable devices (e-book readers) or by transmitting the contents to the user's personal computer for a limited time. Include e-books held locally and remote e-books for which permanent or temporary access rights have been acquired. Report the number of physical or electronic units, including duplicates, for all outlets. For smaller libraries, if volume data are not available, the number of titles may be counted. E-books packaged together as a unit (e.g., multiple titles on a single e-book reader) and checked out as a unit are counted as one unit. Report the number of units. Report only items the library has selected as part of the collection or has access to as a member of a digital consortium (exlude public domain/uncopyrighted e-books that have unlimited access). </t>
  </si>
  <si>
    <t>NOTE: If your patrons have access to eBooks through your library's membership in a digital consortium include the number of items available in this count.</t>
  </si>
  <si>
    <t>8. Total Collection (Physical / Electronic Units)</t>
  </si>
  <si>
    <t>Databases </t>
  </si>
  <si>
    <t>9. Local Databases</t>
  </si>
  <si>
    <t>Report the number of licensed databases (including locally mounted or remote, full-text or not) for which temporary or permanent access rights have been acquired through payment by the library. A database is a collection of electronically stored data or unit records (facts, bibliographic data, abstracts, texts) with a common user interface and software for the retrieval and manipulation of the data. Note: The data or records are usually collected with a particular intent and relate to a defined topic. A database may be issued on CD-ROM, diskette, or other direct access method, or as a computer file accessed via dial-up methods or via the Internet. Each database is counted individually even if access to several databases is supported through the same vendor interface. DO NOT COUNT MeL RESOURCES. No formal agreements or charges are associated with MeL databases provided by Library of Michigan to public libraries.</t>
  </si>
  <si>
    <t>10. State Databases</t>
  </si>
  <si>
    <t>DO NOT COUNT MeL RESOURCES. No formal agreements or charges are associated with MeL databases provided by Library of Michigan to public libraries.</t>
  </si>
  <si>
    <t>11. Other Databases</t>
  </si>
  <si>
    <t>Report the number of licensed databases (including locally mounted or remote, full-text or not) for which temporary or permanent access rights have been acquired through payment by the library, or by formal agreement with the State Library or a cooperative agreement within the state or region. A database is a collection of electronically stored data or unit records (facts, bibliographic data, abstracts, texts) with a common user interface and software for the retrieval and manipulation of the data. Note: The data or records are usually collected with a particular intent and relate to a defined topic. A database may be issued on CD-ROM, diskette, or other direct access method, or as a computer file accessed via dial-up methods or via the Internet. Each database is counted individually even if access to several databases is supported through the same vendor interface. DO NOT COUNT MeL RESOURCES. No formal agreements or charges are associated with MeL databases provided by Library of Michigan to public libraries.</t>
  </si>
  <si>
    <t>12. Total Databases</t>
  </si>
  <si>
    <t>PART X: LIBRARY SERVICES </t>
  </si>
  <si>
    <t>If exact amount is unknown, enter an estimate. If an actual count of the data element is unavailable, determine an annual estimate by an actual count during a typical week in October and multiplying the count by 52. A "Typical week" is a time that is neither unusually busy nor unusually slow. Avoid holiday times, vacation periods for key staff, or days when unusual events are taking place in the community or the library. Choose a week in which the library is open its regular hours. Include seven consecutive calendar days, from Sunday through Saturday (or whenever the library is usually open). This technique can be used to estimate library visits, circulation transactions, reference transactions, interlibrary loans and number of users of electronic resources. </t>
  </si>
  <si>
    <t>A. Library Visits </t>
  </si>
  <si>
    <t>1. Library Visits</t>
  </si>
  <si>
    <t>The total number of persons entering the library for whatever purpose during the year.</t>
  </si>
  <si>
    <t>B. Summer Reading Participation </t>
  </si>
  <si>
    <t>2. Do You Offer a Structured Summer Education and Enrichment Program for Children?</t>
  </si>
  <si>
    <t>In this case a structured program will have a beginning, middle and end. Participation may be tracked using reading logs, user enrollment or another counting mechanism.</t>
  </si>
  <si>
    <t>3. How Many Children Signed Up For This Program</t>
  </si>
  <si>
    <t>The number of children ages 0-12 signed up for this program.</t>
  </si>
  <si>
    <t>4. How Many Children Completed This Program</t>
  </si>
  <si>
    <t>The number of children ages 0-12 completing this program.</t>
  </si>
  <si>
    <t>5. Do You Offer a Structured Summer Education and Enrichment Program for Teens?</t>
  </si>
  <si>
    <t>6. How Many Teens Signed Up For This Program?</t>
  </si>
  <si>
    <t>The number of children ages 13-18 signed up for this program.</t>
  </si>
  <si>
    <t>7. How Many Teens Completed This Program</t>
  </si>
  <si>
    <t>The number of teens ages 13-18 completing this program.</t>
  </si>
  <si>
    <t>8. Total Participation</t>
  </si>
  <si>
    <t>C. Program Attendance </t>
  </si>
  <si>
    <t>9. Summer Reading Events Children Programs</t>
  </si>
  <si>
    <t>The number of programs (a program being defined as: a single event on a single data at a single location. Please count staff run events such as lapsit, bookclub, etc...) offered specifically as a part of the library's Summer Reading Program intended primarily for persons 13 years old or younger, followed by the count of the audience at these events. Include all persons who attend, whether adults or children.</t>
  </si>
  <si>
    <t>10. Summer Reading Events Children Attendance</t>
  </si>
  <si>
    <t>The count of all participants 13 and under who have signed up for the summer reading program.</t>
  </si>
  <si>
    <t>11. Summer Reading Events Teens Programs</t>
  </si>
  <si>
    <t>The number of programs (a program being defined as: a single event on a single date at a single location--please count staff run events, such as lapsit, bookclub, etc...) offered specifically as part of the library's Summer Reading Program intended primarily for persons 14 and over, up to and including those of 18 years of age, followed by the count of the audience at these events. Include all persons who attend, whether adults or children.</t>
  </si>
  <si>
    <t>12. Summer Reading Events Teens Attendance</t>
  </si>
  <si>
    <t>The count of all participants 14 and over, up to and including those of 18 years of age who have signed up for the summer reading program.</t>
  </si>
  <si>
    <t>13. Do any of your programs focus on early literacy for ages 0-5?</t>
  </si>
  <si>
    <t>Does this library offer early literacy programming for children 0 to 5 years of age? This can include programs aimed at children or programs aimed at parents &amp; caregivers.</t>
  </si>
  <si>
    <t>14. Total Early Literacy Programs Offered</t>
  </si>
  <si>
    <t>Record the number of Early Literacy enrichment programs offered. This total will not be added to the total programs offered, please continue to record total children's programs in question #9.</t>
  </si>
  <si>
    <t>15. Total Early Literacy Program Attendance</t>
  </si>
  <si>
    <t>Record the number of Early Literacy enrichment programs attended. This total will not be added to the total children's program attendance, please continue to record total children's attendance in question #10.</t>
  </si>
  <si>
    <t>16. Children's Programs</t>
  </si>
  <si>
    <t>17. Children's Program Attendance</t>
  </si>
  <si>
    <t>The count of the audience at all programs intended primarily for persons 14 years old or younger (excluding all summer reading program events). Include all persons who attend, whether adults or children.</t>
  </si>
  <si>
    <t>18. Young Adult Programs</t>
  </si>
  <si>
    <t>19. Young Adult Program Attendance</t>
  </si>
  <si>
    <t>The count of the audience at all programs intended primarily for young adult persons (approximately 15-18 years old), excluding all summer reading program events. Include all persons who attend, whether adults or children.</t>
  </si>
  <si>
    <t>20. Adult Programs</t>
  </si>
  <si>
    <t>21. Adult Program Attendance</t>
  </si>
  <si>
    <t>The count of the audience at all programs intended primarily for persons 19 years old or older. Include all persons who attend, whether adults or children.</t>
  </si>
  <si>
    <t>22. General Programs</t>
  </si>
  <si>
    <t>23. General Program Attendance</t>
  </si>
  <si>
    <t>The count of the audience at all programs not included in the above categories. Include all persons who attend, whether adults or children.</t>
  </si>
  <si>
    <t>24. Total Programs</t>
  </si>
  <si>
    <t>Sum of "Summer Reading Event Children," "Summer Reading Event Teens," "Children's Program," "Young Adult Program," "Adult Program," and "General Program."</t>
  </si>
  <si>
    <t>25. Total Attendance</t>
  </si>
  <si>
    <t>D. Circulation Transactions </t>
  </si>
  <si>
    <t>26. Circulation of Children's Materials</t>
  </si>
  <si>
    <t>The total annual circulation of all children's materials in all formats to all users, including renewals but excluding electronic materials.</t>
  </si>
  <si>
    <t>27. Circulation of Non-Children's Materials</t>
  </si>
  <si>
    <t>The total annual circulation of all non-children's materials in all formats to all users, including renewals but excluding electronic materials.</t>
  </si>
  <si>
    <t>28. Circulation of Electronic Materials</t>
  </si>
  <si>
    <t>Electronic Materials are materials that are distributed digitally and can be accessed via a computer, the Internet, or a portable device such as an e-book reader. Types of electronic materials include e-books and downloadable video and audio files. Note: If your library circulates e-reader equipment containing multiple books, materials packaged together as a unit and checked out as a unit, are counted as one unit. Do NOT include databases in this count.</t>
  </si>
  <si>
    <t>29. Total Circulation</t>
  </si>
  <si>
    <t>The total annual circulation of all library materials of all types, including renewals and electronic materials. Count all materials in all formats that are charged out for use outside the library. Interlibrary loan transactions included are only items borrowed that are then circulated to users. Do not include items checked out to another library.</t>
  </si>
  <si>
    <t>E. Reference Transactions </t>
  </si>
  <si>
    <t>30. Reference Transactions</t>
  </si>
  <si>
    <t>Reference Transactions are information consultations in which library staff recommend, interpret, evaluate, and/or use information resources to help others to meet particular information needs.</t>
  </si>
  <si>
    <t>A reference transaction includes information and referral service as well as unscheduled individual instruction and assistance in using information sources (including web sites and computer-assisted instruction).Count Readers Advisory questions as reference transactions.</t>
  </si>
  <si>
    <t>Information sources include (a) printed and non-printed material; (b) machine-readable databases (including computer-assisted instruction); (c) the library's own catalogs and other holdings records; (d) other libraries and institutions through communication or referral; and (e) persons both inside and outside the library.</t>
  </si>
  <si>
    <t>When a staff member uses information gained from previous use of information sources to answer a question, the transaction is reported as a reference transaction even if the source is not consulted again.</t>
  </si>
  <si>
    <t>If a contact includes both reference and directional services, it should be reported as one reference transaction. Duration should not be an element in determining whether a transaction is a reference transaction.</t>
  </si>
  <si>
    <t>NOTE: It is essential that libraries do not include directional transactions in the report of reference transactions. Directional transactions include giving instruction for locating staff, library users, or physical features within the library. Examples of directional transactions include, “Where is the reference librarian? Where is Susan Smith? Where is the rest room? Where are the 600s? Can you help me make a photocopy?”</t>
  </si>
  <si>
    <t>If an annual count of reference transactions is unavailable, count reference transactions during a typical week or weeks, and multiply the count to represent an annual estimate. [If the sample is done four times a year, multiply totals by 13, if done twice a year multiply by 26, if done only annually, multiply by 52.] A "typical week" is a time that is neither unusually busy nor unusually slow. Avoid holiday times, vacation periods for key staff, or days when unusual events are taking place in the community or in the library. Choose a week in which the library is open its regular hours.</t>
  </si>
  <si>
    <t>F. Interlibrary Loans </t>
  </si>
  <si>
    <t>31. Number of items loaned to other libraries</t>
  </si>
  <si>
    <t>These are library materials, or copies of the materials, provided by one library to another upon request. The libraries involved in interlibrary loans are not under the same library administration. These data are reported as annual figures.</t>
  </si>
  <si>
    <t>32. Number of items borrowed from other libraries</t>
  </si>
  <si>
    <t>These are library materials, or copies of the materials, received by one library from another upon request. The libraries involved in the interlibrary loans are not under the same library administration. These data are reported as annual figures.</t>
  </si>
  <si>
    <t>G. Uses (Sessions) of Public Internet Computers Per Year </t>
  </si>
  <si>
    <t>33. Uses (Sessions) of Public Internet Computers Per Year</t>
  </si>
  <si>
    <t>Report the total number of uses (sessions) for Internet computers in the library during the last year. If the computer is used for multiple purposes (Internet access, word-processing, OPAC, etc.) and Internet uses (sessions) cannot be isolated, report all usage. A typical week or other reliable estimate may be used to determine the annual number. Sign-up forms or Web-log tracking software also may provide a reliable count of uses (sessions). Note: The number of uses (sessions) may be counted manually, using registration logs. Count each use (session) for public internet computers, regardless of the amount of time spent on the computer. A use (session) on the library's public internet computer(s)three times a year would count as three uses (sessions). Software such as "Historian" can also be used to track the number of uses (sessions) at each public internet computer. If the data element is collected as a weekly figure, multiply that figure by 52 to annualize it.</t>
  </si>
  <si>
    <t>H. Uses of Wireless Logins Per Year </t>
  </si>
  <si>
    <t>34. Uses of Wireless Logins Per Year</t>
  </si>
  <si>
    <t>Report the number of wireless sessions provided by the library wireless service annually. If the data element is collected as a weekly figure, multiply that figure by 50 to annualize it.</t>
  </si>
  <si>
    <t>I. Number of active registered borrowers </t>
  </si>
  <si>
    <t>35. Number of active registered borrowers</t>
  </si>
  <si>
    <t>A registered borrower is a library user who has applied for and received an identification number or card from the public library that has established conditions under which the user may borrow library materials and gain access to other library resources. Note: Files should have been purged within the past three (3) years.</t>
  </si>
  <si>
    <t>J. Internet Terminals </t>
  </si>
  <si>
    <t>Click on Outlet's name to enter internet information for each outlet. Do not include service outlets that are not administered by the library system. </t>
  </si>
  <si>
    <t>Library Name</t>
  </si>
  <si>
    <t>Total </t>
  </si>
  <si>
    <t>36. Total Staff Terminals</t>
  </si>
  <si>
    <t>Include computers used for all purposes, including OPAC, word processing, Internet, etc.</t>
  </si>
  <si>
    <t>37. Total Public Terminals</t>
  </si>
  <si>
    <t>Include computers used for all purposes including OPAC, word processing, Internet, etc.</t>
  </si>
  <si>
    <t>PART XI: CERTIFICATION OF PUBLIC LIBRARY PERSONNEL </t>
  </si>
  <si>
    <t>This section verifies that appropriate numbers and levels of staff worked at the library during the reporting year to meet the minimum standards for State Aid. Only staff that are CERTIFIED by the Library of Michigan and worked during the REPORTING YEAR need to be listed on this page. If a new CERTIFIED staff member was hired during the reporting year, please provide a hire date. If a certified staff member (including the director) left during the reporting year, please provide a departure date. For example, if the directorship changed during the reporting year, list the previous director with his or her departure date and the current director immediately below with his or her date of hire. </t>
  </si>
  <si>
    <t>A. Director Certification Information </t>
  </si>
  <si>
    <t>Please enter the information for your current director. </t>
  </si>
  <si>
    <t>1. Director's Name</t>
  </si>
  <si>
    <t>2. Title</t>
  </si>
  <si>
    <t>3. Director's SSN (last 4 digits)</t>
  </si>
  <si>
    <t>4. Director's Avg Hrs Worked/Week</t>
  </si>
  <si>
    <t>5. Director's Certification Level (I, II, III, or IV)</t>
  </si>
  <si>
    <t>Level Certificate:</t>
  </si>
  <si>
    <t>I Librarian's Permanent Professional Certificate</t>
  </si>
  <si>
    <t>II Librarian's Professional Certificate</t>
  </si>
  <si>
    <t>III Limited Professional</t>
  </si>
  <si>
    <t>IV Paraprofessional</t>
  </si>
  <si>
    <t>6. Director's Hire Date</t>
  </si>
  <si>
    <t>7. Director's Departure Date</t>
  </si>
  <si>
    <t>B. Library Personnel Certification Information </t>
  </si>
  <si>
    <t>Name</t>
  </si>
  <si>
    <t>Last 4 Digits Social Security Number</t>
  </si>
  <si>
    <t>Avg. Hours Worked Per Week</t>
  </si>
  <si>
    <t>Certification Level RECEIVED from Library of Michigan</t>
  </si>
  <si>
    <t>Hire Date if New in Reporting Year</t>
  </si>
  <si>
    <t>Departure Date in Reporting Year</t>
  </si>
  <si>
    <t>Head of Entity</t>
  </si>
  <si>
    <t>Verified Information?</t>
  </si>
  <si>
    <t>Certification Expiration Date</t>
  </si>
  <si>
    <t>PART XII: NONRESIDENT FEES INFORMATION </t>
  </si>
  <si>
    <t>1. Non-Resident Fee</t>
  </si>
  <si>
    <t>Do you charge a nonresident fee to any person living outside of your service area?</t>
  </si>
  <si>
    <t>2. NR Fee Annual or One Time</t>
  </si>
  <si>
    <t>Is your fee annual or one-time (choose one)</t>
  </si>
  <si>
    <t>3. Fee schedule or non-resident rate (Example: $35/family;$25/individual)</t>
  </si>
  <si>
    <t>Fee Schedule or NonResident rate (e.g. $35/family; $35/individual)</t>
  </si>
  <si>
    <t>4. Full Library Service for Contracted Municipalities</t>
  </si>
  <si>
    <t>The same array of library services you provided for your jurisdictional population and the rest of your legal service population.</t>
  </si>
  <si>
    <t>PART XIII: TECHNOLOGY </t>
  </si>
  <si>
    <t>1. Total number of computers that the library provides for use by staff only</t>
  </si>
  <si>
    <t>2. Total number of computers that the library provides for public use</t>
  </si>
  <si>
    <t>3. Is your library circulation system automated?</t>
  </si>
  <si>
    <t>4. Total income budgeted for the library's Integrated Library System</t>
  </si>
  <si>
    <t>Enter the total amount spent per year on the integrated library system or ILS.</t>
  </si>
  <si>
    <t>5. Circulation System Vendor Name</t>
  </si>
  <si>
    <t>6. Is your card catalog automated?</t>
  </si>
  <si>
    <t>7. Card Catalog Vendor Name</t>
  </si>
  <si>
    <t>8. Patron Initiated ILL</t>
  </si>
  <si>
    <t>9. Do you offer a Remote Catalog?</t>
  </si>
  <si>
    <t>10. Do you provide Self Checkout?</t>
  </si>
  <si>
    <t>11. Is your Circulation System Shared?</t>
  </si>
  <si>
    <t>12. Do you provide Wireless Internet Access to Patrons?</t>
  </si>
  <si>
    <t>PART XIV: SALARY AND BENEFIT INFORMATION </t>
  </si>
  <si>
    <t>Using the library's current pay scale for each position, indicate the average hours worked per week, and the minimum and maximum salary range for one year for the classifications listed for the main library. Report salary information for filled and vacant positions. Position titles may not reflect exact titles used at your library; use the closest match. </t>
  </si>
  <si>
    <t>1. Director Average Hrs/Wk</t>
  </si>
  <si>
    <t>2. Director Minimum Salary</t>
  </si>
  <si>
    <t>3. Director Maximum Salary</t>
  </si>
  <si>
    <t>4. Assistant Director Average Hrs/Wk</t>
  </si>
  <si>
    <t>5. Assistant Director Minimum Salary</t>
  </si>
  <si>
    <t>6. Assistant Director Maximum Salary</t>
  </si>
  <si>
    <t>7. Department/Branch Head Average Hrs/Wk</t>
  </si>
  <si>
    <t>8. Department/Branch Head Minimum Salary</t>
  </si>
  <si>
    <t>9. Department/Branch Head Maximum Salary</t>
  </si>
  <si>
    <t>10. Senior Level Librarian Average Hrs/Wk</t>
  </si>
  <si>
    <t>11. Senior Level Librarian Minimum Salary</t>
  </si>
  <si>
    <t>12. Senior Level Librarian Maximum Salary</t>
  </si>
  <si>
    <t>13. Entry Level Librarian Average Hrs/Wk</t>
  </si>
  <si>
    <t>14. Entry Level Librarian Minimum Salary</t>
  </si>
  <si>
    <t>15. Entry Level Librarian Maximum Salary</t>
  </si>
  <si>
    <t>16. Computer/Technology Specialist Average Hrs/Wk</t>
  </si>
  <si>
    <t>17. Computer/Technology Specialist Minimum Salary</t>
  </si>
  <si>
    <t>18. Computer/Technology Specialist Maximum Salary</t>
  </si>
  <si>
    <t>19. Library Clerk Average Hrs/Wk</t>
  </si>
  <si>
    <t>20. Library Clerk Minimum Salary</t>
  </si>
  <si>
    <t>21. Library Clerk Maximum Salary</t>
  </si>
  <si>
    <t>Director Benefit Information </t>
  </si>
  <si>
    <t>22. Health Insurance</t>
  </si>
  <si>
    <t>23. Dental Insurance</t>
  </si>
  <si>
    <t>24. Life Insurance</t>
  </si>
  <si>
    <t>25. Pension</t>
  </si>
  <si>
    <t>26. Vision Insurance</t>
  </si>
  <si>
    <t>27. Paid Sick Leave</t>
  </si>
  <si>
    <t>28. Paid Vacation</t>
  </si>
  <si>
    <t>29. Paid Holidays</t>
  </si>
  <si>
    <t>30. Deferred Compensation</t>
  </si>
  <si>
    <t>31. Disability</t>
  </si>
  <si>
    <t>32. Paid Personal Days</t>
  </si>
  <si>
    <t>33. Longevity</t>
  </si>
  <si>
    <t>34. Other Benefits</t>
  </si>
  <si>
    <t>PART XV: CURRENT MILLAGE INFORMATION </t>
  </si>
  <si>
    <t>1. Millage Rate</t>
  </si>
  <si>
    <t>Enter the rate approved by the voters in your service area. This is the maximum that the library may levy.</t>
  </si>
  <si>
    <t>2. Millage Authorization Date</t>
  </si>
  <si>
    <t>Enter the month and year when the voters in your service area approved the millage.</t>
  </si>
  <si>
    <t>3. Millage Rate Levied</t>
  </si>
  <si>
    <t>Enter the rate levied for library services. This is the rate that actually was used in determining property taxes.</t>
  </si>
  <si>
    <t>4. Millage Expiration Date</t>
  </si>
  <si>
    <t>Enter the month and year when the millage will expire. If the millage was voted "in perpetuity," leave date blank and indicate this by checking the box in the "Millage Voted in Perpetuity" field.</t>
  </si>
  <si>
    <t>5. Millage Voted in Perpetuity</t>
  </si>
  <si>
    <t>If the millage was voted "in perpetuity," leave "Millage Expiration Date" blank and check this box.</t>
  </si>
  <si>
    <t>6. Millage is for Operating, Debt, or Both?</t>
  </si>
  <si>
    <t>Please indicate whether the millage is for operating, debt, or both.</t>
  </si>
  <si>
    <t>7. Millage Rate (2)</t>
  </si>
  <si>
    <t>8. Millage Authorization Date (2)</t>
  </si>
  <si>
    <t>9. Millage Rate Levied (2)</t>
  </si>
  <si>
    <t>10. Millage Expiration Date (2)</t>
  </si>
  <si>
    <t>Enter the month and year when the millage will expire. If the millage was voted "in perpetuity," leave date blank and indicate this by checking the box in the "Millage Voted in Perpetuity (2)" field.</t>
  </si>
  <si>
    <t>11. Millage Voted in Perpetuity (2)</t>
  </si>
  <si>
    <t>If the millage was voted "in perpetuity," leave "Millage Expiration Date (2)" blank and check this box.</t>
  </si>
  <si>
    <t>12. Millage is for Operating, Debt, or Both? (2)</t>
  </si>
  <si>
    <t>13. Millage Rate (3)</t>
  </si>
  <si>
    <t>14. Millage Authorization Date (3)</t>
  </si>
  <si>
    <t>15. Millage Rate Levied (3)</t>
  </si>
  <si>
    <t>16. Millage Expiration Date (3)</t>
  </si>
  <si>
    <t>Enter the month and year when the millage will expire. If the millage was voted "in perpetuity," leave date blank and indicate this by checking the box in the "Millage Voted in Perpetuity (3)" field.</t>
  </si>
  <si>
    <t>17. Millage Voted in Perpetuity (3)</t>
  </si>
  <si>
    <t>If the millage was voted "in perpetuity," leave "Millage Expiration Date (3)" blank and check this box.</t>
  </si>
  <si>
    <t>18. Millage is for Operating, Debt, or Both? (3)</t>
  </si>
  <si>
    <t>PART XVI: TRUSTEES REPORT </t>
  </si>
  <si>
    <t>List the names of the Trustees who are serving at the time this report is filed. Be sure to complete the "Term Expires" column. DO NOT LIST TRUSTEES WHOSE TERMS HAVE EXPIRED AT THE TIME OF FILING THIS REPORT. Library Staff Members may not be voting members of the Board of Trustees. School District Libraries organized under Public Act 451, 1976, must report both their legal School Board and their Library Advisory Board. If a Board position is vacant at the time of filing, make an entry for the vacant position to verify that your Board will have the appropriate number of Trustees. When the position is filled, contact Kathy Webb to report the new Board member and term at webbk1@michigan.gov or (517) 373-1303. </t>
  </si>
  <si>
    <t>Trustee Title</t>
  </si>
  <si>
    <t>Current title of the Board member.</t>
  </si>
  <si>
    <t>Trustee Name</t>
  </si>
  <si>
    <t>List the legal name for each current Board of Trustees member, beginning with officers. Enter "vacant" for vacancies, then contact the Library of Michigan when the positions are filled. Include School Board and Advisory Board, if applicable.</t>
  </si>
  <si>
    <t>Trustee Email</t>
  </si>
  <si>
    <t>Trustee Voting Member?</t>
  </si>
  <si>
    <t>Indicate if trustee is a voting member of your Board.</t>
  </si>
  <si>
    <t>Trustee Address 1</t>
  </si>
  <si>
    <t>Provide a current street address for each Board member. Include street number and street name.</t>
  </si>
  <si>
    <t>Trustee Address 2</t>
  </si>
  <si>
    <t>Provide a current PO Box, if appropriate, for each Board Member.</t>
  </si>
  <si>
    <t>Trustee City</t>
  </si>
  <si>
    <t>The city or town in which the Board Member resides.</t>
  </si>
  <si>
    <t>Trustee State</t>
  </si>
  <si>
    <t>The state in which the Board Member currently resides.</t>
  </si>
  <si>
    <t>Trustee Zip Code</t>
  </si>
  <si>
    <t>The five-digit postal zip code.</t>
  </si>
  <si>
    <t>Trustee Phone</t>
  </si>
  <si>
    <t>Provide the phone number at which each individual can be reached during the day.</t>
  </si>
  <si>
    <t>Trustee Term Expires</t>
  </si>
  <si>
    <t>List the month and year the term for each Board member will expire. If an individual serves on the Board as a function of his municipal office, write "ex officio" in this space.</t>
  </si>
  <si>
    <t>Trustee Verified Info</t>
  </si>
  <si>
    <t>Select the option which describes how your library Board members are designated </t>
  </si>
  <si>
    <t>13. The Library Trustees are:</t>
  </si>
  <si>
    <t>Check the box which describes how your library board members are designated. Only one box should be checked.</t>
  </si>
  <si>
    <t>PART XVII: CERTIFICATION OF INFORMATION </t>
  </si>
  <si>
    <t>Please complete the fields below and then visit the Welcome page to fill out the Public Library Certification of Information Form with Signature. The person signing the form must be an authorized official of the library who can be held accountable for the information on the form. The library director and board president or other authorized official must sign in order for the application to be processed. In the event of a state aid audit, the authorized official will be contacted. If a person other than the authorized official should be contacted for questions, enter his or her name in the space for "contact person." If the authorized official is not the library director, then the library director must also sign. Reports that are not signed are returned for signature. Signature must be original signature - signature stamps will not be accepted. </t>
  </si>
  <si>
    <t>1. Authorized Official Name</t>
  </si>
  <si>
    <t>2. Authorized Official Title</t>
  </si>
  <si>
    <t>3. Authorized Official Phone Number</t>
  </si>
  <si>
    <t>4. Authorized Official Email</t>
  </si>
  <si>
    <t>5. Authorized Official Sign Date</t>
  </si>
  <si>
    <t>6. Contact Person Name</t>
  </si>
  <si>
    <t>7. Contact Person Title</t>
  </si>
  <si>
    <t>8. Contact Person Phone Number</t>
  </si>
  <si>
    <t>9. Contact Person Email</t>
  </si>
  <si>
    <t>10. Contact Person Sign Date</t>
  </si>
  <si>
    <t>11. Director Name</t>
  </si>
  <si>
    <t>12. Director Phone Number</t>
  </si>
  <si>
    <t>13. Director Email</t>
  </si>
  <si>
    <t>14. Director Sign Date</t>
  </si>
  <si>
    <t>Capital Income &amp; Expenditure</t>
  </si>
  <si>
    <t>FSCS ID</t>
  </si>
  <si>
    <t>MI0147</t>
  </si>
  <si>
    <t>MI9010</t>
  </si>
  <si>
    <t>MI0023</t>
  </si>
  <si>
    <t>MI0024</t>
  </si>
  <si>
    <t>MI0025</t>
  </si>
  <si>
    <t>MI0114</t>
  </si>
  <si>
    <t>MI0029</t>
  </si>
  <si>
    <t>MI0032</t>
  </si>
  <si>
    <t>MI0033</t>
  </si>
  <si>
    <t>MI0048</t>
  </si>
  <si>
    <t>MI0053</t>
  </si>
  <si>
    <t>MI0058</t>
  </si>
  <si>
    <t>MI0062</t>
  </si>
  <si>
    <t>MI0065</t>
  </si>
  <si>
    <t>MI0068</t>
  </si>
  <si>
    <t>MI0069</t>
  </si>
  <si>
    <t>MI0076</t>
  </si>
  <si>
    <t>MI0429</t>
  </si>
  <si>
    <t>MI0077</t>
  </si>
  <si>
    <t>MI0417</t>
  </si>
  <si>
    <t>MI0034</t>
  </si>
  <si>
    <t>MI0082</t>
  </si>
  <si>
    <t>MI0099</t>
  </si>
  <si>
    <t>MI0100</t>
  </si>
  <si>
    <t>MI0109</t>
  </si>
  <si>
    <t>MI0115</t>
  </si>
  <si>
    <t>MI0120</t>
  </si>
  <si>
    <t>MI0376</t>
  </si>
  <si>
    <t>MI0128</t>
  </si>
  <si>
    <t>MI0436</t>
  </si>
  <si>
    <t>MI0155</t>
  </si>
  <si>
    <t>MI0167</t>
  </si>
  <si>
    <t>MI0187</t>
  </si>
  <si>
    <t>MI0191</t>
  </si>
  <si>
    <t>MI0192</t>
  </si>
  <si>
    <t>MI0193</t>
  </si>
  <si>
    <t>MI0197</t>
  </si>
  <si>
    <t>MI0199</t>
  </si>
  <si>
    <t>MI0205</t>
  </si>
  <si>
    <t>MI0207</t>
  </si>
  <si>
    <t>MI0215</t>
  </si>
  <si>
    <t>MI0224</t>
  </si>
  <si>
    <t>MI0227</t>
  </si>
  <si>
    <t>MI0238</t>
  </si>
  <si>
    <t>MI0247</t>
  </si>
  <si>
    <t>MI0252</t>
  </si>
  <si>
    <t>MI0254</t>
  </si>
  <si>
    <t>MI0256</t>
  </si>
  <si>
    <t>MI0267</t>
  </si>
  <si>
    <t>MI0427</t>
  </si>
  <si>
    <t>MI0285</t>
  </si>
  <si>
    <t>MI0287</t>
  </si>
  <si>
    <t>MI0289</t>
  </si>
  <si>
    <t>MI0291</t>
  </si>
  <si>
    <t>MI0297</t>
  </si>
  <si>
    <t>MI0305</t>
  </si>
  <si>
    <t>MI0307</t>
  </si>
  <si>
    <t>MI0311</t>
  </si>
  <si>
    <t>MI0312</t>
  </si>
  <si>
    <t>MI0327</t>
  </si>
  <si>
    <t>MI0334</t>
  </si>
  <si>
    <t>MI0341</t>
  </si>
  <si>
    <t>MI0346</t>
  </si>
  <si>
    <t>MI0350</t>
  </si>
  <si>
    <t>MI0351</t>
  </si>
  <si>
    <t>MI0352</t>
  </si>
  <si>
    <t>MI0359</t>
  </si>
  <si>
    <t>MI0365</t>
  </si>
  <si>
    <t>MI0369</t>
  </si>
  <si>
    <t>MI0375</t>
  </si>
  <si>
    <t>MI0012</t>
  </si>
  <si>
    <t>MI0021</t>
  </si>
  <si>
    <t>MI0052</t>
  </si>
  <si>
    <t>MI0424</t>
  </si>
  <si>
    <t>MI0348</t>
  </si>
  <si>
    <t>MI0397</t>
  </si>
  <si>
    <t>MI0425</t>
  </si>
  <si>
    <t>MI0078</t>
  </si>
  <si>
    <t>MI0083</t>
  </si>
  <si>
    <t>MI0105</t>
  </si>
  <si>
    <t>MI0111</t>
  </si>
  <si>
    <t>MI0123</t>
  </si>
  <si>
    <t>MI0129</t>
  </si>
  <si>
    <t>MI0131</t>
  </si>
  <si>
    <t>MI0134</t>
  </si>
  <si>
    <t>MI0150</t>
  </si>
  <si>
    <t>MI0160</t>
  </si>
  <si>
    <t>MI0175</t>
  </si>
  <si>
    <t>MI0180</t>
  </si>
  <si>
    <t>MI0182</t>
  </si>
  <si>
    <t>MI0190</t>
  </si>
  <si>
    <t>MI0200</t>
  </si>
  <si>
    <t>MI0233</t>
  </si>
  <si>
    <t>MI0240</t>
  </si>
  <si>
    <t>MI0250</t>
  </si>
  <si>
    <t>MI0274</t>
  </si>
  <si>
    <t>MI0277</t>
  </si>
  <si>
    <t>MI0299</t>
  </si>
  <si>
    <t>MI0293</t>
  </si>
  <si>
    <t>MI0296</t>
  </si>
  <si>
    <t>MI0321</t>
  </si>
  <si>
    <t>MI0322</t>
  </si>
  <si>
    <t>MI0308</t>
  </si>
  <si>
    <t>MI0316</t>
  </si>
  <si>
    <t>MI0325</t>
  </si>
  <si>
    <t>MI0342</t>
  </si>
  <si>
    <t>MI0343</t>
  </si>
  <si>
    <t>MI0356</t>
  </si>
  <si>
    <t>MI0358</t>
  </si>
  <si>
    <t>MI0362</t>
  </si>
  <si>
    <t>MI0371</t>
  </si>
  <si>
    <t>MI0415</t>
  </si>
  <si>
    <t>MI0377</t>
  </si>
  <si>
    <t>CLOSED</t>
  </si>
  <si>
    <t>MI0411</t>
  </si>
  <si>
    <t>MI0414</t>
  </si>
  <si>
    <t>MI0019</t>
  </si>
  <si>
    <t>MI0430</t>
  </si>
  <si>
    <t>MI0037</t>
  </si>
  <si>
    <t>MI0039</t>
  </si>
  <si>
    <t>MI0043</t>
  </si>
  <si>
    <t>MI0049</t>
  </si>
  <si>
    <t>MI0055</t>
  </si>
  <si>
    <t>MI0061</t>
  </si>
  <si>
    <t>MI0416</t>
  </si>
  <si>
    <t>MI0166</t>
  </si>
  <si>
    <t>MI0426</t>
  </si>
  <si>
    <t>MI0310</t>
  </si>
  <si>
    <t>MI0075</t>
  </si>
  <si>
    <t>MI9009</t>
  </si>
  <si>
    <t>MI0106</t>
  </si>
  <si>
    <t>MI0085</t>
  </si>
  <si>
    <t>MI0093</t>
  </si>
  <si>
    <t>MI0092</t>
  </si>
  <si>
    <t>MI0121</t>
  </si>
  <si>
    <t>MI0124</t>
  </si>
  <si>
    <t>MI0135</t>
  </si>
  <si>
    <t>MI0171</t>
  </si>
  <si>
    <t>MI0195</t>
  </si>
  <si>
    <t>MI0201</t>
  </si>
  <si>
    <t>MI0210</t>
  </si>
  <si>
    <t>MI0401</t>
  </si>
  <si>
    <t>MI0248</t>
  </si>
  <si>
    <t>MI0251</t>
  </si>
  <si>
    <t>MI0255</t>
  </si>
  <si>
    <t>MI0268</t>
  </si>
  <si>
    <t>MI0273</t>
  </si>
  <si>
    <t>MI0402</t>
  </si>
  <si>
    <t>MI0294</t>
  </si>
  <si>
    <t>MI0433</t>
  </si>
  <si>
    <t>MI0295</t>
  </si>
  <si>
    <t>MI0300</t>
  </si>
  <si>
    <t>MI0261</t>
  </si>
  <si>
    <t>MI0434</t>
  </si>
  <si>
    <t>MI0022</t>
  </si>
  <si>
    <t>MI0345</t>
  </si>
  <si>
    <t>MI0366</t>
  </si>
  <si>
    <t>MI0406</t>
  </si>
  <si>
    <t>MI0407</t>
  </si>
  <si>
    <t>MI0410</t>
  </si>
  <si>
    <t>MI0015</t>
  </si>
  <si>
    <t>MI0017</t>
  </si>
  <si>
    <t>MI0027</t>
  </si>
  <si>
    <t>MI0030</t>
  </si>
  <si>
    <t>MI0035</t>
  </si>
  <si>
    <t>MI0040</t>
  </si>
  <si>
    <t>MI0041</t>
  </si>
  <si>
    <t>MI0026</t>
  </si>
  <si>
    <t>MI0059</t>
  </si>
  <si>
    <t>MI0063</t>
  </si>
  <si>
    <t>MI0223</t>
  </si>
  <si>
    <t>MI0067</t>
  </si>
  <si>
    <t>MI0070</t>
  </si>
  <si>
    <t>MI0074</t>
  </si>
  <si>
    <t>MI0084</t>
  </si>
  <si>
    <t>MI0087</t>
  </si>
  <si>
    <t>MI0101</t>
  </si>
  <si>
    <t>MI0107</t>
  </si>
  <si>
    <t>MI0108</t>
  </si>
  <si>
    <t>MI0133</t>
  </si>
  <si>
    <t>MI0421</t>
  </si>
  <si>
    <t>MI0113</t>
  </si>
  <si>
    <t>MI0116</t>
  </si>
  <si>
    <t>MI0118</t>
  </si>
  <si>
    <t>MI0127</t>
  </si>
  <si>
    <t>MI0130</t>
  </si>
  <si>
    <t>MI0137</t>
  </si>
  <si>
    <t>MI0138</t>
  </si>
  <si>
    <t>MI0141</t>
  </si>
  <si>
    <t>MI0435</t>
  </si>
  <si>
    <t>MI0145</t>
  </si>
  <si>
    <t>MI0146</t>
  </si>
  <si>
    <t>MI0152</t>
  </si>
  <si>
    <t>MI0153</t>
  </si>
  <si>
    <t>MI0158</t>
  </si>
  <si>
    <t>MI0378</t>
  </si>
  <si>
    <t>MI0136</t>
  </si>
  <si>
    <t>MI0173</t>
  </si>
  <si>
    <t>MI0181</t>
  </si>
  <si>
    <t>MI0431</t>
  </si>
  <si>
    <t>MI0198</t>
  </si>
  <si>
    <t>MI0204</t>
  </si>
  <si>
    <t>MI0242</t>
  </si>
  <si>
    <t>MI0213</t>
  </si>
  <si>
    <t>MI0218</t>
  </si>
  <si>
    <t>MI0220</t>
  </si>
  <si>
    <t>MI0226</t>
  </si>
  <si>
    <t>MI0228</t>
  </si>
  <si>
    <t>MI0229</t>
  </si>
  <si>
    <t>MI0231</t>
  </si>
  <si>
    <t>MI0237</t>
  </si>
  <si>
    <t>MI0245</t>
  </si>
  <si>
    <t>MI0253</t>
  </si>
  <si>
    <t>MI0258</t>
  </si>
  <si>
    <t>MI0259</t>
  </si>
  <si>
    <t>MI0262</t>
  </si>
  <si>
    <t>MI0265</t>
  </si>
  <si>
    <t>MI0269</t>
  </si>
  <si>
    <t>MI0276</t>
  </si>
  <si>
    <t>MI0278</t>
  </si>
  <si>
    <t>MI0279</t>
  </si>
  <si>
    <t>MI0292</t>
  </si>
  <si>
    <t>MI0315</t>
  </si>
  <si>
    <t>MI0355</t>
  </si>
  <si>
    <t>MI0319</t>
  </si>
  <si>
    <t>MI0326</t>
  </si>
  <si>
    <t>MI0333</t>
  </si>
  <si>
    <t>MI0338</t>
  </si>
  <si>
    <t>MI0340</t>
  </si>
  <si>
    <t>MI0349</t>
  </si>
  <si>
    <t>MI0403</t>
  </si>
  <si>
    <t>MI0374</t>
  </si>
  <si>
    <t>MI0142</t>
  </si>
  <si>
    <t>MI0372</t>
  </si>
  <si>
    <t>MI0408</t>
  </si>
  <si>
    <t>MI0409</t>
  </si>
  <si>
    <t>MI0412</t>
  </si>
  <si>
    <t>MI0010</t>
  </si>
  <si>
    <t>MI0016</t>
  </si>
  <si>
    <t>MI0031</t>
  </si>
  <si>
    <t>MI0036</t>
  </si>
  <si>
    <t>MI0038</t>
  </si>
  <si>
    <t>MI0045</t>
  </si>
  <si>
    <t>MI0046</t>
  </si>
  <si>
    <t>MI0050</t>
  </si>
  <si>
    <t>MI0168</t>
  </si>
  <si>
    <t>MI0054</t>
  </si>
  <si>
    <t>MI0056</t>
  </si>
  <si>
    <t>MI0057</t>
  </si>
  <si>
    <t>MI0060</t>
  </si>
  <si>
    <t>MI0072</t>
  </si>
  <si>
    <t>MI0081</t>
  </si>
  <si>
    <t>MI0086</t>
  </si>
  <si>
    <t>MI0095</t>
  </si>
  <si>
    <t>MI0102</t>
  </si>
  <si>
    <t>MI0177</t>
  </si>
  <si>
    <t>MI0119</t>
  </si>
  <si>
    <t>MI0162</t>
  </si>
  <si>
    <t>MI0126</t>
  </si>
  <si>
    <t>MI0132</t>
  </si>
  <si>
    <t>MI0143</t>
  </si>
  <si>
    <t>MI0148</t>
  </si>
  <si>
    <t>MI0232</t>
  </si>
  <si>
    <t>MI0163</t>
  </si>
  <si>
    <t>MI0172</t>
  </si>
  <si>
    <t>MI0186</t>
  </si>
  <si>
    <t>MI0184</t>
  </si>
  <si>
    <t>MI0196</t>
  </si>
  <si>
    <t>MI0290</t>
  </si>
  <si>
    <t>MI0212</t>
  </si>
  <si>
    <t>MI0214</t>
  </si>
  <si>
    <t>MI0230</t>
  </si>
  <si>
    <t>MI0234</t>
  </si>
  <si>
    <t>MI0239</t>
  </si>
  <si>
    <t>MI0241</t>
  </si>
  <si>
    <t>MI0379</t>
  </si>
  <si>
    <t>MI0257</t>
  </si>
  <si>
    <t>MI0263</t>
  </si>
  <si>
    <t>MI9012</t>
  </si>
  <si>
    <t>MI0122</t>
  </si>
  <si>
    <t>MI0270</t>
  </si>
  <si>
    <t>MI0271</t>
  </si>
  <si>
    <t>MI0282</t>
  </si>
  <si>
    <t>MI0284</t>
  </si>
  <si>
    <t>MI0288</t>
  </si>
  <si>
    <t>MI0165</t>
  </si>
  <si>
    <t>MI0320</t>
  </si>
  <si>
    <t>MI0423</t>
  </si>
  <si>
    <t>MI0301</t>
  </si>
  <si>
    <t>MI0303</t>
  </si>
  <si>
    <t>MI9016</t>
  </si>
  <si>
    <t>MI0309</t>
  </si>
  <si>
    <t>MI0314</t>
  </si>
  <si>
    <t>MI0317</t>
  </si>
  <si>
    <t>MI0318</t>
  </si>
  <si>
    <t>MI0328</t>
  </si>
  <si>
    <t>MI0330</t>
  </si>
  <si>
    <t>MI0331</t>
  </si>
  <si>
    <t>MI0335</t>
  </si>
  <si>
    <t>MI0336</t>
  </si>
  <si>
    <t>MI0337</t>
  </si>
  <si>
    <t>MI0286</t>
  </si>
  <si>
    <t>MI0354</t>
  </si>
  <si>
    <t>MI0363</t>
  </si>
  <si>
    <t>MI0364</t>
  </si>
  <si>
    <t>MI0091</t>
  </si>
  <si>
    <t>MI0370</t>
  </si>
  <si>
    <t>MI0368</t>
  </si>
  <si>
    <t>MI0405</t>
  </si>
  <si>
    <t>MI0149</t>
  </si>
  <si>
    <t>MI0013</t>
  </si>
  <si>
    <t>MI0014</t>
  </si>
  <si>
    <t>MI0018</t>
  </si>
  <si>
    <t>MI0020</t>
  </si>
  <si>
    <t>MI0042</t>
  </si>
  <si>
    <t>MI0044</t>
  </si>
  <si>
    <t>MI0051</t>
  </si>
  <si>
    <t>MI0066</t>
  </si>
  <si>
    <t>MI0071</t>
  </si>
  <si>
    <t>MI0080</t>
  </si>
  <si>
    <t>MI0373</t>
  </si>
  <si>
    <t>MI0088</t>
  </si>
  <si>
    <t>MI0089</t>
  </si>
  <si>
    <t>MI0094</t>
  </si>
  <si>
    <t>MI0098</t>
  </si>
  <si>
    <t>MI0112</t>
  </si>
  <si>
    <t>MI0117</t>
  </si>
  <si>
    <t>MI0139</t>
  </si>
  <si>
    <t>MI0140</t>
  </si>
  <si>
    <t>MI0144</t>
  </si>
  <si>
    <t>MI0151</t>
  </si>
  <si>
    <t>MI0154</t>
  </si>
  <si>
    <t>MI0157</t>
  </si>
  <si>
    <t>MI0159</t>
  </si>
  <si>
    <t>MI0161</t>
  </si>
  <si>
    <t>MI0170</t>
  </si>
  <si>
    <t>MI0174</t>
  </si>
  <si>
    <t>MI0176</t>
  </si>
  <si>
    <t>MI0178</t>
  </si>
  <si>
    <t>MI0179</t>
  </si>
  <si>
    <t>MI0188</t>
  </si>
  <si>
    <t>MI0422</t>
  </si>
  <si>
    <t>MI0194</t>
  </si>
  <si>
    <t>MI0203</t>
  </si>
  <si>
    <t>MI0206</t>
  </si>
  <si>
    <t>MI0208</t>
  </si>
  <si>
    <t>MI0211</t>
  </si>
  <si>
    <t>MI0216</t>
  </si>
  <si>
    <t>MI0217</t>
  </si>
  <si>
    <t>MI0221</t>
  </si>
  <si>
    <t>MI0418</t>
  </si>
  <si>
    <t>MI0225</t>
  </si>
  <si>
    <t>MI0235</t>
  </si>
  <si>
    <t>MI0236</t>
  </si>
  <si>
    <t>MI0243</t>
  </si>
  <si>
    <t>MI0244</t>
  </si>
  <si>
    <t>MI0246</t>
  </si>
  <si>
    <t>MI0249</t>
  </si>
  <si>
    <t>MI0260</t>
  </si>
  <si>
    <t>MI0264</t>
  </si>
  <si>
    <t>MI0266</t>
  </si>
  <si>
    <t>MI0272</t>
  </si>
  <si>
    <t>MI0275</t>
  </si>
  <si>
    <t>MI0028</t>
  </si>
  <si>
    <t>MI0280</t>
  </si>
  <si>
    <t>MI0281</t>
  </si>
  <si>
    <t>MI0283</t>
  </si>
  <si>
    <t>MI0380</t>
  </si>
  <si>
    <t>MI0064</t>
  </si>
  <si>
    <t>MI0125</t>
  </si>
  <si>
    <t>MI0323</t>
  </si>
  <si>
    <t>MI0302</t>
  </si>
  <si>
    <t>MI0304</t>
  </si>
  <si>
    <t>MI9007</t>
  </si>
  <si>
    <t>MI0432</t>
  </si>
  <si>
    <t>MI0324</t>
  </si>
  <si>
    <t>MI0329</t>
  </si>
  <si>
    <t>MI0332</t>
  </si>
  <si>
    <t>MI0110</t>
  </si>
  <si>
    <t>MI0339</t>
  </si>
  <si>
    <t>MI0344</t>
  </si>
  <si>
    <t>MI0347</t>
  </si>
  <si>
    <t>MI0353</t>
  </si>
  <si>
    <t>MI0360</t>
  </si>
  <si>
    <t>MI0367</t>
  </si>
  <si>
    <t>Class 3 Totals (76 reporting libraries)</t>
  </si>
  <si>
    <t>Class 3 Averages (76 reporting libraries)</t>
  </si>
  <si>
    <t>Class 4 Totals (75 reporting libraries)</t>
  </si>
  <si>
    <t>Class 4 Averages (75 reporting libraries)</t>
  </si>
  <si>
    <t>Class 3 Total Benefits Offered (76 Reporting Libraries)</t>
  </si>
  <si>
    <t>Class 4 Total Benefits Offered (75 Reporting Libraries)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</si>
</sst>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0.0000"/>
    <numFmt numFmtId="166" formatCode="0.0%"/>
    <numFmt numFmtId="167"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1"/>
      <name val="Calibri"/>
      <family val="2"/>
      <scheme val="minor"/>
    </font>
    <font>
      <u/>
      <sz val="10"/>
      <color indexed="12"/>
      <name val="Arial"/>
      <family val="2"/>
    </font>
    <font>
      <b/>
      <sz val="11"/>
      <name val="Arial"/>
      <family val="2"/>
    </font>
    <font>
      <sz val="11"/>
      <name val="Arial"/>
      <family val="2"/>
    </font>
    <font>
      <b/>
      <sz val="14"/>
      <name val="Arial"/>
      <family val="2"/>
    </font>
    <font>
      <u/>
      <sz val="11"/>
      <color indexed="12"/>
      <name val="Arial"/>
      <family val="2"/>
    </font>
    <font>
      <b/>
      <sz val="12"/>
      <name val="Arial"/>
      <family val="2"/>
    </font>
    <font>
      <sz val="11"/>
      <name val="Calibri"/>
      <family val="2"/>
      <scheme val="minor"/>
    </font>
    <font>
      <b/>
      <sz val="14"/>
      <name val="Calibri"/>
      <family val="2"/>
      <scheme val="minor"/>
    </font>
    <font>
      <sz val="12"/>
      <color theme="1"/>
      <name val="Calibri"/>
      <family val="2"/>
      <scheme val="minor"/>
    </font>
    <font>
      <sz val="11"/>
      <color theme="1"/>
      <name val="Arial"/>
      <family val="2"/>
    </font>
    <font>
      <b/>
      <sz val="12"/>
      <color rgb="FF003366"/>
      <name val="Verdana"/>
      <family val="2"/>
    </font>
    <font>
      <b/>
      <sz val="8"/>
      <color rgb="FF000000"/>
      <name val="Arial"/>
      <family val="2"/>
    </font>
    <font>
      <b/>
      <i/>
      <sz val="8"/>
      <color rgb="FF000000"/>
      <name val="Arial"/>
      <family val="2"/>
    </font>
    <font>
      <b/>
      <sz val="12"/>
      <color rgb="FF000000"/>
      <name val="Arial"/>
      <family val="2"/>
    </font>
    <font>
      <b/>
      <i/>
      <sz val="12.8"/>
      <color rgb="FF0C488E"/>
      <name val="Arial"/>
      <family val="2"/>
    </font>
    <font>
      <u/>
      <sz val="14"/>
      <color indexed="12"/>
      <name val="Calibri"/>
      <family val="2"/>
      <scheme val="minor"/>
    </font>
    <font>
      <u/>
      <sz val="14"/>
      <color indexed="12"/>
      <name val="Arial"/>
      <family val="2"/>
    </font>
  </fonts>
  <fills count="26">
    <fill>
      <patternFill patternType="none"/>
    </fill>
    <fill>
      <patternFill patternType="gray125"/>
    </fill>
    <fill>
      <patternFill patternType="solid">
        <fgColor rgb="FFEEEEEE"/>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D0B9FF"/>
        <bgColor indexed="64"/>
      </patternFill>
    </fill>
    <fill>
      <patternFill patternType="solid">
        <fgColor theme="4"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CC99FF"/>
        <bgColor indexed="64"/>
      </patternFill>
    </fill>
    <fill>
      <patternFill patternType="solid">
        <fgColor theme="0" tint="-0.14996795556505021"/>
        <bgColor indexed="64"/>
      </patternFill>
    </fill>
    <fill>
      <patternFill patternType="solid">
        <fgColor rgb="FFFFFFFF"/>
        <bgColor indexed="64"/>
      </patternFill>
    </fill>
    <fill>
      <patternFill patternType="solid">
        <fgColor rgb="FFE6F0FA"/>
        <bgColor indexed="64"/>
      </patternFill>
    </fill>
    <fill>
      <patternFill patternType="solid">
        <fgColor rgb="FFF0FAE6"/>
        <bgColor indexed="64"/>
      </patternFill>
    </fill>
    <fill>
      <patternFill patternType="solid">
        <fgColor rgb="FFCCCCCC"/>
        <bgColor indexed="64"/>
      </patternFill>
    </fill>
  </fills>
  <borders count="42">
    <border>
      <left/>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right/>
      <top/>
      <bottom style="medium">
        <color indexed="64"/>
      </bottom>
      <diagonal/>
    </border>
    <border>
      <left style="medium">
        <color auto="1"/>
      </left>
      <right/>
      <top/>
      <bottom style="thin">
        <color indexed="64"/>
      </bottom>
      <diagonal/>
    </border>
    <border>
      <left/>
      <right/>
      <top/>
      <bottom style="thin">
        <color indexed="64"/>
      </bottom>
      <diagonal/>
    </border>
    <border>
      <left style="medium">
        <color auto="1"/>
      </left>
      <right style="medium">
        <color auto="1"/>
      </right>
      <top style="medium">
        <color auto="1"/>
      </top>
      <bottom/>
      <diagonal/>
    </border>
    <border>
      <left/>
      <right/>
      <top style="thin">
        <color indexed="64"/>
      </top>
      <bottom/>
      <diagonal/>
    </border>
    <border>
      <left style="medium">
        <color indexed="64"/>
      </left>
      <right/>
      <top/>
      <bottom style="thin">
        <color indexed="64"/>
      </bottom>
      <diagonal/>
    </border>
    <border>
      <left style="medium">
        <color auto="1"/>
      </left>
      <right style="medium">
        <color auto="1"/>
      </right>
      <top style="medium">
        <color auto="1"/>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style="thin">
        <color indexed="64"/>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indexed="64"/>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bottom/>
      <diagonal/>
    </border>
    <border>
      <left style="medium">
        <color auto="1"/>
      </left>
      <right/>
      <top style="medium">
        <color auto="1"/>
      </top>
      <bottom style="medium">
        <color auto="1"/>
      </bottom>
      <diagonal/>
    </border>
    <border>
      <left style="medium">
        <color indexed="64"/>
      </left>
      <right style="medium">
        <color indexed="64"/>
      </right>
      <top/>
      <bottom/>
      <diagonal/>
    </border>
    <border>
      <left/>
      <right/>
      <top style="medium">
        <color indexed="64"/>
      </top>
      <bottom style="medium">
        <color indexed="64"/>
      </bottom>
      <diagonal/>
    </border>
    <border>
      <left style="medium">
        <color rgb="FFEEEEEE"/>
      </left>
      <right/>
      <top style="medium">
        <color rgb="FFEEEEEE"/>
      </top>
      <bottom style="medium">
        <color rgb="FFEEEEEE"/>
      </bottom>
      <diagonal/>
    </border>
    <border>
      <left/>
      <right/>
      <top style="medium">
        <color rgb="FFEEEEEE"/>
      </top>
      <bottom style="medium">
        <color rgb="FFEEEEEE"/>
      </bottom>
      <diagonal/>
    </border>
    <border>
      <left style="medium">
        <color rgb="FFA06927"/>
      </left>
      <right style="medium">
        <color rgb="FFA06927"/>
      </right>
      <top style="medium">
        <color rgb="FFA06927"/>
      </top>
      <bottom style="medium">
        <color rgb="FFA06927"/>
      </bottom>
      <diagonal/>
    </border>
    <border>
      <left style="medium">
        <color rgb="FFA06927"/>
      </left>
      <right style="medium">
        <color rgb="FFA06927"/>
      </right>
      <top style="medium">
        <color rgb="FFA06927"/>
      </top>
      <bottom/>
      <diagonal/>
    </border>
    <border>
      <left style="medium">
        <color rgb="FFA06927"/>
      </left>
      <right style="medium">
        <color rgb="FFA06927"/>
      </right>
      <top/>
      <bottom style="medium">
        <color rgb="FFA06927"/>
      </bottom>
      <diagonal/>
    </border>
    <border>
      <left style="medium">
        <color rgb="FFA06927"/>
      </left>
      <right/>
      <top style="medium">
        <color rgb="FFA06927"/>
      </top>
      <bottom style="medium">
        <color rgb="FFA06927"/>
      </bottom>
      <diagonal/>
    </border>
    <border>
      <left/>
      <right/>
      <top style="medium">
        <color rgb="FFA06927"/>
      </top>
      <bottom style="medium">
        <color rgb="FFA06927"/>
      </bottom>
      <diagonal/>
    </border>
    <border>
      <left style="medium">
        <color rgb="FFA06927"/>
      </left>
      <right style="medium">
        <color rgb="FFA06927"/>
      </right>
      <top/>
      <bottom/>
      <diagonal/>
    </border>
    <border>
      <left style="medium">
        <color rgb="FFEEEEEE"/>
      </left>
      <right/>
      <top style="medium">
        <color rgb="FFEEEEEE"/>
      </top>
      <bottom style="medium">
        <color rgb="FFA06927"/>
      </bottom>
      <diagonal/>
    </border>
    <border>
      <left/>
      <right/>
      <top style="medium">
        <color rgb="FFEEEEEE"/>
      </top>
      <bottom style="medium">
        <color rgb="FFA06927"/>
      </bottom>
      <diagonal/>
    </border>
    <border>
      <left style="medium">
        <color rgb="FFEEEEEE"/>
      </left>
      <right/>
      <top style="medium">
        <color rgb="FFA06927"/>
      </top>
      <bottom style="medium">
        <color rgb="FFA06927"/>
      </bottom>
      <diagonal/>
    </border>
  </borders>
  <cellStyleXfs count="10">
    <xf numFmtId="0" fontId="0" fillId="0" borderId="0"/>
    <xf numFmtId="0" fontId="4" fillId="0" borderId="0" applyNumberFormat="0" applyFont="0" applyFill="0" applyBorder="0" applyProtection="0">
      <alignment horizontal="left" vertical="center"/>
    </xf>
    <xf numFmtId="14" fontId="4" fillId="0" borderId="0" applyFont="0" applyFill="0" applyBorder="0" applyAlignment="0" applyProtection="0"/>
    <xf numFmtId="3" fontId="4" fillId="0" borderId="0" applyFont="0" applyFill="0" applyBorder="0" applyAlignment="0" applyProtection="0"/>
    <xf numFmtId="0" fontId="6" fillId="0" borderId="0" applyNumberFormat="0" applyFill="0" applyBorder="0" applyAlignment="0" applyProtection="0"/>
    <xf numFmtId="0" fontId="4" fillId="0" borderId="0"/>
    <xf numFmtId="0" fontId="1" fillId="0" borderId="0"/>
    <xf numFmtId="3" fontId="4" fillId="0" borderId="0" applyFont="0" applyFill="0" applyBorder="0" applyAlignment="0" applyProtection="0"/>
    <xf numFmtId="0" fontId="4" fillId="0" borderId="0" applyNumberFormat="0" applyFont="0" applyFill="0" applyBorder="0" applyProtection="0">
      <alignment horizontal="left" vertical="center"/>
    </xf>
    <xf numFmtId="0" fontId="4" fillId="0" borderId="0"/>
  </cellStyleXfs>
  <cellXfs count="675">
    <xf numFmtId="0" fontId="0" fillId="0" borderId="0" xfId="0"/>
    <xf numFmtId="0" fontId="3" fillId="2" borderId="1" xfId="0" applyFont="1" applyFill="1" applyBorder="1" applyAlignment="1">
      <alignment horizontal="left" wrapText="1"/>
    </xf>
    <xf numFmtId="0" fontId="0" fillId="0" borderId="0" xfId="0" applyAlignment="1">
      <alignment wrapText="1"/>
    </xf>
    <xf numFmtId="0" fontId="3" fillId="2" borderId="1" xfId="0" applyFont="1" applyFill="1" applyBorder="1" applyAlignment="1">
      <alignment horizontal="left"/>
    </xf>
    <xf numFmtId="0" fontId="4" fillId="0" borderId="0" xfId="1" applyAlignment="1">
      <alignment horizontal="left" vertical="center"/>
    </xf>
    <xf numFmtId="14" fontId="4" fillId="0" borderId="0" xfId="2" applyNumberFormat="1"/>
    <xf numFmtId="3" fontId="4" fillId="0" borderId="0" xfId="3" applyNumberFormat="1"/>
    <xf numFmtId="2" fontId="5" fillId="3" borderId="2" xfId="0" applyNumberFormat="1" applyFont="1" applyFill="1" applyBorder="1" applyAlignment="1">
      <alignment wrapText="1"/>
    </xf>
    <xf numFmtId="0" fontId="6" fillId="0" borderId="0" xfId="4"/>
    <xf numFmtId="2" fontId="5" fillId="2" borderId="1" xfId="0" applyNumberFormat="1" applyFont="1" applyFill="1" applyBorder="1" applyAlignment="1">
      <alignment horizontal="left" wrapText="1"/>
    </xf>
    <xf numFmtId="164" fontId="0" fillId="0" borderId="0" xfId="0" applyNumberFormat="1"/>
    <xf numFmtId="4" fontId="0" fillId="0" borderId="0" xfId="0" applyNumberFormat="1"/>
    <xf numFmtId="0" fontId="8" fillId="0" borderId="0" xfId="0" applyFont="1"/>
    <xf numFmtId="0" fontId="9" fillId="0" borderId="0" xfId="0" applyFont="1" applyAlignment="1">
      <alignment horizontal="center" vertical="top"/>
    </xf>
    <xf numFmtId="0" fontId="8" fillId="0" borderId="0" xfId="0" applyFont="1" applyAlignment="1">
      <alignment horizontal="left" vertical="top"/>
    </xf>
    <xf numFmtId="0" fontId="10" fillId="0" borderId="0" xfId="4" applyFont="1" applyAlignment="1">
      <alignment horizontal="center" vertical="top"/>
    </xf>
    <xf numFmtId="0" fontId="7" fillId="9" borderId="3" xfId="5" applyFont="1" applyFill="1" applyBorder="1"/>
    <xf numFmtId="0" fontId="2" fillId="9" borderId="0" xfId="6" applyFont="1" applyFill="1" applyBorder="1"/>
    <xf numFmtId="0" fontId="4" fillId="9" borderId="0" xfId="1" applyFill="1" applyAlignment="1">
      <alignment horizontal="left" vertical="center"/>
    </xf>
    <xf numFmtId="14" fontId="4" fillId="9" borderId="0" xfId="2" applyNumberFormat="1" applyFill="1"/>
    <xf numFmtId="3" fontId="4" fillId="9" borderId="0" xfId="3" applyNumberFormat="1" applyFill="1"/>
    <xf numFmtId="0" fontId="3" fillId="2" borderId="4" xfId="0" applyFont="1" applyFill="1" applyBorder="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left"/>
    </xf>
    <xf numFmtId="0" fontId="4" fillId="0" borderId="5" xfId="1" applyBorder="1" applyAlignment="1">
      <alignment horizontal="left" vertical="center"/>
    </xf>
    <xf numFmtId="14" fontId="4" fillId="0" borderId="5" xfId="2" applyNumberFormat="1" applyBorder="1"/>
    <xf numFmtId="3" fontId="4" fillId="0" borderId="5" xfId="3" applyNumberFormat="1" applyBorder="1"/>
    <xf numFmtId="3" fontId="3" fillId="9" borderId="0" xfId="3" applyNumberFormat="1" applyFont="1" applyFill="1"/>
    <xf numFmtId="0" fontId="4" fillId="0" borderId="0" xfId="1" applyAlignment="1">
      <alignment horizontal="right" vertical="center"/>
    </xf>
    <xf numFmtId="0" fontId="0" fillId="0" borderId="0" xfId="0" applyAlignment="1">
      <alignment horizontal="right"/>
    </xf>
    <xf numFmtId="0" fontId="3" fillId="2" borderId="1" xfId="0" applyFont="1" applyFill="1" applyBorder="1" applyAlignment="1">
      <alignment horizontal="right" wrapText="1"/>
    </xf>
    <xf numFmtId="3" fontId="4" fillId="0" borderId="0" xfId="3" applyNumberFormat="1" applyAlignment="1">
      <alignment horizontal="right"/>
    </xf>
    <xf numFmtId="0" fontId="4" fillId="0" borderId="5" xfId="1" applyBorder="1" applyAlignment="1">
      <alignment horizontal="right" vertical="center"/>
    </xf>
    <xf numFmtId="3" fontId="3" fillId="9" borderId="0" xfId="1" applyNumberFormat="1" applyFont="1" applyFill="1" applyAlignment="1">
      <alignment horizontal="right" vertical="center"/>
    </xf>
    <xf numFmtId="4" fontId="3" fillId="9" borderId="0" xfId="3" applyNumberFormat="1" applyFont="1" applyFill="1"/>
    <xf numFmtId="0" fontId="4" fillId="0" borderId="6" xfId="1" applyBorder="1" applyAlignment="1">
      <alignment horizontal="left" vertical="center"/>
    </xf>
    <xf numFmtId="14" fontId="4" fillId="0" borderId="7" xfId="2" applyNumberFormat="1" applyBorder="1"/>
    <xf numFmtId="3" fontId="4" fillId="0" borderId="7" xfId="3" applyNumberFormat="1" applyBorder="1"/>
    <xf numFmtId="0" fontId="4" fillId="0" borderId="7" xfId="1" applyBorder="1" applyAlignment="1">
      <alignment horizontal="right" vertical="center"/>
    </xf>
    <xf numFmtId="0" fontId="3" fillId="2" borderId="8" xfId="0" applyFont="1" applyFill="1" applyBorder="1" applyAlignment="1">
      <alignment horizontal="left"/>
    </xf>
    <xf numFmtId="0" fontId="4" fillId="0" borderId="0" xfId="1" applyBorder="1" applyAlignment="1">
      <alignment horizontal="left" vertical="center"/>
    </xf>
    <xf numFmtId="3" fontId="4" fillId="0" borderId="0" xfId="3" applyNumberFormat="1" applyBorder="1"/>
    <xf numFmtId="3" fontId="4" fillId="0" borderId="0" xfId="3" applyNumberFormat="1" applyBorder="1" applyAlignment="1">
      <alignment horizontal="right"/>
    </xf>
    <xf numFmtId="3" fontId="4" fillId="0" borderId="5" xfId="3" applyNumberFormat="1" applyBorder="1" applyAlignment="1">
      <alignment horizontal="right"/>
    </xf>
    <xf numFmtId="0" fontId="3" fillId="2" borderId="2" xfId="0" applyFont="1" applyFill="1" applyBorder="1" applyAlignment="1">
      <alignment horizontal="left"/>
    </xf>
    <xf numFmtId="0" fontId="4" fillId="5" borderId="0" xfId="1" applyFill="1" applyAlignment="1">
      <alignment horizontal="left" vertical="center"/>
    </xf>
    <xf numFmtId="3" fontId="4" fillId="5" borderId="0" xfId="3" applyNumberFormat="1" applyFill="1" applyAlignment="1">
      <alignment horizontal="right"/>
    </xf>
    <xf numFmtId="0" fontId="4" fillId="9" borderId="9" xfId="1" applyFill="1" applyBorder="1" applyAlignment="1">
      <alignment horizontal="left" vertical="center"/>
    </xf>
    <xf numFmtId="14" fontId="4" fillId="9" borderId="9" xfId="2" applyNumberFormat="1" applyFill="1" applyBorder="1"/>
    <xf numFmtId="3" fontId="3" fillId="9" borderId="9" xfId="3" applyNumberFormat="1" applyFont="1" applyFill="1" applyBorder="1"/>
    <xf numFmtId="3" fontId="3" fillId="9" borderId="9" xfId="3" applyNumberFormat="1" applyFont="1" applyFill="1" applyBorder="1" applyAlignment="1">
      <alignment horizontal="right"/>
    </xf>
    <xf numFmtId="0" fontId="4" fillId="0" borderId="9" xfId="1" applyBorder="1" applyAlignment="1">
      <alignment horizontal="left" vertical="center"/>
    </xf>
    <xf numFmtId="3" fontId="4" fillId="0" borderId="9" xfId="3" applyNumberFormat="1" applyBorder="1"/>
    <xf numFmtId="3" fontId="4" fillId="0" borderId="9" xfId="3" applyNumberFormat="1" applyBorder="1" applyAlignment="1">
      <alignment horizontal="right"/>
    </xf>
    <xf numFmtId="0" fontId="4" fillId="9" borderId="0" xfId="1" applyFill="1" applyBorder="1" applyAlignment="1">
      <alignment horizontal="left" vertical="center"/>
    </xf>
    <xf numFmtId="14" fontId="4" fillId="9" borderId="0" xfId="2" applyNumberFormat="1" applyFill="1" applyBorder="1"/>
    <xf numFmtId="3" fontId="4" fillId="0" borderId="7" xfId="3" applyNumberFormat="1" applyBorder="1" applyAlignment="1">
      <alignment horizontal="right"/>
    </xf>
    <xf numFmtId="0" fontId="4" fillId="0" borderId="10" xfId="1" applyBorder="1" applyAlignment="1">
      <alignment horizontal="left" vertical="center"/>
    </xf>
    <xf numFmtId="0" fontId="4" fillId="5" borderId="0" xfId="1" applyFill="1" applyAlignment="1">
      <alignment horizontal="right" vertical="center"/>
    </xf>
    <xf numFmtId="0" fontId="3" fillId="2" borderId="11" xfId="0" applyFont="1" applyFill="1" applyBorder="1" applyAlignment="1">
      <alignment horizontal="left"/>
    </xf>
    <xf numFmtId="2" fontId="0" fillId="0" borderId="0" xfId="0" applyNumberFormat="1"/>
    <xf numFmtId="2" fontId="2" fillId="9" borderId="0" xfId="0" applyNumberFormat="1" applyFont="1" applyFill="1"/>
    <xf numFmtId="2" fontId="0" fillId="0" borderId="7" xfId="0" applyNumberFormat="1" applyBorder="1"/>
    <xf numFmtId="0" fontId="3" fillId="9" borderId="9" xfId="1" applyFont="1" applyFill="1" applyBorder="1" applyAlignment="1">
      <alignment horizontal="left" vertical="center"/>
    </xf>
    <xf numFmtId="2" fontId="2" fillId="9" borderId="9" xfId="0" applyNumberFormat="1" applyFont="1" applyFill="1" applyBorder="1"/>
    <xf numFmtId="0" fontId="3" fillId="9" borderId="0" xfId="1" applyFont="1" applyFill="1" applyBorder="1" applyAlignment="1">
      <alignment horizontal="left" vertical="center"/>
    </xf>
    <xf numFmtId="3" fontId="3" fillId="9" borderId="0" xfId="3" applyNumberFormat="1" applyFont="1" applyFill="1" applyBorder="1"/>
    <xf numFmtId="2" fontId="2" fillId="9" borderId="0" xfId="0" applyNumberFormat="1" applyFont="1" applyFill="1" applyBorder="1"/>
    <xf numFmtId="0" fontId="2" fillId="9" borderId="9" xfId="0" applyFont="1" applyFill="1" applyBorder="1"/>
    <xf numFmtId="3" fontId="2" fillId="9" borderId="9" xfId="0" applyNumberFormat="1" applyFont="1" applyFill="1" applyBorder="1"/>
    <xf numFmtId="0" fontId="2" fillId="9" borderId="0" xfId="0" applyFont="1" applyFill="1" applyBorder="1"/>
    <xf numFmtId="4" fontId="2" fillId="9" borderId="0" xfId="0" applyNumberFormat="1" applyFont="1" applyFill="1" applyBorder="1"/>
    <xf numFmtId="0" fontId="5" fillId="5" borderId="3" xfId="0" applyFont="1" applyFill="1" applyBorder="1"/>
    <xf numFmtId="0" fontId="5" fillId="5" borderId="12" xfId="0" applyFont="1" applyFill="1" applyBorder="1"/>
    <xf numFmtId="3" fontId="5" fillId="5" borderId="9" xfId="0" applyNumberFormat="1" applyFont="1" applyFill="1" applyBorder="1"/>
    <xf numFmtId="2" fontId="5" fillId="5" borderId="9" xfId="0" applyNumberFormat="1" applyFont="1" applyFill="1" applyBorder="1"/>
    <xf numFmtId="0" fontId="4" fillId="0" borderId="13" xfId="1" applyBorder="1" applyAlignment="1">
      <alignment horizontal="left" vertical="center"/>
    </xf>
    <xf numFmtId="0" fontId="2" fillId="9" borderId="14" xfId="6" applyFont="1" applyFill="1" applyBorder="1"/>
    <xf numFmtId="0" fontId="3" fillId="9" borderId="15" xfId="1" applyFont="1" applyFill="1" applyBorder="1" applyAlignment="1">
      <alignment horizontal="left" vertical="center"/>
    </xf>
    <xf numFmtId="3" fontId="3" fillId="9" borderId="15" xfId="3" applyNumberFormat="1" applyFont="1" applyFill="1" applyBorder="1"/>
    <xf numFmtId="3" fontId="3" fillId="9" borderId="16" xfId="3" applyNumberFormat="1" applyFont="1" applyFill="1" applyBorder="1"/>
    <xf numFmtId="0" fontId="2" fillId="9" borderId="17" xfId="6" applyFont="1" applyFill="1" applyBorder="1"/>
    <xf numFmtId="0" fontId="3" fillId="9" borderId="5" xfId="1" applyFont="1" applyFill="1" applyBorder="1" applyAlignment="1">
      <alignment horizontal="left" vertical="center"/>
    </xf>
    <xf numFmtId="3" fontId="3" fillId="9" borderId="5" xfId="3" applyNumberFormat="1" applyFont="1" applyFill="1" applyBorder="1"/>
    <xf numFmtId="3" fontId="3" fillId="9" borderId="18" xfId="3" applyNumberFormat="1" applyFont="1" applyFill="1" applyBorder="1"/>
    <xf numFmtId="2" fontId="2" fillId="9" borderId="15" xfId="0" applyNumberFormat="1" applyFont="1" applyFill="1" applyBorder="1"/>
    <xf numFmtId="2" fontId="2" fillId="9" borderId="5" xfId="0" applyNumberFormat="1" applyFont="1" applyFill="1" applyBorder="1"/>
    <xf numFmtId="0" fontId="4" fillId="0" borderId="19" xfId="1" applyBorder="1" applyAlignment="1">
      <alignment horizontal="left" vertical="center"/>
    </xf>
    <xf numFmtId="0" fontId="0" fillId="9" borderId="17" xfId="0" applyFill="1" applyBorder="1"/>
    <xf numFmtId="0" fontId="2" fillId="9" borderId="14" xfId="0" applyFont="1" applyFill="1" applyBorder="1"/>
    <xf numFmtId="3" fontId="2" fillId="9" borderId="15" xfId="0" applyNumberFormat="1" applyFont="1" applyFill="1" applyBorder="1"/>
    <xf numFmtId="0" fontId="2" fillId="9" borderId="15" xfId="0" applyFont="1" applyFill="1" applyBorder="1"/>
    <xf numFmtId="3" fontId="2" fillId="9" borderId="16" xfId="0" applyNumberFormat="1" applyFont="1" applyFill="1" applyBorder="1"/>
    <xf numFmtId="0" fontId="2" fillId="9" borderId="17" xfId="0" applyFont="1" applyFill="1" applyBorder="1"/>
    <xf numFmtId="4" fontId="5" fillId="2" borderId="1" xfId="0" applyNumberFormat="1" applyFont="1" applyFill="1" applyBorder="1" applyAlignment="1">
      <alignment horizontal="left" wrapText="1"/>
    </xf>
    <xf numFmtId="4" fontId="4" fillId="0" borderId="0" xfId="3" applyNumberFormat="1"/>
    <xf numFmtId="4" fontId="4" fillId="0" borderId="0" xfId="3" applyNumberFormat="1" applyBorder="1"/>
    <xf numFmtId="4" fontId="3" fillId="9" borderId="15" xfId="3" applyNumberFormat="1" applyFont="1" applyFill="1" applyBorder="1"/>
    <xf numFmtId="4" fontId="3" fillId="9" borderId="5" xfId="3" applyNumberFormat="1" applyFont="1" applyFill="1" applyBorder="1"/>
    <xf numFmtId="4" fontId="4" fillId="0" borderId="9" xfId="3" applyNumberFormat="1" applyBorder="1"/>
    <xf numFmtId="4" fontId="2" fillId="9" borderId="15" xfId="0" applyNumberFormat="1" applyFont="1" applyFill="1" applyBorder="1"/>
    <xf numFmtId="4" fontId="2" fillId="9" borderId="5" xfId="0" applyNumberFormat="1" applyFont="1" applyFill="1" applyBorder="1"/>
    <xf numFmtId="165" fontId="5" fillId="2" borderId="1" xfId="0" applyNumberFormat="1" applyFont="1" applyFill="1" applyBorder="1" applyAlignment="1">
      <alignment horizontal="left" wrapText="1"/>
    </xf>
    <xf numFmtId="165" fontId="4" fillId="0" borderId="0" xfId="3" applyNumberFormat="1"/>
    <xf numFmtId="165" fontId="4" fillId="0" borderId="0" xfId="3" applyNumberFormat="1" applyBorder="1"/>
    <xf numFmtId="165" fontId="3" fillId="9" borderId="15" xfId="3" applyNumberFormat="1" applyFont="1" applyFill="1" applyBorder="1"/>
    <xf numFmtId="165" fontId="4" fillId="0" borderId="9" xfId="3" applyNumberFormat="1" applyBorder="1"/>
    <xf numFmtId="165" fontId="2" fillId="9" borderId="15" xfId="0" applyNumberFormat="1" applyFont="1" applyFill="1" applyBorder="1"/>
    <xf numFmtId="165" fontId="0" fillId="0" borderId="0" xfId="0" applyNumberFormat="1"/>
    <xf numFmtId="2" fontId="4" fillId="0" borderId="0" xfId="3" applyNumberFormat="1"/>
    <xf numFmtId="2" fontId="3" fillId="9" borderId="15" xfId="3" applyNumberFormat="1" applyFont="1" applyFill="1" applyBorder="1"/>
    <xf numFmtId="2" fontId="3" fillId="9" borderId="5" xfId="3" applyNumberFormat="1" applyFont="1" applyFill="1" applyBorder="1"/>
    <xf numFmtId="2" fontId="4" fillId="0" borderId="9" xfId="3" applyNumberFormat="1" applyBorder="1"/>
    <xf numFmtId="2" fontId="4" fillId="0" borderId="0" xfId="3" applyNumberFormat="1" applyBorder="1"/>
    <xf numFmtId="166" fontId="3" fillId="9" borderId="5" xfId="3" applyNumberFormat="1" applyFont="1" applyFill="1" applyBorder="1"/>
    <xf numFmtId="3" fontId="3" fillId="9" borderId="15" xfId="3" applyNumberFormat="1" applyFont="1" applyFill="1" applyBorder="1" applyAlignment="1">
      <alignment horizontal="right"/>
    </xf>
    <xf numFmtId="3" fontId="3" fillId="9" borderId="5" xfId="3" applyNumberFormat="1" applyFont="1" applyFill="1" applyBorder="1" applyAlignment="1">
      <alignment horizontal="right"/>
    </xf>
    <xf numFmtId="3" fontId="2" fillId="9" borderId="15" xfId="0" applyNumberFormat="1" applyFont="1" applyFill="1" applyBorder="1" applyAlignment="1">
      <alignment horizontal="right"/>
    </xf>
    <xf numFmtId="10" fontId="3" fillId="9" borderId="5" xfId="1" applyNumberFormat="1" applyFont="1" applyFill="1" applyBorder="1" applyAlignment="1">
      <alignment horizontal="left" vertical="center"/>
    </xf>
    <xf numFmtId="9" fontId="3" fillId="9" borderId="5" xfId="1" applyNumberFormat="1" applyFont="1" applyFill="1" applyBorder="1" applyAlignment="1">
      <alignment horizontal="left" vertical="center"/>
    </xf>
    <xf numFmtId="9" fontId="3" fillId="9" borderId="5" xfId="3" applyNumberFormat="1" applyFont="1" applyFill="1" applyBorder="1"/>
    <xf numFmtId="3" fontId="2" fillId="9" borderId="5" xfId="0" applyNumberFormat="1" applyFont="1" applyFill="1" applyBorder="1" applyAlignment="1">
      <alignment horizontal="right"/>
    </xf>
    <xf numFmtId="3" fontId="2" fillId="9" borderId="5" xfId="0" applyNumberFormat="1" applyFont="1" applyFill="1" applyBorder="1"/>
    <xf numFmtId="9" fontId="2" fillId="9" borderId="5" xfId="0" applyNumberFormat="1" applyFont="1" applyFill="1" applyBorder="1"/>
    <xf numFmtId="3" fontId="2" fillId="9" borderId="18" xfId="0" applyNumberFormat="1" applyFont="1" applyFill="1" applyBorder="1"/>
    <xf numFmtId="0" fontId="3" fillId="9" borderId="14" xfId="1" applyFont="1" applyFill="1" applyBorder="1" applyAlignment="1">
      <alignment horizontal="left" vertical="center"/>
    </xf>
    <xf numFmtId="0" fontId="3" fillId="9" borderId="17" xfId="1" applyFont="1" applyFill="1" applyBorder="1" applyAlignment="1">
      <alignment horizontal="left" vertical="center"/>
    </xf>
    <xf numFmtId="0" fontId="2" fillId="9" borderId="21" xfId="6" applyFont="1" applyFill="1" applyBorder="1"/>
    <xf numFmtId="0" fontId="2" fillId="9" borderId="22" xfId="6" applyFont="1" applyFill="1" applyBorder="1"/>
    <xf numFmtId="0" fontId="3" fillId="2" borderId="23" xfId="0" applyFont="1" applyFill="1" applyBorder="1" applyAlignment="1">
      <alignment horizontal="left"/>
    </xf>
    <xf numFmtId="3" fontId="3" fillId="9" borderId="18" xfId="3" applyNumberFormat="1" applyFont="1" applyFill="1" applyBorder="1" applyAlignment="1">
      <alignment horizontal="right"/>
    </xf>
    <xf numFmtId="3" fontId="3" fillId="9" borderId="15" xfId="1" applyNumberFormat="1" applyFont="1" applyFill="1" applyBorder="1" applyAlignment="1">
      <alignment horizontal="right" vertical="center"/>
    </xf>
    <xf numFmtId="0" fontId="4" fillId="9" borderId="14" xfId="1" applyFill="1" applyBorder="1" applyAlignment="1">
      <alignment horizontal="left" vertical="center"/>
    </xf>
    <xf numFmtId="0" fontId="4" fillId="9" borderId="17" xfId="1" applyFill="1" applyBorder="1" applyAlignment="1">
      <alignment horizontal="left" vertical="center"/>
    </xf>
    <xf numFmtId="0" fontId="0" fillId="0" borderId="17" xfId="0" applyBorder="1"/>
    <xf numFmtId="0" fontId="3" fillId="13" borderId="14" xfId="0" applyFont="1" applyFill="1" applyBorder="1" applyAlignment="1">
      <alignment horizontal="left"/>
    </xf>
    <xf numFmtId="0" fontId="4" fillId="13" borderId="15" xfId="1" applyFill="1" applyBorder="1" applyAlignment="1">
      <alignment horizontal="left" vertical="center"/>
    </xf>
    <xf numFmtId="3" fontId="4" fillId="13" borderId="15" xfId="3" applyNumberFormat="1" applyFill="1" applyBorder="1" applyAlignment="1">
      <alignment horizontal="center"/>
    </xf>
    <xf numFmtId="0" fontId="4" fillId="13" borderId="15" xfId="1" applyFill="1" applyBorder="1" applyAlignment="1">
      <alignment horizontal="center" vertical="center"/>
    </xf>
    <xf numFmtId="3" fontId="4" fillId="13" borderId="16" xfId="3" applyNumberFormat="1" applyFill="1" applyBorder="1" applyAlignment="1">
      <alignment horizontal="center" wrapText="1"/>
    </xf>
    <xf numFmtId="0" fontId="3" fillId="13" borderId="17" xfId="0" applyFont="1" applyFill="1" applyBorder="1" applyAlignment="1">
      <alignment horizontal="left"/>
    </xf>
    <xf numFmtId="0" fontId="4" fillId="13" borderId="5" xfId="1" applyFill="1" applyBorder="1" applyAlignment="1">
      <alignment horizontal="left" vertical="center"/>
    </xf>
    <xf numFmtId="0" fontId="4" fillId="13" borderId="5" xfId="1" applyFill="1" applyBorder="1" applyAlignment="1">
      <alignment horizontal="center" vertical="center"/>
    </xf>
    <xf numFmtId="0" fontId="4" fillId="13" borderId="18" xfId="1" applyFill="1" applyBorder="1" applyAlignment="1">
      <alignment horizontal="center" vertical="center" wrapText="1"/>
    </xf>
    <xf numFmtId="0" fontId="3" fillId="9" borderId="14" xfId="0" applyFont="1" applyFill="1" applyBorder="1" applyAlignment="1">
      <alignment horizontal="left"/>
    </xf>
    <xf numFmtId="0" fontId="4" fillId="9" borderId="15" xfId="1" applyFill="1" applyBorder="1" applyAlignment="1">
      <alignment horizontal="left" vertical="center"/>
    </xf>
    <xf numFmtId="0" fontId="4" fillId="9" borderId="15" xfId="1" applyFill="1" applyBorder="1" applyAlignment="1">
      <alignment horizontal="center" vertical="center"/>
    </xf>
    <xf numFmtId="3" fontId="4" fillId="9" borderId="16" xfId="3" applyNumberFormat="1" applyFill="1" applyBorder="1" applyAlignment="1">
      <alignment horizontal="center" wrapText="1"/>
    </xf>
    <xf numFmtId="0" fontId="3" fillId="9" borderId="17" xfId="0" applyFont="1" applyFill="1" applyBorder="1" applyAlignment="1">
      <alignment horizontal="left"/>
    </xf>
    <xf numFmtId="0" fontId="4" fillId="9" borderId="5" xfId="1" applyFill="1" applyBorder="1" applyAlignment="1">
      <alignment horizontal="left" vertical="center"/>
    </xf>
    <xf numFmtId="0" fontId="4" fillId="9" borderId="5" xfId="1" applyFill="1" applyBorder="1" applyAlignment="1">
      <alignment horizontal="center" vertical="center"/>
    </xf>
    <xf numFmtId="3" fontId="4" fillId="9" borderId="18" xfId="3" applyNumberFormat="1" applyFill="1" applyBorder="1" applyAlignment="1">
      <alignment horizontal="center" wrapText="1"/>
    </xf>
    <xf numFmtId="3" fontId="4" fillId="9" borderId="15" xfId="3" applyNumberFormat="1" applyFill="1" applyBorder="1" applyAlignment="1">
      <alignment horizontal="center"/>
    </xf>
    <xf numFmtId="0" fontId="4" fillId="9" borderId="18" xfId="1" applyFill="1" applyBorder="1" applyAlignment="1">
      <alignment horizontal="center" vertical="center" wrapText="1"/>
    </xf>
    <xf numFmtId="0" fontId="3" fillId="13" borderId="20" xfId="0" applyFont="1" applyFill="1" applyBorder="1" applyAlignment="1">
      <alignment horizontal="left"/>
    </xf>
    <xf numFmtId="0" fontId="4" fillId="13" borderId="0" xfId="1" applyFill="1" applyBorder="1" applyAlignment="1">
      <alignment horizontal="left" vertical="center"/>
    </xf>
    <xf numFmtId="3" fontId="4" fillId="13" borderId="0" xfId="3" applyNumberFormat="1" applyFill="1" applyBorder="1" applyAlignment="1">
      <alignment horizontal="center"/>
    </xf>
    <xf numFmtId="0" fontId="4" fillId="13" borderId="0" xfId="1" applyFill="1" applyBorder="1" applyAlignment="1">
      <alignment horizontal="center" vertical="center"/>
    </xf>
    <xf numFmtId="3" fontId="4" fillId="13" borderId="27" xfId="3" applyNumberFormat="1" applyFill="1" applyBorder="1" applyAlignment="1">
      <alignment horizontal="center" wrapText="1"/>
    </xf>
    <xf numFmtId="0" fontId="4" fillId="13" borderId="27" xfId="1" applyFill="1" applyBorder="1" applyAlignment="1">
      <alignment horizontal="center" vertical="center" wrapText="1"/>
    </xf>
    <xf numFmtId="3" fontId="12" fillId="9" borderId="15" xfId="7" applyNumberFormat="1" applyFont="1" applyFill="1" applyBorder="1" applyAlignment="1">
      <alignment horizontal="center"/>
    </xf>
    <xf numFmtId="0" fontId="12" fillId="9" borderId="15" xfId="8" applyFont="1" applyFill="1" applyBorder="1" applyAlignment="1">
      <alignment horizontal="center" vertical="center"/>
    </xf>
    <xf numFmtId="3" fontId="12" fillId="9" borderId="16" xfId="7" applyNumberFormat="1" applyFont="1" applyFill="1" applyBorder="1" applyAlignment="1">
      <alignment horizontal="center"/>
    </xf>
    <xf numFmtId="0" fontId="12" fillId="9" borderId="5" xfId="8" applyFont="1" applyFill="1" applyBorder="1" applyAlignment="1">
      <alignment horizontal="center" vertical="center"/>
    </xf>
    <xf numFmtId="0" fontId="12" fillId="9" borderId="18" xfId="8" applyFont="1" applyFill="1" applyBorder="1" applyAlignment="1">
      <alignment horizontal="center" vertical="center"/>
    </xf>
    <xf numFmtId="0" fontId="12" fillId="13" borderId="15" xfId="8" applyFont="1" applyFill="1" applyBorder="1" applyAlignment="1">
      <alignment horizontal="center" vertical="center"/>
    </xf>
    <xf numFmtId="0" fontId="12" fillId="13" borderId="5" xfId="8" applyFont="1" applyFill="1" applyBorder="1" applyAlignment="1">
      <alignment horizontal="center" vertical="center"/>
    </xf>
    <xf numFmtId="3" fontId="4" fillId="13" borderId="18" xfId="3" applyNumberFormat="1" applyFill="1" applyBorder="1" applyAlignment="1">
      <alignment horizontal="center" wrapText="1"/>
    </xf>
    <xf numFmtId="0" fontId="13" fillId="13" borderId="2" xfId="8" applyFont="1" applyFill="1" applyBorder="1" applyAlignment="1">
      <alignment horizontal="left" vertical="center"/>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3" fontId="4" fillId="13" borderId="16" xfId="3" applyNumberFormat="1" applyFill="1" applyBorder="1" applyAlignment="1">
      <alignment horizontal="center"/>
    </xf>
    <xf numFmtId="0" fontId="4" fillId="13" borderId="27" xfId="1" applyFill="1" applyBorder="1" applyAlignment="1">
      <alignment horizontal="center" vertical="center"/>
    </xf>
    <xf numFmtId="0" fontId="3" fillId="4" borderId="14" xfId="0" applyFont="1" applyFill="1" applyBorder="1" applyAlignment="1">
      <alignment horizontal="left"/>
    </xf>
    <xf numFmtId="0" fontId="4" fillId="4" borderId="15" xfId="1" applyFill="1" applyBorder="1" applyAlignment="1">
      <alignment horizontal="center" vertical="center"/>
    </xf>
    <xf numFmtId="3" fontId="4" fillId="4" borderId="15" xfId="3" applyNumberFormat="1" applyFill="1" applyBorder="1" applyAlignment="1">
      <alignment horizontal="center"/>
    </xf>
    <xf numFmtId="3" fontId="4" fillId="4" borderId="16" xfId="3" applyNumberFormat="1" applyFill="1" applyBorder="1" applyAlignment="1">
      <alignment horizontal="center"/>
    </xf>
    <xf numFmtId="0" fontId="3" fillId="4" borderId="17" xfId="0" applyFont="1" applyFill="1" applyBorder="1" applyAlignment="1">
      <alignment horizontal="left"/>
    </xf>
    <xf numFmtId="0" fontId="4" fillId="4" borderId="5" xfId="1" applyFill="1" applyBorder="1" applyAlignment="1">
      <alignment horizontal="center" vertical="center"/>
    </xf>
    <xf numFmtId="0" fontId="4" fillId="4" borderId="18" xfId="1" applyFill="1" applyBorder="1" applyAlignment="1">
      <alignment horizontal="center" vertical="center"/>
    </xf>
    <xf numFmtId="3" fontId="4" fillId="13" borderId="27" xfId="3" applyNumberFormat="1" applyFill="1" applyBorder="1" applyAlignment="1">
      <alignment horizontal="center"/>
    </xf>
    <xf numFmtId="0" fontId="3" fillId="4" borderId="20" xfId="0" applyFont="1" applyFill="1" applyBorder="1" applyAlignment="1">
      <alignment horizontal="left"/>
    </xf>
    <xf numFmtId="0" fontId="4" fillId="4" borderId="0" xfId="1" applyFill="1" applyBorder="1" applyAlignment="1">
      <alignment horizontal="center" vertical="center"/>
    </xf>
    <xf numFmtId="0" fontId="4" fillId="4" borderId="27" xfId="1" applyFill="1" applyBorder="1" applyAlignment="1">
      <alignment horizontal="center" vertical="center"/>
    </xf>
    <xf numFmtId="0" fontId="4" fillId="4" borderId="15" xfId="8" applyFill="1" applyBorder="1" applyAlignment="1">
      <alignment horizontal="center" vertical="center"/>
    </xf>
    <xf numFmtId="0" fontId="4" fillId="4" borderId="5" xfId="8" applyFill="1" applyBorder="1" applyAlignment="1">
      <alignment horizontal="center" vertical="center"/>
    </xf>
    <xf numFmtId="3" fontId="4" fillId="4" borderId="18" xfId="3" applyNumberFormat="1" applyFill="1" applyBorder="1" applyAlignment="1">
      <alignment horizontal="center"/>
    </xf>
    <xf numFmtId="0" fontId="4" fillId="13" borderId="18" xfId="1" applyFill="1" applyBorder="1" applyAlignment="1">
      <alignment horizontal="center" vertical="center"/>
    </xf>
    <xf numFmtId="0" fontId="4" fillId="13" borderId="15" xfId="8" applyFill="1" applyBorder="1" applyAlignment="1">
      <alignment horizontal="center" vertical="center"/>
    </xf>
    <xf numFmtId="0" fontId="4" fillId="13" borderId="5" xfId="8" applyFill="1" applyBorder="1" applyAlignment="1">
      <alignment horizontal="center" vertical="center"/>
    </xf>
    <xf numFmtId="3" fontId="4" fillId="13" borderId="18" xfId="3" applyNumberFormat="1" applyFill="1" applyBorder="1" applyAlignment="1">
      <alignment horizontal="center"/>
    </xf>
    <xf numFmtId="0" fontId="4" fillId="13" borderId="0" xfId="8" applyFill="1" applyBorder="1" applyAlignment="1">
      <alignment horizontal="center" vertical="center"/>
    </xf>
    <xf numFmtId="0" fontId="4" fillId="4" borderId="0" xfId="8" applyFill="1" applyBorder="1" applyAlignment="1">
      <alignment horizontal="center" vertical="center"/>
    </xf>
    <xf numFmtId="0" fontId="3" fillId="0" borderId="17" xfId="0" applyFont="1" applyFill="1" applyBorder="1" applyAlignment="1">
      <alignment horizontal="left"/>
    </xf>
    <xf numFmtId="0" fontId="4" fillId="0" borderId="0" xfId="1" applyFill="1" applyBorder="1" applyAlignment="1">
      <alignment horizontal="left" vertical="center"/>
    </xf>
    <xf numFmtId="0" fontId="4" fillId="0" borderId="0" xfId="1" applyFill="1" applyBorder="1" applyAlignment="1">
      <alignment horizontal="center" vertical="center"/>
    </xf>
    <xf numFmtId="0" fontId="4" fillId="0" borderId="0" xfId="1" applyFill="1" applyBorder="1" applyAlignment="1">
      <alignment horizontal="center" vertical="center" wrapText="1"/>
    </xf>
    <xf numFmtId="0" fontId="3" fillId="10" borderId="14" xfId="0" applyFont="1" applyFill="1" applyBorder="1" applyAlignment="1">
      <alignment horizontal="left"/>
    </xf>
    <xf numFmtId="0" fontId="4" fillId="10" borderId="15" xfId="1" applyFill="1" applyBorder="1" applyAlignment="1">
      <alignment horizontal="center" vertical="center"/>
    </xf>
    <xf numFmtId="3" fontId="4" fillId="10" borderId="15" xfId="3" applyNumberFormat="1" applyFill="1" applyBorder="1" applyAlignment="1">
      <alignment horizontal="center"/>
    </xf>
    <xf numFmtId="3" fontId="4" fillId="10" borderId="16" xfId="3" applyNumberFormat="1" applyFill="1" applyBorder="1" applyAlignment="1">
      <alignment horizontal="center"/>
    </xf>
    <xf numFmtId="0" fontId="3" fillId="10" borderId="17" xfId="0" applyFont="1" applyFill="1" applyBorder="1" applyAlignment="1">
      <alignment horizontal="left"/>
    </xf>
    <xf numFmtId="0" fontId="4" fillId="10" borderId="5" xfId="1" applyFill="1" applyBorder="1" applyAlignment="1">
      <alignment horizontal="center" vertical="center"/>
    </xf>
    <xf numFmtId="0" fontId="4" fillId="10" borderId="18" xfId="1" applyFill="1" applyBorder="1" applyAlignment="1">
      <alignment horizontal="center" vertical="center"/>
    </xf>
    <xf numFmtId="0" fontId="3" fillId="10" borderId="20" xfId="0" applyFont="1" applyFill="1" applyBorder="1" applyAlignment="1">
      <alignment horizontal="left"/>
    </xf>
    <xf numFmtId="0" fontId="4" fillId="10" borderId="0" xfId="1" applyFill="1" applyBorder="1" applyAlignment="1">
      <alignment horizontal="center" vertical="center"/>
    </xf>
    <xf numFmtId="0" fontId="4" fillId="10" borderId="27" xfId="1" applyFill="1" applyBorder="1" applyAlignment="1">
      <alignment horizontal="center" vertical="center"/>
    </xf>
    <xf numFmtId="0" fontId="4" fillId="10" borderId="15" xfId="8" applyFill="1" applyBorder="1" applyAlignment="1">
      <alignment horizontal="center" vertical="center"/>
    </xf>
    <xf numFmtId="0" fontId="4" fillId="10" borderId="5" xfId="8" applyFill="1" applyBorder="1" applyAlignment="1">
      <alignment horizontal="center" vertical="center"/>
    </xf>
    <xf numFmtId="3" fontId="4" fillId="10" borderId="18" xfId="3" applyNumberFormat="1" applyFill="1" applyBorder="1" applyAlignment="1">
      <alignment horizontal="center"/>
    </xf>
    <xf numFmtId="0" fontId="4" fillId="0" borderId="5" xfId="8" applyFill="1" applyBorder="1" applyAlignment="1">
      <alignment horizontal="center" vertical="center"/>
    </xf>
    <xf numFmtId="0" fontId="3" fillId="14" borderId="14" xfId="0" applyFont="1" applyFill="1" applyBorder="1" applyAlignment="1">
      <alignment horizontal="left"/>
    </xf>
    <xf numFmtId="0" fontId="4" fillId="14" borderId="15" xfId="1" applyFill="1" applyBorder="1" applyAlignment="1">
      <alignment horizontal="center" vertical="center"/>
    </xf>
    <xf numFmtId="3" fontId="4" fillId="14" borderId="15" xfId="3" applyNumberFormat="1" applyFill="1" applyBorder="1" applyAlignment="1">
      <alignment horizontal="center"/>
    </xf>
    <xf numFmtId="3" fontId="4" fillId="14" borderId="16" xfId="3" applyNumberFormat="1" applyFill="1" applyBorder="1" applyAlignment="1">
      <alignment horizontal="center"/>
    </xf>
    <xf numFmtId="0" fontId="3" fillId="14" borderId="17" xfId="0" applyFont="1" applyFill="1" applyBorder="1" applyAlignment="1">
      <alignment horizontal="left"/>
    </xf>
    <xf numFmtId="0" fontId="4" fillId="14" borderId="5" xfId="1" applyFill="1" applyBorder="1" applyAlignment="1">
      <alignment horizontal="center" vertical="center"/>
    </xf>
    <xf numFmtId="0" fontId="4" fillId="14" borderId="18" xfId="1" applyFill="1" applyBorder="1" applyAlignment="1">
      <alignment horizontal="center" vertical="center"/>
    </xf>
    <xf numFmtId="0" fontId="4" fillId="14" borderId="15" xfId="8" applyFill="1" applyBorder="1" applyAlignment="1">
      <alignment horizontal="center" vertical="center"/>
    </xf>
    <xf numFmtId="0" fontId="4" fillId="14" borderId="5" xfId="8" applyFill="1" applyBorder="1" applyAlignment="1">
      <alignment horizontal="center" vertical="center"/>
    </xf>
    <xf numFmtId="3" fontId="4" fillId="14" borderId="18" xfId="3" applyNumberFormat="1" applyFill="1" applyBorder="1" applyAlignment="1">
      <alignment horizontal="center"/>
    </xf>
    <xf numFmtId="0" fontId="3" fillId="14" borderId="20" xfId="0" applyFont="1" applyFill="1" applyBorder="1" applyAlignment="1">
      <alignment horizontal="left"/>
    </xf>
    <xf numFmtId="0" fontId="4" fillId="14" borderId="0" xfId="1" applyFill="1" applyBorder="1" applyAlignment="1">
      <alignment horizontal="center" vertical="center"/>
    </xf>
    <xf numFmtId="0" fontId="4" fillId="14" borderId="27" xfId="1" applyFill="1" applyBorder="1" applyAlignment="1">
      <alignment horizontal="center" vertical="center"/>
    </xf>
    <xf numFmtId="0" fontId="0" fillId="13" borderId="0" xfId="0" applyFill="1"/>
    <xf numFmtId="0" fontId="3" fillId="13" borderId="14" xfId="0" applyFont="1" applyFill="1" applyBorder="1" applyAlignment="1">
      <alignment horizontal="center"/>
    </xf>
    <xf numFmtId="0" fontId="4" fillId="13" borderId="15" xfId="1" applyFill="1" applyBorder="1" applyAlignment="1">
      <alignment horizontal="center"/>
    </xf>
    <xf numFmtId="0" fontId="3" fillId="13" borderId="20" xfId="0" applyFont="1" applyFill="1" applyBorder="1" applyAlignment="1">
      <alignment horizontal="center"/>
    </xf>
    <xf numFmtId="0" fontId="4" fillId="13" borderId="0" xfId="1" applyFill="1" applyBorder="1" applyAlignment="1">
      <alignment horizontal="center"/>
    </xf>
    <xf numFmtId="0" fontId="4" fillId="13" borderId="27" xfId="1" applyFill="1" applyBorder="1" applyAlignment="1">
      <alignment horizontal="center"/>
    </xf>
    <xf numFmtId="0" fontId="3" fillId="15" borderId="14" xfId="0" applyFont="1" applyFill="1" applyBorder="1" applyAlignment="1">
      <alignment horizontal="center"/>
    </xf>
    <xf numFmtId="0" fontId="4" fillId="15" borderId="15" xfId="1" applyFill="1" applyBorder="1" applyAlignment="1">
      <alignment horizontal="center" vertical="center"/>
    </xf>
    <xf numFmtId="3" fontId="4" fillId="15" borderId="15" xfId="3" applyNumberFormat="1" applyFill="1" applyBorder="1" applyAlignment="1">
      <alignment horizontal="center"/>
    </xf>
    <xf numFmtId="0" fontId="4" fillId="15" borderId="15" xfId="1" applyFill="1" applyBorder="1" applyAlignment="1">
      <alignment horizontal="center"/>
    </xf>
    <xf numFmtId="3" fontId="4" fillId="15" borderId="16" xfId="3" applyNumberFormat="1" applyFill="1" applyBorder="1" applyAlignment="1">
      <alignment horizontal="center"/>
    </xf>
    <xf numFmtId="0" fontId="3" fillId="15" borderId="17" xfId="0" applyFont="1" applyFill="1" applyBorder="1" applyAlignment="1">
      <alignment horizontal="center"/>
    </xf>
    <xf numFmtId="0" fontId="4" fillId="15" borderId="5" xfId="1" applyFill="1" applyBorder="1" applyAlignment="1">
      <alignment horizontal="center" vertical="center"/>
    </xf>
    <xf numFmtId="0" fontId="4" fillId="15" borderId="5" xfId="1" applyFill="1" applyBorder="1" applyAlignment="1">
      <alignment horizontal="center"/>
    </xf>
    <xf numFmtId="0" fontId="4" fillId="15" borderId="18" xfId="1" applyFill="1" applyBorder="1" applyAlignment="1">
      <alignment horizontal="center"/>
    </xf>
    <xf numFmtId="0" fontId="3" fillId="15" borderId="20" xfId="0" applyFont="1" applyFill="1" applyBorder="1" applyAlignment="1">
      <alignment horizontal="center"/>
    </xf>
    <xf numFmtId="0" fontId="4" fillId="15" borderId="0" xfId="1" applyFill="1" applyBorder="1" applyAlignment="1">
      <alignment horizontal="center" vertical="center"/>
    </xf>
    <xf numFmtId="0" fontId="4" fillId="15" borderId="0" xfId="1" applyFill="1" applyBorder="1" applyAlignment="1">
      <alignment horizontal="center"/>
    </xf>
    <xf numFmtId="0" fontId="4" fillId="15" borderId="27" xfId="1" applyFill="1" applyBorder="1" applyAlignment="1">
      <alignment horizontal="center"/>
    </xf>
    <xf numFmtId="0" fontId="4" fillId="13" borderId="15" xfId="8" applyFill="1" applyBorder="1" applyAlignment="1">
      <alignment horizontal="center"/>
    </xf>
    <xf numFmtId="0" fontId="4" fillId="13" borderId="0" xfId="8" applyFill="1" applyBorder="1" applyAlignment="1">
      <alignment horizontal="center"/>
    </xf>
    <xf numFmtId="0" fontId="0" fillId="15" borderId="5" xfId="8" applyFont="1" applyFill="1" applyBorder="1" applyAlignment="1">
      <alignment horizontal="center"/>
    </xf>
    <xf numFmtId="3" fontId="4" fillId="15" borderId="18" xfId="3" applyNumberFormat="1" applyFill="1" applyBorder="1" applyAlignment="1">
      <alignment horizontal="center"/>
    </xf>
    <xf numFmtId="0" fontId="4" fillId="13" borderId="5" xfId="8" applyFill="1" applyBorder="1" applyAlignment="1">
      <alignment horizontal="center"/>
    </xf>
    <xf numFmtId="0" fontId="4" fillId="15" borderId="15" xfId="8" applyFill="1" applyBorder="1" applyAlignment="1">
      <alignment horizontal="center"/>
    </xf>
    <xf numFmtId="0" fontId="4" fillId="15" borderId="5" xfId="8" applyFill="1" applyBorder="1" applyAlignment="1">
      <alignment horizontal="center"/>
    </xf>
    <xf numFmtId="0" fontId="0" fillId="0" borderId="5" xfId="0" applyBorder="1"/>
    <xf numFmtId="0" fontId="0" fillId="0" borderId="5" xfId="0" applyBorder="1" applyAlignment="1">
      <alignment horizontal="center"/>
    </xf>
    <xf numFmtId="0" fontId="0" fillId="0" borderId="18" xfId="0" applyBorder="1" applyAlignment="1">
      <alignment horizontal="center"/>
    </xf>
    <xf numFmtId="0" fontId="3" fillId="6" borderId="14" xfId="0" applyFont="1" applyFill="1" applyBorder="1" applyAlignment="1">
      <alignment horizontal="left"/>
    </xf>
    <xf numFmtId="0" fontId="4" fillId="6" borderId="15" xfId="1" applyFill="1" applyBorder="1" applyAlignment="1">
      <alignment horizontal="center" vertical="center"/>
    </xf>
    <xf numFmtId="3" fontId="4" fillId="6" borderId="15" xfId="3" applyNumberFormat="1" applyFill="1" applyBorder="1" applyAlignment="1">
      <alignment horizontal="center"/>
    </xf>
    <xf numFmtId="3" fontId="4" fillId="6" borderId="16" xfId="3" applyNumberFormat="1" applyFill="1" applyBorder="1" applyAlignment="1">
      <alignment horizontal="center"/>
    </xf>
    <xf numFmtId="0" fontId="3" fillId="6" borderId="20" xfId="0" applyFont="1" applyFill="1" applyBorder="1" applyAlignment="1">
      <alignment horizontal="left"/>
    </xf>
    <xf numFmtId="0" fontId="4" fillId="6" borderId="0" xfId="1" applyFill="1" applyBorder="1" applyAlignment="1">
      <alignment horizontal="center" vertical="center"/>
    </xf>
    <xf numFmtId="0" fontId="4" fillId="6" borderId="27" xfId="1" applyFill="1" applyBorder="1" applyAlignment="1">
      <alignment horizontal="center" vertical="center"/>
    </xf>
    <xf numFmtId="0" fontId="3" fillId="6" borderId="17" xfId="0" applyFont="1" applyFill="1" applyBorder="1" applyAlignment="1">
      <alignment horizontal="left"/>
    </xf>
    <xf numFmtId="0" fontId="4" fillId="6" borderId="5" xfId="1" applyFill="1" applyBorder="1" applyAlignment="1">
      <alignment horizontal="center" vertical="center"/>
    </xf>
    <xf numFmtId="0" fontId="4" fillId="6" borderId="18" xfId="1" applyFill="1" applyBorder="1" applyAlignment="1">
      <alignment horizontal="center" vertical="center"/>
    </xf>
    <xf numFmtId="0" fontId="11" fillId="12" borderId="2" xfId="0" applyFont="1" applyFill="1" applyBorder="1" applyAlignment="1">
      <alignment horizontal="left"/>
    </xf>
    <xf numFmtId="0" fontId="11" fillId="12" borderId="24" xfId="0" applyFont="1" applyFill="1" applyBorder="1" applyAlignment="1">
      <alignment horizontal="left"/>
    </xf>
    <xf numFmtId="0" fontId="11" fillId="12" borderId="25" xfId="0" applyFont="1" applyFill="1" applyBorder="1" applyAlignment="1">
      <alignment horizontal="center"/>
    </xf>
    <xf numFmtId="0" fontId="11" fillId="12" borderId="26" xfId="0" applyFont="1" applyFill="1" applyBorder="1" applyAlignment="1">
      <alignment horizontal="center" wrapText="1"/>
    </xf>
    <xf numFmtId="0" fontId="14" fillId="0" borderId="0" xfId="0" applyFont="1"/>
    <xf numFmtId="0" fontId="7" fillId="2" borderId="1" xfId="0" applyFont="1" applyFill="1" applyBorder="1" applyAlignment="1">
      <alignment horizontal="left" wrapText="1"/>
    </xf>
    <xf numFmtId="0" fontId="0" fillId="0" borderId="0" xfId="0" applyFont="1" applyAlignment="1">
      <alignment wrapText="1"/>
    </xf>
    <xf numFmtId="0" fontId="11" fillId="2" borderId="1" xfId="0" applyFont="1" applyFill="1" applyBorder="1" applyAlignment="1">
      <alignment horizontal="left" wrapText="1"/>
    </xf>
    <xf numFmtId="0" fontId="14" fillId="0" borderId="0" xfId="0" applyFont="1" applyAlignment="1">
      <alignment wrapText="1"/>
    </xf>
    <xf numFmtId="10" fontId="3" fillId="9" borderId="15" xfId="1" applyNumberFormat="1" applyFont="1" applyFill="1" applyBorder="1" applyAlignment="1">
      <alignment horizontal="left" vertical="center"/>
    </xf>
    <xf numFmtId="10" fontId="3" fillId="9" borderId="16" xfId="1" applyNumberFormat="1" applyFont="1" applyFill="1" applyBorder="1" applyAlignment="1">
      <alignment horizontal="left" vertical="center"/>
    </xf>
    <xf numFmtId="10" fontId="3" fillId="9" borderId="18" xfId="1" applyNumberFormat="1" applyFont="1" applyFill="1" applyBorder="1" applyAlignment="1">
      <alignment horizontal="left" vertical="center"/>
    </xf>
    <xf numFmtId="0" fontId="4" fillId="0" borderId="9" xfId="1" applyFont="1" applyBorder="1" applyAlignment="1">
      <alignment horizontal="left" vertical="center"/>
    </xf>
    <xf numFmtId="0" fontId="4" fillId="0" borderId="0" xfId="1" applyFont="1" applyAlignment="1">
      <alignment horizontal="left" vertical="center"/>
    </xf>
    <xf numFmtId="0" fontId="3" fillId="9" borderId="18" xfId="1" applyFont="1" applyFill="1" applyBorder="1" applyAlignment="1">
      <alignment horizontal="left" vertical="center"/>
    </xf>
    <xf numFmtId="0" fontId="2" fillId="9" borderId="14" xfId="0" applyFont="1" applyFill="1" applyBorder="1" applyAlignment="1">
      <alignment horizontal="left"/>
    </xf>
    <xf numFmtId="0" fontId="2" fillId="9" borderId="15" xfId="0" applyFont="1" applyFill="1" applyBorder="1" applyAlignment="1">
      <alignment horizontal="left"/>
    </xf>
    <xf numFmtId="10" fontId="2" fillId="9" borderId="15" xfId="0" applyNumberFormat="1" applyFont="1" applyFill="1" applyBorder="1" applyAlignment="1">
      <alignment horizontal="left"/>
    </xf>
    <xf numFmtId="10" fontId="2" fillId="9" borderId="16" xfId="0" applyNumberFormat="1" applyFont="1" applyFill="1" applyBorder="1" applyAlignment="1">
      <alignment horizontal="left"/>
    </xf>
    <xf numFmtId="0" fontId="2" fillId="9" borderId="17" xfId="0" applyFont="1" applyFill="1" applyBorder="1" applyAlignment="1">
      <alignment horizontal="left"/>
    </xf>
    <xf numFmtId="0" fontId="2" fillId="9" borderId="5" xfId="0" applyFont="1" applyFill="1" applyBorder="1" applyAlignment="1">
      <alignment horizontal="left"/>
    </xf>
    <xf numFmtId="0" fontId="2" fillId="9" borderId="18" xfId="0" applyFont="1" applyFill="1" applyBorder="1" applyAlignment="1">
      <alignment horizontal="left"/>
    </xf>
    <xf numFmtId="0" fontId="3" fillId="2" borderId="1" xfId="0" applyFont="1" applyFill="1" applyBorder="1" applyAlignment="1">
      <alignment horizontal="center" wrapText="1"/>
    </xf>
    <xf numFmtId="3" fontId="4" fillId="0" borderId="0" xfId="3" applyNumberFormat="1" applyAlignment="1">
      <alignment horizontal="center"/>
    </xf>
    <xf numFmtId="3" fontId="3" fillId="9" borderId="15" xfId="3" applyNumberFormat="1" applyFont="1" applyFill="1" applyBorder="1" applyAlignment="1">
      <alignment horizontal="center"/>
    </xf>
    <xf numFmtId="3" fontId="3" fillId="9" borderId="5" xfId="3" applyNumberFormat="1" applyFont="1" applyFill="1" applyBorder="1" applyAlignment="1">
      <alignment horizontal="center"/>
    </xf>
    <xf numFmtId="3" fontId="4" fillId="0" borderId="9" xfId="3" applyNumberFormat="1" applyBorder="1" applyAlignment="1">
      <alignment horizontal="center"/>
    </xf>
    <xf numFmtId="0" fontId="4" fillId="0" borderId="0" xfId="1" applyAlignment="1">
      <alignment horizontal="center" vertical="center"/>
    </xf>
    <xf numFmtId="3" fontId="2" fillId="9" borderId="15" xfId="0" applyNumberFormat="1" applyFont="1" applyFill="1" applyBorder="1" applyAlignment="1">
      <alignment horizontal="center"/>
    </xf>
    <xf numFmtId="1" fontId="2" fillId="9" borderId="5" xfId="0" applyNumberFormat="1" applyFont="1" applyFill="1" applyBorder="1" applyAlignment="1">
      <alignment horizontal="center"/>
    </xf>
    <xf numFmtId="0" fontId="0" fillId="0" borderId="0" xfId="0" applyAlignment="1">
      <alignment horizontal="center"/>
    </xf>
    <xf numFmtId="165" fontId="15" fillId="8" borderId="0" xfId="0" applyNumberFormat="1" applyFont="1" applyFill="1" applyAlignment="1">
      <alignment horizontal="center"/>
    </xf>
    <xf numFmtId="165" fontId="15" fillId="7" borderId="0" xfId="0" applyNumberFormat="1" applyFont="1" applyFill="1" applyAlignment="1">
      <alignment horizontal="center"/>
    </xf>
    <xf numFmtId="165" fontId="15" fillId="16" borderId="0" xfId="0" applyNumberFormat="1" applyFont="1" applyFill="1" applyAlignment="1">
      <alignment horizontal="center"/>
    </xf>
    <xf numFmtId="165" fontId="15" fillId="14" borderId="0" xfId="0" applyNumberFormat="1" applyFont="1" applyFill="1" applyAlignment="1">
      <alignment horizontal="center"/>
    </xf>
    <xf numFmtId="165" fontId="15" fillId="11" borderId="0" xfId="0" applyNumberFormat="1" applyFont="1" applyFill="1" applyAlignment="1">
      <alignment horizontal="center"/>
    </xf>
    <xf numFmtId="165" fontId="15" fillId="9" borderId="0" xfId="0" applyNumberFormat="1" applyFont="1" applyFill="1" applyAlignment="1">
      <alignment horizontal="center"/>
    </xf>
    <xf numFmtId="165" fontId="15" fillId="0" borderId="0" xfId="0" applyNumberFormat="1" applyFont="1" applyAlignment="1">
      <alignment horizontal="center"/>
    </xf>
    <xf numFmtId="165" fontId="7" fillId="2" borderId="1" xfId="0" applyNumberFormat="1" applyFont="1" applyFill="1" applyBorder="1" applyAlignment="1">
      <alignment horizontal="center" wrapText="1"/>
    </xf>
    <xf numFmtId="165" fontId="8" fillId="8" borderId="0" xfId="1" applyNumberFormat="1" applyFont="1" applyFill="1" applyAlignment="1">
      <alignment horizontal="center" vertical="center"/>
    </xf>
    <xf numFmtId="165" fontId="8" fillId="7" borderId="0" xfId="1" applyNumberFormat="1" applyFont="1" applyFill="1" applyAlignment="1">
      <alignment horizontal="center" vertical="center"/>
    </xf>
    <xf numFmtId="165" fontId="8" fillId="16" borderId="0" xfId="1" applyNumberFormat="1" applyFont="1" applyFill="1" applyAlignment="1">
      <alignment horizontal="center" vertical="center"/>
    </xf>
    <xf numFmtId="165" fontId="8" fillId="14" borderId="0" xfId="1" applyNumberFormat="1" applyFont="1" applyFill="1" applyAlignment="1">
      <alignment horizontal="center" vertical="center"/>
    </xf>
    <xf numFmtId="165" fontId="8" fillId="11" borderId="0" xfId="1" applyNumberFormat="1" applyFont="1" applyFill="1" applyAlignment="1">
      <alignment horizontal="center" vertical="center"/>
    </xf>
    <xf numFmtId="165" fontId="8" fillId="9" borderId="0" xfId="1" applyNumberFormat="1" applyFont="1" applyFill="1" applyAlignment="1">
      <alignment horizontal="center" vertical="center"/>
    </xf>
    <xf numFmtId="0" fontId="7" fillId="2" borderId="1" xfId="0" applyFont="1" applyFill="1" applyBorder="1" applyAlignment="1">
      <alignment horizontal="center" wrapText="1"/>
    </xf>
    <xf numFmtId="0" fontId="7" fillId="2" borderId="1" xfId="0" applyFont="1" applyFill="1" applyBorder="1" applyAlignment="1">
      <alignment horizontal="left"/>
    </xf>
    <xf numFmtId="0" fontId="8" fillId="8" borderId="0" xfId="1" applyFont="1" applyFill="1" applyAlignment="1">
      <alignment horizontal="center" vertical="center"/>
    </xf>
    <xf numFmtId="14" fontId="8" fillId="8" borderId="0" xfId="2" applyNumberFormat="1" applyFont="1" applyFill="1" applyAlignment="1">
      <alignment horizontal="center"/>
    </xf>
    <xf numFmtId="0" fontId="0" fillId="0" borderId="0" xfId="0" applyFont="1"/>
    <xf numFmtId="0" fontId="8" fillId="7" borderId="0" xfId="1" applyFont="1" applyFill="1" applyAlignment="1">
      <alignment horizontal="center" vertical="center"/>
    </xf>
    <xf numFmtId="14" fontId="8" fillId="7" borderId="0" xfId="2" applyNumberFormat="1" applyFont="1" applyFill="1" applyAlignment="1">
      <alignment horizontal="center"/>
    </xf>
    <xf numFmtId="0" fontId="8" fillId="16" borderId="0" xfId="1" applyFont="1" applyFill="1" applyAlignment="1">
      <alignment horizontal="center" vertical="center"/>
    </xf>
    <xf numFmtId="14" fontId="8" fillId="16" borderId="0" xfId="2" applyNumberFormat="1" applyFont="1" applyFill="1" applyAlignment="1">
      <alignment horizontal="center"/>
    </xf>
    <xf numFmtId="0" fontId="8" fillId="14" borderId="0" xfId="1" applyFont="1" applyFill="1" applyAlignment="1">
      <alignment horizontal="center" vertical="center"/>
    </xf>
    <xf numFmtId="14" fontId="8" fillId="14" borderId="0" xfId="2" applyNumberFormat="1" applyFont="1" applyFill="1" applyAlignment="1">
      <alignment horizontal="center"/>
    </xf>
    <xf numFmtId="0" fontId="8" fillId="11" borderId="0" xfId="1" applyFont="1" applyFill="1" applyAlignment="1">
      <alignment horizontal="center" vertical="center"/>
    </xf>
    <xf numFmtId="14" fontId="8" fillId="11" borderId="0" xfId="2" applyNumberFormat="1" applyFont="1" applyFill="1" applyAlignment="1">
      <alignment horizontal="center"/>
    </xf>
    <xf numFmtId="0" fontId="8" fillId="9" borderId="0" xfId="1" applyFont="1" applyFill="1" applyAlignment="1">
      <alignment horizontal="center" vertical="center"/>
    </xf>
    <xf numFmtId="14" fontId="8" fillId="9" borderId="0" xfId="2" applyNumberFormat="1" applyFont="1" applyFill="1" applyAlignment="1">
      <alignment horizontal="center"/>
    </xf>
    <xf numFmtId="0" fontId="0" fillId="0" borderId="0" xfId="0" applyFont="1" applyAlignment="1">
      <alignment horizontal="center"/>
    </xf>
    <xf numFmtId="14" fontId="0" fillId="0" borderId="0" xfId="0" applyNumberFormat="1" applyFont="1" applyAlignment="1">
      <alignment horizontal="right"/>
    </xf>
    <xf numFmtId="0" fontId="5" fillId="2" borderId="1" xfId="0" applyFont="1" applyFill="1" applyBorder="1" applyAlignment="1">
      <alignment horizontal="left" wrapText="1"/>
    </xf>
    <xf numFmtId="0" fontId="5" fillId="2" borderId="8" xfId="0" applyFont="1" applyFill="1" applyBorder="1" applyAlignment="1">
      <alignment horizontal="left" wrapText="1"/>
    </xf>
    <xf numFmtId="14" fontId="5" fillId="2" borderId="8" xfId="0" applyNumberFormat="1" applyFont="1" applyFill="1" applyBorder="1" applyAlignment="1">
      <alignment horizontal="right" wrapText="1"/>
    </xf>
    <xf numFmtId="0" fontId="5" fillId="2" borderId="28" xfId="0" applyFont="1" applyFill="1" applyBorder="1" applyAlignment="1">
      <alignment horizontal="left"/>
    </xf>
    <xf numFmtId="0" fontId="12" fillId="0" borderId="14" xfId="1" applyFont="1" applyBorder="1" applyAlignment="1">
      <alignment horizontal="left" vertical="center"/>
    </xf>
    <xf numFmtId="0" fontId="12" fillId="0" borderId="15" xfId="1" applyFont="1" applyBorder="1" applyAlignment="1">
      <alignment horizontal="left" vertical="center"/>
    </xf>
    <xf numFmtId="14" fontId="12" fillId="0" borderId="15" xfId="2" applyNumberFormat="1" applyFont="1" applyBorder="1" applyAlignment="1">
      <alignment horizontal="right"/>
    </xf>
    <xf numFmtId="0" fontId="12" fillId="0" borderId="20" xfId="1" applyFont="1" applyBorder="1" applyAlignment="1">
      <alignment horizontal="left" vertical="center"/>
    </xf>
    <xf numFmtId="0" fontId="12" fillId="0" borderId="0" xfId="1" applyFont="1" applyBorder="1" applyAlignment="1">
      <alignment horizontal="left" vertical="center"/>
    </xf>
    <xf numFmtId="14" fontId="12" fillId="0" borderId="0" xfId="2" applyNumberFormat="1" applyFont="1" applyBorder="1" applyAlignment="1">
      <alignment horizontal="right"/>
    </xf>
    <xf numFmtId="0" fontId="12" fillId="0" borderId="17" xfId="1" applyFont="1" applyBorder="1" applyAlignment="1">
      <alignment horizontal="left" vertical="center"/>
    </xf>
    <xf numFmtId="0" fontId="12" fillId="0" borderId="5" xfId="1" applyFont="1" applyBorder="1" applyAlignment="1">
      <alignment horizontal="left" vertical="center"/>
    </xf>
    <xf numFmtId="14" fontId="12" fillId="0" borderId="5" xfId="2" applyNumberFormat="1" applyFont="1" applyBorder="1" applyAlignment="1">
      <alignment horizontal="right"/>
    </xf>
    <xf numFmtId="0" fontId="5" fillId="2" borderId="1" xfId="0" applyFont="1" applyFill="1" applyBorder="1" applyAlignment="1">
      <alignment horizontal="left"/>
    </xf>
    <xf numFmtId="0" fontId="12" fillId="0" borderId="0" xfId="1" applyFont="1" applyAlignment="1">
      <alignment horizontal="left" vertical="center"/>
    </xf>
    <xf numFmtId="14" fontId="12" fillId="0" borderId="0" xfId="2" applyNumberFormat="1" applyFont="1" applyAlignment="1">
      <alignment horizontal="right"/>
    </xf>
    <xf numFmtId="14" fontId="12" fillId="0" borderId="16" xfId="2" applyNumberFormat="1" applyFont="1" applyBorder="1" applyAlignment="1">
      <alignment horizontal="right"/>
    </xf>
    <xf numFmtId="14" fontId="12" fillId="0" borderId="27" xfId="2" applyNumberFormat="1" applyFont="1" applyBorder="1" applyAlignment="1">
      <alignment horizontal="right"/>
    </xf>
    <xf numFmtId="14" fontId="12" fillId="0" borderId="18" xfId="2" applyNumberFormat="1" applyFont="1" applyBorder="1" applyAlignment="1">
      <alignment horizontal="right"/>
    </xf>
    <xf numFmtId="3" fontId="12" fillId="4" borderId="15" xfId="3" applyNumberFormat="1" applyFont="1" applyFill="1" applyBorder="1" applyAlignment="1">
      <alignment horizontal="left"/>
    </xf>
    <xf numFmtId="164" fontId="0" fillId="4" borderId="15" xfId="0" applyNumberFormat="1" applyFont="1" applyFill="1" applyBorder="1" applyAlignment="1">
      <alignment horizontal="left"/>
    </xf>
    <xf numFmtId="164" fontId="0" fillId="4" borderId="16" xfId="0" applyNumberFormat="1" applyFont="1" applyFill="1" applyBorder="1" applyAlignment="1">
      <alignment horizontal="left"/>
    </xf>
    <xf numFmtId="3" fontId="12" fillId="4" borderId="0" xfId="3" applyNumberFormat="1" applyFont="1" applyFill="1" applyBorder="1" applyAlignment="1">
      <alignment horizontal="left"/>
    </xf>
    <xf numFmtId="164" fontId="0" fillId="4" borderId="0" xfId="0" applyNumberFormat="1" applyFont="1" applyFill="1" applyBorder="1" applyAlignment="1">
      <alignment horizontal="left"/>
    </xf>
    <xf numFmtId="164" fontId="0" fillId="4" borderId="27" xfId="0" applyNumberFormat="1" applyFont="1" applyFill="1" applyBorder="1" applyAlignment="1">
      <alignment horizontal="left"/>
    </xf>
    <xf numFmtId="3" fontId="12" fillId="4" borderId="14" xfId="3" applyNumberFormat="1" applyFont="1" applyFill="1" applyBorder="1" applyAlignment="1">
      <alignment horizontal="left"/>
    </xf>
    <xf numFmtId="3" fontId="12" fillId="4" borderId="20" xfId="3" applyNumberFormat="1" applyFont="1" applyFill="1" applyBorder="1" applyAlignment="1">
      <alignment horizontal="left"/>
    </xf>
    <xf numFmtId="3" fontId="12" fillId="0" borderId="0" xfId="3" applyNumberFormat="1" applyFont="1" applyAlignment="1">
      <alignment horizontal="left"/>
    </xf>
    <xf numFmtId="164" fontId="0" fillId="0" borderId="0" xfId="0" applyNumberFormat="1" applyFont="1" applyAlignment="1">
      <alignment horizontal="left"/>
    </xf>
    <xf numFmtId="0" fontId="0" fillId="0" borderId="0" xfId="0" applyFont="1" applyAlignment="1">
      <alignment horizontal="left"/>
    </xf>
    <xf numFmtId="3" fontId="12" fillId="8" borderId="14" xfId="3" applyNumberFormat="1" applyFont="1" applyFill="1" applyBorder="1" applyAlignment="1">
      <alignment horizontal="left"/>
    </xf>
    <xf numFmtId="164" fontId="0" fillId="8" borderId="15" xfId="0" applyNumberFormat="1" applyFont="1" applyFill="1" applyBorder="1" applyAlignment="1">
      <alignment horizontal="left"/>
    </xf>
    <xf numFmtId="164" fontId="0" fillId="8" borderId="16" xfId="0" applyNumberFormat="1" applyFont="1" applyFill="1" applyBorder="1" applyAlignment="1">
      <alignment horizontal="left"/>
    </xf>
    <xf numFmtId="164" fontId="0" fillId="14" borderId="14" xfId="0" applyNumberFormat="1" applyFont="1" applyFill="1" applyBorder="1" applyAlignment="1">
      <alignment horizontal="left"/>
    </xf>
    <xf numFmtId="164" fontId="0" fillId="14" borderId="15" xfId="0" applyNumberFormat="1" applyFont="1" applyFill="1" applyBorder="1" applyAlignment="1">
      <alignment horizontal="left"/>
    </xf>
    <xf numFmtId="3" fontId="12" fillId="14" borderId="15" xfId="3" applyNumberFormat="1" applyFont="1" applyFill="1" applyBorder="1" applyAlignment="1">
      <alignment horizontal="left"/>
    </xf>
    <xf numFmtId="167" fontId="0" fillId="14" borderId="16" xfId="0" applyNumberFormat="1" applyFont="1" applyFill="1" applyBorder="1" applyAlignment="1">
      <alignment horizontal="left"/>
    </xf>
    <xf numFmtId="3" fontId="12" fillId="8" borderId="20" xfId="3" applyNumberFormat="1" applyFont="1" applyFill="1" applyBorder="1" applyAlignment="1">
      <alignment horizontal="left"/>
    </xf>
    <xf numFmtId="164" fontId="0" fillId="8" borderId="0" xfId="0" applyNumberFormat="1" applyFont="1" applyFill="1" applyBorder="1" applyAlignment="1">
      <alignment horizontal="left"/>
    </xf>
    <xf numFmtId="164" fontId="0" fillId="8" borderId="27" xfId="0" applyNumberFormat="1" applyFont="1" applyFill="1" applyBorder="1" applyAlignment="1">
      <alignment horizontal="left"/>
    </xf>
    <xf numFmtId="164" fontId="0" fillId="14" borderId="20" xfId="0" applyNumberFormat="1" applyFont="1" applyFill="1" applyBorder="1" applyAlignment="1">
      <alignment horizontal="left"/>
    </xf>
    <xf numFmtId="164" fontId="0" fillId="14" borderId="0" xfId="0" applyNumberFormat="1" applyFont="1" applyFill="1" applyBorder="1" applyAlignment="1">
      <alignment horizontal="left"/>
    </xf>
    <xf numFmtId="3" fontId="12" fillId="14" borderId="0" xfId="3" applyNumberFormat="1" applyFont="1" applyFill="1" applyBorder="1" applyAlignment="1">
      <alignment horizontal="left"/>
    </xf>
    <xf numFmtId="167" fontId="0" fillId="14" borderId="27" xfId="0" applyNumberFormat="1" applyFont="1" applyFill="1" applyBorder="1" applyAlignment="1">
      <alignment horizontal="left"/>
    </xf>
    <xf numFmtId="3" fontId="12" fillId="8" borderId="17" xfId="3" applyNumberFormat="1" applyFont="1" applyFill="1" applyBorder="1" applyAlignment="1">
      <alignment horizontal="left"/>
    </xf>
    <xf numFmtId="164" fontId="0" fillId="8" borderId="5" xfId="0" applyNumberFormat="1" applyFont="1" applyFill="1" applyBorder="1" applyAlignment="1">
      <alignment horizontal="left"/>
    </xf>
    <xf numFmtId="164" fontId="0" fillId="8" borderId="18" xfId="0" applyNumberFormat="1" applyFont="1" applyFill="1" applyBorder="1" applyAlignment="1">
      <alignment horizontal="left"/>
    </xf>
    <xf numFmtId="164" fontId="0" fillId="14" borderId="17" xfId="0" applyNumberFormat="1" applyFont="1" applyFill="1" applyBorder="1" applyAlignment="1">
      <alignment horizontal="left"/>
    </xf>
    <xf numFmtId="164" fontId="0" fillId="14" borderId="5" xfId="0" applyNumberFormat="1" applyFont="1" applyFill="1" applyBorder="1" applyAlignment="1">
      <alignment horizontal="left"/>
    </xf>
    <xf numFmtId="3" fontId="12" fillId="14" borderId="5" xfId="3" applyNumberFormat="1" applyFont="1" applyFill="1" applyBorder="1" applyAlignment="1">
      <alignment horizontal="left"/>
    </xf>
    <xf numFmtId="167" fontId="0" fillId="14" borderId="18" xfId="0" applyNumberFormat="1" applyFont="1" applyFill="1" applyBorder="1" applyAlignment="1">
      <alignment horizontal="left"/>
    </xf>
    <xf numFmtId="167" fontId="0" fillId="0" borderId="0" xfId="0" applyNumberFormat="1" applyFont="1" applyAlignment="1">
      <alignment horizontal="left"/>
    </xf>
    <xf numFmtId="3" fontId="12" fillId="4" borderId="0" xfId="1" applyNumberFormat="1" applyFont="1" applyFill="1" applyBorder="1" applyAlignment="1">
      <alignment horizontal="left" vertical="center"/>
    </xf>
    <xf numFmtId="3" fontId="12" fillId="4" borderId="5" xfId="1" applyNumberFormat="1" applyFont="1" applyFill="1" applyBorder="1" applyAlignment="1">
      <alignment horizontal="left" vertical="center"/>
    </xf>
    <xf numFmtId="3" fontId="12" fillId="4" borderId="14" xfId="1" applyNumberFormat="1" applyFont="1" applyFill="1" applyBorder="1" applyAlignment="1">
      <alignment horizontal="left" vertical="center"/>
    </xf>
    <xf numFmtId="3" fontId="12" fillId="4" borderId="20" xfId="1" applyNumberFormat="1" applyFont="1" applyFill="1" applyBorder="1" applyAlignment="1">
      <alignment horizontal="left" vertical="center"/>
    </xf>
    <xf numFmtId="164" fontId="0" fillId="0" borderId="0" xfId="0" applyNumberFormat="1" applyFont="1" applyBorder="1" applyAlignment="1">
      <alignment horizontal="left"/>
    </xf>
    <xf numFmtId="0" fontId="12" fillId="4" borderId="14" xfId="1" applyFont="1" applyFill="1" applyBorder="1" applyAlignment="1">
      <alignment horizontal="left" vertical="center"/>
    </xf>
    <xf numFmtId="0" fontId="12" fillId="4" borderId="20" xfId="1" applyFont="1" applyFill="1" applyBorder="1" applyAlignment="1">
      <alignment horizontal="left" vertical="center"/>
    </xf>
    <xf numFmtId="0" fontId="12" fillId="4" borderId="17" xfId="1" applyFont="1" applyFill="1" applyBorder="1" applyAlignment="1">
      <alignment horizontal="left" vertical="center"/>
    </xf>
    <xf numFmtId="164" fontId="0" fillId="4" borderId="5" xfId="0" applyNumberFormat="1" applyFont="1" applyFill="1" applyBorder="1" applyAlignment="1">
      <alignment horizontal="left"/>
    </xf>
    <xf numFmtId="164" fontId="0" fillId="4" borderId="18" xfId="0" applyNumberFormat="1" applyFont="1" applyFill="1" applyBorder="1" applyAlignment="1">
      <alignment horizontal="left"/>
    </xf>
    <xf numFmtId="0" fontId="5" fillId="9" borderId="14" xfId="1" applyFont="1" applyFill="1" applyBorder="1" applyAlignment="1">
      <alignment horizontal="left" vertical="center"/>
    </xf>
    <xf numFmtId="0" fontId="5" fillId="9" borderId="15" xfId="1" applyFont="1" applyFill="1" applyBorder="1" applyAlignment="1">
      <alignment horizontal="left" vertical="center"/>
    </xf>
    <xf numFmtId="14" fontId="5" fillId="9" borderId="15" xfId="2" applyNumberFormat="1" applyFont="1" applyFill="1" applyBorder="1" applyAlignment="1">
      <alignment horizontal="right"/>
    </xf>
    <xf numFmtId="14" fontId="5" fillId="9" borderId="16" xfId="2" applyNumberFormat="1" applyFont="1" applyFill="1" applyBorder="1" applyAlignment="1">
      <alignment horizontal="right"/>
    </xf>
    <xf numFmtId="3" fontId="5" fillId="8" borderId="14" xfId="3" applyNumberFormat="1" applyFont="1" applyFill="1" applyBorder="1" applyAlignment="1">
      <alignment horizontal="left"/>
    </xf>
    <xf numFmtId="3" fontId="2" fillId="4" borderId="14" xfId="0" applyNumberFormat="1" applyFont="1" applyFill="1" applyBorder="1" applyAlignment="1">
      <alignment horizontal="left"/>
    </xf>
    <xf numFmtId="164" fontId="2" fillId="4" borderId="15" xfId="0" applyNumberFormat="1" applyFont="1" applyFill="1" applyBorder="1" applyAlignment="1">
      <alignment horizontal="left"/>
    </xf>
    <xf numFmtId="164" fontId="2" fillId="4" borderId="16" xfId="0" applyNumberFormat="1" applyFont="1" applyFill="1" applyBorder="1" applyAlignment="1">
      <alignment horizontal="left"/>
    </xf>
    <xf numFmtId="164" fontId="2" fillId="14" borderId="14" xfId="0" applyNumberFormat="1" applyFont="1" applyFill="1" applyBorder="1" applyAlignment="1">
      <alignment horizontal="left"/>
    </xf>
    <xf numFmtId="164" fontId="2" fillId="14" borderId="15" xfId="0" applyNumberFormat="1" applyFont="1" applyFill="1" applyBorder="1" applyAlignment="1">
      <alignment horizontal="left"/>
    </xf>
    <xf numFmtId="3" fontId="2" fillId="14" borderId="15" xfId="0" applyNumberFormat="1" applyFont="1" applyFill="1" applyBorder="1" applyAlignment="1">
      <alignment horizontal="left"/>
    </xf>
    <xf numFmtId="0" fontId="2" fillId="0" borderId="0" xfId="0" applyFont="1"/>
    <xf numFmtId="0" fontId="5" fillId="9" borderId="17" xfId="1" applyFont="1" applyFill="1" applyBorder="1" applyAlignment="1">
      <alignment horizontal="left" vertical="center"/>
    </xf>
    <xf numFmtId="0" fontId="5" fillId="9" borderId="5" xfId="1" applyFont="1" applyFill="1" applyBorder="1" applyAlignment="1">
      <alignment horizontal="left" vertical="center"/>
    </xf>
    <xf numFmtId="14" fontId="5" fillId="9" borderId="5" xfId="2" applyNumberFormat="1" applyFont="1" applyFill="1" applyBorder="1" applyAlignment="1">
      <alignment horizontal="right"/>
    </xf>
    <xf numFmtId="14" fontId="5" fillId="9" borderId="18" xfId="2" applyNumberFormat="1" applyFont="1" applyFill="1" applyBorder="1" applyAlignment="1">
      <alignment horizontal="right"/>
    </xf>
    <xf numFmtId="3" fontId="5" fillId="8" borderId="17" xfId="3" applyNumberFormat="1" applyFont="1" applyFill="1" applyBorder="1" applyAlignment="1">
      <alignment horizontal="left"/>
    </xf>
    <xf numFmtId="3" fontId="5" fillId="4" borderId="17" xfId="3" applyNumberFormat="1" applyFont="1" applyFill="1" applyBorder="1" applyAlignment="1">
      <alignment horizontal="left"/>
    </xf>
    <xf numFmtId="164" fontId="5" fillId="4" borderId="5" xfId="3" applyNumberFormat="1" applyFont="1" applyFill="1" applyBorder="1" applyAlignment="1">
      <alignment horizontal="left"/>
    </xf>
    <xf numFmtId="164" fontId="5" fillId="4" borderId="18" xfId="3" applyNumberFormat="1" applyFont="1" applyFill="1" applyBorder="1" applyAlignment="1">
      <alignment horizontal="left"/>
    </xf>
    <xf numFmtId="164" fontId="5" fillId="14" borderId="17" xfId="3" applyNumberFormat="1" applyFont="1" applyFill="1" applyBorder="1" applyAlignment="1">
      <alignment horizontal="left"/>
    </xf>
    <xf numFmtId="164" fontId="5" fillId="14" borderId="5" xfId="3" applyNumberFormat="1" applyFont="1" applyFill="1" applyBorder="1" applyAlignment="1">
      <alignment horizontal="left"/>
    </xf>
    <xf numFmtId="3" fontId="5" fillId="14" borderId="5" xfId="3" applyNumberFormat="1" applyFont="1" applyFill="1" applyBorder="1" applyAlignment="1">
      <alignment horizontal="left"/>
    </xf>
    <xf numFmtId="167" fontId="2" fillId="14" borderId="18" xfId="0" applyNumberFormat="1" applyFont="1" applyFill="1" applyBorder="1" applyAlignment="1">
      <alignment horizontal="left"/>
    </xf>
    <xf numFmtId="3" fontId="5" fillId="4" borderId="14" xfId="3" applyNumberFormat="1" applyFont="1" applyFill="1" applyBorder="1" applyAlignment="1">
      <alignment horizontal="left"/>
    </xf>
    <xf numFmtId="3" fontId="5" fillId="14" borderId="15" xfId="3" applyNumberFormat="1" applyFont="1" applyFill="1" applyBorder="1" applyAlignment="1">
      <alignment horizontal="left"/>
    </xf>
    <xf numFmtId="3" fontId="5" fillId="4" borderId="5" xfId="3" applyNumberFormat="1" applyFont="1" applyFill="1" applyBorder="1" applyAlignment="1">
      <alignment horizontal="left"/>
    </xf>
    <xf numFmtId="14" fontId="2" fillId="9" borderId="15" xfId="0" applyNumberFormat="1" applyFont="1" applyFill="1" applyBorder="1" applyAlignment="1">
      <alignment horizontal="right"/>
    </xf>
    <xf numFmtId="14" fontId="2" fillId="9" borderId="16" xfId="0" applyNumberFormat="1" applyFont="1" applyFill="1" applyBorder="1" applyAlignment="1">
      <alignment horizontal="right"/>
    </xf>
    <xf numFmtId="3" fontId="2" fillId="8" borderId="14" xfId="0" applyNumberFormat="1" applyFont="1" applyFill="1" applyBorder="1" applyAlignment="1">
      <alignment horizontal="left"/>
    </xf>
    <xf numFmtId="3" fontId="2" fillId="8" borderId="15" xfId="0" applyNumberFormat="1" applyFont="1" applyFill="1" applyBorder="1" applyAlignment="1">
      <alignment horizontal="left"/>
    </xf>
    <xf numFmtId="3" fontId="2" fillId="4" borderId="15" xfId="0" applyNumberFormat="1" applyFont="1" applyFill="1" applyBorder="1" applyAlignment="1">
      <alignment horizontal="left"/>
    </xf>
    <xf numFmtId="0" fontId="2" fillId="9" borderId="5" xfId="0" applyFont="1" applyFill="1" applyBorder="1"/>
    <xf numFmtId="14" fontId="2" fillId="9" borderId="5" xfId="0" applyNumberFormat="1" applyFont="1" applyFill="1" applyBorder="1" applyAlignment="1">
      <alignment horizontal="right"/>
    </xf>
    <xf numFmtId="14" fontId="2" fillId="9" borderId="18" xfId="0" applyNumberFormat="1" applyFont="1" applyFill="1" applyBorder="1" applyAlignment="1">
      <alignment horizontal="right"/>
    </xf>
    <xf numFmtId="3" fontId="2" fillId="8" borderId="17" xfId="0" applyNumberFormat="1" applyFont="1" applyFill="1" applyBorder="1" applyAlignment="1">
      <alignment horizontal="left"/>
    </xf>
    <xf numFmtId="164" fontId="2" fillId="8" borderId="5" xfId="0" applyNumberFormat="1" applyFont="1" applyFill="1" applyBorder="1" applyAlignment="1">
      <alignment horizontal="left"/>
    </xf>
    <xf numFmtId="164" fontId="2" fillId="8" borderId="18" xfId="0" applyNumberFormat="1" applyFont="1" applyFill="1" applyBorder="1" applyAlignment="1">
      <alignment horizontal="left"/>
    </xf>
    <xf numFmtId="3" fontId="2" fillId="4" borderId="17" xfId="0" applyNumberFormat="1" applyFont="1" applyFill="1" applyBorder="1" applyAlignment="1">
      <alignment horizontal="left"/>
    </xf>
    <xf numFmtId="164" fontId="2" fillId="4" borderId="5" xfId="0" applyNumberFormat="1" applyFont="1" applyFill="1" applyBorder="1" applyAlignment="1">
      <alignment horizontal="left"/>
    </xf>
    <xf numFmtId="164" fontId="2" fillId="4" borderId="18" xfId="0" applyNumberFormat="1" applyFont="1" applyFill="1" applyBorder="1" applyAlignment="1">
      <alignment horizontal="left"/>
    </xf>
    <xf numFmtId="164" fontId="2" fillId="14" borderId="17" xfId="0" applyNumberFormat="1" applyFont="1" applyFill="1" applyBorder="1" applyAlignment="1">
      <alignment horizontal="left"/>
    </xf>
    <xf numFmtId="164" fontId="2" fillId="14" borderId="5" xfId="0" applyNumberFormat="1" applyFont="1" applyFill="1" applyBorder="1" applyAlignment="1">
      <alignment horizontal="left"/>
    </xf>
    <xf numFmtId="3" fontId="2" fillId="14" borderId="5" xfId="0" applyNumberFormat="1" applyFont="1" applyFill="1" applyBorder="1" applyAlignment="1">
      <alignment horizontal="left"/>
    </xf>
    <xf numFmtId="3" fontId="5" fillId="8" borderId="20" xfId="3" applyNumberFormat="1" applyFont="1" applyFill="1" applyBorder="1" applyAlignment="1">
      <alignment horizontal="left"/>
    </xf>
    <xf numFmtId="164" fontId="5" fillId="4" borderId="15" xfId="3" applyNumberFormat="1" applyFont="1" applyFill="1" applyBorder="1" applyAlignment="1">
      <alignment horizontal="left"/>
    </xf>
    <xf numFmtId="164" fontId="5" fillId="4" borderId="16" xfId="3" applyNumberFormat="1" applyFont="1" applyFill="1" applyBorder="1" applyAlignment="1">
      <alignment horizontal="left"/>
    </xf>
    <xf numFmtId="164" fontId="5" fillId="14" borderId="14" xfId="3" applyNumberFormat="1" applyFont="1" applyFill="1" applyBorder="1" applyAlignment="1">
      <alignment horizontal="left"/>
    </xf>
    <xf numFmtId="164" fontId="5" fillId="14" borderId="15" xfId="3" applyNumberFormat="1" applyFont="1" applyFill="1" applyBorder="1" applyAlignment="1">
      <alignment horizontal="left"/>
    </xf>
    <xf numFmtId="167" fontId="2" fillId="14" borderId="16" xfId="0" applyNumberFormat="1" applyFont="1" applyFill="1" applyBorder="1" applyAlignment="1">
      <alignment horizontal="left"/>
    </xf>
    <xf numFmtId="0" fontId="5" fillId="0" borderId="14" xfId="1" applyFont="1" applyBorder="1" applyAlignment="1">
      <alignment horizontal="left" vertical="center"/>
    </xf>
    <xf numFmtId="0" fontId="5" fillId="0" borderId="15" xfId="1" applyFont="1" applyBorder="1" applyAlignment="1">
      <alignment horizontal="left" vertical="center"/>
    </xf>
    <xf numFmtId="14" fontId="5" fillId="0" borderId="15" xfId="2" applyNumberFormat="1" applyFont="1" applyBorder="1" applyAlignment="1">
      <alignment horizontal="right"/>
    </xf>
    <xf numFmtId="164" fontId="5" fillId="8" borderId="15" xfId="3" applyNumberFormat="1" applyFont="1" applyFill="1" applyBorder="1" applyAlignment="1">
      <alignment horizontal="left"/>
    </xf>
    <xf numFmtId="0" fontId="5" fillId="0" borderId="17" xfId="1" applyFont="1" applyBorder="1" applyAlignment="1">
      <alignment horizontal="left" vertical="center"/>
    </xf>
    <xf numFmtId="0" fontId="5" fillId="0" borderId="5" xfId="1" applyFont="1" applyBorder="1" applyAlignment="1">
      <alignment horizontal="left" vertical="center"/>
    </xf>
    <xf numFmtId="14" fontId="5" fillId="0" borderId="5" xfId="2" applyNumberFormat="1" applyFont="1" applyBorder="1" applyAlignment="1">
      <alignment horizontal="right"/>
    </xf>
    <xf numFmtId="164" fontId="5" fillId="8" borderId="5" xfId="3" applyNumberFormat="1" applyFont="1" applyFill="1" applyBorder="1" applyAlignment="1">
      <alignment horizontal="left"/>
    </xf>
    <xf numFmtId="164" fontId="5" fillId="2" borderId="8" xfId="0" applyNumberFormat="1" applyFont="1" applyFill="1" applyBorder="1" applyAlignment="1">
      <alignment horizontal="left" wrapText="1"/>
    </xf>
    <xf numFmtId="164" fontId="12" fillId="8" borderId="0" xfId="1" applyNumberFormat="1" applyFont="1" applyFill="1" applyBorder="1" applyAlignment="1">
      <alignment horizontal="left" vertical="center"/>
    </xf>
    <xf numFmtId="164" fontId="12" fillId="8" borderId="27" xfId="1" applyNumberFormat="1" applyFont="1" applyFill="1" applyBorder="1" applyAlignment="1">
      <alignment horizontal="left" vertical="center"/>
    </xf>
    <xf numFmtId="164" fontId="12" fillId="8" borderId="5" xfId="1" applyNumberFormat="1" applyFont="1" applyFill="1" applyBorder="1" applyAlignment="1">
      <alignment horizontal="left" vertical="center"/>
    </xf>
    <xf numFmtId="164" fontId="5" fillId="8" borderId="0" xfId="3" applyNumberFormat="1" applyFont="1" applyFill="1" applyBorder="1" applyAlignment="1">
      <alignment horizontal="left"/>
    </xf>
    <xf numFmtId="164" fontId="5" fillId="8" borderId="27" xfId="3" applyNumberFormat="1" applyFont="1" applyFill="1" applyBorder="1" applyAlignment="1">
      <alignment horizontal="left"/>
    </xf>
    <xf numFmtId="164" fontId="5" fillId="8" borderId="18" xfId="3" applyNumberFormat="1" applyFont="1" applyFill="1" applyBorder="1" applyAlignment="1">
      <alignment horizontal="left"/>
    </xf>
    <xf numFmtId="164" fontId="12" fillId="0" borderId="0" xfId="1" applyNumberFormat="1" applyFont="1" applyAlignment="1">
      <alignment horizontal="left" vertical="center"/>
    </xf>
    <xf numFmtId="164" fontId="2" fillId="8" borderId="15" xfId="0" applyNumberFormat="1" applyFont="1" applyFill="1" applyBorder="1" applyAlignment="1">
      <alignment horizontal="left"/>
    </xf>
    <xf numFmtId="164" fontId="5" fillId="8" borderId="16" xfId="3" applyNumberFormat="1" applyFont="1" applyFill="1" applyBorder="1" applyAlignment="1">
      <alignment horizontal="left"/>
    </xf>
    <xf numFmtId="164" fontId="2" fillId="8" borderId="16" xfId="0" applyNumberFormat="1" applyFont="1" applyFill="1" applyBorder="1" applyAlignment="1">
      <alignment horizontal="left"/>
    </xf>
    <xf numFmtId="164" fontId="12" fillId="8" borderId="15" xfId="1" applyNumberFormat="1" applyFont="1" applyFill="1" applyBorder="1" applyAlignment="1">
      <alignment horizontal="left" vertical="center"/>
    </xf>
    <xf numFmtId="164" fontId="12" fillId="4" borderId="0" xfId="1" applyNumberFormat="1" applyFont="1" applyFill="1" applyBorder="1" applyAlignment="1">
      <alignment horizontal="left" vertical="center"/>
    </xf>
    <xf numFmtId="164" fontId="12" fillId="4" borderId="27" xfId="1" applyNumberFormat="1" applyFont="1" applyFill="1" applyBorder="1" applyAlignment="1">
      <alignment horizontal="left" vertical="center"/>
    </xf>
    <xf numFmtId="164" fontId="12" fillId="4" borderId="5" xfId="1" applyNumberFormat="1" applyFont="1" applyFill="1" applyBorder="1" applyAlignment="1">
      <alignment horizontal="left" vertical="center"/>
    </xf>
    <xf numFmtId="164" fontId="12" fillId="4" borderId="18" xfId="1" applyNumberFormat="1" applyFont="1" applyFill="1" applyBorder="1" applyAlignment="1">
      <alignment horizontal="left" vertical="center"/>
    </xf>
    <xf numFmtId="164" fontId="12" fillId="4" borderId="15" xfId="1" applyNumberFormat="1" applyFont="1" applyFill="1" applyBorder="1" applyAlignment="1">
      <alignment horizontal="left" vertical="center"/>
    </xf>
    <xf numFmtId="164" fontId="12" fillId="4" borderId="16" xfId="1" applyNumberFormat="1" applyFont="1" applyFill="1" applyBorder="1" applyAlignment="1">
      <alignment horizontal="left" vertical="center"/>
    </xf>
    <xf numFmtId="164" fontId="12" fillId="14" borderId="0" xfId="1" applyNumberFormat="1" applyFont="1" applyFill="1" applyBorder="1" applyAlignment="1">
      <alignment horizontal="left" vertical="center"/>
    </xf>
    <xf numFmtId="167" fontId="5" fillId="2" borderId="8" xfId="0" applyNumberFormat="1" applyFont="1" applyFill="1" applyBorder="1" applyAlignment="1">
      <alignment horizontal="left" wrapText="1"/>
    </xf>
    <xf numFmtId="167" fontId="5" fillId="14" borderId="16" xfId="3" applyNumberFormat="1" applyFont="1" applyFill="1" applyBorder="1" applyAlignment="1">
      <alignment horizontal="left"/>
    </xf>
    <xf numFmtId="0" fontId="5" fillId="2" borderId="22" xfId="0" applyFont="1" applyFill="1" applyBorder="1" applyAlignment="1">
      <alignment horizontal="left"/>
    </xf>
    <xf numFmtId="0" fontId="5" fillId="2" borderId="17" xfId="0" applyFont="1" applyFill="1" applyBorder="1" applyAlignment="1">
      <alignment horizontal="left"/>
    </xf>
    <xf numFmtId="0" fontId="5" fillId="0" borderId="0" xfId="0" applyFont="1" applyFill="1" applyBorder="1" applyAlignment="1">
      <alignment horizontal="left"/>
    </xf>
    <xf numFmtId="0" fontId="5" fillId="2" borderId="14" xfId="0" applyFont="1" applyFill="1" applyBorder="1" applyAlignment="1">
      <alignment horizontal="left"/>
    </xf>
    <xf numFmtId="0" fontId="5" fillId="2" borderId="21" xfId="0" applyFont="1" applyFill="1" applyBorder="1" applyAlignment="1">
      <alignment horizontal="left"/>
    </xf>
    <xf numFmtId="0" fontId="5" fillId="2" borderId="26" xfId="0" applyFont="1" applyFill="1" applyBorder="1" applyAlignment="1">
      <alignment horizontal="left"/>
    </xf>
    <xf numFmtId="167" fontId="0" fillId="0" borderId="0" xfId="0" applyNumberFormat="1"/>
    <xf numFmtId="0" fontId="3" fillId="2" borderId="26" xfId="0" applyFont="1" applyFill="1" applyBorder="1" applyAlignment="1">
      <alignment horizontal="left"/>
    </xf>
    <xf numFmtId="0" fontId="3" fillId="2" borderId="21" xfId="0" applyFont="1" applyFill="1" applyBorder="1" applyAlignment="1">
      <alignment horizontal="left"/>
    </xf>
    <xf numFmtId="0" fontId="3" fillId="2" borderId="22" xfId="0" applyFont="1" applyFill="1" applyBorder="1" applyAlignment="1">
      <alignment horizontal="left"/>
    </xf>
    <xf numFmtId="164" fontId="0" fillId="0" borderId="0" xfId="0" applyNumberFormat="1" applyBorder="1"/>
    <xf numFmtId="167" fontId="0" fillId="0" borderId="0" xfId="0" applyNumberFormat="1" applyBorder="1"/>
    <xf numFmtId="0" fontId="0" fillId="0" borderId="0" xfId="0" applyBorder="1"/>
    <xf numFmtId="164" fontId="0" fillId="0" borderId="0" xfId="0" applyNumberFormat="1" applyFill="1" applyBorder="1"/>
    <xf numFmtId="3" fontId="4" fillId="0" borderId="0" xfId="3" applyNumberFormat="1" applyFill="1" applyBorder="1"/>
    <xf numFmtId="167" fontId="0" fillId="0" borderId="0" xfId="0" applyNumberFormat="1" applyFill="1" applyBorder="1"/>
    <xf numFmtId="0" fontId="0" fillId="0" borderId="0" xfId="0" applyFill="1" applyBorder="1"/>
    <xf numFmtId="164" fontId="2" fillId="9" borderId="15" xfId="0" applyNumberFormat="1" applyFont="1" applyFill="1" applyBorder="1"/>
    <xf numFmtId="167" fontId="2" fillId="9" borderId="16" xfId="0" applyNumberFormat="1" applyFont="1" applyFill="1" applyBorder="1"/>
    <xf numFmtId="164" fontId="2" fillId="9" borderId="5" xfId="0" applyNumberFormat="1" applyFont="1" applyFill="1" applyBorder="1"/>
    <xf numFmtId="167" fontId="2" fillId="9" borderId="18" xfId="0" applyNumberFormat="1" applyFont="1" applyFill="1" applyBorder="1"/>
    <xf numFmtId="0" fontId="4" fillId="0" borderId="30" xfId="1" applyBorder="1" applyAlignment="1">
      <alignment horizontal="left" vertical="center"/>
    </xf>
    <xf numFmtId="164" fontId="0" fillId="0" borderId="30" xfId="0" applyNumberFormat="1" applyBorder="1"/>
    <xf numFmtId="3" fontId="4" fillId="0" borderId="30" xfId="3" applyNumberFormat="1" applyBorder="1"/>
    <xf numFmtId="167" fontId="0" fillId="0" borderId="30" xfId="0" applyNumberFormat="1" applyBorder="1"/>
    <xf numFmtId="164" fontId="3" fillId="9" borderId="14" xfId="1" applyNumberFormat="1" applyFont="1" applyFill="1" applyBorder="1" applyAlignment="1">
      <alignment horizontal="left" vertical="center"/>
    </xf>
    <xf numFmtId="164" fontId="2" fillId="9" borderId="16" xfId="0" applyNumberFormat="1" applyFont="1" applyFill="1" applyBorder="1"/>
    <xf numFmtId="164" fontId="3" fillId="9" borderId="17" xfId="1" applyNumberFormat="1" applyFont="1" applyFill="1" applyBorder="1" applyAlignment="1">
      <alignment horizontal="left" vertical="center"/>
    </xf>
    <xf numFmtId="0" fontId="2" fillId="9" borderId="16" xfId="0" applyFont="1" applyFill="1" applyBorder="1"/>
    <xf numFmtId="3" fontId="3" fillId="2" borderId="1" xfId="0" applyNumberFormat="1" applyFont="1" applyFill="1" applyBorder="1" applyAlignment="1">
      <alignment horizontal="left" wrapText="1"/>
    </xf>
    <xf numFmtId="3" fontId="0" fillId="0" borderId="0" xfId="0" applyNumberFormat="1"/>
    <xf numFmtId="164" fontId="0" fillId="0" borderId="0" xfId="0" applyNumberFormat="1" applyFont="1" applyAlignment="1">
      <alignment horizontal="right"/>
    </xf>
    <xf numFmtId="0" fontId="0" fillId="0" borderId="0" xfId="0" applyFont="1" applyAlignment="1">
      <alignment horizontal="right"/>
    </xf>
    <xf numFmtId="0" fontId="5" fillId="2" borderId="1" xfId="0" applyFont="1" applyFill="1" applyBorder="1" applyAlignment="1">
      <alignment horizontal="right" wrapText="1"/>
    </xf>
    <xf numFmtId="0" fontId="12" fillId="0" borderId="0" xfId="1" applyFont="1" applyAlignment="1">
      <alignment horizontal="right" vertical="center"/>
    </xf>
    <xf numFmtId="164" fontId="5" fillId="2" borderId="1" xfId="0" applyNumberFormat="1" applyFont="1" applyFill="1" applyBorder="1" applyAlignment="1">
      <alignment horizontal="right" wrapText="1"/>
    </xf>
    <xf numFmtId="164" fontId="12" fillId="0" borderId="0" xfId="1" applyNumberFormat="1" applyFont="1" applyAlignment="1">
      <alignment horizontal="right" vertical="center"/>
    </xf>
    <xf numFmtId="0" fontId="4" fillId="9" borderId="28" xfId="1" applyFill="1" applyBorder="1" applyAlignment="1">
      <alignment horizontal="left" vertical="center"/>
    </xf>
    <xf numFmtId="3" fontId="4" fillId="9" borderId="30" xfId="3" applyNumberFormat="1" applyFill="1" applyBorder="1"/>
    <xf numFmtId="164" fontId="0" fillId="0" borderId="5" xfId="0" applyNumberFormat="1" applyFont="1" applyBorder="1" applyAlignment="1">
      <alignment horizontal="right"/>
    </xf>
    <xf numFmtId="164" fontId="12" fillId="0" borderId="5" xfId="1" applyNumberFormat="1" applyFont="1" applyBorder="1" applyAlignment="1">
      <alignment horizontal="right" vertical="center"/>
    </xf>
    <xf numFmtId="0" fontId="2" fillId="9" borderId="26" xfId="6" applyFont="1" applyFill="1" applyBorder="1"/>
    <xf numFmtId="164" fontId="3" fillId="9" borderId="30" xfId="3" applyNumberFormat="1" applyFont="1" applyFill="1" applyBorder="1"/>
    <xf numFmtId="164" fontId="3" fillId="9" borderId="24" xfId="3" applyNumberFormat="1" applyFont="1" applyFill="1" applyBorder="1"/>
    <xf numFmtId="3" fontId="3" fillId="9" borderId="30" xfId="3" applyNumberFormat="1" applyFont="1" applyFill="1" applyBorder="1"/>
    <xf numFmtId="0" fontId="3" fillId="9" borderId="28" xfId="1" applyFont="1" applyFill="1" applyBorder="1" applyAlignment="1">
      <alignment horizontal="left" vertical="center"/>
    </xf>
    <xf numFmtId="0" fontId="2" fillId="9" borderId="28" xfId="0" applyFont="1" applyFill="1" applyBorder="1"/>
    <xf numFmtId="3" fontId="2" fillId="9" borderId="30" xfId="0" applyNumberFormat="1" applyFont="1" applyFill="1" applyBorder="1"/>
    <xf numFmtId="164" fontId="2" fillId="9" borderId="30" xfId="0" applyNumberFormat="1" applyFont="1" applyFill="1" applyBorder="1"/>
    <xf numFmtId="164" fontId="2" fillId="9" borderId="24" xfId="0" applyNumberFormat="1" applyFont="1" applyFill="1" applyBorder="1"/>
    <xf numFmtId="0" fontId="5" fillId="5" borderId="14" xfId="9" applyFont="1" applyFill="1" applyBorder="1" applyAlignment="1">
      <alignment horizontal="left"/>
    </xf>
    <xf numFmtId="0" fontId="2" fillId="9" borderId="30" xfId="0" applyFont="1" applyFill="1" applyBorder="1"/>
    <xf numFmtId="0" fontId="5" fillId="5" borderId="28" xfId="9" applyFont="1" applyFill="1" applyBorder="1" applyAlignment="1">
      <alignment horizontal="left"/>
    </xf>
    <xf numFmtId="0" fontId="2" fillId="5" borderId="30" xfId="0" applyFont="1" applyFill="1" applyBorder="1"/>
    <xf numFmtId="3" fontId="2" fillId="5" borderId="30" xfId="0" applyNumberFormat="1" applyFont="1" applyFill="1" applyBorder="1"/>
    <xf numFmtId="3" fontId="2" fillId="5" borderId="24" xfId="0" applyNumberFormat="1" applyFont="1" applyFill="1" applyBorder="1"/>
    <xf numFmtId="164" fontId="2" fillId="5" borderId="30" xfId="0" applyNumberFormat="1" applyFont="1" applyFill="1" applyBorder="1"/>
    <xf numFmtId="164" fontId="2" fillId="5" borderId="24" xfId="0" applyNumberFormat="1" applyFont="1" applyFill="1" applyBorder="1"/>
    <xf numFmtId="0" fontId="5" fillId="5" borderId="5" xfId="9" applyFont="1" applyFill="1" applyBorder="1" applyAlignment="1">
      <alignment horizontal="left"/>
    </xf>
    <xf numFmtId="0" fontId="2" fillId="5" borderId="14" xfId="0" applyFont="1" applyFill="1" applyBorder="1"/>
    <xf numFmtId="164" fontId="2" fillId="5" borderId="15" xfId="0" applyNumberFormat="1" applyFont="1" applyFill="1" applyBorder="1"/>
    <xf numFmtId="0" fontId="2" fillId="5" borderId="16" xfId="0" applyFont="1" applyFill="1" applyBorder="1"/>
    <xf numFmtId="0" fontId="2" fillId="5" borderId="17" xfId="0" applyFont="1" applyFill="1" applyBorder="1"/>
    <xf numFmtId="167" fontId="2" fillId="5" borderId="18" xfId="0" applyNumberFormat="1" applyFont="1" applyFill="1" applyBorder="1"/>
    <xf numFmtId="164" fontId="2" fillId="5" borderId="5" xfId="0" applyNumberFormat="1" applyFont="1" applyFill="1" applyBorder="1"/>
    <xf numFmtId="3" fontId="2" fillId="5" borderId="15" xfId="0" applyNumberFormat="1" applyFont="1" applyFill="1" applyBorder="1"/>
    <xf numFmtId="3" fontId="2" fillId="5" borderId="5" xfId="0" applyNumberFormat="1" applyFont="1" applyFill="1" applyBorder="1"/>
    <xf numFmtId="0" fontId="5" fillId="5" borderId="14" xfId="0" applyFont="1" applyFill="1" applyBorder="1" applyAlignment="1">
      <alignment horizontal="left"/>
    </xf>
    <xf numFmtId="0" fontId="12" fillId="5" borderId="15" xfId="0" applyFont="1" applyFill="1" applyBorder="1" applyAlignment="1">
      <alignment horizontal="left"/>
    </xf>
    <xf numFmtId="0" fontId="5" fillId="5" borderId="5" xfId="0" applyFont="1" applyFill="1" applyBorder="1" applyAlignment="1">
      <alignment horizontal="left"/>
    </xf>
    <xf numFmtId="0" fontId="12" fillId="5" borderId="5" xfId="0" applyFont="1" applyFill="1" applyBorder="1" applyAlignment="1">
      <alignment horizontal="left"/>
    </xf>
    <xf numFmtId="0" fontId="2" fillId="4" borderId="5" xfId="0" applyFont="1" applyFill="1" applyBorder="1" applyAlignment="1">
      <alignment horizontal="left"/>
    </xf>
    <xf numFmtId="0" fontId="2" fillId="14" borderId="5" xfId="0" applyFont="1" applyFill="1" applyBorder="1" applyAlignment="1">
      <alignment horizontal="left"/>
    </xf>
    <xf numFmtId="0" fontId="2" fillId="8" borderId="17" xfId="0" applyFont="1" applyFill="1" applyBorder="1" applyAlignment="1">
      <alignment horizontal="left"/>
    </xf>
    <xf numFmtId="0" fontId="5" fillId="5" borderId="28" xfId="0" applyFont="1" applyFill="1" applyBorder="1" applyAlignment="1">
      <alignment horizontal="left"/>
    </xf>
    <xf numFmtId="0" fontId="5" fillId="5" borderId="30" xfId="0" applyFont="1" applyFill="1" applyBorder="1" applyAlignment="1">
      <alignment horizontal="center"/>
    </xf>
    <xf numFmtId="3" fontId="5" fillId="5" borderId="30" xfId="0" applyNumberFormat="1" applyFont="1" applyFill="1" applyBorder="1" applyAlignment="1">
      <alignment horizontal="center"/>
    </xf>
    <xf numFmtId="3" fontId="5" fillId="5" borderId="24" xfId="0" applyNumberFormat="1" applyFont="1" applyFill="1" applyBorder="1" applyAlignment="1">
      <alignment horizontal="center"/>
    </xf>
    <xf numFmtId="3" fontId="5" fillId="0" borderId="0" xfId="0" applyNumberFormat="1" applyFont="1" applyFill="1" applyBorder="1" applyAlignment="1">
      <alignment horizontal="center"/>
    </xf>
    <xf numFmtId="0" fontId="2" fillId="5" borderId="15" xfId="0" applyFont="1" applyFill="1" applyBorder="1"/>
    <xf numFmtId="3" fontId="2" fillId="5" borderId="16" xfId="0" applyNumberFormat="1" applyFont="1" applyFill="1" applyBorder="1"/>
    <xf numFmtId="4" fontId="2" fillId="5" borderId="5" xfId="0" applyNumberFormat="1" applyFont="1" applyFill="1" applyBorder="1"/>
    <xf numFmtId="165" fontId="2" fillId="5" borderId="5" xfId="0" applyNumberFormat="1" applyFont="1" applyFill="1" applyBorder="1"/>
    <xf numFmtId="2" fontId="2" fillId="5" borderId="5" xfId="0" applyNumberFormat="1" applyFont="1" applyFill="1" applyBorder="1"/>
    <xf numFmtId="9" fontId="2" fillId="5" borderId="5" xfId="0" applyNumberFormat="1" applyFont="1" applyFill="1" applyBorder="1"/>
    <xf numFmtId="0" fontId="0" fillId="5" borderId="5" xfId="0" applyFill="1" applyBorder="1"/>
    <xf numFmtId="0" fontId="0" fillId="5" borderId="5" xfId="0" applyFill="1" applyBorder="1" applyAlignment="1">
      <alignment horizontal="right"/>
    </xf>
    <xf numFmtId="0" fontId="0" fillId="5" borderId="18" xfId="0" applyFill="1" applyBorder="1" applyAlignment="1">
      <alignment horizontal="right"/>
    </xf>
    <xf numFmtId="0" fontId="5" fillId="5" borderId="21" xfId="0" applyFont="1" applyFill="1" applyBorder="1"/>
    <xf numFmtId="0" fontId="5" fillId="5" borderId="22" xfId="9" applyFont="1" applyFill="1" applyBorder="1" applyAlignment="1">
      <alignment horizontal="left"/>
    </xf>
    <xf numFmtId="0" fontId="4" fillId="10" borderId="0" xfId="1" applyFill="1" applyAlignment="1">
      <alignment horizontal="left" vertical="center"/>
    </xf>
    <xf numFmtId="3" fontId="4" fillId="10" borderId="0" xfId="3" applyNumberFormat="1" applyFill="1"/>
    <xf numFmtId="0" fontId="4" fillId="11" borderId="0" xfId="1" applyFill="1" applyAlignment="1">
      <alignment horizontal="left" vertical="center"/>
    </xf>
    <xf numFmtId="3" fontId="4" fillId="11" borderId="0" xfId="3" applyNumberFormat="1" applyFill="1"/>
    <xf numFmtId="0" fontId="4" fillId="19" borderId="0" xfId="1" applyFill="1" applyAlignment="1">
      <alignment horizontal="left" vertical="center"/>
    </xf>
    <xf numFmtId="3" fontId="4" fillId="19" borderId="0" xfId="3" applyNumberFormat="1" applyFill="1"/>
    <xf numFmtId="0" fontId="4" fillId="17" borderId="0" xfId="1" applyFill="1" applyAlignment="1">
      <alignment horizontal="left" vertical="center"/>
    </xf>
    <xf numFmtId="3" fontId="4" fillId="17" borderId="0" xfId="3" applyNumberFormat="1" applyFill="1"/>
    <xf numFmtId="0" fontId="4" fillId="18" borderId="0" xfId="1" applyFill="1" applyAlignment="1">
      <alignment horizontal="left" vertical="center"/>
    </xf>
    <xf numFmtId="3" fontId="4" fillId="18" borderId="0" xfId="3" applyNumberFormat="1" applyFill="1"/>
    <xf numFmtId="0" fontId="4" fillId="0" borderId="0" xfId="1" applyFill="1" applyAlignment="1">
      <alignment horizontal="left" vertical="center"/>
    </xf>
    <xf numFmtId="0" fontId="4" fillId="20" borderId="0" xfId="1" applyFill="1" applyAlignment="1">
      <alignment horizontal="left" vertical="center"/>
    </xf>
    <xf numFmtId="3" fontId="4" fillId="20" borderId="0" xfId="3" applyNumberFormat="1" applyFill="1"/>
    <xf numFmtId="0" fontId="0" fillId="0" borderId="0" xfId="0" applyFont="1" applyAlignment="1">
      <alignment horizontal="right" wrapText="1"/>
    </xf>
    <xf numFmtId="3" fontId="12" fillId="0" borderId="0" xfId="3" applyNumberFormat="1" applyFont="1" applyAlignment="1">
      <alignment horizontal="right"/>
    </xf>
    <xf numFmtId="2" fontId="12" fillId="0" borderId="0" xfId="1" applyNumberFormat="1" applyFont="1" applyAlignment="1">
      <alignment horizontal="right" vertical="center"/>
    </xf>
    <xf numFmtId="2" fontId="5" fillId="2" borderId="1" xfId="0" applyNumberFormat="1" applyFont="1" applyFill="1" applyBorder="1" applyAlignment="1">
      <alignment horizontal="right" wrapText="1"/>
    </xf>
    <xf numFmtId="2" fontId="0" fillId="0" borderId="0" xfId="0" applyNumberFormat="1" applyFont="1" applyAlignment="1">
      <alignment horizontal="right"/>
    </xf>
    <xf numFmtId="3" fontId="12" fillId="0" borderId="5" xfId="3" applyNumberFormat="1" applyFont="1" applyBorder="1" applyAlignment="1">
      <alignment horizontal="right"/>
    </xf>
    <xf numFmtId="3" fontId="5" fillId="9" borderId="15" xfId="3" applyNumberFormat="1" applyFont="1" applyFill="1" applyBorder="1" applyAlignment="1">
      <alignment horizontal="right"/>
    </xf>
    <xf numFmtId="3" fontId="5" fillId="9" borderId="16" xfId="3" applyNumberFormat="1" applyFont="1" applyFill="1" applyBorder="1" applyAlignment="1">
      <alignment horizontal="right"/>
    </xf>
    <xf numFmtId="3" fontId="5" fillId="9" borderId="5" xfId="3" applyNumberFormat="1" applyFont="1" applyFill="1" applyBorder="1" applyAlignment="1">
      <alignment horizontal="right"/>
    </xf>
    <xf numFmtId="4" fontId="5" fillId="9" borderId="5" xfId="3" applyNumberFormat="1" applyFont="1" applyFill="1" applyBorder="1" applyAlignment="1">
      <alignment horizontal="right"/>
    </xf>
    <xf numFmtId="4" fontId="5" fillId="9" borderId="18" xfId="3" applyNumberFormat="1" applyFont="1" applyFill="1" applyBorder="1" applyAlignment="1">
      <alignment horizontal="right"/>
    </xf>
    <xf numFmtId="0" fontId="12" fillId="0" borderId="30" xfId="1" applyFont="1" applyBorder="1" applyAlignment="1">
      <alignment horizontal="left" vertical="center"/>
    </xf>
    <xf numFmtId="3" fontId="12" fillId="0" borderId="30" xfId="3" applyNumberFormat="1" applyFont="1" applyBorder="1" applyAlignment="1">
      <alignment horizontal="right"/>
    </xf>
    <xf numFmtId="2" fontId="0" fillId="0" borderId="30" xfId="0" applyNumberFormat="1" applyFont="1" applyBorder="1" applyAlignment="1">
      <alignment horizontal="right"/>
    </xf>
    <xf numFmtId="2" fontId="0" fillId="0" borderId="5" xfId="0" applyNumberFormat="1" applyFont="1" applyBorder="1" applyAlignment="1">
      <alignment horizontal="right"/>
    </xf>
    <xf numFmtId="3" fontId="2" fillId="9" borderId="16" xfId="0" applyNumberFormat="1" applyFont="1" applyFill="1" applyBorder="1" applyAlignment="1">
      <alignment horizontal="right"/>
    </xf>
    <xf numFmtId="1" fontId="2" fillId="9" borderId="5" xfId="0" applyNumberFormat="1" applyFont="1" applyFill="1" applyBorder="1" applyAlignment="1">
      <alignment horizontal="right"/>
    </xf>
    <xf numFmtId="2" fontId="2" fillId="9" borderId="5" xfId="0" applyNumberFormat="1" applyFont="1" applyFill="1" applyBorder="1" applyAlignment="1">
      <alignment horizontal="right"/>
    </xf>
    <xf numFmtId="2" fontId="2" fillId="9" borderId="18" xfId="0" applyNumberFormat="1" applyFont="1" applyFill="1" applyBorder="1" applyAlignment="1">
      <alignment horizontal="right"/>
    </xf>
    <xf numFmtId="3" fontId="2" fillId="0" borderId="0" xfId="0" applyNumberFormat="1" applyFont="1" applyFill="1" applyBorder="1"/>
    <xf numFmtId="0" fontId="0" fillId="0" borderId="0" xfId="0" applyFill="1" applyBorder="1" applyAlignment="1">
      <alignment horizontal="right"/>
    </xf>
    <xf numFmtId="0" fontId="2" fillId="17" borderId="22" xfId="6" applyFont="1" applyFill="1" applyBorder="1"/>
    <xf numFmtId="164" fontId="0" fillId="17" borderId="0" xfId="0" applyNumberFormat="1" applyFill="1"/>
    <xf numFmtId="0" fontId="3" fillId="9" borderId="30" xfId="1" applyFont="1" applyFill="1" applyBorder="1" applyAlignment="1">
      <alignment horizontal="left" vertical="center"/>
    </xf>
    <xf numFmtId="10" fontId="3" fillId="9" borderId="30" xfId="1" applyNumberFormat="1" applyFont="1" applyFill="1" applyBorder="1" applyAlignment="1">
      <alignment horizontal="left" vertical="center"/>
    </xf>
    <xf numFmtId="10" fontId="3" fillId="9" borderId="24" xfId="1" applyNumberFormat="1" applyFont="1" applyFill="1" applyBorder="1" applyAlignment="1">
      <alignment horizontal="left" vertical="center"/>
    </xf>
    <xf numFmtId="0" fontId="4" fillId="21" borderId="0" xfId="1" applyFill="1" applyAlignment="1">
      <alignment horizontal="left" vertical="center"/>
    </xf>
    <xf numFmtId="0" fontId="3" fillId="17" borderId="26" xfId="0" applyFont="1" applyFill="1" applyBorder="1" applyAlignment="1">
      <alignment horizontal="left"/>
    </xf>
    <xf numFmtId="0" fontId="4" fillId="17" borderId="0" xfId="1" applyFill="1" applyBorder="1" applyAlignment="1">
      <alignment horizontal="left" vertical="center"/>
    </xf>
    <xf numFmtId="164" fontId="0" fillId="17" borderId="0" xfId="0" applyNumberFormat="1" applyFill="1" applyBorder="1"/>
    <xf numFmtId="3" fontId="4" fillId="17" borderId="0" xfId="3" applyNumberFormat="1" applyFill="1" applyBorder="1"/>
    <xf numFmtId="0" fontId="4" fillId="9" borderId="30" xfId="1" applyFill="1" applyBorder="1" applyAlignment="1">
      <alignment horizontal="left" vertical="center"/>
    </xf>
    <xf numFmtId="164" fontId="0" fillId="9" borderId="30" xfId="0" applyNumberFormat="1" applyFill="1" applyBorder="1"/>
    <xf numFmtId="10" fontId="3" fillId="9" borderId="28" xfId="1" applyNumberFormat="1" applyFont="1" applyFill="1" applyBorder="1" applyAlignment="1">
      <alignment horizontal="left" vertical="center"/>
    </xf>
    <xf numFmtId="10" fontId="2" fillId="9" borderId="30" xfId="0" applyNumberFormat="1" applyFont="1" applyFill="1" applyBorder="1"/>
    <xf numFmtId="10" fontId="3" fillId="9" borderId="30" xfId="3" applyNumberFormat="1" applyFont="1" applyFill="1" applyBorder="1"/>
    <xf numFmtId="0" fontId="2" fillId="17" borderId="29" xfId="6" applyFont="1" applyFill="1" applyBorder="1"/>
    <xf numFmtId="0" fontId="2" fillId="17" borderId="21" xfId="6" applyFont="1" applyFill="1" applyBorder="1"/>
    <xf numFmtId="0" fontId="0" fillId="17" borderId="0" xfId="0" applyFill="1"/>
    <xf numFmtId="10" fontId="0" fillId="17" borderId="0" xfId="0" applyNumberFormat="1" applyFill="1"/>
    <xf numFmtId="10" fontId="2" fillId="9" borderId="24" xfId="0" applyNumberFormat="1" applyFont="1" applyFill="1" applyBorder="1"/>
    <xf numFmtId="0" fontId="3" fillId="0" borderId="1" xfId="0" applyFont="1" applyFill="1" applyBorder="1" applyAlignment="1">
      <alignment horizontal="left"/>
    </xf>
    <xf numFmtId="0" fontId="0" fillId="0" borderId="0" xfId="0" applyFill="1"/>
    <xf numFmtId="0" fontId="3" fillId="2" borderId="21" xfId="0" applyFont="1" applyFill="1" applyBorder="1" applyAlignment="1">
      <alignment horizontal="left" wrapText="1"/>
    </xf>
    <xf numFmtId="3" fontId="4" fillId="0" borderId="3" xfId="3" applyNumberFormat="1" applyFill="1" applyBorder="1"/>
    <xf numFmtId="164" fontId="0" fillId="0" borderId="3" xfId="0" applyNumberFormat="1" applyFill="1" applyBorder="1"/>
    <xf numFmtId="0" fontId="4" fillId="21" borderId="3" xfId="1" applyFill="1" applyBorder="1" applyAlignment="1">
      <alignment horizontal="left" vertical="center"/>
    </xf>
    <xf numFmtId="3" fontId="4" fillId="0" borderId="3" xfId="3" applyNumberFormat="1" applyBorder="1"/>
    <xf numFmtId="164" fontId="0" fillId="0" borderId="3" xfId="0" applyNumberFormat="1" applyBorder="1"/>
    <xf numFmtId="4" fontId="3" fillId="9" borderId="0" xfId="3" applyNumberFormat="1" applyFont="1" applyFill="1" applyBorder="1"/>
    <xf numFmtId="3" fontId="3" fillId="9" borderId="0" xfId="3" applyNumberFormat="1" applyFont="1" applyFill="1" applyAlignment="1">
      <alignment horizontal="right"/>
    </xf>
    <xf numFmtId="0" fontId="8" fillId="0" borderId="0" xfId="0" applyFont="1" applyFill="1"/>
    <xf numFmtId="0" fontId="9" fillId="0" borderId="0" xfId="0" applyFont="1" applyFill="1"/>
    <xf numFmtId="0" fontId="9" fillId="0" borderId="0" xfId="0" applyFont="1" applyFill="1" applyAlignment="1">
      <alignment horizontal="right"/>
    </xf>
    <xf numFmtId="0" fontId="0" fillId="22" borderId="0" xfId="0" applyFill="1" applyAlignment="1">
      <alignment vertical="top"/>
    </xf>
    <xf numFmtId="0" fontId="0" fillId="0" borderId="0" xfId="0" applyAlignment="1">
      <alignment vertical="top"/>
    </xf>
    <xf numFmtId="0" fontId="17" fillId="22" borderId="33" xfId="0" applyFont="1" applyFill="1" applyBorder="1" applyAlignment="1">
      <alignment horizontal="left" vertical="top" wrapText="1"/>
    </xf>
    <xf numFmtId="0" fontId="18" fillId="22" borderId="33" xfId="0" applyFont="1" applyFill="1" applyBorder="1" applyAlignment="1">
      <alignment horizontal="left" vertical="top" wrapText="1"/>
    </xf>
    <xf numFmtId="0" fontId="0" fillId="22" borderId="38" xfId="0" applyFill="1" applyBorder="1" applyAlignment="1">
      <alignment horizontal="left" vertical="top" wrapText="1"/>
    </xf>
    <xf numFmtId="0" fontId="17" fillId="25" borderId="33" xfId="0" applyFont="1" applyFill="1" applyBorder="1" applyAlignment="1">
      <alignment horizontal="left" vertical="top" wrapText="1"/>
    </xf>
    <xf numFmtId="0" fontId="18" fillId="25" borderId="33" xfId="0" applyFont="1" applyFill="1" applyBorder="1" applyAlignment="1">
      <alignment horizontal="left" vertical="top" wrapText="1"/>
    </xf>
    <xf numFmtId="0" fontId="0" fillId="22" borderId="35" xfId="0" applyFill="1" applyBorder="1" applyAlignment="1">
      <alignment horizontal="left" vertical="top" wrapText="1"/>
    </xf>
    <xf numFmtId="0" fontId="6" fillId="0" borderId="0" xfId="4" applyAlignment="1">
      <alignment horizontal="center" vertical="top"/>
    </xf>
    <xf numFmtId="0" fontId="6" fillId="22" borderId="0" xfId="4" applyFill="1" applyAlignment="1">
      <alignment vertical="top"/>
    </xf>
    <xf numFmtId="0" fontId="22" fillId="22" borderId="0" xfId="4" applyFont="1" applyFill="1" applyAlignment="1">
      <alignment vertical="top"/>
    </xf>
    <xf numFmtId="0" fontId="21" fillId="22" borderId="0" xfId="4" applyFont="1" applyFill="1" applyAlignment="1">
      <alignment vertical="top"/>
    </xf>
    <xf numFmtId="0" fontId="7" fillId="9" borderId="3" xfId="5" applyFont="1" applyFill="1" applyBorder="1" applyAlignment="1">
      <alignment horizontal="left"/>
    </xf>
    <xf numFmtId="0" fontId="2" fillId="9" borderId="21" xfId="6" applyFont="1" applyFill="1" applyBorder="1" applyAlignment="1">
      <alignment horizontal="left"/>
    </xf>
    <xf numFmtId="0" fontId="2" fillId="9" borderId="22" xfId="6" applyFont="1" applyFill="1" applyBorder="1" applyAlignment="1">
      <alignment horizontal="left"/>
    </xf>
    <xf numFmtId="0" fontId="5" fillId="0" borderId="30" xfId="0" applyFont="1" applyFill="1" applyBorder="1" applyAlignment="1">
      <alignment horizontal="left"/>
    </xf>
    <xf numFmtId="0" fontId="5" fillId="0" borderId="5" xfId="0" applyFont="1" applyFill="1" applyBorder="1" applyAlignment="1">
      <alignment horizontal="left"/>
    </xf>
    <xf numFmtId="0" fontId="22" fillId="0" borderId="0" xfId="4" applyFont="1" applyAlignment="1">
      <alignment horizontal="center" vertical="top"/>
    </xf>
    <xf numFmtId="0" fontId="22" fillId="0" borderId="0" xfId="4" applyFont="1"/>
    <xf numFmtId="0" fontId="21" fillId="0" borderId="0" xfId="4" applyFont="1" applyAlignment="1">
      <alignment horizontal="center" vertical="top"/>
    </xf>
    <xf numFmtId="0" fontId="21" fillId="0" borderId="0" xfId="4" applyFont="1"/>
    <xf numFmtId="166" fontId="3" fillId="9" borderId="5" xfId="1" applyNumberFormat="1" applyFont="1" applyFill="1" applyBorder="1" applyAlignment="1">
      <alignment horizontal="left" vertical="center"/>
    </xf>
    <xf numFmtId="3" fontId="4" fillId="10" borderId="0" xfId="3" applyNumberFormat="1" applyFill="1" applyBorder="1" applyAlignment="1">
      <alignment horizontal="center"/>
    </xf>
    <xf numFmtId="3" fontId="4" fillId="10" borderId="27" xfId="3" applyNumberFormat="1" applyFill="1" applyBorder="1" applyAlignment="1">
      <alignment horizontal="center"/>
    </xf>
    <xf numFmtId="3" fontId="5" fillId="8" borderId="5" xfId="3" applyNumberFormat="1" applyFont="1" applyFill="1" applyBorder="1" applyAlignment="1">
      <alignment horizontal="left"/>
    </xf>
    <xf numFmtId="3" fontId="5" fillId="8" borderId="18" xfId="3" applyNumberFormat="1" applyFont="1" applyFill="1" applyBorder="1" applyAlignment="1">
      <alignment horizontal="left"/>
    </xf>
    <xf numFmtId="3" fontId="5" fillId="4" borderId="18" xfId="3" applyNumberFormat="1" applyFont="1" applyFill="1" applyBorder="1" applyAlignment="1">
      <alignment horizontal="left"/>
    </xf>
    <xf numFmtId="2" fontId="5" fillId="9" borderId="5" xfId="3" applyNumberFormat="1" applyFont="1" applyFill="1" applyBorder="1" applyAlignment="1">
      <alignment horizontal="right"/>
    </xf>
    <xf numFmtId="2" fontId="5" fillId="9" borderId="18" xfId="3" applyNumberFormat="1" applyFont="1" applyFill="1" applyBorder="1" applyAlignment="1">
      <alignment horizontal="right"/>
    </xf>
    <xf numFmtId="0" fontId="0" fillId="0" borderId="0" xfId="0" applyFont="1" applyAlignment="1">
      <alignment horizontal="left" wrapText="1"/>
    </xf>
    <xf numFmtId="0" fontId="16" fillId="23" borderId="31" xfId="0" applyFont="1" applyFill="1" applyBorder="1" applyAlignment="1">
      <alignment horizontal="left" vertical="top" wrapText="1"/>
    </xf>
    <xf numFmtId="0" fontId="16" fillId="23" borderId="32" xfId="0" applyFont="1" applyFill="1" applyBorder="1" applyAlignment="1">
      <alignment horizontal="left" vertical="top" wrapText="1"/>
    </xf>
    <xf numFmtId="0" fontId="16" fillId="23" borderId="39" xfId="0" applyFont="1" applyFill="1" applyBorder="1" applyAlignment="1">
      <alignment horizontal="left" vertical="top" wrapText="1"/>
    </xf>
    <xf numFmtId="0" fontId="16" fillId="23" borderId="40" xfId="0" applyFont="1" applyFill="1" applyBorder="1" applyAlignment="1">
      <alignment horizontal="left" vertical="top" wrapText="1"/>
    </xf>
    <xf numFmtId="0" fontId="17" fillId="22" borderId="34" xfId="0" applyFont="1" applyFill="1" applyBorder="1" applyAlignment="1">
      <alignment horizontal="left" vertical="top" wrapText="1"/>
    </xf>
    <xf numFmtId="0" fontId="17" fillId="22" borderId="35" xfId="0" applyFont="1" applyFill="1" applyBorder="1" applyAlignment="1">
      <alignment horizontal="left" vertical="top" wrapText="1"/>
    </xf>
    <xf numFmtId="0" fontId="18" fillId="22" borderId="34" xfId="0" applyFont="1" applyFill="1" applyBorder="1" applyAlignment="1">
      <alignment horizontal="left" vertical="top" wrapText="1"/>
    </xf>
    <xf numFmtId="0" fontId="18" fillId="22" borderId="35" xfId="0" applyFont="1" applyFill="1" applyBorder="1" applyAlignment="1">
      <alignment horizontal="left" vertical="top" wrapText="1"/>
    </xf>
    <xf numFmtId="0" fontId="17" fillId="22" borderId="38" xfId="0" applyFont="1" applyFill="1" applyBorder="1" applyAlignment="1">
      <alignment horizontal="left" vertical="top" wrapText="1"/>
    </xf>
    <xf numFmtId="0" fontId="16" fillId="23" borderId="41" xfId="0" applyFont="1" applyFill="1" applyBorder="1" applyAlignment="1">
      <alignment horizontal="left" vertical="top" wrapText="1"/>
    </xf>
    <xf numFmtId="0" fontId="16" fillId="23" borderId="37" xfId="0" applyFont="1" applyFill="1" applyBorder="1" applyAlignment="1">
      <alignment horizontal="left" vertical="top" wrapText="1"/>
    </xf>
    <xf numFmtId="0" fontId="19" fillId="23" borderId="36" xfId="0" applyFont="1" applyFill="1" applyBorder="1" applyAlignment="1">
      <alignment vertical="top" wrapText="1"/>
    </xf>
    <xf numFmtId="0" fontId="19" fillId="23" borderId="37" xfId="0" applyFont="1" applyFill="1" applyBorder="1" applyAlignment="1">
      <alignment vertical="top" wrapText="1"/>
    </xf>
    <xf numFmtId="0" fontId="20" fillId="24" borderId="36" xfId="0" applyFont="1" applyFill="1" applyBorder="1" applyAlignment="1">
      <alignment vertical="top" wrapText="1"/>
    </xf>
    <xf numFmtId="0" fontId="20" fillId="24" borderId="37" xfId="0" applyFont="1" applyFill="1" applyBorder="1" applyAlignment="1">
      <alignment vertical="top" wrapText="1"/>
    </xf>
    <xf numFmtId="0" fontId="18" fillId="22" borderId="38" xfId="0" applyFont="1" applyFill="1" applyBorder="1" applyAlignment="1">
      <alignment horizontal="left" vertical="top" wrapText="1"/>
    </xf>
    <xf numFmtId="0" fontId="17" fillId="25" borderId="34" xfId="0" applyFont="1" applyFill="1" applyBorder="1" applyAlignment="1">
      <alignment horizontal="left" vertical="top" wrapText="1"/>
    </xf>
    <xf numFmtId="0" fontId="17" fillId="25" borderId="35" xfId="0" applyFont="1" applyFill="1" applyBorder="1" applyAlignment="1">
      <alignment horizontal="left" vertical="top" wrapText="1"/>
    </xf>
    <xf numFmtId="0" fontId="18" fillId="25" borderId="34" xfId="0" applyFont="1" applyFill="1" applyBorder="1" applyAlignment="1">
      <alignment horizontal="left" vertical="top" wrapText="1"/>
    </xf>
    <xf numFmtId="0" fontId="18" fillId="25" borderId="35" xfId="0" applyFont="1" applyFill="1" applyBorder="1" applyAlignment="1">
      <alignment horizontal="left" vertical="top" wrapText="1"/>
    </xf>
    <xf numFmtId="0" fontId="17" fillId="25" borderId="38" xfId="0" applyFont="1" applyFill="1" applyBorder="1" applyAlignment="1">
      <alignment horizontal="left" vertical="top" wrapText="1"/>
    </xf>
    <xf numFmtId="0" fontId="18" fillId="25" borderId="38" xfId="0" applyFont="1" applyFill="1" applyBorder="1" applyAlignment="1">
      <alignment horizontal="left" vertical="top" wrapText="1"/>
    </xf>
  </cellXfs>
  <cellStyles count="10">
    <cellStyle name="Hyperlink" xfId="4" builtinId="8"/>
    <cellStyle name="Normal" xfId="0" builtinId="0"/>
    <cellStyle name="Normal 2 2 2" xfId="5"/>
    <cellStyle name="Normal 5" xfId="6"/>
    <cellStyle name="Normal 6" xfId="9"/>
    <cellStyle name="sInteger" xfId="3"/>
    <cellStyle name="sInteger 2" xfId="7"/>
    <cellStyle name="sShortDate" xfId="2"/>
    <cellStyle name="sText" xfId="1"/>
    <cellStyle name="sText 2" xfId="8"/>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76200</xdr:rowOff>
    </xdr:from>
    <xdr:to>
      <xdr:col>11</xdr:col>
      <xdr:colOff>140970</xdr:colOff>
      <xdr:row>5</xdr:row>
      <xdr:rowOff>144780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0020" y="76200"/>
          <a:ext cx="6686550" cy="98298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Michigan Public</a:t>
          </a:r>
          <a:r>
            <a:rPr lang="en-US" sz="1800" baseline="0"/>
            <a:t> Library Statistics 2014-2015</a:t>
          </a:r>
        </a:p>
        <a:p>
          <a:pPr algn="ctr"/>
          <a:endParaRPr lang="en-US" sz="1800" baseline="0"/>
        </a:p>
        <a:p>
          <a:pPr algn="ctr"/>
          <a:r>
            <a:rPr lang="en-US" sz="1800" baseline="0"/>
            <a:t>Table of Contents</a:t>
          </a:r>
          <a:endParaRPr lang="en-US"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D24"/>
  <sheetViews>
    <sheetView tabSelected="1" workbookViewId="0">
      <selection activeCell="B8" sqref="B8"/>
    </sheetView>
  </sheetViews>
  <sheetFormatPr defaultRowHeight="14.4" x14ac:dyDescent="0.3"/>
  <sheetData>
    <row r="10" spans="2:4" x14ac:dyDescent="0.3">
      <c r="B10" s="8" t="s">
        <v>433</v>
      </c>
      <c r="C10" s="8"/>
      <c r="D10" s="8"/>
    </row>
    <row r="11" spans="2:4" x14ac:dyDescent="0.3">
      <c r="B11" s="8" t="s">
        <v>434</v>
      </c>
      <c r="C11" s="8"/>
    </row>
    <row r="12" spans="2:4" x14ac:dyDescent="0.3">
      <c r="B12" s="8" t="s">
        <v>435</v>
      </c>
      <c r="C12" s="8"/>
    </row>
    <row r="13" spans="2:4" x14ac:dyDescent="0.3">
      <c r="B13" s="8" t="s">
        <v>436</v>
      </c>
    </row>
    <row r="14" spans="2:4" x14ac:dyDescent="0.3">
      <c r="B14" s="8" t="s">
        <v>437</v>
      </c>
    </row>
    <row r="15" spans="2:4" x14ac:dyDescent="0.3">
      <c r="B15" s="8" t="s">
        <v>438</v>
      </c>
      <c r="C15" s="8"/>
    </row>
    <row r="16" spans="2:4" x14ac:dyDescent="0.3">
      <c r="B16" s="8" t="s">
        <v>439</v>
      </c>
      <c r="C16" s="8"/>
    </row>
    <row r="17" spans="2:4" x14ac:dyDescent="0.3">
      <c r="B17" s="8" t="s">
        <v>440</v>
      </c>
    </row>
    <row r="18" spans="2:4" x14ac:dyDescent="0.3">
      <c r="B18" s="8" t="s">
        <v>441</v>
      </c>
      <c r="C18" s="8"/>
      <c r="D18" s="8"/>
    </row>
    <row r="19" spans="2:4" x14ac:dyDescent="0.3">
      <c r="B19" s="8" t="s">
        <v>442</v>
      </c>
      <c r="C19" s="8"/>
      <c r="D19" s="8"/>
    </row>
    <row r="20" spans="2:4" x14ac:dyDescent="0.3">
      <c r="B20" s="8" t="s">
        <v>443</v>
      </c>
      <c r="C20" s="8"/>
      <c r="D20" s="8"/>
    </row>
    <row r="21" spans="2:4" x14ac:dyDescent="0.3">
      <c r="B21" s="8" t="s">
        <v>444</v>
      </c>
      <c r="C21" s="8"/>
    </row>
    <row r="22" spans="2:4" x14ac:dyDescent="0.3">
      <c r="B22" s="8" t="s">
        <v>445</v>
      </c>
    </row>
    <row r="23" spans="2:4" x14ac:dyDescent="0.3">
      <c r="B23" s="8" t="s">
        <v>446</v>
      </c>
      <c r="C23" s="8"/>
    </row>
    <row r="24" spans="2:4" x14ac:dyDescent="0.3">
      <c r="B24" s="8" t="s">
        <v>447</v>
      </c>
      <c r="C24" s="8"/>
      <c r="D24" s="8"/>
    </row>
  </sheetData>
  <hyperlinks>
    <hyperlink ref="B10" location="'Summary and Definitions'!A1" display="Summary and Definitions"/>
    <hyperlink ref="B11" location="'Outlets, Hours and SqFt'!A1" display="Outlets, Hours, SqFt"/>
    <hyperlink ref="B12" location="Collections!A1" display="Collections"/>
    <hyperlink ref="B13" location="Services!A1" display="Services"/>
    <hyperlink ref="B14" location="Programs!A1" display="Programs"/>
    <hyperlink ref="B15" location="'Internet Connectivity'!A1" display="Internet Connectivity"/>
    <hyperlink ref="B16" location="Technology!A1" display="Technology"/>
    <hyperlink ref="B17" location="Millages!A1" display="Millages"/>
    <hyperlink ref="B18" location="'Operating Income '!A1" display="Operating Income"/>
    <hyperlink ref="B19" location="'Operating Expenditures'!A1" display="Operating Expenditures"/>
    <hyperlink ref="B20" location="'Capital Income and Expenditure'!A1" display="Capital Income and Expenditure"/>
    <hyperlink ref="B21" location="'Nonresident Fees'!A1" display="Nonresident Fees"/>
    <hyperlink ref="B22" location="Staffing!A1" display="Staffing"/>
    <hyperlink ref="B23" location="'Director''s Salary'!A1" display="Director's Salary"/>
    <hyperlink ref="B24:D24" location="'Other Employee Salary'!A1" display="Other Employee Salary"/>
    <hyperlink ref="B23:C23" location="'Director''s Salary'!A1" display="Director's Salary"/>
    <hyperlink ref="B21:C21" location="'Nonresident Fees'!A1" display="Nonresident Fees"/>
    <hyperlink ref="B20:D20" location="'Capital Income &amp; Expenditure'!A1" display="Capital Income and Expenditure"/>
    <hyperlink ref="B19:D19" location="'Operating Expenditures'!A1" display="Operating Expenditures"/>
    <hyperlink ref="B18:D18" location="'Operating Income'!A1" display="Operating Income"/>
    <hyperlink ref="B16:C16" location="Technology!A1" display="Technology"/>
    <hyperlink ref="B15:C15" location="'Internet Connectivity'!A1" display="Internet Connectivity"/>
    <hyperlink ref="B12:C12" location="Collections!A1" display="Collections"/>
    <hyperlink ref="B11:C11" location="'Outlets, Hours and SqFt'!A1" display="Outlets, Hours, SqFt"/>
    <hyperlink ref="B10:D10" location="'Summary and Definitions'!A1" display="Summary and Defini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6"/>
  <sheetViews>
    <sheetView workbookViewId="0">
      <selection activeCell="E4" sqref="E4"/>
    </sheetView>
  </sheetViews>
  <sheetFormatPr defaultRowHeight="14.4" x14ac:dyDescent="0.3"/>
  <cols>
    <col min="1" max="1" width="54" style="624" bestFit="1" customWidth="1"/>
    <col min="2" max="2" width="100.77734375" style="624" customWidth="1"/>
    <col min="3" max="16384" width="8.88671875" style="624"/>
  </cols>
  <sheetData>
    <row r="1" spans="1:2" ht="15" thickBot="1" x14ac:dyDescent="0.35">
      <c r="A1" s="623"/>
      <c r="B1" s="632" t="s">
        <v>2545</v>
      </c>
    </row>
    <row r="2" spans="1:2" ht="32.4" customHeight="1" thickBot="1" x14ac:dyDescent="0.35">
      <c r="A2" s="653" t="s">
        <v>2574</v>
      </c>
      <c r="B2" s="654"/>
    </row>
    <row r="3" spans="1:2" ht="64.8" customHeight="1" thickBot="1" x14ac:dyDescent="0.35">
      <c r="A3" s="655" t="s">
        <v>2575</v>
      </c>
      <c r="B3" s="656"/>
    </row>
    <row r="4" spans="1:2" ht="14.4" customHeight="1" x14ac:dyDescent="0.3">
      <c r="A4" s="657" t="s">
        <v>2576</v>
      </c>
      <c r="B4" s="659" t="s">
        <v>2577</v>
      </c>
    </row>
    <row r="5" spans="1:2" ht="27.6" customHeight="1" thickBot="1" x14ac:dyDescent="0.35">
      <c r="A5" s="658"/>
      <c r="B5" s="660"/>
    </row>
    <row r="6" spans="1:2" ht="14.4" customHeight="1" x14ac:dyDescent="0.3">
      <c r="A6" s="657" t="s">
        <v>2578</v>
      </c>
      <c r="B6" s="659" t="s">
        <v>2577</v>
      </c>
    </row>
    <row r="7" spans="1:2" ht="21" customHeight="1" thickBot="1" x14ac:dyDescent="0.35">
      <c r="A7" s="658"/>
      <c r="B7" s="660"/>
    </row>
    <row r="8" spans="1:2" ht="15" thickBot="1" x14ac:dyDescent="0.35">
      <c r="A8" s="625" t="s">
        <v>2579</v>
      </c>
      <c r="B8" s="625"/>
    </row>
    <row r="9" spans="1:2" ht="15" thickBot="1" x14ac:dyDescent="0.35">
      <c r="A9" s="625" t="s">
        <v>2580</v>
      </c>
      <c r="B9" s="626" t="s">
        <v>2581</v>
      </c>
    </row>
    <row r="10" spans="1:2" x14ac:dyDescent="0.3">
      <c r="A10" s="657" t="s">
        <v>2582</v>
      </c>
      <c r="B10" s="657"/>
    </row>
    <row r="11" spans="1:2" ht="15" thickBot="1" x14ac:dyDescent="0.35">
      <c r="A11" s="658"/>
      <c r="B11" s="658"/>
    </row>
    <row r="12" spans="1:2" x14ac:dyDescent="0.3">
      <c r="A12" s="657" t="s">
        <v>2584</v>
      </c>
      <c r="B12" s="659" t="s">
        <v>2585</v>
      </c>
    </row>
    <row r="13" spans="1:2" ht="15" thickBot="1" x14ac:dyDescent="0.35">
      <c r="A13" s="658"/>
      <c r="B13" s="660"/>
    </row>
    <row r="14" spans="1:2" x14ac:dyDescent="0.3">
      <c r="A14" s="657" t="s">
        <v>2586</v>
      </c>
      <c r="B14" s="659" t="s">
        <v>2587</v>
      </c>
    </row>
    <row r="15" spans="1:2" ht="15" thickBot="1" x14ac:dyDescent="0.35">
      <c r="A15" s="658"/>
      <c r="B15" s="660"/>
    </row>
    <row r="16" spans="1:2" x14ac:dyDescent="0.3">
      <c r="A16" s="657" t="s">
        <v>2588</v>
      </c>
      <c r="B16" s="659" t="s">
        <v>2589</v>
      </c>
    </row>
    <row r="17" spans="1:2" ht="15" thickBot="1" x14ac:dyDescent="0.35">
      <c r="A17" s="658"/>
      <c r="B17" s="660"/>
    </row>
    <row r="18" spans="1:2" x14ac:dyDescent="0.3">
      <c r="A18" s="657" t="s">
        <v>2590</v>
      </c>
      <c r="B18" s="659" t="s">
        <v>2591</v>
      </c>
    </row>
    <row r="19" spans="1:2" ht="15" thickBot="1" x14ac:dyDescent="0.35">
      <c r="A19" s="658"/>
      <c r="B19" s="660"/>
    </row>
    <row r="20" spans="1:2" x14ac:dyDescent="0.3">
      <c r="A20" s="657" t="s">
        <v>2592</v>
      </c>
      <c r="B20" s="659" t="s">
        <v>2593</v>
      </c>
    </row>
    <row r="21" spans="1:2" ht="15" thickBot="1" x14ac:dyDescent="0.35">
      <c r="A21" s="658"/>
      <c r="B21" s="660"/>
    </row>
    <row r="22" spans="1:2" x14ac:dyDescent="0.3">
      <c r="A22" s="657" t="s">
        <v>2594</v>
      </c>
      <c r="B22" s="659" t="s">
        <v>2595</v>
      </c>
    </row>
    <row r="23" spans="1:2" ht="15" thickBot="1" x14ac:dyDescent="0.35">
      <c r="A23" s="658"/>
      <c r="B23" s="660"/>
    </row>
    <row r="24" spans="1:2" x14ac:dyDescent="0.3">
      <c r="A24" s="657" t="s">
        <v>2596</v>
      </c>
      <c r="B24" s="659" t="s">
        <v>2597</v>
      </c>
    </row>
    <row r="25" spans="1:2" ht="15" thickBot="1" x14ac:dyDescent="0.35">
      <c r="A25" s="658"/>
      <c r="B25" s="660"/>
    </row>
    <row r="26" spans="1:2" x14ac:dyDescent="0.3">
      <c r="A26" s="657" t="s">
        <v>2598</v>
      </c>
      <c r="B26" s="659" t="s">
        <v>2599</v>
      </c>
    </row>
    <row r="27" spans="1:2" ht="15" thickBot="1" x14ac:dyDescent="0.35">
      <c r="A27" s="658"/>
      <c r="B27" s="660"/>
    </row>
    <row r="28" spans="1:2" ht="14.4" customHeight="1" x14ac:dyDescent="0.3">
      <c r="A28" s="657" t="s">
        <v>2600</v>
      </c>
      <c r="B28" s="659" t="s">
        <v>2583</v>
      </c>
    </row>
    <row r="29" spans="1:2" ht="15" thickBot="1" x14ac:dyDescent="0.35">
      <c r="A29" s="658"/>
      <c r="B29" s="660"/>
    </row>
    <row r="30" spans="1:2" x14ac:dyDescent="0.3">
      <c r="A30" s="657" t="s">
        <v>2601</v>
      </c>
      <c r="B30" s="659" t="s">
        <v>2602</v>
      </c>
    </row>
    <row r="31" spans="1:2" ht="15" thickBot="1" x14ac:dyDescent="0.35">
      <c r="A31" s="658"/>
      <c r="B31" s="660"/>
    </row>
    <row r="32" spans="1:2" x14ac:dyDescent="0.3">
      <c r="A32" s="657" t="s">
        <v>2603</v>
      </c>
      <c r="B32" s="659" t="s">
        <v>2604</v>
      </c>
    </row>
    <row r="33" spans="1:2" ht="15" thickBot="1" x14ac:dyDescent="0.35">
      <c r="A33" s="658"/>
      <c r="B33" s="660"/>
    </row>
    <row r="34" spans="1:2" ht="14.4" customHeight="1" x14ac:dyDescent="0.3">
      <c r="A34" s="657" t="s">
        <v>2605</v>
      </c>
      <c r="B34" s="659" t="s">
        <v>2606</v>
      </c>
    </row>
    <row r="35" spans="1:2" ht="15" thickBot="1" x14ac:dyDescent="0.35">
      <c r="A35" s="658"/>
      <c r="B35" s="660"/>
    </row>
    <row r="36" spans="1:2" x14ac:dyDescent="0.3">
      <c r="A36" s="657" t="s">
        <v>2607</v>
      </c>
      <c r="B36" s="659" t="s">
        <v>2608</v>
      </c>
    </row>
    <row r="37" spans="1:2" ht="15" thickBot="1" x14ac:dyDescent="0.35">
      <c r="A37" s="658"/>
      <c r="B37" s="660"/>
    </row>
    <row r="38" spans="1:2" x14ac:dyDescent="0.3">
      <c r="A38" s="657" t="s">
        <v>2609</v>
      </c>
      <c r="B38" s="659" t="s">
        <v>2610</v>
      </c>
    </row>
    <row r="39" spans="1:2" ht="15" thickBot="1" x14ac:dyDescent="0.35">
      <c r="A39" s="658"/>
      <c r="B39" s="660"/>
    </row>
    <row r="40" spans="1:2" x14ac:dyDescent="0.3">
      <c r="A40" s="657" t="s">
        <v>2611</v>
      </c>
      <c r="B40" s="659" t="s">
        <v>2612</v>
      </c>
    </row>
    <row r="41" spans="1:2" ht="15" thickBot="1" x14ac:dyDescent="0.35">
      <c r="A41" s="658"/>
      <c r="B41" s="660"/>
    </row>
    <row r="42" spans="1:2" ht="15" thickBot="1" x14ac:dyDescent="0.35">
      <c r="A42" s="625" t="s">
        <v>2613</v>
      </c>
      <c r="B42" s="626" t="s">
        <v>2614</v>
      </c>
    </row>
    <row r="43" spans="1:2" x14ac:dyDescent="0.3">
      <c r="A43" s="657" t="s">
        <v>2615</v>
      </c>
      <c r="B43" s="657"/>
    </row>
    <row r="44" spans="1:2" ht="15" thickBot="1" x14ac:dyDescent="0.35">
      <c r="A44" s="658"/>
      <c r="B44" s="658"/>
    </row>
    <row r="45" spans="1:2" ht="82.2" thickBot="1" x14ac:dyDescent="0.35">
      <c r="A45" s="625" t="s">
        <v>2617</v>
      </c>
      <c r="B45" s="626" t="s">
        <v>2618</v>
      </c>
    </row>
    <row r="46" spans="1:2" x14ac:dyDescent="0.3">
      <c r="A46" s="657" t="s">
        <v>2619</v>
      </c>
      <c r="B46" s="659" t="s">
        <v>2620</v>
      </c>
    </row>
    <row r="47" spans="1:2" ht="15" thickBot="1" x14ac:dyDescent="0.35">
      <c r="A47" s="658"/>
      <c r="B47" s="660"/>
    </row>
    <row r="48" spans="1:2" x14ac:dyDescent="0.3">
      <c r="A48" s="657" t="s">
        <v>2621</v>
      </c>
      <c r="B48" s="659" t="s">
        <v>2622</v>
      </c>
    </row>
    <row r="49" spans="1:2" ht="15" thickBot="1" x14ac:dyDescent="0.35">
      <c r="A49" s="658"/>
      <c r="B49" s="660"/>
    </row>
    <row r="50" spans="1:2" ht="15" thickBot="1" x14ac:dyDescent="0.35">
      <c r="A50" s="625" t="s">
        <v>2623</v>
      </c>
      <c r="B50" s="625"/>
    </row>
    <row r="51" spans="1:2" x14ac:dyDescent="0.3">
      <c r="A51" s="657" t="s">
        <v>2624</v>
      </c>
      <c r="B51" s="659" t="s">
        <v>2616</v>
      </c>
    </row>
    <row r="52" spans="1:2" ht="15" thickBot="1" x14ac:dyDescent="0.35">
      <c r="A52" s="658"/>
      <c r="B52" s="660"/>
    </row>
    <row r="53" spans="1:2" ht="16.2" thickBot="1" x14ac:dyDescent="0.35">
      <c r="A53" s="664" t="s">
        <v>2625</v>
      </c>
      <c r="B53" s="665"/>
    </row>
    <row r="54" spans="1:2" ht="210.6" customHeight="1" thickBot="1" x14ac:dyDescent="0.35">
      <c r="A54" s="666" t="s">
        <v>2626</v>
      </c>
      <c r="B54" s="667"/>
    </row>
    <row r="55" spans="1:2" ht="15" thickBot="1" x14ac:dyDescent="0.35">
      <c r="A55" s="625" t="s">
        <v>2627</v>
      </c>
      <c r="B55" s="625"/>
    </row>
    <row r="56" spans="1:2" ht="15" thickBot="1" x14ac:dyDescent="0.35">
      <c r="A56" s="625" t="s">
        <v>2628</v>
      </c>
      <c r="B56" s="625"/>
    </row>
    <row r="57" spans="1:2" ht="21" thickBot="1" x14ac:dyDescent="0.35">
      <c r="A57" s="625" t="s">
        <v>2629</v>
      </c>
      <c r="B57" s="625"/>
    </row>
    <row r="58" spans="1:2" ht="15" thickBot="1" x14ac:dyDescent="0.35">
      <c r="A58" s="625" t="s">
        <v>2630</v>
      </c>
      <c r="B58" s="625"/>
    </row>
    <row r="59" spans="1:2" ht="15" thickBot="1" x14ac:dyDescent="0.35">
      <c r="A59" s="625" t="s">
        <v>2631</v>
      </c>
      <c r="B59" s="625"/>
    </row>
    <row r="60" spans="1:2" ht="15" thickBot="1" x14ac:dyDescent="0.35">
      <c r="A60" s="625" t="s">
        <v>2632</v>
      </c>
      <c r="B60" s="625"/>
    </row>
    <row r="61" spans="1:2" ht="14.4" customHeight="1" x14ac:dyDescent="0.3">
      <c r="A61" s="657" t="s">
        <v>2633</v>
      </c>
      <c r="B61" s="659" t="s">
        <v>2634</v>
      </c>
    </row>
    <row r="62" spans="1:2" x14ac:dyDescent="0.3">
      <c r="A62" s="661"/>
      <c r="B62" s="627"/>
    </row>
    <row r="63" spans="1:2" ht="41.4" thickBot="1" x14ac:dyDescent="0.35">
      <c r="A63" s="658"/>
      <c r="B63" s="660" t="s">
        <v>2635</v>
      </c>
    </row>
    <row r="64" spans="1:2" ht="16.8" thickBot="1" x14ac:dyDescent="0.35">
      <c r="A64" s="662" t="s">
        <v>2636</v>
      </c>
      <c r="B64" s="663"/>
    </row>
    <row r="65" spans="1:2" ht="16.2" thickBot="1" x14ac:dyDescent="0.35">
      <c r="A65" s="664" t="s">
        <v>2637</v>
      </c>
      <c r="B65" s="665"/>
    </row>
    <row r="66" spans="1:2" ht="15" thickBot="1" x14ac:dyDescent="0.35">
      <c r="A66" s="625" t="s">
        <v>2638</v>
      </c>
      <c r="B66" s="625"/>
    </row>
    <row r="67" spans="1:2" ht="15" thickBot="1" x14ac:dyDescent="0.35">
      <c r="A67" s="625" t="s">
        <v>2639</v>
      </c>
      <c r="B67" s="625"/>
    </row>
    <row r="68" spans="1:2" ht="15" thickBot="1" x14ac:dyDescent="0.35">
      <c r="A68" s="625" t="s">
        <v>2640</v>
      </c>
      <c r="B68" s="625"/>
    </row>
    <row r="69" spans="1:2" ht="16.2" thickBot="1" x14ac:dyDescent="0.35">
      <c r="A69" s="664" t="s">
        <v>2641</v>
      </c>
      <c r="B69" s="665"/>
    </row>
    <row r="70" spans="1:2" ht="15" thickBot="1" x14ac:dyDescent="0.35">
      <c r="A70" s="625" t="s">
        <v>2642</v>
      </c>
      <c r="B70" s="626" t="s">
        <v>2643</v>
      </c>
    </row>
    <row r="71" spans="1:2" ht="15" thickBot="1" x14ac:dyDescent="0.35">
      <c r="A71" s="625" t="s">
        <v>1081</v>
      </c>
      <c r="B71" s="626" t="s">
        <v>2644</v>
      </c>
    </row>
    <row r="72" spans="1:2" ht="15" thickBot="1" x14ac:dyDescent="0.35">
      <c r="A72" s="625" t="s">
        <v>2645</v>
      </c>
      <c r="B72" s="626" t="s">
        <v>2646</v>
      </c>
    </row>
    <row r="73" spans="1:2" ht="15" thickBot="1" x14ac:dyDescent="0.35">
      <c r="A73" s="625" t="s">
        <v>1054</v>
      </c>
      <c r="B73" s="626" t="s">
        <v>2647</v>
      </c>
    </row>
    <row r="74" spans="1:2" ht="16.2" thickBot="1" x14ac:dyDescent="0.35">
      <c r="A74" s="664" t="s">
        <v>2648</v>
      </c>
      <c r="B74" s="665"/>
    </row>
    <row r="75" spans="1:2" ht="15" thickBot="1" x14ac:dyDescent="0.35">
      <c r="A75" s="625" t="s">
        <v>2649</v>
      </c>
      <c r="B75" s="625"/>
    </row>
    <row r="76" spans="1:2" ht="15" thickBot="1" x14ac:dyDescent="0.35">
      <c r="A76" s="625" t="s">
        <v>2650</v>
      </c>
      <c r="B76" s="625"/>
    </row>
    <row r="77" spans="1:2" ht="15" thickBot="1" x14ac:dyDescent="0.35">
      <c r="A77" s="625" t="s">
        <v>2651</v>
      </c>
      <c r="B77" s="625"/>
    </row>
    <row r="78" spans="1:2" ht="16.2" thickBot="1" x14ac:dyDescent="0.35">
      <c r="A78" s="664" t="s">
        <v>2652</v>
      </c>
      <c r="B78" s="665"/>
    </row>
    <row r="79" spans="1:2" ht="15" thickBot="1" x14ac:dyDescent="0.35">
      <c r="A79" s="625" t="s">
        <v>2653</v>
      </c>
      <c r="B79" s="625"/>
    </row>
    <row r="80" spans="1:2" ht="15" thickBot="1" x14ac:dyDescent="0.35">
      <c r="A80" s="625" t="s">
        <v>6</v>
      </c>
      <c r="B80" s="625"/>
    </row>
    <row r="81" spans="1:2" ht="41.4" thickBot="1" x14ac:dyDescent="0.35">
      <c r="A81" s="625" t="s">
        <v>2654</v>
      </c>
      <c r="B81" s="626" t="s">
        <v>2655</v>
      </c>
    </row>
    <row r="82" spans="1:2" ht="72" thickBot="1" x14ac:dyDescent="0.35">
      <c r="A82" s="625" t="s">
        <v>2656</v>
      </c>
      <c r="B82" s="626" t="s">
        <v>2657</v>
      </c>
    </row>
    <row r="83" spans="1:2" ht="16.2" thickBot="1" x14ac:dyDescent="0.35">
      <c r="A83" s="664" t="s">
        <v>2658</v>
      </c>
      <c r="B83" s="665"/>
    </row>
    <row r="84" spans="1:2" ht="16.2" thickBot="1" x14ac:dyDescent="0.35">
      <c r="A84" s="664" t="s">
        <v>2658</v>
      </c>
      <c r="B84" s="665"/>
    </row>
    <row r="85" spans="1:2" ht="15" thickBot="1" x14ac:dyDescent="0.35">
      <c r="A85" s="625" t="s">
        <v>2659</v>
      </c>
      <c r="B85" s="625"/>
    </row>
    <row r="86" spans="1:2" ht="15" thickBot="1" x14ac:dyDescent="0.35">
      <c r="A86" s="625" t="s">
        <v>2660</v>
      </c>
      <c r="B86" s="626" t="s">
        <v>2661</v>
      </c>
    </row>
    <row r="87" spans="1:2" ht="15" thickBot="1" x14ac:dyDescent="0.35">
      <c r="A87" s="625" t="s">
        <v>2662</v>
      </c>
      <c r="B87" s="626" t="s">
        <v>2663</v>
      </c>
    </row>
    <row r="88" spans="1:2" ht="16.2" thickBot="1" x14ac:dyDescent="0.35">
      <c r="A88" s="664" t="s">
        <v>2664</v>
      </c>
      <c r="B88" s="665"/>
    </row>
    <row r="89" spans="1:2" ht="21" thickBot="1" x14ac:dyDescent="0.35">
      <c r="A89" s="625" t="s">
        <v>2665</v>
      </c>
      <c r="B89" s="626" t="s">
        <v>2666</v>
      </c>
    </row>
    <row r="90" spans="1:2" ht="15" thickBot="1" x14ac:dyDescent="0.35">
      <c r="A90" s="625" t="s">
        <v>2667</v>
      </c>
      <c r="B90" s="625"/>
    </row>
    <row r="91" spans="1:2" ht="31.2" customHeight="1" thickBot="1" x14ac:dyDescent="0.35">
      <c r="A91" s="664" t="s">
        <v>2668</v>
      </c>
      <c r="B91" s="665"/>
    </row>
    <row r="92" spans="1:2" ht="15" thickBot="1" x14ac:dyDescent="0.35">
      <c r="A92" s="625" t="s">
        <v>2669</v>
      </c>
      <c r="B92" s="625"/>
    </row>
    <row r="93" spans="1:2" ht="15" thickBot="1" x14ac:dyDescent="0.35">
      <c r="A93" s="625" t="s">
        <v>2670</v>
      </c>
      <c r="B93" s="625"/>
    </row>
    <row r="94" spans="1:2" ht="15" thickBot="1" x14ac:dyDescent="0.35">
      <c r="A94" s="625" t="s">
        <v>2671</v>
      </c>
      <c r="B94" s="625"/>
    </row>
    <row r="95" spans="1:2" ht="15" thickBot="1" x14ac:dyDescent="0.35">
      <c r="A95" s="625" t="s">
        <v>2672</v>
      </c>
      <c r="B95" s="625"/>
    </row>
    <row r="96" spans="1:2" ht="15" thickBot="1" x14ac:dyDescent="0.35">
      <c r="A96" s="625" t="s">
        <v>2673</v>
      </c>
      <c r="B96" s="625"/>
    </row>
    <row r="97" spans="1:2" ht="15" thickBot="1" x14ac:dyDescent="0.35">
      <c r="A97" s="625" t="s">
        <v>2674</v>
      </c>
      <c r="B97" s="625"/>
    </row>
    <row r="98" spans="1:2" ht="15" thickBot="1" x14ac:dyDescent="0.35">
      <c r="A98" s="625" t="s">
        <v>2675</v>
      </c>
      <c r="B98" s="625"/>
    </row>
    <row r="99" spans="1:2" ht="15" thickBot="1" x14ac:dyDescent="0.35">
      <c r="A99" s="625" t="s">
        <v>2676</v>
      </c>
      <c r="B99" s="625"/>
    </row>
    <row r="100" spans="1:2" ht="15" thickBot="1" x14ac:dyDescent="0.35">
      <c r="A100" s="625" t="s">
        <v>2677</v>
      </c>
      <c r="B100" s="625"/>
    </row>
    <row r="101" spans="1:2" ht="15" thickBot="1" x14ac:dyDescent="0.35">
      <c r="A101" s="625" t="s">
        <v>2678</v>
      </c>
      <c r="B101" s="625"/>
    </row>
    <row r="102" spans="1:2" ht="15" thickBot="1" x14ac:dyDescent="0.35">
      <c r="A102" s="625" t="s">
        <v>2679</v>
      </c>
      <c r="B102" s="625"/>
    </row>
    <row r="103" spans="1:2" ht="15" thickBot="1" x14ac:dyDescent="0.35">
      <c r="A103" s="625" t="s">
        <v>2680</v>
      </c>
      <c r="B103" s="625"/>
    </row>
    <row r="104" spans="1:2" ht="15" thickBot="1" x14ac:dyDescent="0.35">
      <c r="A104" s="625" t="s">
        <v>2681</v>
      </c>
      <c r="B104" s="625"/>
    </row>
    <row r="105" spans="1:2" ht="15" thickBot="1" x14ac:dyDescent="0.35">
      <c r="A105" s="625" t="s">
        <v>2682</v>
      </c>
      <c r="B105" s="625"/>
    </row>
    <row r="106" spans="1:2" ht="16.2" thickBot="1" x14ac:dyDescent="0.35">
      <c r="A106" s="664" t="s">
        <v>2683</v>
      </c>
      <c r="B106" s="665"/>
    </row>
    <row r="107" spans="1:2" ht="15" thickBot="1" x14ac:dyDescent="0.35">
      <c r="A107" s="625" t="s">
        <v>2684</v>
      </c>
      <c r="B107" s="625"/>
    </row>
    <row r="108" spans="1:2" ht="15" thickBot="1" x14ac:dyDescent="0.35">
      <c r="A108" s="625" t="s">
        <v>2685</v>
      </c>
      <c r="B108" s="625"/>
    </row>
    <row r="109" spans="1:2" ht="31.2" customHeight="1" thickBot="1" x14ac:dyDescent="0.35">
      <c r="A109" s="664" t="s">
        <v>2686</v>
      </c>
      <c r="B109" s="665"/>
    </row>
    <row r="110" spans="1:2" ht="15" thickBot="1" x14ac:dyDescent="0.35">
      <c r="A110" s="625" t="s">
        <v>2687</v>
      </c>
      <c r="B110" s="625"/>
    </row>
    <row r="111" spans="1:2" ht="15" thickBot="1" x14ac:dyDescent="0.35">
      <c r="A111" s="625" t="s">
        <v>2688</v>
      </c>
      <c r="B111" s="625"/>
    </row>
    <row r="112" spans="1:2" ht="15" thickBot="1" x14ac:dyDescent="0.35">
      <c r="A112" s="625" t="s">
        <v>2689</v>
      </c>
      <c r="B112" s="625"/>
    </row>
    <row r="113" spans="1:2" ht="15" thickBot="1" x14ac:dyDescent="0.35">
      <c r="A113" s="625" t="s">
        <v>2690</v>
      </c>
      <c r="B113" s="625"/>
    </row>
    <row r="114" spans="1:2" ht="15" thickBot="1" x14ac:dyDescent="0.35">
      <c r="A114" s="625" t="s">
        <v>2691</v>
      </c>
      <c r="B114" s="625"/>
    </row>
    <row r="115" spans="1:2" ht="15" thickBot="1" x14ac:dyDescent="0.35">
      <c r="A115" s="625" t="s">
        <v>2692</v>
      </c>
      <c r="B115" s="625"/>
    </row>
    <row r="116" spans="1:2" ht="15" thickBot="1" x14ac:dyDescent="0.35">
      <c r="A116" s="625" t="s">
        <v>2693</v>
      </c>
      <c r="B116" s="625"/>
    </row>
    <row r="117" spans="1:2" ht="15" thickBot="1" x14ac:dyDescent="0.35">
      <c r="A117" s="625" t="s">
        <v>2694</v>
      </c>
      <c r="B117" s="625"/>
    </row>
    <row r="118" spans="1:2" ht="15" thickBot="1" x14ac:dyDescent="0.35">
      <c r="A118" s="625" t="s">
        <v>2695</v>
      </c>
      <c r="B118" s="625"/>
    </row>
    <row r="119" spans="1:2" ht="15" thickBot="1" x14ac:dyDescent="0.35">
      <c r="A119" s="625" t="s">
        <v>2696</v>
      </c>
      <c r="B119" s="625"/>
    </row>
    <row r="120" spans="1:2" ht="15" thickBot="1" x14ac:dyDescent="0.35">
      <c r="A120" s="625" t="s">
        <v>2697</v>
      </c>
      <c r="B120" s="625"/>
    </row>
    <row r="121" spans="1:2" ht="15" thickBot="1" x14ac:dyDescent="0.35">
      <c r="A121" s="625" t="s">
        <v>2698</v>
      </c>
      <c r="B121" s="625"/>
    </row>
    <row r="122" spans="1:2" ht="15" thickBot="1" x14ac:dyDescent="0.35">
      <c r="A122" s="625" t="s">
        <v>2699</v>
      </c>
      <c r="B122" s="625"/>
    </row>
    <row r="123" spans="1:2" ht="15" thickBot="1" x14ac:dyDescent="0.35">
      <c r="A123" s="625" t="s">
        <v>2700</v>
      </c>
      <c r="B123" s="625"/>
    </row>
    <row r="124" spans="1:2" ht="64.8" customHeight="1" thickBot="1" x14ac:dyDescent="0.35">
      <c r="A124" s="662" t="s">
        <v>2701</v>
      </c>
      <c r="B124" s="663"/>
    </row>
    <row r="125" spans="1:2" ht="194.4" customHeight="1" thickBot="1" x14ac:dyDescent="0.35">
      <c r="A125" s="666" t="s">
        <v>2702</v>
      </c>
      <c r="B125" s="667"/>
    </row>
    <row r="126" spans="1:2" ht="41.4" thickBot="1" x14ac:dyDescent="0.35">
      <c r="A126" s="625" t="s">
        <v>2703</v>
      </c>
      <c r="B126" s="626" t="s">
        <v>2704</v>
      </c>
    </row>
    <row r="127" spans="1:2" ht="92.4" thickBot="1" x14ac:dyDescent="0.35">
      <c r="A127" s="625" t="s">
        <v>2705</v>
      </c>
      <c r="B127" s="626" t="s">
        <v>2706</v>
      </c>
    </row>
    <row r="128" spans="1:2" x14ac:dyDescent="0.3">
      <c r="A128" s="657" t="s">
        <v>2707</v>
      </c>
      <c r="B128" s="657"/>
    </row>
    <row r="129" spans="1:2" x14ac:dyDescent="0.3">
      <c r="A129" s="661"/>
      <c r="B129" s="661"/>
    </row>
    <row r="130" spans="1:2" x14ac:dyDescent="0.3">
      <c r="A130" s="661"/>
      <c r="B130" s="661"/>
    </row>
    <row r="131" spans="1:2" x14ac:dyDescent="0.3">
      <c r="A131" s="661"/>
      <c r="B131" s="661"/>
    </row>
    <row r="132" spans="1:2" x14ac:dyDescent="0.3">
      <c r="A132" s="661"/>
      <c r="B132" s="661"/>
    </row>
    <row r="133" spans="1:2" ht="15" thickBot="1" x14ac:dyDescent="0.35">
      <c r="A133" s="658"/>
      <c r="B133" s="658"/>
    </row>
    <row r="134" spans="1:2" ht="193.2" customHeight="1" x14ac:dyDescent="0.3">
      <c r="A134" s="657" t="s">
        <v>2708</v>
      </c>
      <c r="B134" s="659" t="s">
        <v>2709</v>
      </c>
    </row>
    <row r="135" spans="1:2" x14ac:dyDescent="0.3">
      <c r="A135" s="661"/>
      <c r="B135" s="668"/>
    </row>
    <row r="136" spans="1:2" x14ac:dyDescent="0.3">
      <c r="A136" s="661"/>
      <c r="B136" s="668"/>
    </row>
    <row r="137" spans="1:2" ht="15" thickBot="1" x14ac:dyDescent="0.35">
      <c r="A137" s="658"/>
      <c r="B137" s="660"/>
    </row>
    <row r="138" spans="1:2" ht="61.8" thickBot="1" x14ac:dyDescent="0.35">
      <c r="A138" s="625" t="s">
        <v>2710</v>
      </c>
      <c r="B138" s="626" t="s">
        <v>2711</v>
      </c>
    </row>
    <row r="139" spans="1:2" ht="31.2" thickBot="1" x14ac:dyDescent="0.35">
      <c r="A139" s="625" t="s">
        <v>2712</v>
      </c>
      <c r="B139" s="626" t="s">
        <v>2713</v>
      </c>
    </row>
    <row r="140" spans="1:2" ht="20.399999999999999" x14ac:dyDescent="0.3">
      <c r="A140" s="657" t="s">
        <v>2714</v>
      </c>
      <c r="B140" s="659" t="s">
        <v>2715</v>
      </c>
    </row>
    <row r="141" spans="1:2" x14ac:dyDescent="0.3">
      <c r="A141" s="661"/>
      <c r="B141" s="668" t="s">
        <v>2716</v>
      </c>
    </row>
    <row r="142" spans="1:2" x14ac:dyDescent="0.3">
      <c r="A142" s="661"/>
      <c r="B142" s="668" t="s">
        <v>2717</v>
      </c>
    </row>
    <row r="143" spans="1:2" x14ac:dyDescent="0.3">
      <c r="A143" s="661"/>
      <c r="B143" s="668" t="s">
        <v>2718</v>
      </c>
    </row>
    <row r="144" spans="1:2" x14ac:dyDescent="0.3">
      <c r="A144" s="661"/>
      <c r="B144" s="668" t="s">
        <v>2719</v>
      </c>
    </row>
    <row r="145" spans="1:2" x14ac:dyDescent="0.3">
      <c r="A145" s="661"/>
      <c r="B145" s="668" t="s">
        <v>2720</v>
      </c>
    </row>
    <row r="146" spans="1:2" x14ac:dyDescent="0.3">
      <c r="A146" s="661"/>
      <c r="B146" s="668"/>
    </row>
    <row r="147" spans="1:2" ht="51.6" thickBot="1" x14ac:dyDescent="0.35">
      <c r="A147" s="658"/>
      <c r="B147" s="660" t="s">
        <v>2721</v>
      </c>
    </row>
    <row r="148" spans="1:2" ht="15" thickBot="1" x14ac:dyDescent="0.35">
      <c r="A148" s="625" t="s">
        <v>2722</v>
      </c>
      <c r="B148" s="625"/>
    </row>
    <row r="149" spans="1:2" ht="31.2" thickBot="1" x14ac:dyDescent="0.35">
      <c r="A149" s="625" t="s">
        <v>2723</v>
      </c>
      <c r="B149" s="626" t="s">
        <v>2724</v>
      </c>
    </row>
    <row r="150" spans="1:2" ht="31.2" thickBot="1" x14ac:dyDescent="0.35">
      <c r="A150" s="625" t="s">
        <v>2725</v>
      </c>
      <c r="B150" s="626" t="s">
        <v>2724</v>
      </c>
    </row>
    <row r="151" spans="1:2" ht="41.4" thickBot="1" x14ac:dyDescent="0.35">
      <c r="A151" s="625" t="s">
        <v>2726</v>
      </c>
      <c r="B151" s="626" t="s">
        <v>2727</v>
      </c>
    </row>
    <row r="152" spans="1:2" ht="15" thickBot="1" x14ac:dyDescent="0.35">
      <c r="A152" s="625" t="s">
        <v>2728</v>
      </c>
      <c r="B152" s="625"/>
    </row>
    <row r="153" spans="1:2" ht="31.2" thickBot="1" x14ac:dyDescent="0.35">
      <c r="A153" s="625" t="s">
        <v>2729</v>
      </c>
      <c r="B153" s="626" t="s">
        <v>2730</v>
      </c>
    </row>
    <row r="154" spans="1:2" ht="72" thickBot="1" x14ac:dyDescent="0.35">
      <c r="A154" s="625" t="s">
        <v>2731</v>
      </c>
      <c r="B154" s="626" t="s">
        <v>2732</v>
      </c>
    </row>
    <row r="155" spans="1:2" x14ac:dyDescent="0.3">
      <c r="A155" s="669" t="s">
        <v>2733</v>
      </c>
      <c r="B155" s="669"/>
    </row>
    <row r="156" spans="1:2" ht="15" thickBot="1" x14ac:dyDescent="0.35">
      <c r="A156" s="670"/>
      <c r="B156" s="670"/>
    </row>
    <row r="157" spans="1:2" ht="15" thickBot="1" x14ac:dyDescent="0.35">
      <c r="A157" s="625" t="s">
        <v>2734</v>
      </c>
      <c r="B157" s="625"/>
    </row>
    <row r="158" spans="1:2" x14ac:dyDescent="0.3">
      <c r="A158" s="657" t="s">
        <v>2735</v>
      </c>
      <c r="B158" s="657"/>
    </row>
    <row r="159" spans="1:2" x14ac:dyDescent="0.3">
      <c r="A159" s="661"/>
      <c r="B159" s="661"/>
    </row>
    <row r="160" spans="1:2" x14ac:dyDescent="0.3">
      <c r="A160" s="661"/>
      <c r="B160" s="661"/>
    </row>
    <row r="161" spans="1:2" ht="15" thickBot="1" x14ac:dyDescent="0.35">
      <c r="A161" s="658"/>
      <c r="B161" s="658"/>
    </row>
    <row r="162" spans="1:2" ht="15" thickBot="1" x14ac:dyDescent="0.35">
      <c r="A162" s="628" t="s">
        <v>2736</v>
      </c>
      <c r="B162" s="629" t="s">
        <v>2737</v>
      </c>
    </row>
    <row r="163" spans="1:2" ht="121.8" customHeight="1" x14ac:dyDescent="0.3">
      <c r="A163" s="669" t="s">
        <v>2738</v>
      </c>
      <c r="B163" s="671" t="s">
        <v>2739</v>
      </c>
    </row>
    <row r="164" spans="1:2" ht="15" thickBot="1" x14ac:dyDescent="0.35">
      <c r="A164" s="670"/>
      <c r="B164" s="672"/>
    </row>
    <row r="165" spans="1:2" x14ac:dyDescent="0.3">
      <c r="A165" s="657" t="s">
        <v>2740</v>
      </c>
      <c r="B165" s="657"/>
    </row>
    <row r="166" spans="1:2" ht="15" thickBot="1" x14ac:dyDescent="0.35">
      <c r="A166" s="658"/>
      <c r="B166" s="658"/>
    </row>
    <row r="167" spans="1:2" ht="15" thickBot="1" x14ac:dyDescent="0.35">
      <c r="A167" s="625" t="s">
        <v>2741</v>
      </c>
      <c r="B167" s="625"/>
    </row>
    <row r="168" spans="1:2" ht="15" thickBot="1" x14ac:dyDescent="0.35">
      <c r="A168" s="628" t="s">
        <v>2742</v>
      </c>
      <c r="B168" s="629" t="s">
        <v>2743</v>
      </c>
    </row>
    <row r="169" spans="1:2" ht="16.2" thickBot="1" x14ac:dyDescent="0.35">
      <c r="A169" s="664" t="s">
        <v>2744</v>
      </c>
      <c r="B169" s="665"/>
    </row>
    <row r="170" spans="1:2" ht="15" thickBot="1" x14ac:dyDescent="0.35">
      <c r="A170" s="625" t="s">
        <v>2745</v>
      </c>
      <c r="B170" s="625"/>
    </row>
    <row r="171" spans="1:2" ht="15" thickBot="1" x14ac:dyDescent="0.35">
      <c r="A171" s="625" t="s">
        <v>2746</v>
      </c>
      <c r="B171" s="625"/>
    </row>
    <row r="172" spans="1:2" ht="15" thickBot="1" x14ac:dyDescent="0.35">
      <c r="A172" s="625" t="s">
        <v>2747</v>
      </c>
      <c r="B172" s="625"/>
    </row>
    <row r="173" spans="1:2" ht="15" thickBot="1" x14ac:dyDescent="0.35">
      <c r="A173" s="625" t="s">
        <v>2748</v>
      </c>
      <c r="B173" s="625"/>
    </row>
    <row r="174" spans="1:2" ht="15" thickBot="1" x14ac:dyDescent="0.35">
      <c r="A174" s="625" t="s">
        <v>2749</v>
      </c>
      <c r="B174" s="625"/>
    </row>
    <row r="175" spans="1:2" ht="15" thickBot="1" x14ac:dyDescent="0.35">
      <c r="A175" s="625" t="s">
        <v>2750</v>
      </c>
      <c r="B175" s="625"/>
    </row>
    <row r="176" spans="1:2" ht="32.4" customHeight="1" thickBot="1" x14ac:dyDescent="0.35">
      <c r="A176" s="662" t="s">
        <v>2751</v>
      </c>
      <c r="B176" s="663"/>
    </row>
    <row r="177" spans="1:2" ht="409.6" customHeight="1" thickBot="1" x14ac:dyDescent="0.35">
      <c r="A177" s="666" t="s">
        <v>2752</v>
      </c>
      <c r="B177" s="667"/>
    </row>
    <row r="178" spans="1:2" x14ac:dyDescent="0.3">
      <c r="A178" s="657" t="s">
        <v>2753</v>
      </c>
      <c r="B178" s="659" t="s">
        <v>2754</v>
      </c>
    </row>
    <row r="179" spans="1:2" x14ac:dyDescent="0.3">
      <c r="A179" s="661"/>
      <c r="B179" s="668"/>
    </row>
    <row r="180" spans="1:2" x14ac:dyDescent="0.3">
      <c r="A180" s="661"/>
      <c r="B180" s="668"/>
    </row>
    <row r="181" spans="1:2" ht="15" thickBot="1" x14ac:dyDescent="0.35">
      <c r="A181" s="658"/>
      <c r="B181" s="660"/>
    </row>
    <row r="182" spans="1:2" x14ac:dyDescent="0.3">
      <c r="A182" s="657" t="s">
        <v>2755</v>
      </c>
      <c r="B182" s="657"/>
    </row>
    <row r="183" spans="1:2" x14ac:dyDescent="0.3">
      <c r="A183" s="661"/>
      <c r="B183" s="661"/>
    </row>
    <row r="184" spans="1:2" x14ac:dyDescent="0.3">
      <c r="A184" s="661"/>
      <c r="B184" s="661"/>
    </row>
    <row r="185" spans="1:2" ht="15" thickBot="1" x14ac:dyDescent="0.35">
      <c r="A185" s="658"/>
      <c r="B185" s="658"/>
    </row>
    <row r="186" spans="1:2" ht="15" thickBot="1" x14ac:dyDescent="0.35">
      <c r="A186" s="628" t="s">
        <v>2756</v>
      </c>
      <c r="B186" s="628"/>
    </row>
    <row r="187" spans="1:2" ht="14.4" customHeight="1" x14ac:dyDescent="0.3">
      <c r="A187" s="657" t="s">
        <v>2757</v>
      </c>
      <c r="B187" s="659" t="s">
        <v>2758</v>
      </c>
    </row>
    <row r="188" spans="1:2" x14ac:dyDescent="0.3">
      <c r="A188" s="661"/>
      <c r="B188" s="668"/>
    </row>
    <row r="189" spans="1:2" x14ac:dyDescent="0.3">
      <c r="A189" s="661"/>
      <c r="B189" s="668"/>
    </row>
    <row r="190" spans="1:2" x14ac:dyDescent="0.3">
      <c r="A190" s="661"/>
      <c r="B190" s="668"/>
    </row>
    <row r="191" spans="1:2" x14ac:dyDescent="0.3">
      <c r="A191" s="661"/>
      <c r="B191" s="668"/>
    </row>
    <row r="192" spans="1:2" x14ac:dyDescent="0.3">
      <c r="A192" s="661"/>
      <c r="B192" s="668"/>
    </row>
    <row r="193" spans="1:2" x14ac:dyDescent="0.3">
      <c r="A193" s="661"/>
      <c r="B193" s="668"/>
    </row>
    <row r="194" spans="1:2" x14ac:dyDescent="0.3">
      <c r="A194" s="661"/>
      <c r="B194" s="668"/>
    </row>
    <row r="195" spans="1:2" x14ac:dyDescent="0.3">
      <c r="A195" s="661"/>
      <c r="B195" s="668"/>
    </row>
    <row r="196" spans="1:2" x14ac:dyDescent="0.3">
      <c r="A196" s="661"/>
      <c r="B196" s="668"/>
    </row>
    <row r="197" spans="1:2" x14ac:dyDescent="0.3">
      <c r="A197" s="661"/>
      <c r="B197" s="668"/>
    </row>
    <row r="198" spans="1:2" ht="15" thickBot="1" x14ac:dyDescent="0.35">
      <c r="A198" s="658"/>
      <c r="B198" s="660"/>
    </row>
    <row r="199" spans="1:2" ht="15" thickBot="1" x14ac:dyDescent="0.35">
      <c r="A199" s="625" t="s">
        <v>2759</v>
      </c>
      <c r="B199" s="625"/>
    </row>
    <row r="200" spans="1:2" ht="15" thickBot="1" x14ac:dyDescent="0.35">
      <c r="A200" s="628" t="s">
        <v>2760</v>
      </c>
      <c r="B200" s="628"/>
    </row>
    <row r="201" spans="1:2" x14ac:dyDescent="0.3">
      <c r="A201" s="657" t="s">
        <v>2761</v>
      </c>
      <c r="B201" s="659" t="s">
        <v>2762</v>
      </c>
    </row>
    <row r="202" spans="1:2" x14ac:dyDescent="0.3">
      <c r="A202" s="661"/>
      <c r="B202" s="668"/>
    </row>
    <row r="203" spans="1:2" x14ac:dyDescent="0.3">
      <c r="A203" s="661"/>
      <c r="B203" s="668"/>
    </row>
    <row r="204" spans="1:2" x14ac:dyDescent="0.3">
      <c r="A204" s="661"/>
      <c r="B204" s="668"/>
    </row>
    <row r="205" spans="1:2" x14ac:dyDescent="0.3">
      <c r="A205" s="661"/>
      <c r="B205" s="668"/>
    </row>
    <row r="206" spans="1:2" x14ac:dyDescent="0.3">
      <c r="A206" s="661"/>
      <c r="B206" s="668"/>
    </row>
    <row r="207" spans="1:2" x14ac:dyDescent="0.3">
      <c r="A207" s="661"/>
      <c r="B207" s="668"/>
    </row>
    <row r="208" spans="1:2" x14ac:dyDescent="0.3">
      <c r="A208" s="661"/>
      <c r="B208" s="668"/>
    </row>
    <row r="209" spans="1:2" x14ac:dyDescent="0.3">
      <c r="A209" s="661"/>
      <c r="B209" s="668"/>
    </row>
    <row r="210" spans="1:2" x14ac:dyDescent="0.3">
      <c r="A210" s="661"/>
      <c r="B210" s="668"/>
    </row>
    <row r="211" spans="1:2" x14ac:dyDescent="0.3">
      <c r="A211" s="661"/>
      <c r="B211" s="668"/>
    </row>
    <row r="212" spans="1:2" x14ac:dyDescent="0.3">
      <c r="A212" s="661"/>
      <c r="B212" s="668"/>
    </row>
    <row r="213" spans="1:2" x14ac:dyDescent="0.3">
      <c r="A213" s="661"/>
      <c r="B213" s="668"/>
    </row>
    <row r="214" spans="1:2" ht="15" thickBot="1" x14ac:dyDescent="0.35">
      <c r="A214" s="658"/>
      <c r="B214" s="660"/>
    </row>
    <row r="215" spans="1:2" x14ac:dyDescent="0.3">
      <c r="A215" s="657" t="s">
        <v>2763</v>
      </c>
      <c r="B215" s="657"/>
    </row>
    <row r="216" spans="1:2" ht="15" thickBot="1" x14ac:dyDescent="0.35">
      <c r="A216" s="658"/>
      <c r="B216" s="658"/>
    </row>
    <row r="217" spans="1:2" x14ac:dyDescent="0.3">
      <c r="A217" s="669" t="s">
        <v>2764</v>
      </c>
      <c r="B217" s="669"/>
    </row>
    <row r="218" spans="1:2" ht="15" thickBot="1" x14ac:dyDescent="0.35">
      <c r="A218" s="670"/>
      <c r="B218" s="670"/>
    </row>
    <row r="219" spans="1:2" ht="111.6" customHeight="1" x14ac:dyDescent="0.3">
      <c r="A219" s="657" t="s">
        <v>2765</v>
      </c>
      <c r="B219" s="659" t="s">
        <v>2766</v>
      </c>
    </row>
    <row r="220" spans="1:2" ht="15" thickBot="1" x14ac:dyDescent="0.35">
      <c r="A220" s="658"/>
      <c r="B220" s="660"/>
    </row>
    <row r="221" spans="1:2" x14ac:dyDescent="0.3">
      <c r="A221" s="657" t="s">
        <v>2767</v>
      </c>
      <c r="B221" s="657"/>
    </row>
    <row r="222" spans="1:2" x14ac:dyDescent="0.3">
      <c r="A222" s="661"/>
      <c r="B222" s="661"/>
    </row>
    <row r="223" spans="1:2" x14ac:dyDescent="0.3">
      <c r="A223" s="661"/>
      <c r="B223" s="661"/>
    </row>
    <row r="224" spans="1:2" x14ac:dyDescent="0.3">
      <c r="A224" s="661"/>
      <c r="B224" s="661"/>
    </row>
    <row r="225" spans="1:2" x14ac:dyDescent="0.3">
      <c r="A225" s="661"/>
      <c r="B225" s="661"/>
    </row>
    <row r="226" spans="1:2" x14ac:dyDescent="0.3">
      <c r="A226" s="661"/>
      <c r="B226" s="661"/>
    </row>
    <row r="227" spans="1:2" x14ac:dyDescent="0.3">
      <c r="A227" s="661"/>
      <c r="B227" s="661"/>
    </row>
    <row r="228" spans="1:2" ht="15" thickBot="1" x14ac:dyDescent="0.35">
      <c r="A228" s="658"/>
      <c r="B228" s="658"/>
    </row>
    <row r="229" spans="1:2" ht="15" thickBot="1" x14ac:dyDescent="0.35">
      <c r="A229" s="628" t="s">
        <v>2768</v>
      </c>
      <c r="B229" s="628"/>
    </row>
    <row r="230" spans="1:2" x14ac:dyDescent="0.3">
      <c r="A230" s="657" t="s">
        <v>2769</v>
      </c>
      <c r="B230" s="657"/>
    </row>
    <row r="231" spans="1:2" x14ac:dyDescent="0.3">
      <c r="A231" s="661"/>
      <c r="B231" s="661"/>
    </row>
    <row r="232" spans="1:2" x14ac:dyDescent="0.3">
      <c r="A232" s="661"/>
      <c r="B232" s="661"/>
    </row>
    <row r="233" spans="1:2" ht="15" thickBot="1" x14ac:dyDescent="0.35">
      <c r="A233" s="658"/>
      <c r="B233" s="658"/>
    </row>
    <row r="234" spans="1:2" x14ac:dyDescent="0.3">
      <c r="A234" s="669" t="s">
        <v>2770</v>
      </c>
      <c r="B234" s="669"/>
    </row>
    <row r="235" spans="1:2" ht="15" thickBot="1" x14ac:dyDescent="0.35">
      <c r="A235" s="670"/>
      <c r="B235" s="670"/>
    </row>
    <row r="236" spans="1:2" x14ac:dyDescent="0.3">
      <c r="A236" s="669" t="s">
        <v>2771</v>
      </c>
      <c r="B236" s="669"/>
    </row>
    <row r="237" spans="1:2" ht="15" thickBot="1" x14ac:dyDescent="0.35">
      <c r="A237" s="670"/>
      <c r="B237" s="670"/>
    </row>
    <row r="238" spans="1:2" ht="48.6" customHeight="1" thickBot="1" x14ac:dyDescent="0.35">
      <c r="A238" s="662" t="s">
        <v>2772</v>
      </c>
      <c r="B238" s="663"/>
    </row>
    <row r="239" spans="1:2" ht="409.6" customHeight="1" thickBot="1" x14ac:dyDescent="0.35">
      <c r="A239" s="666" t="s">
        <v>2773</v>
      </c>
      <c r="B239" s="667"/>
    </row>
    <row r="240" spans="1:2" ht="16.2" thickBot="1" x14ac:dyDescent="0.35">
      <c r="A240" s="664" t="s">
        <v>2774</v>
      </c>
      <c r="B240" s="665"/>
    </row>
    <row r="241" spans="1:2" ht="21" thickBot="1" x14ac:dyDescent="0.35">
      <c r="A241" s="625" t="s">
        <v>2775</v>
      </c>
      <c r="B241" s="626" t="s">
        <v>2776</v>
      </c>
    </row>
    <row r="242" spans="1:2" ht="409.6" customHeight="1" x14ac:dyDescent="0.3">
      <c r="A242" s="657" t="s">
        <v>2777</v>
      </c>
      <c r="B242" s="659" t="s">
        <v>2778</v>
      </c>
    </row>
    <row r="243" spans="1:2" ht="15" thickBot="1" x14ac:dyDescent="0.35">
      <c r="A243" s="658"/>
      <c r="B243" s="660"/>
    </row>
    <row r="244" spans="1:2" ht="14.4" customHeight="1" x14ac:dyDescent="0.3">
      <c r="A244" s="657" t="s">
        <v>2779</v>
      </c>
      <c r="B244" s="659" t="s">
        <v>2780</v>
      </c>
    </row>
    <row r="245" spans="1:2" x14ac:dyDescent="0.3">
      <c r="A245" s="661"/>
      <c r="B245" s="668"/>
    </row>
    <row r="246" spans="1:2" x14ac:dyDescent="0.3">
      <c r="A246" s="661"/>
      <c r="B246" s="668"/>
    </row>
    <row r="247" spans="1:2" x14ac:dyDescent="0.3">
      <c r="A247" s="661"/>
      <c r="B247" s="668"/>
    </row>
    <row r="248" spans="1:2" x14ac:dyDescent="0.3">
      <c r="A248" s="661"/>
      <c r="B248" s="668"/>
    </row>
    <row r="249" spans="1:2" ht="15" thickBot="1" x14ac:dyDescent="0.35">
      <c r="A249" s="658"/>
      <c r="B249" s="660"/>
    </row>
    <row r="250" spans="1:2" ht="14.4" customHeight="1" x14ac:dyDescent="0.3">
      <c r="A250" s="657" t="s">
        <v>2781</v>
      </c>
      <c r="B250" s="659" t="s">
        <v>2782</v>
      </c>
    </row>
    <row r="251" spans="1:2" x14ac:dyDescent="0.3">
      <c r="A251" s="661"/>
      <c r="B251" s="668"/>
    </row>
    <row r="252" spans="1:2" x14ac:dyDescent="0.3">
      <c r="A252" s="661"/>
      <c r="B252" s="668"/>
    </row>
    <row r="253" spans="1:2" x14ac:dyDescent="0.3">
      <c r="A253" s="661"/>
      <c r="B253" s="668"/>
    </row>
    <row r="254" spans="1:2" x14ac:dyDescent="0.3">
      <c r="A254" s="661"/>
      <c r="B254" s="668"/>
    </row>
    <row r="255" spans="1:2" ht="15" thickBot="1" x14ac:dyDescent="0.35">
      <c r="A255" s="658"/>
      <c r="B255" s="660"/>
    </row>
    <row r="256" spans="1:2" ht="14.4" customHeight="1" x14ac:dyDescent="0.3">
      <c r="A256" s="657" t="s">
        <v>2783</v>
      </c>
      <c r="B256" s="659" t="s">
        <v>2784</v>
      </c>
    </row>
    <row r="257" spans="1:2" x14ac:dyDescent="0.3">
      <c r="A257" s="661"/>
      <c r="B257" s="668"/>
    </row>
    <row r="258" spans="1:2" x14ac:dyDescent="0.3">
      <c r="A258" s="661"/>
      <c r="B258" s="668"/>
    </row>
    <row r="259" spans="1:2" x14ac:dyDescent="0.3">
      <c r="A259" s="661"/>
      <c r="B259" s="668"/>
    </row>
    <row r="260" spans="1:2" x14ac:dyDescent="0.3">
      <c r="A260" s="661"/>
      <c r="B260" s="668"/>
    </row>
    <row r="261" spans="1:2" x14ac:dyDescent="0.3">
      <c r="A261" s="661"/>
      <c r="B261" s="668"/>
    </row>
    <row r="262" spans="1:2" x14ac:dyDescent="0.3">
      <c r="A262" s="661"/>
      <c r="B262" s="668"/>
    </row>
    <row r="263" spans="1:2" ht="15" thickBot="1" x14ac:dyDescent="0.35">
      <c r="A263" s="658"/>
      <c r="B263" s="660"/>
    </row>
    <row r="264" spans="1:2" ht="41.4" thickBot="1" x14ac:dyDescent="0.35">
      <c r="A264" s="625" t="s">
        <v>2785</v>
      </c>
      <c r="B264" s="626" t="s">
        <v>2786</v>
      </c>
    </row>
    <row r="265" spans="1:2" ht="14.4" customHeight="1" x14ac:dyDescent="0.3">
      <c r="A265" s="657" t="s">
        <v>2787</v>
      </c>
      <c r="B265" s="659" t="s">
        <v>2788</v>
      </c>
    </row>
    <row r="266" spans="1:2" x14ac:dyDescent="0.3">
      <c r="A266" s="661"/>
      <c r="B266" s="668"/>
    </row>
    <row r="267" spans="1:2" x14ac:dyDescent="0.3">
      <c r="A267" s="661"/>
      <c r="B267" s="668"/>
    </row>
    <row r="268" spans="1:2" x14ac:dyDescent="0.3">
      <c r="A268" s="661"/>
      <c r="B268" s="668"/>
    </row>
    <row r="269" spans="1:2" x14ac:dyDescent="0.3">
      <c r="A269" s="661"/>
      <c r="B269" s="668"/>
    </row>
    <row r="270" spans="1:2" x14ac:dyDescent="0.3">
      <c r="A270" s="661"/>
      <c r="B270" s="668"/>
    </row>
    <row r="271" spans="1:2" x14ac:dyDescent="0.3">
      <c r="A271" s="661"/>
      <c r="B271" s="668"/>
    </row>
    <row r="272" spans="1:2" x14ac:dyDescent="0.3">
      <c r="A272" s="661"/>
      <c r="B272" s="668"/>
    </row>
    <row r="273" spans="1:2" x14ac:dyDescent="0.3">
      <c r="A273" s="661"/>
      <c r="B273" s="668"/>
    </row>
    <row r="274" spans="1:2" x14ac:dyDescent="0.3">
      <c r="A274" s="661"/>
      <c r="B274" s="668"/>
    </row>
    <row r="275" spans="1:2" x14ac:dyDescent="0.3">
      <c r="A275" s="661"/>
      <c r="B275" s="668"/>
    </row>
    <row r="276" spans="1:2" x14ac:dyDescent="0.3">
      <c r="A276" s="661"/>
      <c r="B276" s="668"/>
    </row>
    <row r="277" spans="1:2" x14ac:dyDescent="0.3">
      <c r="A277" s="661"/>
      <c r="B277" s="668"/>
    </row>
    <row r="278" spans="1:2" x14ac:dyDescent="0.3">
      <c r="A278" s="661"/>
      <c r="B278" s="668"/>
    </row>
    <row r="279" spans="1:2" x14ac:dyDescent="0.3">
      <c r="A279" s="661"/>
      <c r="B279" s="668"/>
    </row>
    <row r="280" spans="1:2" x14ac:dyDescent="0.3">
      <c r="A280" s="661"/>
      <c r="B280" s="668"/>
    </row>
    <row r="281" spans="1:2" x14ac:dyDescent="0.3">
      <c r="A281" s="661"/>
      <c r="B281" s="668"/>
    </row>
    <row r="282" spans="1:2" ht="15" thickBot="1" x14ac:dyDescent="0.35">
      <c r="A282" s="658"/>
      <c r="B282" s="660"/>
    </row>
    <row r="283" spans="1:2" x14ac:dyDescent="0.3">
      <c r="A283" s="657" t="s">
        <v>2789</v>
      </c>
      <c r="B283" s="657"/>
    </row>
    <row r="284" spans="1:2" x14ac:dyDescent="0.3">
      <c r="A284" s="661"/>
      <c r="B284" s="661"/>
    </row>
    <row r="285" spans="1:2" x14ac:dyDescent="0.3">
      <c r="A285" s="661"/>
      <c r="B285" s="661"/>
    </row>
    <row r="286" spans="1:2" ht="15" thickBot="1" x14ac:dyDescent="0.35">
      <c r="A286" s="658"/>
      <c r="B286" s="658"/>
    </row>
    <row r="287" spans="1:2" ht="15" thickBot="1" x14ac:dyDescent="0.35">
      <c r="A287" s="625" t="s">
        <v>2790</v>
      </c>
      <c r="B287" s="625"/>
    </row>
    <row r="288" spans="1:2" ht="15" thickBot="1" x14ac:dyDescent="0.35">
      <c r="A288" s="625" t="s">
        <v>2791</v>
      </c>
      <c r="B288" s="625"/>
    </row>
    <row r="289" spans="1:2" x14ac:dyDescent="0.3">
      <c r="A289" s="657" t="s">
        <v>2792</v>
      </c>
      <c r="B289" s="657"/>
    </row>
    <row r="290" spans="1:2" ht="15" thickBot="1" x14ac:dyDescent="0.35">
      <c r="A290" s="658"/>
      <c r="B290" s="658"/>
    </row>
    <row r="291" spans="1:2" ht="15" thickBot="1" x14ac:dyDescent="0.35">
      <c r="A291" s="625" t="s">
        <v>2793</v>
      </c>
      <c r="B291" s="625"/>
    </row>
    <row r="292" spans="1:2" ht="15" thickBot="1" x14ac:dyDescent="0.35">
      <c r="A292" s="625" t="s">
        <v>2794</v>
      </c>
      <c r="B292" s="625"/>
    </row>
    <row r="293" spans="1:2" ht="31.2" customHeight="1" thickBot="1" x14ac:dyDescent="0.35">
      <c r="A293" s="664" t="s">
        <v>2795</v>
      </c>
      <c r="B293" s="665"/>
    </row>
    <row r="294" spans="1:2" ht="16.2" thickBot="1" x14ac:dyDescent="0.35">
      <c r="A294" s="664" t="s">
        <v>2796</v>
      </c>
      <c r="B294" s="665"/>
    </row>
    <row r="295" spans="1:2" x14ac:dyDescent="0.3">
      <c r="A295" s="669" t="s">
        <v>2797</v>
      </c>
      <c r="B295" s="669"/>
    </row>
    <row r="296" spans="1:2" x14ac:dyDescent="0.3">
      <c r="A296" s="673"/>
      <c r="B296" s="673"/>
    </row>
    <row r="297" spans="1:2" x14ac:dyDescent="0.3">
      <c r="A297" s="673"/>
      <c r="B297" s="673"/>
    </row>
    <row r="298" spans="1:2" ht="15" thickBot="1" x14ac:dyDescent="0.35">
      <c r="A298" s="670"/>
      <c r="B298" s="670"/>
    </row>
    <row r="299" spans="1:2" x14ac:dyDescent="0.3">
      <c r="A299" s="669" t="s">
        <v>2798</v>
      </c>
      <c r="B299" s="669"/>
    </row>
    <row r="300" spans="1:2" x14ac:dyDescent="0.3">
      <c r="A300" s="673"/>
      <c r="B300" s="673"/>
    </row>
    <row r="301" spans="1:2" x14ac:dyDescent="0.3">
      <c r="A301" s="673"/>
      <c r="B301" s="673"/>
    </row>
    <row r="302" spans="1:2" ht="15" thickBot="1" x14ac:dyDescent="0.35">
      <c r="A302" s="670"/>
      <c r="B302" s="670"/>
    </row>
    <row r="303" spans="1:2" x14ac:dyDescent="0.3">
      <c r="A303" s="669" t="s">
        <v>2799</v>
      </c>
      <c r="B303" s="669"/>
    </row>
    <row r="304" spans="1:2" x14ac:dyDescent="0.3">
      <c r="A304" s="673"/>
      <c r="B304" s="673"/>
    </row>
    <row r="305" spans="1:2" x14ac:dyDescent="0.3">
      <c r="A305" s="673"/>
      <c r="B305" s="673"/>
    </row>
    <row r="306" spans="1:2" ht="15" thickBot="1" x14ac:dyDescent="0.35">
      <c r="A306" s="670"/>
      <c r="B306" s="670"/>
    </row>
    <row r="307" spans="1:2" ht="15" thickBot="1" x14ac:dyDescent="0.35">
      <c r="A307" s="628" t="s">
        <v>2800</v>
      </c>
      <c r="B307" s="628"/>
    </row>
    <row r="308" spans="1:2" x14ac:dyDescent="0.3">
      <c r="A308" s="669" t="s">
        <v>2801</v>
      </c>
      <c r="B308" s="669"/>
    </row>
    <row r="309" spans="1:2" x14ac:dyDescent="0.3">
      <c r="A309" s="673"/>
      <c r="B309" s="673"/>
    </row>
    <row r="310" spans="1:2" x14ac:dyDescent="0.3">
      <c r="A310" s="673"/>
      <c r="B310" s="673"/>
    </row>
    <row r="311" spans="1:2" ht="15" thickBot="1" x14ac:dyDescent="0.35">
      <c r="A311" s="670"/>
      <c r="B311" s="670"/>
    </row>
    <row r="312" spans="1:2" x14ac:dyDescent="0.3">
      <c r="A312" s="669" t="s">
        <v>2802</v>
      </c>
      <c r="B312" s="669"/>
    </row>
    <row r="313" spans="1:2" ht="15" thickBot="1" x14ac:dyDescent="0.35">
      <c r="A313" s="670"/>
      <c r="B313" s="670"/>
    </row>
    <row r="314" spans="1:2" x14ac:dyDescent="0.3">
      <c r="A314" s="669" t="s">
        <v>2803</v>
      </c>
      <c r="B314" s="669"/>
    </row>
    <row r="315" spans="1:2" x14ac:dyDescent="0.3">
      <c r="A315" s="673"/>
      <c r="B315" s="673"/>
    </row>
    <row r="316" spans="1:2" x14ac:dyDescent="0.3">
      <c r="A316" s="673"/>
      <c r="B316" s="673"/>
    </row>
    <row r="317" spans="1:2" ht="15" thickBot="1" x14ac:dyDescent="0.35">
      <c r="A317" s="670"/>
      <c r="B317" s="670"/>
    </row>
    <row r="318" spans="1:2" ht="31.2" customHeight="1" thickBot="1" x14ac:dyDescent="0.35">
      <c r="A318" s="664" t="s">
        <v>2804</v>
      </c>
      <c r="B318" s="665"/>
    </row>
    <row r="319" spans="1:2" ht="14.4" customHeight="1" x14ac:dyDescent="0.3">
      <c r="A319" s="657" t="s">
        <v>2805</v>
      </c>
      <c r="B319" s="659" t="s">
        <v>2806</v>
      </c>
    </row>
    <row r="320" spans="1:2" x14ac:dyDescent="0.3">
      <c r="A320" s="661"/>
      <c r="B320" s="668"/>
    </row>
    <row r="321" spans="1:2" x14ac:dyDescent="0.3">
      <c r="A321" s="661"/>
      <c r="B321" s="668"/>
    </row>
    <row r="322" spans="1:2" ht="15" thickBot="1" x14ac:dyDescent="0.35">
      <c r="A322" s="658"/>
      <c r="B322" s="660"/>
    </row>
    <row r="323" spans="1:2" ht="51.6" thickBot="1" x14ac:dyDescent="0.35">
      <c r="A323" s="625" t="s">
        <v>2807</v>
      </c>
      <c r="B323" s="626" t="s">
        <v>2808</v>
      </c>
    </row>
    <row r="324" spans="1:2" ht="31.2" thickBot="1" x14ac:dyDescent="0.35">
      <c r="A324" s="625" t="s">
        <v>2809</v>
      </c>
      <c r="B324" s="626" t="s">
        <v>2810</v>
      </c>
    </row>
    <row r="325" spans="1:2" ht="21" thickBot="1" x14ac:dyDescent="0.35">
      <c r="A325" s="625" t="s">
        <v>2811</v>
      </c>
      <c r="B325" s="626" t="s">
        <v>2812</v>
      </c>
    </row>
    <row r="326" spans="1:2" ht="15" thickBot="1" x14ac:dyDescent="0.35">
      <c r="A326" s="625" t="s">
        <v>2813</v>
      </c>
      <c r="B326" s="626" t="s">
        <v>2814</v>
      </c>
    </row>
    <row r="327" spans="1:2" ht="31.2" thickBot="1" x14ac:dyDescent="0.35">
      <c r="A327" s="625" t="s">
        <v>2815</v>
      </c>
      <c r="B327" s="626" t="s">
        <v>2816</v>
      </c>
    </row>
    <row r="328" spans="1:2" ht="41.4" thickBot="1" x14ac:dyDescent="0.35">
      <c r="A328" s="625" t="s">
        <v>2817</v>
      </c>
      <c r="B328" s="626" t="s">
        <v>2818</v>
      </c>
    </row>
    <row r="329" spans="1:2" x14ac:dyDescent="0.3">
      <c r="A329" s="657" t="s">
        <v>2819</v>
      </c>
      <c r="B329" s="657"/>
    </row>
    <row r="330" spans="1:2" ht="15" thickBot="1" x14ac:dyDescent="0.35">
      <c r="A330" s="658"/>
      <c r="B330" s="658"/>
    </row>
    <row r="331" spans="1:2" ht="15" thickBot="1" x14ac:dyDescent="0.35">
      <c r="A331" s="625" t="s">
        <v>2820</v>
      </c>
      <c r="B331" s="625"/>
    </row>
    <row r="332" spans="1:2" x14ac:dyDescent="0.3">
      <c r="A332" s="657" t="s">
        <v>2821</v>
      </c>
      <c r="B332" s="657"/>
    </row>
    <row r="333" spans="1:2" ht="15" thickBot="1" x14ac:dyDescent="0.35">
      <c r="A333" s="658"/>
      <c r="B333" s="658"/>
    </row>
    <row r="334" spans="1:2" ht="15" thickBot="1" x14ac:dyDescent="0.35">
      <c r="A334" s="625" t="s">
        <v>2822</v>
      </c>
      <c r="B334" s="625"/>
    </row>
    <row r="335" spans="1:2" ht="15" thickBot="1" x14ac:dyDescent="0.35">
      <c r="A335" s="625" t="s">
        <v>2823</v>
      </c>
      <c r="B335" s="625"/>
    </row>
    <row r="336" spans="1:2" x14ac:dyDescent="0.3">
      <c r="A336" s="657" t="s">
        <v>2824</v>
      </c>
      <c r="B336" s="657"/>
    </row>
    <row r="337" spans="1:2" ht="15" thickBot="1" x14ac:dyDescent="0.35">
      <c r="A337" s="658"/>
      <c r="B337" s="658"/>
    </row>
    <row r="338" spans="1:2" ht="31.2" customHeight="1" thickBot="1" x14ac:dyDescent="0.35">
      <c r="A338" s="664" t="s">
        <v>2825</v>
      </c>
      <c r="B338" s="665"/>
    </row>
    <row r="339" spans="1:2" ht="16.2" thickBot="1" x14ac:dyDescent="0.35">
      <c r="A339" s="664" t="s">
        <v>2796</v>
      </c>
      <c r="B339" s="665"/>
    </row>
    <row r="340" spans="1:2" x14ac:dyDescent="0.3">
      <c r="A340" s="669" t="s">
        <v>2826</v>
      </c>
      <c r="B340" s="669"/>
    </row>
    <row r="341" spans="1:2" x14ac:dyDescent="0.3">
      <c r="A341" s="673"/>
      <c r="B341" s="673"/>
    </row>
    <row r="342" spans="1:2" x14ac:dyDescent="0.3">
      <c r="A342" s="673"/>
      <c r="B342" s="673"/>
    </row>
    <row r="343" spans="1:2" x14ac:dyDescent="0.3">
      <c r="A343" s="673"/>
      <c r="B343" s="673"/>
    </row>
    <row r="344" spans="1:2" x14ac:dyDescent="0.3">
      <c r="A344" s="673"/>
      <c r="B344" s="673"/>
    </row>
    <row r="345" spans="1:2" x14ac:dyDescent="0.3">
      <c r="A345" s="673"/>
      <c r="B345" s="673"/>
    </row>
    <row r="346" spans="1:2" x14ac:dyDescent="0.3">
      <c r="A346" s="673"/>
      <c r="B346" s="673"/>
    </row>
    <row r="347" spans="1:2" ht="15" thickBot="1" x14ac:dyDescent="0.35">
      <c r="A347" s="670"/>
      <c r="B347" s="670"/>
    </row>
    <row r="348" spans="1:2" x14ac:dyDescent="0.3">
      <c r="A348" s="669" t="s">
        <v>2827</v>
      </c>
      <c r="B348" s="669"/>
    </row>
    <row r="349" spans="1:2" x14ac:dyDescent="0.3">
      <c r="A349" s="673"/>
      <c r="B349" s="673"/>
    </row>
    <row r="350" spans="1:2" x14ac:dyDescent="0.3">
      <c r="A350" s="673"/>
      <c r="B350" s="673"/>
    </row>
    <row r="351" spans="1:2" x14ac:dyDescent="0.3">
      <c r="A351" s="673"/>
      <c r="B351" s="673"/>
    </row>
    <row r="352" spans="1:2" x14ac:dyDescent="0.3">
      <c r="A352" s="673"/>
      <c r="B352" s="673"/>
    </row>
    <row r="353" spans="1:2" ht="15" thickBot="1" x14ac:dyDescent="0.35">
      <c r="A353" s="670"/>
      <c r="B353" s="670"/>
    </row>
    <row r="354" spans="1:2" x14ac:dyDescent="0.3">
      <c r="A354" s="669" t="s">
        <v>2828</v>
      </c>
      <c r="B354" s="669"/>
    </row>
    <row r="355" spans="1:2" ht="15" thickBot="1" x14ac:dyDescent="0.35">
      <c r="A355" s="670"/>
      <c r="B355" s="670"/>
    </row>
    <row r="356" spans="1:2" ht="15" thickBot="1" x14ac:dyDescent="0.35">
      <c r="A356" s="628" t="s">
        <v>2829</v>
      </c>
      <c r="B356" s="628"/>
    </row>
    <row r="357" spans="1:2" x14ac:dyDescent="0.3">
      <c r="A357" s="669" t="s">
        <v>2830</v>
      </c>
      <c r="B357" s="669"/>
    </row>
    <row r="358" spans="1:2" ht="15" thickBot="1" x14ac:dyDescent="0.35">
      <c r="A358" s="670"/>
      <c r="B358" s="670"/>
    </row>
    <row r="359" spans="1:2" x14ac:dyDescent="0.3">
      <c r="A359" s="669" t="s">
        <v>2831</v>
      </c>
      <c r="B359" s="669"/>
    </row>
    <row r="360" spans="1:2" ht="15" thickBot="1" x14ac:dyDescent="0.35">
      <c r="A360" s="670"/>
      <c r="B360" s="670"/>
    </row>
    <row r="361" spans="1:2" ht="15" thickBot="1" x14ac:dyDescent="0.35">
      <c r="A361" s="628" t="s">
        <v>2832</v>
      </c>
      <c r="B361" s="628"/>
    </row>
    <row r="362" spans="1:2" ht="31.2" customHeight="1" thickBot="1" x14ac:dyDescent="0.35">
      <c r="A362" s="664" t="s">
        <v>2833</v>
      </c>
      <c r="B362" s="665"/>
    </row>
    <row r="363" spans="1:2" x14ac:dyDescent="0.3">
      <c r="A363" s="669" t="s">
        <v>2834</v>
      </c>
      <c r="B363" s="671" t="s">
        <v>2835</v>
      </c>
    </row>
    <row r="364" spans="1:2" ht="15" thickBot="1" x14ac:dyDescent="0.35">
      <c r="A364" s="670"/>
      <c r="B364" s="672"/>
    </row>
    <row r="365" spans="1:2" ht="15" thickBot="1" x14ac:dyDescent="0.35">
      <c r="A365" s="628" t="s">
        <v>2836</v>
      </c>
      <c r="B365" s="629" t="s">
        <v>2837</v>
      </c>
    </row>
    <row r="366" spans="1:2" ht="162.6" customHeight="1" x14ac:dyDescent="0.3">
      <c r="A366" s="669" t="s">
        <v>2838</v>
      </c>
      <c r="B366" s="671" t="s">
        <v>2839</v>
      </c>
    </row>
    <row r="367" spans="1:2" ht="15" thickBot="1" x14ac:dyDescent="0.35">
      <c r="A367" s="670"/>
      <c r="B367" s="672"/>
    </row>
    <row r="368" spans="1:2" ht="14.4" customHeight="1" x14ac:dyDescent="0.3">
      <c r="A368" s="657" t="s">
        <v>2840</v>
      </c>
      <c r="B368" s="659" t="s">
        <v>2841</v>
      </c>
    </row>
    <row r="369" spans="1:2" x14ac:dyDescent="0.3">
      <c r="A369" s="661"/>
      <c r="B369" s="668"/>
    </row>
    <row r="370" spans="1:2" x14ac:dyDescent="0.3">
      <c r="A370" s="661"/>
      <c r="B370" s="668"/>
    </row>
    <row r="371" spans="1:2" x14ac:dyDescent="0.3">
      <c r="A371" s="661"/>
      <c r="B371" s="668"/>
    </row>
    <row r="372" spans="1:2" x14ac:dyDescent="0.3">
      <c r="A372" s="661"/>
      <c r="B372" s="668"/>
    </row>
    <row r="373" spans="1:2" ht="15" thickBot="1" x14ac:dyDescent="0.35">
      <c r="A373" s="658"/>
      <c r="B373" s="660"/>
    </row>
    <row r="374" spans="1:2" ht="66.599999999999994" customHeight="1" x14ac:dyDescent="0.3">
      <c r="A374" s="657" t="s">
        <v>2842</v>
      </c>
      <c r="B374" s="659" t="s">
        <v>2843</v>
      </c>
    </row>
    <row r="375" spans="1:2" x14ac:dyDescent="0.3">
      <c r="A375" s="661"/>
      <c r="B375" s="668"/>
    </row>
    <row r="376" spans="1:2" x14ac:dyDescent="0.3">
      <c r="A376" s="661"/>
      <c r="B376" s="668"/>
    </row>
    <row r="377" spans="1:2" x14ac:dyDescent="0.3">
      <c r="A377" s="661"/>
      <c r="B377" s="668"/>
    </row>
    <row r="378" spans="1:2" x14ac:dyDescent="0.3">
      <c r="A378" s="661"/>
      <c r="B378" s="668"/>
    </row>
    <row r="379" spans="1:2" ht="15" thickBot="1" x14ac:dyDescent="0.35">
      <c r="A379" s="658"/>
      <c r="B379" s="660"/>
    </row>
    <row r="380" spans="1:2" ht="14.4" customHeight="1" x14ac:dyDescent="0.3">
      <c r="A380" s="669" t="s">
        <v>2844</v>
      </c>
      <c r="B380" s="671" t="s">
        <v>2845</v>
      </c>
    </row>
    <row r="381" spans="1:2" x14ac:dyDescent="0.3">
      <c r="A381" s="673"/>
      <c r="B381" s="674"/>
    </row>
    <row r="382" spans="1:2" x14ac:dyDescent="0.3">
      <c r="A382" s="673"/>
      <c r="B382" s="674"/>
    </row>
    <row r="383" spans="1:2" x14ac:dyDescent="0.3">
      <c r="A383" s="673"/>
      <c r="B383" s="674"/>
    </row>
    <row r="384" spans="1:2" x14ac:dyDescent="0.3">
      <c r="A384" s="673"/>
      <c r="B384" s="674"/>
    </row>
    <row r="385" spans="1:2" ht="15" thickBot="1" x14ac:dyDescent="0.35">
      <c r="A385" s="670"/>
      <c r="B385" s="672"/>
    </row>
    <row r="386" spans="1:2" ht="32.4" customHeight="1" thickBot="1" x14ac:dyDescent="0.35">
      <c r="A386" s="662" t="s">
        <v>2846</v>
      </c>
      <c r="B386" s="663"/>
    </row>
    <row r="387" spans="1:2" ht="31.2" thickBot="1" x14ac:dyDescent="0.35">
      <c r="A387" s="625" t="s">
        <v>2847</v>
      </c>
      <c r="B387" s="626" t="s">
        <v>2848</v>
      </c>
    </row>
    <row r="388" spans="1:2" ht="41.4" thickBot="1" x14ac:dyDescent="0.35">
      <c r="A388" s="625" t="s">
        <v>2849</v>
      </c>
      <c r="B388" s="626" t="s">
        <v>2850</v>
      </c>
    </row>
    <row r="389" spans="1:2" ht="41.4" thickBot="1" x14ac:dyDescent="0.35">
      <c r="A389" s="625" t="s">
        <v>2851</v>
      </c>
      <c r="B389" s="626" t="s">
        <v>2852</v>
      </c>
    </row>
    <row r="390" spans="1:2" ht="117.6" customHeight="1" x14ac:dyDescent="0.3">
      <c r="A390" s="657" t="s">
        <v>2853</v>
      </c>
      <c r="B390" s="659" t="s">
        <v>2854</v>
      </c>
    </row>
    <row r="391" spans="1:2" x14ac:dyDescent="0.3">
      <c r="A391" s="661"/>
      <c r="B391" s="668"/>
    </row>
    <row r="392" spans="1:2" x14ac:dyDescent="0.3">
      <c r="A392" s="661"/>
      <c r="B392" s="668"/>
    </row>
    <row r="393" spans="1:2" x14ac:dyDescent="0.3">
      <c r="A393" s="661"/>
      <c r="B393" s="668"/>
    </row>
    <row r="394" spans="1:2" x14ac:dyDescent="0.3">
      <c r="A394" s="661"/>
      <c r="B394" s="668"/>
    </row>
    <row r="395" spans="1:2" ht="15" thickBot="1" x14ac:dyDescent="0.35">
      <c r="A395" s="658"/>
      <c r="B395" s="660"/>
    </row>
    <row r="396" spans="1:2" ht="15" thickBot="1" x14ac:dyDescent="0.35">
      <c r="A396" s="628" t="s">
        <v>2855</v>
      </c>
      <c r="B396" s="629" t="s">
        <v>2856</v>
      </c>
    </row>
    <row r="397" spans="1:2" x14ac:dyDescent="0.3">
      <c r="A397" s="669" t="s">
        <v>2857</v>
      </c>
      <c r="B397" s="671" t="s">
        <v>2858</v>
      </c>
    </row>
    <row r="398" spans="1:2" ht="15" thickBot="1" x14ac:dyDescent="0.35">
      <c r="A398" s="670"/>
      <c r="B398" s="672"/>
    </row>
    <row r="399" spans="1:2" ht="48.6" customHeight="1" thickBot="1" x14ac:dyDescent="0.35">
      <c r="A399" s="662" t="s">
        <v>2859</v>
      </c>
      <c r="B399" s="663"/>
    </row>
    <row r="400" spans="1:2" ht="145.80000000000001" customHeight="1" thickBot="1" x14ac:dyDescent="0.35">
      <c r="A400" s="666" t="s">
        <v>2860</v>
      </c>
      <c r="B400" s="667"/>
    </row>
    <row r="401" spans="1:2" ht="16.2" thickBot="1" x14ac:dyDescent="0.35">
      <c r="A401" s="664" t="s">
        <v>2861</v>
      </c>
      <c r="B401" s="665"/>
    </row>
    <row r="402" spans="1:2" ht="14.4" customHeight="1" x14ac:dyDescent="0.3">
      <c r="A402" s="657" t="s">
        <v>2862</v>
      </c>
      <c r="B402" s="659" t="s">
        <v>2863</v>
      </c>
    </row>
    <row r="403" spans="1:2" x14ac:dyDescent="0.3">
      <c r="A403" s="661"/>
      <c r="B403" s="668"/>
    </row>
    <row r="404" spans="1:2" x14ac:dyDescent="0.3">
      <c r="A404" s="661"/>
      <c r="B404" s="668"/>
    </row>
    <row r="405" spans="1:2" x14ac:dyDescent="0.3">
      <c r="A405" s="661"/>
      <c r="B405" s="668"/>
    </row>
    <row r="406" spans="1:2" x14ac:dyDescent="0.3">
      <c r="A406" s="661"/>
      <c r="B406" s="668"/>
    </row>
    <row r="407" spans="1:2" x14ac:dyDescent="0.3">
      <c r="A407" s="661"/>
      <c r="B407" s="668"/>
    </row>
    <row r="408" spans="1:2" x14ac:dyDescent="0.3">
      <c r="A408" s="661"/>
      <c r="B408" s="668"/>
    </row>
    <row r="409" spans="1:2" ht="15" thickBot="1" x14ac:dyDescent="0.35">
      <c r="A409" s="658"/>
      <c r="B409" s="660"/>
    </row>
    <row r="410" spans="1:2" ht="14.4" customHeight="1" x14ac:dyDescent="0.3">
      <c r="A410" s="657" t="s">
        <v>2864</v>
      </c>
      <c r="B410" s="659" t="s">
        <v>2865</v>
      </c>
    </row>
    <row r="411" spans="1:2" x14ac:dyDescent="0.3">
      <c r="A411" s="661"/>
      <c r="B411" s="668"/>
    </row>
    <row r="412" spans="1:2" x14ac:dyDescent="0.3">
      <c r="A412" s="661"/>
      <c r="B412" s="668"/>
    </row>
    <row r="413" spans="1:2" x14ac:dyDescent="0.3">
      <c r="A413" s="661"/>
      <c r="B413" s="668"/>
    </row>
    <row r="414" spans="1:2" x14ac:dyDescent="0.3">
      <c r="A414" s="661"/>
      <c r="B414" s="668"/>
    </row>
    <row r="415" spans="1:2" x14ac:dyDescent="0.3">
      <c r="A415" s="661"/>
      <c r="B415" s="668"/>
    </row>
    <row r="416" spans="1:2" x14ac:dyDescent="0.3">
      <c r="A416" s="661"/>
      <c r="B416" s="668"/>
    </row>
    <row r="417" spans="1:2" x14ac:dyDescent="0.3">
      <c r="A417" s="661"/>
      <c r="B417" s="668"/>
    </row>
    <row r="418" spans="1:2" x14ac:dyDescent="0.3">
      <c r="A418" s="661"/>
      <c r="B418" s="668"/>
    </row>
    <row r="419" spans="1:2" ht="15" thickBot="1" x14ac:dyDescent="0.35">
      <c r="A419" s="658"/>
      <c r="B419" s="660"/>
    </row>
    <row r="420" spans="1:2" x14ac:dyDescent="0.3">
      <c r="A420" s="669" t="s">
        <v>2866</v>
      </c>
      <c r="B420" s="671" t="s">
        <v>2867</v>
      </c>
    </row>
    <row r="421" spans="1:2" ht="15" thickBot="1" x14ac:dyDescent="0.35">
      <c r="A421" s="670"/>
      <c r="B421" s="672"/>
    </row>
    <row r="422" spans="1:2" ht="31.2" customHeight="1" thickBot="1" x14ac:dyDescent="0.35">
      <c r="A422" s="664" t="s">
        <v>2868</v>
      </c>
      <c r="B422" s="665"/>
    </row>
    <row r="423" spans="1:2" ht="14.4" customHeight="1" x14ac:dyDescent="0.3">
      <c r="A423" s="657" t="s">
        <v>2869</v>
      </c>
      <c r="B423" s="659" t="s">
        <v>2870</v>
      </c>
    </row>
    <row r="424" spans="1:2" x14ac:dyDescent="0.3">
      <c r="A424" s="661"/>
      <c r="B424" s="668"/>
    </row>
    <row r="425" spans="1:2" x14ac:dyDescent="0.3">
      <c r="A425" s="661"/>
      <c r="B425" s="668"/>
    </row>
    <row r="426" spans="1:2" x14ac:dyDescent="0.3">
      <c r="A426" s="661"/>
      <c r="B426" s="668"/>
    </row>
    <row r="427" spans="1:2" x14ac:dyDescent="0.3">
      <c r="A427" s="661"/>
      <c r="B427" s="668"/>
    </row>
    <row r="428" spans="1:2" x14ac:dyDescent="0.3">
      <c r="A428" s="661"/>
      <c r="B428" s="668"/>
    </row>
    <row r="429" spans="1:2" x14ac:dyDescent="0.3">
      <c r="A429" s="661"/>
      <c r="B429" s="668"/>
    </row>
    <row r="430" spans="1:2" x14ac:dyDescent="0.3">
      <c r="A430" s="661"/>
      <c r="B430" s="668"/>
    </row>
    <row r="431" spans="1:2" x14ac:dyDescent="0.3">
      <c r="A431" s="661"/>
      <c r="B431" s="668"/>
    </row>
    <row r="432" spans="1:2" x14ac:dyDescent="0.3">
      <c r="A432" s="661"/>
      <c r="B432" s="668"/>
    </row>
    <row r="433" spans="1:2" x14ac:dyDescent="0.3">
      <c r="A433" s="661"/>
      <c r="B433" s="668"/>
    </row>
    <row r="434" spans="1:2" x14ac:dyDescent="0.3">
      <c r="A434" s="661"/>
      <c r="B434" s="668"/>
    </row>
    <row r="435" spans="1:2" x14ac:dyDescent="0.3">
      <c r="A435" s="661"/>
      <c r="B435" s="668"/>
    </row>
    <row r="436" spans="1:2" x14ac:dyDescent="0.3">
      <c r="A436" s="661"/>
      <c r="B436" s="668"/>
    </row>
    <row r="437" spans="1:2" x14ac:dyDescent="0.3">
      <c r="A437" s="661"/>
      <c r="B437" s="668"/>
    </row>
    <row r="438" spans="1:2" ht="15" thickBot="1" x14ac:dyDescent="0.35">
      <c r="A438" s="658"/>
      <c r="B438" s="660"/>
    </row>
    <row r="439" spans="1:2" x14ac:dyDescent="0.3">
      <c r="A439" s="657" t="s">
        <v>2871</v>
      </c>
      <c r="B439" s="659" t="s">
        <v>2872</v>
      </c>
    </row>
    <row r="440" spans="1:2" x14ac:dyDescent="0.3">
      <c r="A440" s="661"/>
      <c r="B440" s="668"/>
    </row>
    <row r="441" spans="1:2" x14ac:dyDescent="0.3">
      <c r="A441" s="661"/>
      <c r="B441" s="668"/>
    </row>
    <row r="442" spans="1:2" x14ac:dyDescent="0.3">
      <c r="A442" s="661"/>
      <c r="B442" s="668"/>
    </row>
    <row r="443" spans="1:2" x14ac:dyDescent="0.3">
      <c r="A443" s="661"/>
      <c r="B443" s="668"/>
    </row>
    <row r="444" spans="1:2" x14ac:dyDescent="0.3">
      <c r="A444" s="661"/>
      <c r="B444" s="668"/>
    </row>
    <row r="445" spans="1:2" x14ac:dyDescent="0.3">
      <c r="A445" s="661"/>
      <c r="B445" s="668"/>
    </row>
    <row r="446" spans="1:2" x14ac:dyDescent="0.3">
      <c r="A446" s="661"/>
      <c r="B446" s="668"/>
    </row>
    <row r="447" spans="1:2" x14ac:dyDescent="0.3">
      <c r="A447" s="661"/>
      <c r="B447" s="668"/>
    </row>
    <row r="448" spans="1:2" x14ac:dyDescent="0.3">
      <c r="A448" s="661"/>
      <c r="B448" s="668"/>
    </row>
    <row r="449" spans="1:2" x14ac:dyDescent="0.3">
      <c r="A449" s="661"/>
      <c r="B449" s="668"/>
    </row>
    <row r="450" spans="1:2" x14ac:dyDescent="0.3">
      <c r="A450" s="661"/>
      <c r="B450" s="668"/>
    </row>
    <row r="451" spans="1:2" x14ac:dyDescent="0.3">
      <c r="A451" s="661"/>
      <c r="B451" s="668"/>
    </row>
    <row r="452" spans="1:2" ht="15" thickBot="1" x14ac:dyDescent="0.35">
      <c r="A452" s="658"/>
      <c r="B452" s="660"/>
    </row>
    <row r="453" spans="1:2" ht="223.8" customHeight="1" x14ac:dyDescent="0.3">
      <c r="A453" s="657" t="s">
        <v>2873</v>
      </c>
      <c r="B453" s="659" t="s">
        <v>2874</v>
      </c>
    </row>
    <row r="454" spans="1:2" x14ac:dyDescent="0.3">
      <c r="A454" s="661"/>
      <c r="B454" s="668"/>
    </row>
    <row r="455" spans="1:2" x14ac:dyDescent="0.3">
      <c r="A455" s="661"/>
      <c r="B455" s="668"/>
    </row>
    <row r="456" spans="1:2" x14ac:dyDescent="0.3">
      <c r="A456" s="661"/>
      <c r="B456" s="668"/>
    </row>
    <row r="457" spans="1:2" x14ac:dyDescent="0.3">
      <c r="A457" s="661"/>
      <c r="B457" s="668"/>
    </row>
    <row r="458" spans="1:2" x14ac:dyDescent="0.3">
      <c r="A458" s="661"/>
      <c r="B458" s="668"/>
    </row>
    <row r="459" spans="1:2" x14ac:dyDescent="0.3">
      <c r="A459" s="661"/>
      <c r="B459" s="668"/>
    </row>
    <row r="460" spans="1:2" x14ac:dyDescent="0.3">
      <c r="A460" s="661"/>
      <c r="B460" s="668"/>
    </row>
    <row r="461" spans="1:2" x14ac:dyDescent="0.3">
      <c r="A461" s="661"/>
      <c r="B461" s="668"/>
    </row>
    <row r="462" spans="1:2" x14ac:dyDescent="0.3">
      <c r="A462" s="661"/>
      <c r="B462" s="668"/>
    </row>
    <row r="463" spans="1:2" x14ac:dyDescent="0.3">
      <c r="A463" s="661"/>
      <c r="B463" s="668"/>
    </row>
    <row r="464" spans="1:2" x14ac:dyDescent="0.3">
      <c r="A464" s="661"/>
      <c r="B464" s="668"/>
    </row>
    <row r="465" spans="1:2" x14ac:dyDescent="0.3">
      <c r="A465" s="661"/>
      <c r="B465" s="668"/>
    </row>
    <row r="466" spans="1:2" ht="15" thickBot="1" x14ac:dyDescent="0.35">
      <c r="A466" s="658"/>
      <c r="B466" s="660"/>
    </row>
    <row r="467" spans="1:2" x14ac:dyDescent="0.3">
      <c r="A467" s="669" t="s">
        <v>2875</v>
      </c>
      <c r="B467" s="671" t="s">
        <v>2876</v>
      </c>
    </row>
    <row r="468" spans="1:2" x14ac:dyDescent="0.3">
      <c r="A468" s="673"/>
      <c r="B468" s="674"/>
    </row>
    <row r="469" spans="1:2" x14ac:dyDescent="0.3">
      <c r="A469" s="673"/>
      <c r="B469" s="674"/>
    </row>
    <row r="470" spans="1:2" x14ac:dyDescent="0.3">
      <c r="A470" s="673"/>
      <c r="B470" s="674"/>
    </row>
    <row r="471" spans="1:2" x14ac:dyDescent="0.3">
      <c r="A471" s="673"/>
      <c r="B471" s="674"/>
    </row>
    <row r="472" spans="1:2" x14ac:dyDescent="0.3">
      <c r="A472" s="673"/>
      <c r="B472" s="674"/>
    </row>
    <row r="473" spans="1:2" x14ac:dyDescent="0.3">
      <c r="A473" s="673"/>
      <c r="B473" s="674"/>
    </row>
    <row r="474" spans="1:2" x14ac:dyDescent="0.3">
      <c r="A474" s="673"/>
      <c r="B474" s="674"/>
    </row>
    <row r="475" spans="1:2" x14ac:dyDescent="0.3">
      <c r="A475" s="673"/>
      <c r="B475" s="674"/>
    </row>
    <row r="476" spans="1:2" ht="15" thickBot="1" x14ac:dyDescent="0.35">
      <c r="A476" s="670"/>
      <c r="B476" s="672"/>
    </row>
    <row r="477" spans="1:2" ht="31.2" customHeight="1" thickBot="1" x14ac:dyDescent="0.35">
      <c r="A477" s="664" t="s">
        <v>2877</v>
      </c>
      <c r="B477" s="665"/>
    </row>
    <row r="478" spans="1:2" ht="14.4" customHeight="1" x14ac:dyDescent="0.3">
      <c r="A478" s="657" t="s">
        <v>2878</v>
      </c>
      <c r="B478" s="659" t="s">
        <v>2879</v>
      </c>
    </row>
    <row r="479" spans="1:2" x14ac:dyDescent="0.3">
      <c r="A479" s="661"/>
      <c r="B479" s="668"/>
    </row>
    <row r="480" spans="1:2" x14ac:dyDescent="0.3">
      <c r="A480" s="661"/>
      <c r="B480" s="668"/>
    </row>
    <row r="481" spans="1:2" x14ac:dyDescent="0.3">
      <c r="A481" s="661"/>
      <c r="B481" s="668"/>
    </row>
    <row r="482" spans="1:2" x14ac:dyDescent="0.3">
      <c r="A482" s="661"/>
      <c r="B482" s="668"/>
    </row>
    <row r="483" spans="1:2" x14ac:dyDescent="0.3">
      <c r="A483" s="661"/>
      <c r="B483" s="668"/>
    </row>
    <row r="484" spans="1:2" x14ac:dyDescent="0.3">
      <c r="A484" s="661"/>
      <c r="B484" s="668"/>
    </row>
    <row r="485" spans="1:2" x14ac:dyDescent="0.3">
      <c r="A485" s="661"/>
      <c r="B485" s="668"/>
    </row>
    <row r="486" spans="1:2" x14ac:dyDescent="0.3">
      <c r="A486" s="661"/>
      <c r="B486" s="668"/>
    </row>
    <row r="487" spans="1:2" ht="15" thickBot="1" x14ac:dyDescent="0.35">
      <c r="A487" s="658"/>
      <c r="B487" s="660"/>
    </row>
    <row r="488" spans="1:2" ht="31.2" customHeight="1" thickBot="1" x14ac:dyDescent="0.35">
      <c r="A488" s="664" t="s">
        <v>2880</v>
      </c>
      <c r="B488" s="665"/>
    </row>
    <row r="489" spans="1:2" x14ac:dyDescent="0.3">
      <c r="A489" s="669" t="s">
        <v>2881</v>
      </c>
      <c r="B489" s="671" t="s">
        <v>2882</v>
      </c>
    </row>
    <row r="490" spans="1:2" x14ac:dyDescent="0.3">
      <c r="A490" s="673"/>
      <c r="B490" s="674"/>
    </row>
    <row r="491" spans="1:2" x14ac:dyDescent="0.3">
      <c r="A491" s="673"/>
      <c r="B491" s="674"/>
    </row>
    <row r="492" spans="1:2" x14ac:dyDescent="0.3">
      <c r="A492" s="673"/>
      <c r="B492" s="674"/>
    </row>
    <row r="493" spans="1:2" x14ac:dyDescent="0.3">
      <c r="A493" s="673"/>
      <c r="B493" s="674"/>
    </row>
    <row r="494" spans="1:2" ht="15" thickBot="1" x14ac:dyDescent="0.35">
      <c r="A494" s="670"/>
      <c r="B494" s="672"/>
    </row>
    <row r="495" spans="1:2" ht="32.4" customHeight="1" thickBot="1" x14ac:dyDescent="0.35">
      <c r="A495" s="662" t="s">
        <v>2883</v>
      </c>
      <c r="B495" s="663"/>
    </row>
    <row r="496" spans="1:2" ht="388.8" customHeight="1" thickBot="1" x14ac:dyDescent="0.35">
      <c r="A496" s="666" t="s">
        <v>2884</v>
      </c>
      <c r="B496" s="667"/>
    </row>
    <row r="497" spans="1:2" ht="14.4" customHeight="1" x14ac:dyDescent="0.3">
      <c r="A497" s="657" t="s">
        <v>2885</v>
      </c>
      <c r="B497" s="659" t="s">
        <v>2886</v>
      </c>
    </row>
    <row r="498" spans="1:2" x14ac:dyDescent="0.3">
      <c r="A498" s="661"/>
      <c r="B498" s="668"/>
    </row>
    <row r="499" spans="1:2" x14ac:dyDescent="0.3">
      <c r="A499" s="661"/>
      <c r="B499" s="668"/>
    </row>
    <row r="500" spans="1:2" x14ac:dyDescent="0.3">
      <c r="A500" s="661"/>
      <c r="B500" s="668"/>
    </row>
    <row r="501" spans="1:2" x14ac:dyDescent="0.3">
      <c r="A501" s="661"/>
      <c r="B501" s="668"/>
    </row>
    <row r="502" spans="1:2" x14ac:dyDescent="0.3">
      <c r="A502" s="661"/>
      <c r="B502" s="668"/>
    </row>
    <row r="503" spans="1:2" x14ac:dyDescent="0.3">
      <c r="A503" s="661"/>
      <c r="B503" s="668"/>
    </row>
    <row r="504" spans="1:2" x14ac:dyDescent="0.3">
      <c r="A504" s="661"/>
      <c r="B504" s="668"/>
    </row>
    <row r="505" spans="1:2" x14ac:dyDescent="0.3">
      <c r="A505" s="661"/>
      <c r="B505" s="668"/>
    </row>
    <row r="506" spans="1:2" x14ac:dyDescent="0.3">
      <c r="A506" s="661"/>
      <c r="B506" s="668"/>
    </row>
    <row r="507" spans="1:2" x14ac:dyDescent="0.3">
      <c r="A507" s="661"/>
      <c r="B507" s="668"/>
    </row>
    <row r="508" spans="1:2" x14ac:dyDescent="0.3">
      <c r="A508" s="661"/>
      <c r="B508" s="668"/>
    </row>
    <row r="509" spans="1:2" x14ac:dyDescent="0.3">
      <c r="A509" s="661"/>
      <c r="B509" s="668"/>
    </row>
    <row r="510" spans="1:2" ht="15" thickBot="1" x14ac:dyDescent="0.35">
      <c r="A510" s="658"/>
      <c r="B510" s="660"/>
    </row>
    <row r="511" spans="1:2" ht="132" customHeight="1" x14ac:dyDescent="0.3">
      <c r="A511" s="657" t="s">
        <v>2887</v>
      </c>
      <c r="B511" s="659" t="s">
        <v>2888</v>
      </c>
    </row>
    <row r="512" spans="1:2" x14ac:dyDescent="0.3">
      <c r="A512" s="661"/>
      <c r="B512" s="668"/>
    </row>
    <row r="513" spans="1:2" x14ac:dyDescent="0.3">
      <c r="A513" s="661"/>
      <c r="B513" s="668"/>
    </row>
    <row r="514" spans="1:2" ht="15" thickBot="1" x14ac:dyDescent="0.35">
      <c r="A514" s="658"/>
      <c r="B514" s="660"/>
    </row>
    <row r="515" spans="1:2" ht="14.4" customHeight="1" x14ac:dyDescent="0.3">
      <c r="A515" s="657" t="s">
        <v>2889</v>
      </c>
      <c r="B515" s="659" t="s">
        <v>2890</v>
      </c>
    </row>
    <row r="516" spans="1:2" x14ac:dyDescent="0.3">
      <c r="A516" s="661"/>
      <c r="B516" s="668"/>
    </row>
    <row r="517" spans="1:2" x14ac:dyDescent="0.3">
      <c r="A517" s="661"/>
      <c r="B517" s="668"/>
    </row>
    <row r="518" spans="1:2" x14ac:dyDescent="0.3">
      <c r="A518" s="661"/>
      <c r="B518" s="668"/>
    </row>
    <row r="519" spans="1:2" x14ac:dyDescent="0.3">
      <c r="A519" s="661"/>
      <c r="B519" s="668"/>
    </row>
    <row r="520" spans="1:2" ht="15" thickBot="1" x14ac:dyDescent="0.35">
      <c r="A520" s="658"/>
      <c r="B520" s="660"/>
    </row>
    <row r="521" spans="1:2" x14ac:dyDescent="0.3">
      <c r="A521" s="657" t="s">
        <v>2891</v>
      </c>
      <c r="B521" s="659" t="s">
        <v>2892</v>
      </c>
    </row>
    <row r="522" spans="1:2" ht="15" thickBot="1" x14ac:dyDescent="0.35">
      <c r="A522" s="658"/>
      <c r="B522" s="660"/>
    </row>
    <row r="523" spans="1:2" ht="14.4" customHeight="1" x14ac:dyDescent="0.3">
      <c r="A523" s="669" t="s">
        <v>2893</v>
      </c>
      <c r="B523" s="671" t="s">
        <v>2894</v>
      </c>
    </row>
    <row r="524" spans="1:2" x14ac:dyDescent="0.3">
      <c r="A524" s="673"/>
      <c r="B524" s="674"/>
    </row>
    <row r="525" spans="1:2" x14ac:dyDescent="0.3">
      <c r="A525" s="673"/>
      <c r="B525" s="674"/>
    </row>
    <row r="526" spans="1:2" x14ac:dyDescent="0.3">
      <c r="A526" s="673"/>
      <c r="B526" s="674"/>
    </row>
    <row r="527" spans="1:2" x14ac:dyDescent="0.3">
      <c r="A527" s="673"/>
      <c r="B527" s="674"/>
    </row>
    <row r="528" spans="1:2" ht="15" thickBot="1" x14ac:dyDescent="0.35">
      <c r="A528" s="670"/>
      <c r="B528" s="672"/>
    </row>
    <row r="529" spans="1:2" ht="32.4" customHeight="1" thickBot="1" x14ac:dyDescent="0.35">
      <c r="A529" s="662" t="s">
        <v>2895</v>
      </c>
      <c r="B529" s="663"/>
    </row>
    <row r="530" spans="1:2" ht="324" customHeight="1" thickBot="1" x14ac:dyDescent="0.35">
      <c r="A530" s="666" t="s">
        <v>2896</v>
      </c>
      <c r="B530" s="667"/>
    </row>
    <row r="531" spans="1:2" x14ac:dyDescent="0.3">
      <c r="A531" s="657" t="s">
        <v>2897</v>
      </c>
      <c r="B531" s="659" t="s">
        <v>2898</v>
      </c>
    </row>
    <row r="532" spans="1:2" x14ac:dyDescent="0.3">
      <c r="A532" s="661"/>
      <c r="B532" s="627"/>
    </row>
    <row r="533" spans="1:2" ht="40.799999999999997" x14ac:dyDescent="0.3">
      <c r="A533" s="661"/>
      <c r="B533" s="668" t="s">
        <v>2899</v>
      </c>
    </row>
    <row r="534" spans="1:2" x14ac:dyDescent="0.3">
      <c r="A534" s="661"/>
      <c r="B534" s="627"/>
    </row>
    <row r="535" spans="1:2" ht="61.2" x14ac:dyDescent="0.3">
      <c r="A535" s="661"/>
      <c r="B535" s="668" t="s">
        <v>2900</v>
      </c>
    </row>
    <row r="536" spans="1:2" x14ac:dyDescent="0.3">
      <c r="A536" s="661"/>
      <c r="B536" s="627"/>
    </row>
    <row r="537" spans="1:2" x14ac:dyDescent="0.3">
      <c r="A537" s="661"/>
      <c r="B537" s="627"/>
    </row>
    <row r="538" spans="1:2" x14ac:dyDescent="0.3">
      <c r="A538" s="661"/>
      <c r="B538" s="627"/>
    </row>
    <row r="539" spans="1:2" x14ac:dyDescent="0.3">
      <c r="A539" s="661"/>
      <c r="B539" s="627"/>
    </row>
    <row r="540" spans="1:2" x14ac:dyDescent="0.3">
      <c r="A540" s="661"/>
      <c r="B540" s="627"/>
    </row>
    <row r="541" spans="1:2" x14ac:dyDescent="0.3">
      <c r="A541" s="661"/>
      <c r="B541" s="627"/>
    </row>
    <row r="542" spans="1:2" ht="15" thickBot="1" x14ac:dyDescent="0.35">
      <c r="A542" s="658"/>
      <c r="B542" s="630"/>
    </row>
    <row r="543" spans="1:2" ht="14.4" customHeight="1" x14ac:dyDescent="0.3">
      <c r="A543" s="657" t="s">
        <v>2902</v>
      </c>
      <c r="B543" s="659" t="s">
        <v>2903</v>
      </c>
    </row>
    <row r="544" spans="1:2" x14ac:dyDescent="0.3">
      <c r="A544" s="661"/>
      <c r="B544" s="668"/>
    </row>
    <row r="545" spans="1:2" x14ac:dyDescent="0.3">
      <c r="A545" s="661"/>
      <c r="B545" s="668"/>
    </row>
    <row r="546" spans="1:2" x14ac:dyDescent="0.3">
      <c r="A546" s="661"/>
      <c r="B546" s="668"/>
    </row>
    <row r="547" spans="1:2" x14ac:dyDescent="0.3">
      <c r="A547" s="661"/>
      <c r="B547" s="668"/>
    </row>
    <row r="548" spans="1:2" x14ac:dyDescent="0.3">
      <c r="A548" s="661"/>
      <c r="B548" s="668"/>
    </row>
    <row r="549" spans="1:2" x14ac:dyDescent="0.3">
      <c r="A549" s="661"/>
      <c r="B549" s="668"/>
    </row>
    <row r="550" spans="1:2" x14ac:dyDescent="0.3">
      <c r="A550" s="661"/>
      <c r="B550" s="668"/>
    </row>
    <row r="551" spans="1:2" x14ac:dyDescent="0.3">
      <c r="A551" s="661"/>
      <c r="B551" s="668"/>
    </row>
    <row r="552" spans="1:2" x14ac:dyDescent="0.3">
      <c r="A552" s="661"/>
      <c r="B552" s="668"/>
    </row>
    <row r="553" spans="1:2" x14ac:dyDescent="0.3">
      <c r="A553" s="661"/>
      <c r="B553" s="668"/>
    </row>
    <row r="554" spans="1:2" ht="15" thickBot="1" x14ac:dyDescent="0.35">
      <c r="A554" s="658"/>
      <c r="B554" s="660"/>
    </row>
    <row r="555" spans="1:2" ht="20.399999999999999" x14ac:dyDescent="0.3">
      <c r="A555" s="657" t="s">
        <v>2904</v>
      </c>
      <c r="B555" s="659" t="s">
        <v>2905</v>
      </c>
    </row>
    <row r="556" spans="1:2" x14ac:dyDescent="0.3">
      <c r="A556" s="661"/>
      <c r="B556" s="627"/>
    </row>
    <row r="557" spans="1:2" ht="71.400000000000006" x14ac:dyDescent="0.3">
      <c r="A557" s="661"/>
      <c r="B557" s="668" t="s">
        <v>2906</v>
      </c>
    </row>
    <row r="558" spans="1:2" x14ac:dyDescent="0.3">
      <c r="A558" s="661"/>
      <c r="B558" s="668"/>
    </row>
    <row r="559" spans="1:2" ht="20.399999999999999" x14ac:dyDescent="0.3">
      <c r="A559" s="661"/>
      <c r="B559" s="668" t="s">
        <v>2907</v>
      </c>
    </row>
    <row r="560" spans="1:2" x14ac:dyDescent="0.3">
      <c r="A560" s="661"/>
      <c r="B560" s="668"/>
    </row>
    <row r="561" spans="1:2" x14ac:dyDescent="0.3">
      <c r="A561" s="661"/>
      <c r="B561" s="668"/>
    </row>
    <row r="562" spans="1:2" ht="15" thickBot="1" x14ac:dyDescent="0.35">
      <c r="A562" s="658"/>
      <c r="B562" s="660"/>
    </row>
    <row r="563" spans="1:2" ht="14.4" customHeight="1" x14ac:dyDescent="0.3">
      <c r="A563" s="657" t="s">
        <v>2908</v>
      </c>
      <c r="B563" s="659" t="s">
        <v>2909</v>
      </c>
    </row>
    <row r="564" spans="1:2" x14ac:dyDescent="0.3">
      <c r="A564" s="661"/>
      <c r="B564" s="668"/>
    </row>
    <row r="565" spans="1:2" x14ac:dyDescent="0.3">
      <c r="A565" s="661"/>
      <c r="B565" s="668"/>
    </row>
    <row r="566" spans="1:2" x14ac:dyDescent="0.3">
      <c r="A566" s="661"/>
      <c r="B566" s="668"/>
    </row>
    <row r="567" spans="1:2" x14ac:dyDescent="0.3">
      <c r="A567" s="661"/>
      <c r="B567" s="668"/>
    </row>
    <row r="568" spans="1:2" x14ac:dyDescent="0.3">
      <c r="A568" s="661"/>
      <c r="B568" s="668"/>
    </row>
    <row r="569" spans="1:2" x14ac:dyDescent="0.3">
      <c r="A569" s="661"/>
      <c r="B569" s="668"/>
    </row>
    <row r="570" spans="1:2" x14ac:dyDescent="0.3">
      <c r="A570" s="661"/>
      <c r="B570" s="668"/>
    </row>
    <row r="571" spans="1:2" x14ac:dyDescent="0.3">
      <c r="A571" s="661"/>
      <c r="B571" s="668"/>
    </row>
    <row r="572" spans="1:2" ht="15" thickBot="1" x14ac:dyDescent="0.35">
      <c r="A572" s="658"/>
      <c r="B572" s="660"/>
    </row>
    <row r="573" spans="1:2" ht="30.6" x14ac:dyDescent="0.3">
      <c r="A573" s="657" t="s">
        <v>2910</v>
      </c>
      <c r="B573" s="659" t="s">
        <v>2911</v>
      </c>
    </row>
    <row r="574" spans="1:2" x14ac:dyDescent="0.3">
      <c r="A574" s="661"/>
      <c r="B574" s="627"/>
    </row>
    <row r="575" spans="1:2" ht="71.400000000000006" x14ac:dyDescent="0.3">
      <c r="A575" s="661"/>
      <c r="B575" s="668" t="s">
        <v>2906</v>
      </c>
    </row>
    <row r="576" spans="1:2" x14ac:dyDescent="0.3">
      <c r="A576" s="661"/>
      <c r="B576" s="668"/>
    </row>
    <row r="577" spans="1:2" ht="21" thickBot="1" x14ac:dyDescent="0.35">
      <c r="A577" s="658"/>
      <c r="B577" s="660" t="s">
        <v>2912</v>
      </c>
    </row>
    <row r="578" spans="1:2" ht="409.6" customHeight="1" x14ac:dyDescent="0.3">
      <c r="A578" s="657" t="s">
        <v>2913</v>
      </c>
      <c r="B578" s="659" t="s">
        <v>2914</v>
      </c>
    </row>
    <row r="579" spans="1:2" ht="15" thickBot="1" x14ac:dyDescent="0.35">
      <c r="A579" s="658"/>
      <c r="B579" s="660"/>
    </row>
    <row r="580" spans="1:2" ht="81.599999999999994" x14ac:dyDescent="0.3">
      <c r="A580" s="657" t="s">
        <v>2915</v>
      </c>
      <c r="B580" s="659" t="s">
        <v>2916</v>
      </c>
    </row>
    <row r="581" spans="1:2" x14ac:dyDescent="0.3">
      <c r="A581" s="661"/>
      <c r="B581" s="627"/>
    </row>
    <row r="582" spans="1:2" ht="71.400000000000006" x14ac:dyDescent="0.3">
      <c r="A582" s="661"/>
      <c r="B582" s="668" t="s">
        <v>2906</v>
      </c>
    </row>
    <row r="583" spans="1:2" x14ac:dyDescent="0.3">
      <c r="A583" s="661"/>
      <c r="B583" s="668"/>
    </row>
    <row r="584" spans="1:2" ht="20.399999999999999" x14ac:dyDescent="0.3">
      <c r="A584" s="661"/>
      <c r="B584" s="668" t="s">
        <v>2917</v>
      </c>
    </row>
    <row r="585" spans="1:2" x14ac:dyDescent="0.3">
      <c r="A585" s="661"/>
      <c r="B585" s="668"/>
    </row>
    <row r="586" spans="1:2" x14ac:dyDescent="0.3">
      <c r="A586" s="661"/>
      <c r="B586" s="668"/>
    </row>
    <row r="587" spans="1:2" x14ac:dyDescent="0.3">
      <c r="A587" s="661"/>
      <c r="B587" s="668"/>
    </row>
    <row r="588" spans="1:2" x14ac:dyDescent="0.3">
      <c r="A588" s="661"/>
      <c r="B588" s="668"/>
    </row>
    <row r="589" spans="1:2" x14ac:dyDescent="0.3">
      <c r="A589" s="661"/>
      <c r="B589" s="668"/>
    </row>
    <row r="590" spans="1:2" x14ac:dyDescent="0.3">
      <c r="A590" s="661"/>
      <c r="B590" s="668"/>
    </row>
    <row r="591" spans="1:2" x14ac:dyDescent="0.3">
      <c r="A591" s="661"/>
      <c r="B591" s="668"/>
    </row>
    <row r="592" spans="1:2" x14ac:dyDescent="0.3">
      <c r="A592" s="661"/>
      <c r="B592" s="668"/>
    </row>
    <row r="593" spans="1:2" x14ac:dyDescent="0.3">
      <c r="A593" s="661"/>
      <c r="B593" s="668"/>
    </row>
    <row r="594" spans="1:2" x14ac:dyDescent="0.3">
      <c r="A594" s="661"/>
      <c r="B594" s="668"/>
    </row>
    <row r="595" spans="1:2" x14ac:dyDescent="0.3">
      <c r="A595" s="661"/>
      <c r="B595" s="668"/>
    </row>
    <row r="596" spans="1:2" x14ac:dyDescent="0.3">
      <c r="A596" s="661"/>
      <c r="B596" s="668"/>
    </row>
    <row r="597" spans="1:2" x14ac:dyDescent="0.3">
      <c r="A597" s="661"/>
      <c r="B597" s="668"/>
    </row>
    <row r="598" spans="1:2" x14ac:dyDescent="0.3">
      <c r="A598" s="661"/>
      <c r="B598" s="668"/>
    </row>
    <row r="599" spans="1:2" x14ac:dyDescent="0.3">
      <c r="A599" s="661"/>
      <c r="B599" s="668"/>
    </row>
    <row r="600" spans="1:2" x14ac:dyDescent="0.3">
      <c r="A600" s="661"/>
      <c r="B600" s="668"/>
    </row>
    <row r="601" spans="1:2" ht="15" thickBot="1" x14ac:dyDescent="0.35">
      <c r="A601" s="658"/>
      <c r="B601" s="660"/>
    </row>
    <row r="602" spans="1:2" x14ac:dyDescent="0.3">
      <c r="A602" s="669" t="s">
        <v>2918</v>
      </c>
      <c r="B602" s="669"/>
    </row>
    <row r="603" spans="1:2" x14ac:dyDescent="0.3">
      <c r="A603" s="673"/>
      <c r="B603" s="673"/>
    </row>
    <row r="604" spans="1:2" x14ac:dyDescent="0.3">
      <c r="A604" s="673"/>
      <c r="B604" s="673"/>
    </row>
    <row r="605" spans="1:2" x14ac:dyDescent="0.3">
      <c r="A605" s="673"/>
      <c r="B605" s="673"/>
    </row>
    <row r="606" spans="1:2" x14ac:dyDescent="0.3">
      <c r="A606" s="673"/>
      <c r="B606" s="673"/>
    </row>
    <row r="607" spans="1:2" ht="15" thickBot="1" x14ac:dyDescent="0.35">
      <c r="A607" s="670"/>
      <c r="B607" s="670"/>
    </row>
    <row r="608" spans="1:2" ht="16.2" thickBot="1" x14ac:dyDescent="0.35">
      <c r="A608" s="664" t="s">
        <v>2919</v>
      </c>
      <c r="B608" s="665"/>
    </row>
    <row r="609" spans="1:2" ht="409.6" customHeight="1" x14ac:dyDescent="0.3">
      <c r="A609" s="657" t="s">
        <v>2920</v>
      </c>
      <c r="B609" s="659" t="s">
        <v>2921</v>
      </c>
    </row>
    <row r="610" spans="1:2" x14ac:dyDescent="0.3">
      <c r="A610" s="661"/>
      <c r="B610" s="668"/>
    </row>
    <row r="611" spans="1:2" x14ac:dyDescent="0.3">
      <c r="A611" s="661"/>
      <c r="B611" s="668"/>
    </row>
    <row r="612" spans="1:2" x14ac:dyDescent="0.3">
      <c r="A612" s="661"/>
      <c r="B612" s="668"/>
    </row>
    <row r="613" spans="1:2" x14ac:dyDescent="0.3">
      <c r="A613" s="661"/>
      <c r="B613" s="668"/>
    </row>
    <row r="614" spans="1:2" x14ac:dyDescent="0.3">
      <c r="A614" s="661"/>
      <c r="B614" s="668"/>
    </row>
    <row r="615" spans="1:2" x14ac:dyDescent="0.3">
      <c r="A615" s="661"/>
      <c r="B615" s="668"/>
    </row>
    <row r="616" spans="1:2" x14ac:dyDescent="0.3">
      <c r="A616" s="661"/>
      <c r="B616" s="668"/>
    </row>
    <row r="617" spans="1:2" x14ac:dyDescent="0.3">
      <c r="A617" s="661"/>
      <c r="B617" s="668"/>
    </row>
    <row r="618" spans="1:2" ht="15" thickBot="1" x14ac:dyDescent="0.35">
      <c r="A618" s="658"/>
      <c r="B618" s="660"/>
    </row>
    <row r="619" spans="1:2" ht="14.4" customHeight="1" x14ac:dyDescent="0.3">
      <c r="A619" s="657" t="s">
        <v>2922</v>
      </c>
      <c r="B619" s="659" t="s">
        <v>2923</v>
      </c>
    </row>
    <row r="620" spans="1:2" ht="15" thickBot="1" x14ac:dyDescent="0.35">
      <c r="A620" s="658"/>
      <c r="B620" s="660"/>
    </row>
    <row r="621" spans="1:2" ht="409.6" customHeight="1" x14ac:dyDescent="0.3">
      <c r="A621" s="657" t="s">
        <v>2924</v>
      </c>
      <c r="B621" s="659" t="s">
        <v>2925</v>
      </c>
    </row>
    <row r="622" spans="1:2" x14ac:dyDescent="0.3">
      <c r="A622" s="661"/>
      <c r="B622" s="668"/>
    </row>
    <row r="623" spans="1:2" x14ac:dyDescent="0.3">
      <c r="A623" s="661"/>
      <c r="B623" s="668"/>
    </row>
    <row r="624" spans="1:2" ht="15" thickBot="1" x14ac:dyDescent="0.35">
      <c r="A624" s="658"/>
      <c r="B624" s="660"/>
    </row>
    <row r="625" spans="1:2" x14ac:dyDescent="0.3">
      <c r="A625" s="669" t="s">
        <v>2926</v>
      </c>
      <c r="B625" s="669"/>
    </row>
    <row r="626" spans="1:2" x14ac:dyDescent="0.3">
      <c r="A626" s="673"/>
      <c r="B626" s="673"/>
    </row>
    <row r="627" spans="1:2" x14ac:dyDescent="0.3">
      <c r="A627" s="673"/>
      <c r="B627" s="673"/>
    </row>
    <row r="628" spans="1:2" x14ac:dyDescent="0.3">
      <c r="A628" s="673"/>
      <c r="B628" s="673"/>
    </row>
    <row r="629" spans="1:2" x14ac:dyDescent="0.3">
      <c r="A629" s="673"/>
      <c r="B629" s="673"/>
    </row>
    <row r="630" spans="1:2" x14ac:dyDescent="0.3">
      <c r="A630" s="673"/>
      <c r="B630" s="673"/>
    </row>
    <row r="631" spans="1:2" x14ac:dyDescent="0.3">
      <c r="A631" s="673"/>
      <c r="B631" s="673"/>
    </row>
    <row r="632" spans="1:2" x14ac:dyDescent="0.3">
      <c r="A632" s="673"/>
      <c r="B632" s="673"/>
    </row>
    <row r="633" spans="1:2" x14ac:dyDescent="0.3">
      <c r="A633" s="673"/>
      <c r="B633" s="673"/>
    </row>
    <row r="634" spans="1:2" ht="15" thickBot="1" x14ac:dyDescent="0.35">
      <c r="A634" s="670"/>
      <c r="B634" s="670"/>
    </row>
    <row r="635" spans="1:2" ht="32.4" customHeight="1" thickBot="1" x14ac:dyDescent="0.35">
      <c r="A635" s="662" t="s">
        <v>2927</v>
      </c>
      <c r="B635" s="663"/>
    </row>
    <row r="636" spans="1:2" ht="409.6" customHeight="1" thickBot="1" x14ac:dyDescent="0.35">
      <c r="A636" s="666" t="s">
        <v>2928</v>
      </c>
      <c r="B636" s="667"/>
    </row>
    <row r="637" spans="1:2" ht="16.2" thickBot="1" x14ac:dyDescent="0.35">
      <c r="A637" s="664" t="s">
        <v>2929</v>
      </c>
      <c r="B637" s="665"/>
    </row>
    <row r="638" spans="1:2" x14ac:dyDescent="0.3">
      <c r="A638" s="657" t="s">
        <v>2930</v>
      </c>
      <c r="B638" s="659" t="s">
        <v>2931</v>
      </c>
    </row>
    <row r="639" spans="1:2" x14ac:dyDescent="0.3">
      <c r="A639" s="661"/>
      <c r="B639" s="668"/>
    </row>
    <row r="640" spans="1:2" x14ac:dyDescent="0.3">
      <c r="A640" s="661"/>
      <c r="B640" s="668"/>
    </row>
    <row r="641" spans="1:2" x14ac:dyDescent="0.3">
      <c r="A641" s="661"/>
      <c r="B641" s="668"/>
    </row>
    <row r="642" spans="1:2" x14ac:dyDescent="0.3">
      <c r="A642" s="661"/>
      <c r="B642" s="668"/>
    </row>
    <row r="643" spans="1:2" ht="15" thickBot="1" x14ac:dyDescent="0.35">
      <c r="A643" s="658"/>
      <c r="B643" s="660"/>
    </row>
    <row r="644" spans="1:2" ht="31.2" customHeight="1" thickBot="1" x14ac:dyDescent="0.35">
      <c r="A644" s="664" t="s">
        <v>2932</v>
      </c>
      <c r="B644" s="665"/>
    </row>
    <row r="645" spans="1:2" ht="21" thickBot="1" x14ac:dyDescent="0.35">
      <c r="A645" s="625" t="s">
        <v>2933</v>
      </c>
      <c r="B645" s="626" t="s">
        <v>2934</v>
      </c>
    </row>
    <row r="646" spans="1:2" ht="15" thickBot="1" x14ac:dyDescent="0.35">
      <c r="A646" s="625" t="s">
        <v>2935</v>
      </c>
      <c r="B646" s="626" t="s">
        <v>2936</v>
      </c>
    </row>
    <row r="647" spans="1:2" ht="15" thickBot="1" x14ac:dyDescent="0.35">
      <c r="A647" s="625" t="s">
        <v>2937</v>
      </c>
      <c r="B647" s="626" t="s">
        <v>2938</v>
      </c>
    </row>
    <row r="648" spans="1:2" ht="21" thickBot="1" x14ac:dyDescent="0.35">
      <c r="A648" s="625" t="s">
        <v>2939</v>
      </c>
      <c r="B648" s="626" t="s">
        <v>2934</v>
      </c>
    </row>
    <row r="649" spans="1:2" ht="15" thickBot="1" x14ac:dyDescent="0.35">
      <c r="A649" s="625" t="s">
        <v>2940</v>
      </c>
      <c r="B649" s="626" t="s">
        <v>2941</v>
      </c>
    </row>
    <row r="650" spans="1:2" ht="15" thickBot="1" x14ac:dyDescent="0.35">
      <c r="A650" s="625" t="s">
        <v>2942</v>
      </c>
      <c r="B650" s="626" t="s">
        <v>2943</v>
      </c>
    </row>
    <row r="651" spans="1:2" x14ac:dyDescent="0.3">
      <c r="A651" s="669" t="s">
        <v>2944</v>
      </c>
      <c r="B651" s="669"/>
    </row>
    <row r="652" spans="1:2" ht="15" thickBot="1" x14ac:dyDescent="0.35">
      <c r="A652" s="670"/>
      <c r="B652" s="670"/>
    </row>
    <row r="653" spans="1:2" ht="16.2" thickBot="1" x14ac:dyDescent="0.35">
      <c r="A653" s="664" t="s">
        <v>2945</v>
      </c>
      <c r="B653" s="665"/>
    </row>
    <row r="654" spans="1:2" ht="152.4" customHeight="1" x14ac:dyDescent="0.3">
      <c r="A654" s="657" t="s">
        <v>2946</v>
      </c>
      <c r="B654" s="659" t="s">
        <v>2947</v>
      </c>
    </row>
    <row r="655" spans="1:2" x14ac:dyDescent="0.3">
      <c r="A655" s="661"/>
      <c r="B655" s="668"/>
    </row>
    <row r="656" spans="1:2" x14ac:dyDescent="0.3">
      <c r="A656" s="661"/>
      <c r="B656" s="668"/>
    </row>
    <row r="657" spans="1:2" ht="15" thickBot="1" x14ac:dyDescent="0.35">
      <c r="A657" s="658"/>
      <c r="B657" s="660"/>
    </row>
    <row r="658" spans="1:2" x14ac:dyDescent="0.3">
      <c r="A658" s="657" t="s">
        <v>2948</v>
      </c>
      <c r="B658" s="659" t="s">
        <v>2949</v>
      </c>
    </row>
    <row r="659" spans="1:2" ht="15" thickBot="1" x14ac:dyDescent="0.35">
      <c r="A659" s="658"/>
      <c r="B659" s="660"/>
    </row>
    <row r="660" spans="1:2" ht="41.4" thickBot="1" x14ac:dyDescent="0.35">
      <c r="A660" s="625" t="s">
        <v>2950</v>
      </c>
      <c r="B660" s="626" t="s">
        <v>2951</v>
      </c>
    </row>
    <row r="661" spans="1:2" x14ac:dyDescent="0.3">
      <c r="A661" s="657" t="s">
        <v>2952</v>
      </c>
      <c r="B661" s="659" t="s">
        <v>2953</v>
      </c>
    </row>
    <row r="662" spans="1:2" ht="15" thickBot="1" x14ac:dyDescent="0.35">
      <c r="A662" s="658"/>
      <c r="B662" s="660"/>
    </row>
    <row r="663" spans="1:2" ht="21" thickBot="1" x14ac:dyDescent="0.35">
      <c r="A663" s="625" t="s">
        <v>2954</v>
      </c>
      <c r="B663" s="626" t="s">
        <v>2955</v>
      </c>
    </row>
    <row r="664" spans="1:2" ht="21" thickBot="1" x14ac:dyDescent="0.35">
      <c r="A664" s="625" t="s">
        <v>2956</v>
      </c>
      <c r="B664" s="626" t="s">
        <v>2957</v>
      </c>
    </row>
    <row r="665" spans="1:2" ht="21" thickBot="1" x14ac:dyDescent="0.35">
      <c r="A665" s="625" t="s">
        <v>2958</v>
      </c>
      <c r="B665" s="626" t="s">
        <v>2959</v>
      </c>
    </row>
    <row r="666" spans="1:2" x14ac:dyDescent="0.3">
      <c r="A666" s="657" t="s">
        <v>2960</v>
      </c>
      <c r="B666" s="657"/>
    </row>
    <row r="667" spans="1:2" x14ac:dyDescent="0.3">
      <c r="A667" s="661"/>
      <c r="B667" s="661"/>
    </row>
    <row r="668" spans="1:2" x14ac:dyDescent="0.3">
      <c r="A668" s="661"/>
      <c r="B668" s="661"/>
    </row>
    <row r="669" spans="1:2" x14ac:dyDescent="0.3">
      <c r="A669" s="661"/>
      <c r="B669" s="661"/>
    </row>
    <row r="670" spans="1:2" x14ac:dyDescent="0.3">
      <c r="A670" s="661"/>
      <c r="B670" s="661"/>
    </row>
    <row r="671" spans="1:2" x14ac:dyDescent="0.3">
      <c r="A671" s="661"/>
      <c r="B671" s="661"/>
    </row>
    <row r="672" spans="1:2" x14ac:dyDescent="0.3">
      <c r="A672" s="661"/>
      <c r="B672" s="661"/>
    </row>
    <row r="673" spans="1:2" x14ac:dyDescent="0.3">
      <c r="A673" s="661"/>
      <c r="B673" s="661"/>
    </row>
    <row r="674" spans="1:2" x14ac:dyDescent="0.3">
      <c r="A674" s="661"/>
      <c r="B674" s="661"/>
    </row>
    <row r="675" spans="1:2" ht="15" thickBot="1" x14ac:dyDescent="0.35">
      <c r="A675" s="658"/>
      <c r="B675" s="658"/>
    </row>
    <row r="676" spans="1:2" ht="14.4" customHeight="1" x14ac:dyDescent="0.3">
      <c r="A676" s="657" t="s">
        <v>2961</v>
      </c>
      <c r="B676" s="659" t="s">
        <v>2962</v>
      </c>
    </row>
    <row r="677" spans="1:2" x14ac:dyDescent="0.3">
      <c r="A677" s="661"/>
      <c r="B677" s="668"/>
    </row>
    <row r="678" spans="1:2" x14ac:dyDescent="0.3">
      <c r="A678" s="661"/>
      <c r="B678" s="668"/>
    </row>
    <row r="679" spans="1:2" x14ac:dyDescent="0.3">
      <c r="A679" s="661"/>
      <c r="B679" s="668"/>
    </row>
    <row r="680" spans="1:2" x14ac:dyDescent="0.3">
      <c r="A680" s="661"/>
      <c r="B680" s="668"/>
    </row>
    <row r="681" spans="1:2" x14ac:dyDescent="0.3">
      <c r="A681" s="661"/>
      <c r="B681" s="668"/>
    </row>
    <row r="682" spans="1:2" x14ac:dyDescent="0.3">
      <c r="A682" s="661"/>
      <c r="B682" s="668"/>
    </row>
    <row r="683" spans="1:2" ht="15" thickBot="1" x14ac:dyDescent="0.35">
      <c r="A683" s="658"/>
      <c r="B683" s="660"/>
    </row>
    <row r="684" spans="1:2" x14ac:dyDescent="0.3">
      <c r="A684" s="657" t="s">
        <v>2963</v>
      </c>
      <c r="B684" s="657"/>
    </row>
    <row r="685" spans="1:2" x14ac:dyDescent="0.3">
      <c r="A685" s="661"/>
      <c r="B685" s="661"/>
    </row>
    <row r="686" spans="1:2" x14ac:dyDescent="0.3">
      <c r="A686" s="661"/>
      <c r="B686" s="661"/>
    </row>
    <row r="687" spans="1:2" ht="15" thickBot="1" x14ac:dyDescent="0.35">
      <c r="A687" s="658"/>
      <c r="B687" s="658"/>
    </row>
    <row r="688" spans="1:2" ht="183" customHeight="1" x14ac:dyDescent="0.3">
      <c r="A688" s="657" t="s">
        <v>2964</v>
      </c>
      <c r="B688" s="659" t="s">
        <v>2965</v>
      </c>
    </row>
    <row r="689" spans="1:2" ht="15" thickBot="1" x14ac:dyDescent="0.35">
      <c r="A689" s="658"/>
      <c r="B689" s="660"/>
    </row>
    <row r="690" spans="1:2" x14ac:dyDescent="0.3">
      <c r="A690" s="657" t="s">
        <v>2966</v>
      </c>
      <c r="B690" s="657"/>
    </row>
    <row r="691" spans="1:2" x14ac:dyDescent="0.3">
      <c r="A691" s="661"/>
      <c r="B691" s="661"/>
    </row>
    <row r="692" spans="1:2" x14ac:dyDescent="0.3">
      <c r="A692" s="661"/>
      <c r="B692" s="661"/>
    </row>
    <row r="693" spans="1:2" ht="15" thickBot="1" x14ac:dyDescent="0.35">
      <c r="A693" s="658"/>
      <c r="B693" s="658"/>
    </row>
    <row r="694" spans="1:2" ht="21" thickBot="1" x14ac:dyDescent="0.35">
      <c r="A694" s="625" t="s">
        <v>2967</v>
      </c>
      <c r="B694" s="626" t="s">
        <v>2968</v>
      </c>
    </row>
    <row r="695" spans="1:2" x14ac:dyDescent="0.3">
      <c r="A695" s="657" t="s">
        <v>2969</v>
      </c>
      <c r="B695" s="657"/>
    </row>
    <row r="696" spans="1:2" x14ac:dyDescent="0.3">
      <c r="A696" s="661"/>
      <c r="B696" s="661"/>
    </row>
    <row r="697" spans="1:2" x14ac:dyDescent="0.3">
      <c r="A697" s="661"/>
      <c r="B697" s="661"/>
    </row>
    <row r="698" spans="1:2" ht="15" thickBot="1" x14ac:dyDescent="0.35">
      <c r="A698" s="658"/>
      <c r="B698" s="658"/>
    </row>
    <row r="699" spans="1:2" ht="15" thickBot="1" x14ac:dyDescent="0.35">
      <c r="A699" s="625" t="s">
        <v>2970</v>
      </c>
      <c r="B699" s="626" t="s">
        <v>2971</v>
      </c>
    </row>
    <row r="700" spans="1:2" ht="14.4" customHeight="1" x14ac:dyDescent="0.3">
      <c r="A700" s="669" t="s">
        <v>2972</v>
      </c>
      <c r="B700" s="671" t="s">
        <v>2973</v>
      </c>
    </row>
    <row r="701" spans="1:2" ht="15" thickBot="1" x14ac:dyDescent="0.35">
      <c r="A701" s="670"/>
      <c r="B701" s="672"/>
    </row>
    <row r="702" spans="1:2" ht="15" thickBot="1" x14ac:dyDescent="0.35">
      <c r="A702" s="628" t="s">
        <v>2974</v>
      </c>
      <c r="B702" s="628"/>
    </row>
    <row r="703" spans="1:2" ht="31.2" customHeight="1" thickBot="1" x14ac:dyDescent="0.35">
      <c r="A703" s="664" t="s">
        <v>2975</v>
      </c>
      <c r="B703" s="665"/>
    </row>
    <row r="704" spans="1:2" x14ac:dyDescent="0.3">
      <c r="A704" s="657" t="s">
        <v>2976</v>
      </c>
      <c r="B704" s="659" t="s">
        <v>2977</v>
      </c>
    </row>
    <row r="705" spans="1:2" x14ac:dyDescent="0.3">
      <c r="A705" s="661"/>
      <c r="B705" s="668"/>
    </row>
    <row r="706" spans="1:2" x14ac:dyDescent="0.3">
      <c r="A706" s="661"/>
      <c r="B706" s="668"/>
    </row>
    <row r="707" spans="1:2" x14ac:dyDescent="0.3">
      <c r="A707" s="661"/>
      <c r="B707" s="668"/>
    </row>
    <row r="708" spans="1:2" x14ac:dyDescent="0.3">
      <c r="A708" s="661"/>
      <c r="B708" s="668"/>
    </row>
    <row r="709" spans="1:2" x14ac:dyDescent="0.3">
      <c r="A709" s="661"/>
      <c r="B709" s="668"/>
    </row>
    <row r="710" spans="1:2" x14ac:dyDescent="0.3">
      <c r="A710" s="661"/>
      <c r="B710" s="668"/>
    </row>
    <row r="711" spans="1:2" ht="15" thickBot="1" x14ac:dyDescent="0.35">
      <c r="A711" s="658"/>
      <c r="B711" s="660"/>
    </row>
    <row r="712" spans="1:2" x14ac:dyDescent="0.3">
      <c r="A712" s="657" t="s">
        <v>2978</v>
      </c>
      <c r="B712" s="659" t="s">
        <v>2979</v>
      </c>
    </row>
    <row r="713" spans="1:2" x14ac:dyDescent="0.3">
      <c r="A713" s="661"/>
      <c r="B713" s="668"/>
    </row>
    <row r="714" spans="1:2" x14ac:dyDescent="0.3">
      <c r="A714" s="661"/>
      <c r="B714" s="668"/>
    </row>
    <row r="715" spans="1:2" ht="15" thickBot="1" x14ac:dyDescent="0.35">
      <c r="A715" s="658"/>
      <c r="B715" s="660"/>
    </row>
    <row r="716" spans="1:2" ht="14.4" customHeight="1" x14ac:dyDescent="0.3">
      <c r="A716" s="657" t="s">
        <v>2980</v>
      </c>
      <c r="B716" s="659" t="s">
        <v>2981</v>
      </c>
    </row>
    <row r="717" spans="1:2" x14ac:dyDescent="0.3">
      <c r="A717" s="661"/>
      <c r="B717" s="668"/>
    </row>
    <row r="718" spans="1:2" x14ac:dyDescent="0.3">
      <c r="A718" s="661"/>
      <c r="B718" s="668"/>
    </row>
    <row r="719" spans="1:2" x14ac:dyDescent="0.3">
      <c r="A719" s="661"/>
      <c r="B719" s="668"/>
    </row>
    <row r="720" spans="1:2" x14ac:dyDescent="0.3">
      <c r="A720" s="661"/>
      <c r="B720" s="668"/>
    </row>
    <row r="721" spans="1:2" x14ac:dyDescent="0.3">
      <c r="A721" s="661"/>
      <c r="B721" s="668"/>
    </row>
    <row r="722" spans="1:2" x14ac:dyDescent="0.3">
      <c r="A722" s="661"/>
      <c r="B722" s="668"/>
    </row>
    <row r="723" spans="1:2" x14ac:dyDescent="0.3">
      <c r="A723" s="661"/>
      <c r="B723" s="668"/>
    </row>
    <row r="724" spans="1:2" x14ac:dyDescent="0.3">
      <c r="A724" s="661"/>
      <c r="B724" s="668"/>
    </row>
    <row r="725" spans="1:2" ht="15" thickBot="1" x14ac:dyDescent="0.35">
      <c r="A725" s="658"/>
      <c r="B725" s="660"/>
    </row>
    <row r="726" spans="1:2" ht="285" customHeight="1" x14ac:dyDescent="0.3">
      <c r="A726" s="669" t="s">
        <v>2982</v>
      </c>
      <c r="B726" s="671" t="s">
        <v>2983</v>
      </c>
    </row>
    <row r="727" spans="1:2" ht="15" thickBot="1" x14ac:dyDescent="0.35">
      <c r="A727" s="670"/>
      <c r="B727" s="672"/>
    </row>
    <row r="728" spans="1:2" ht="31.2" customHeight="1" thickBot="1" x14ac:dyDescent="0.35">
      <c r="A728" s="664" t="s">
        <v>2984</v>
      </c>
      <c r="B728" s="665"/>
    </row>
    <row r="729" spans="1:2" ht="20.399999999999999" x14ac:dyDescent="0.3">
      <c r="A729" s="657" t="s">
        <v>2985</v>
      </c>
      <c r="B729" s="659" t="s">
        <v>2986</v>
      </c>
    </row>
    <row r="730" spans="1:2" x14ac:dyDescent="0.3">
      <c r="A730" s="661"/>
      <c r="B730" s="627"/>
    </row>
    <row r="731" spans="1:2" ht="20.399999999999999" x14ac:dyDescent="0.3">
      <c r="A731" s="661"/>
      <c r="B731" s="668" t="s">
        <v>2987</v>
      </c>
    </row>
    <row r="732" spans="1:2" x14ac:dyDescent="0.3">
      <c r="A732" s="661"/>
      <c r="B732" s="627"/>
    </row>
    <row r="733" spans="1:2" ht="30.6" x14ac:dyDescent="0.3">
      <c r="A733" s="661"/>
      <c r="B733" s="668" t="s">
        <v>2988</v>
      </c>
    </row>
    <row r="734" spans="1:2" x14ac:dyDescent="0.3">
      <c r="A734" s="661"/>
      <c r="B734" s="627"/>
    </row>
    <row r="735" spans="1:2" ht="20.399999999999999" x14ac:dyDescent="0.3">
      <c r="A735" s="661"/>
      <c r="B735" s="668" t="s">
        <v>2989</v>
      </c>
    </row>
    <row r="736" spans="1:2" x14ac:dyDescent="0.3">
      <c r="A736" s="661"/>
      <c r="B736" s="627"/>
    </row>
    <row r="737" spans="1:2" ht="20.399999999999999" x14ac:dyDescent="0.3">
      <c r="A737" s="661"/>
      <c r="B737" s="668" t="s">
        <v>2990</v>
      </c>
    </row>
    <row r="738" spans="1:2" x14ac:dyDescent="0.3">
      <c r="A738" s="661"/>
      <c r="B738" s="627"/>
    </row>
    <row r="739" spans="1:2" ht="40.799999999999997" x14ac:dyDescent="0.3">
      <c r="A739" s="661"/>
      <c r="B739" s="668" t="s">
        <v>2991</v>
      </c>
    </row>
    <row r="740" spans="1:2" x14ac:dyDescent="0.3">
      <c r="A740" s="661"/>
      <c r="B740" s="668"/>
    </row>
    <row r="741" spans="1:2" ht="51.6" thickBot="1" x14ac:dyDescent="0.35">
      <c r="A741" s="658"/>
      <c r="B741" s="660" t="s">
        <v>2992</v>
      </c>
    </row>
    <row r="742" spans="1:2" ht="16.2" thickBot="1" x14ac:dyDescent="0.35">
      <c r="A742" s="664" t="s">
        <v>2993</v>
      </c>
      <c r="B742" s="665"/>
    </row>
    <row r="743" spans="1:2" ht="244.2" customHeight="1" x14ac:dyDescent="0.3">
      <c r="A743" s="657" t="s">
        <v>2994</v>
      </c>
      <c r="B743" s="659" t="s">
        <v>2995</v>
      </c>
    </row>
    <row r="744" spans="1:2" ht="15" thickBot="1" x14ac:dyDescent="0.35">
      <c r="A744" s="658"/>
      <c r="B744" s="660"/>
    </row>
    <row r="745" spans="1:2" ht="132" customHeight="1" x14ac:dyDescent="0.3">
      <c r="A745" s="657" t="s">
        <v>2996</v>
      </c>
      <c r="B745" s="659" t="s">
        <v>2997</v>
      </c>
    </row>
    <row r="746" spans="1:2" x14ac:dyDescent="0.3">
      <c r="A746" s="661"/>
      <c r="B746" s="668"/>
    </row>
    <row r="747" spans="1:2" x14ac:dyDescent="0.3">
      <c r="A747" s="661"/>
      <c r="B747" s="668"/>
    </row>
    <row r="748" spans="1:2" ht="15" thickBot="1" x14ac:dyDescent="0.35">
      <c r="A748" s="658"/>
      <c r="B748" s="660"/>
    </row>
    <row r="749" spans="1:2" ht="46.8" customHeight="1" thickBot="1" x14ac:dyDescent="0.35">
      <c r="A749" s="664" t="s">
        <v>2998</v>
      </c>
      <c r="B749" s="665"/>
    </row>
    <row r="750" spans="1:2" ht="409.6" customHeight="1" x14ac:dyDescent="0.3">
      <c r="A750" s="657" t="s">
        <v>2999</v>
      </c>
      <c r="B750" s="659" t="s">
        <v>3000</v>
      </c>
    </row>
    <row r="751" spans="1:2" x14ac:dyDescent="0.3">
      <c r="A751" s="661"/>
      <c r="B751" s="668"/>
    </row>
    <row r="752" spans="1:2" x14ac:dyDescent="0.3">
      <c r="A752" s="661"/>
      <c r="B752" s="668"/>
    </row>
    <row r="753" spans="1:2" x14ac:dyDescent="0.3">
      <c r="A753" s="661"/>
      <c r="B753" s="668"/>
    </row>
    <row r="754" spans="1:2" x14ac:dyDescent="0.3">
      <c r="A754" s="661"/>
      <c r="B754" s="668"/>
    </row>
    <row r="755" spans="1:2" x14ac:dyDescent="0.3">
      <c r="A755" s="661"/>
      <c r="B755" s="668"/>
    </row>
    <row r="756" spans="1:2" x14ac:dyDescent="0.3">
      <c r="A756" s="661"/>
      <c r="B756" s="668"/>
    </row>
    <row r="757" spans="1:2" x14ac:dyDescent="0.3">
      <c r="A757" s="661"/>
      <c r="B757" s="668"/>
    </row>
    <row r="758" spans="1:2" x14ac:dyDescent="0.3">
      <c r="A758" s="661"/>
      <c r="B758" s="668"/>
    </row>
    <row r="759" spans="1:2" ht="15" thickBot="1" x14ac:dyDescent="0.35">
      <c r="A759" s="658"/>
      <c r="B759" s="660"/>
    </row>
    <row r="760" spans="1:2" ht="31.2" customHeight="1" thickBot="1" x14ac:dyDescent="0.35">
      <c r="A760" s="664" t="s">
        <v>3001</v>
      </c>
      <c r="B760" s="665"/>
    </row>
    <row r="761" spans="1:2" ht="14.4" customHeight="1" x14ac:dyDescent="0.3">
      <c r="A761" s="657" t="s">
        <v>3002</v>
      </c>
      <c r="B761" s="659" t="s">
        <v>3003</v>
      </c>
    </row>
    <row r="762" spans="1:2" x14ac:dyDescent="0.3">
      <c r="A762" s="661"/>
      <c r="B762" s="668"/>
    </row>
    <row r="763" spans="1:2" x14ac:dyDescent="0.3">
      <c r="A763" s="661"/>
      <c r="B763" s="668"/>
    </row>
    <row r="764" spans="1:2" x14ac:dyDescent="0.3">
      <c r="A764" s="661"/>
      <c r="B764" s="668"/>
    </row>
    <row r="765" spans="1:2" x14ac:dyDescent="0.3">
      <c r="A765" s="661"/>
      <c r="B765" s="668"/>
    </row>
    <row r="766" spans="1:2" x14ac:dyDescent="0.3">
      <c r="A766" s="661"/>
      <c r="B766" s="668"/>
    </row>
    <row r="767" spans="1:2" x14ac:dyDescent="0.3">
      <c r="A767" s="661"/>
      <c r="B767" s="668"/>
    </row>
    <row r="768" spans="1:2" x14ac:dyDescent="0.3">
      <c r="A768" s="661"/>
      <c r="B768" s="668"/>
    </row>
    <row r="769" spans="1:2" x14ac:dyDescent="0.3">
      <c r="A769" s="661"/>
      <c r="B769" s="668"/>
    </row>
    <row r="770" spans="1:2" ht="15" thickBot="1" x14ac:dyDescent="0.35">
      <c r="A770" s="658"/>
      <c r="B770" s="660"/>
    </row>
    <row r="771" spans="1:2" ht="31.2" customHeight="1" thickBot="1" x14ac:dyDescent="0.35">
      <c r="A771" s="664" t="s">
        <v>3004</v>
      </c>
      <c r="B771" s="665"/>
    </row>
    <row r="772" spans="1:2" ht="14.4" customHeight="1" x14ac:dyDescent="0.3">
      <c r="A772" s="657" t="s">
        <v>3005</v>
      </c>
      <c r="B772" s="659" t="s">
        <v>3006</v>
      </c>
    </row>
    <row r="773" spans="1:2" x14ac:dyDescent="0.3">
      <c r="A773" s="661"/>
      <c r="B773" s="668"/>
    </row>
    <row r="774" spans="1:2" x14ac:dyDescent="0.3">
      <c r="A774" s="661"/>
      <c r="B774" s="668"/>
    </row>
    <row r="775" spans="1:2" x14ac:dyDescent="0.3">
      <c r="A775" s="661"/>
      <c r="B775" s="668"/>
    </row>
    <row r="776" spans="1:2" x14ac:dyDescent="0.3">
      <c r="A776" s="661"/>
      <c r="B776" s="668"/>
    </row>
    <row r="777" spans="1:2" x14ac:dyDescent="0.3">
      <c r="A777" s="661"/>
      <c r="B777" s="668"/>
    </row>
    <row r="778" spans="1:2" x14ac:dyDescent="0.3">
      <c r="A778" s="661"/>
      <c r="B778" s="668"/>
    </row>
    <row r="779" spans="1:2" x14ac:dyDescent="0.3">
      <c r="A779" s="661"/>
      <c r="B779" s="668"/>
    </row>
    <row r="780" spans="1:2" x14ac:dyDescent="0.3">
      <c r="A780" s="661"/>
      <c r="B780" s="668"/>
    </row>
    <row r="781" spans="1:2" x14ac:dyDescent="0.3">
      <c r="A781" s="661"/>
      <c r="B781" s="668"/>
    </row>
    <row r="782" spans="1:2" x14ac:dyDescent="0.3">
      <c r="A782" s="661"/>
      <c r="B782" s="668"/>
    </row>
    <row r="783" spans="1:2" ht="15" thickBot="1" x14ac:dyDescent="0.35">
      <c r="A783" s="658"/>
      <c r="B783" s="660"/>
    </row>
    <row r="784" spans="1:2" ht="16.2" thickBot="1" x14ac:dyDescent="0.35">
      <c r="A784" s="664" t="s">
        <v>3007</v>
      </c>
      <c r="B784" s="665"/>
    </row>
    <row r="785" spans="1:2" ht="113.4" customHeight="1" thickBot="1" x14ac:dyDescent="0.35">
      <c r="A785" s="666" t="s">
        <v>3008</v>
      </c>
      <c r="B785" s="667"/>
    </row>
    <row r="786" spans="1:2" ht="15" thickBot="1" x14ac:dyDescent="0.35">
      <c r="A786" s="625" t="s">
        <v>3009</v>
      </c>
      <c r="B786" s="625"/>
    </row>
    <row r="787" spans="1:2" x14ac:dyDescent="0.3">
      <c r="A787" s="657" t="s">
        <v>485</v>
      </c>
      <c r="B787" s="657"/>
    </row>
    <row r="788" spans="1:2" x14ac:dyDescent="0.3">
      <c r="A788" s="661"/>
      <c r="B788" s="661"/>
    </row>
    <row r="789" spans="1:2" x14ac:dyDescent="0.3">
      <c r="A789" s="661"/>
      <c r="B789" s="661"/>
    </row>
    <row r="790" spans="1:2" x14ac:dyDescent="0.3">
      <c r="A790" s="661"/>
      <c r="B790" s="661"/>
    </row>
    <row r="791" spans="1:2" x14ac:dyDescent="0.3">
      <c r="A791" s="661"/>
      <c r="B791" s="661"/>
    </row>
    <row r="792" spans="1:2" ht="15" thickBot="1" x14ac:dyDescent="0.35">
      <c r="A792" s="658"/>
      <c r="B792" s="658"/>
    </row>
    <row r="793" spans="1:2" ht="15" thickBot="1" x14ac:dyDescent="0.35">
      <c r="A793" s="625" t="s">
        <v>486</v>
      </c>
      <c r="B793" s="625"/>
    </row>
    <row r="794" spans="1:2" x14ac:dyDescent="0.3">
      <c r="A794" s="657" t="s">
        <v>484</v>
      </c>
      <c r="B794" s="657"/>
    </row>
    <row r="795" spans="1:2" ht="15" thickBot="1" x14ac:dyDescent="0.35">
      <c r="A795" s="658"/>
      <c r="B795" s="658"/>
    </row>
    <row r="796" spans="1:2" ht="15" thickBot="1" x14ac:dyDescent="0.35">
      <c r="A796" s="625" t="s">
        <v>483</v>
      </c>
      <c r="B796" s="625"/>
    </row>
    <row r="797" spans="1:2" x14ac:dyDescent="0.3">
      <c r="A797" s="657" t="s">
        <v>2901</v>
      </c>
      <c r="B797" s="657"/>
    </row>
    <row r="798" spans="1:2" ht="15" thickBot="1" x14ac:dyDescent="0.35">
      <c r="A798" s="658"/>
      <c r="B798" s="658"/>
    </row>
    <row r="799" spans="1:2" ht="16.2" thickBot="1" x14ac:dyDescent="0.35">
      <c r="A799" s="664" t="s">
        <v>3010</v>
      </c>
      <c r="B799" s="665"/>
    </row>
    <row r="800" spans="1:2" ht="15" thickBot="1" x14ac:dyDescent="0.35">
      <c r="A800" s="625" t="s">
        <v>3011</v>
      </c>
      <c r="B800" s="626" t="s">
        <v>3012</v>
      </c>
    </row>
    <row r="801" spans="1:2" x14ac:dyDescent="0.3">
      <c r="A801" s="657" t="s">
        <v>3013</v>
      </c>
      <c r="B801" s="659" t="s">
        <v>3014</v>
      </c>
    </row>
    <row r="802" spans="1:2" ht="15" thickBot="1" x14ac:dyDescent="0.35">
      <c r="A802" s="658"/>
      <c r="B802" s="660"/>
    </row>
    <row r="803" spans="1:2" ht="64.8" customHeight="1" thickBot="1" x14ac:dyDescent="0.35">
      <c r="A803" s="662" t="s">
        <v>3015</v>
      </c>
      <c r="B803" s="663"/>
    </row>
    <row r="804" spans="1:2" ht="112.8" customHeight="1" thickBot="1" x14ac:dyDescent="0.35">
      <c r="A804" s="666" t="s">
        <v>3016</v>
      </c>
      <c r="B804" s="667"/>
    </row>
    <row r="805" spans="1:2" ht="31.2" customHeight="1" thickBot="1" x14ac:dyDescent="0.35">
      <c r="A805" s="664" t="s">
        <v>3017</v>
      </c>
      <c r="B805" s="665"/>
    </row>
    <row r="806" spans="1:2" ht="48.6" customHeight="1" thickBot="1" x14ac:dyDescent="0.35">
      <c r="A806" s="666" t="s">
        <v>3018</v>
      </c>
      <c r="B806" s="667"/>
    </row>
    <row r="807" spans="1:2" ht="15" thickBot="1" x14ac:dyDescent="0.35">
      <c r="A807" s="625" t="s">
        <v>3019</v>
      </c>
      <c r="B807" s="625"/>
    </row>
    <row r="808" spans="1:2" ht="15" thickBot="1" x14ac:dyDescent="0.35">
      <c r="A808" s="625" t="s">
        <v>3020</v>
      </c>
      <c r="B808" s="625"/>
    </row>
    <row r="809" spans="1:2" ht="15" thickBot="1" x14ac:dyDescent="0.35">
      <c r="A809" s="625" t="s">
        <v>3021</v>
      </c>
      <c r="B809" s="625"/>
    </row>
    <row r="810" spans="1:2" ht="15" thickBot="1" x14ac:dyDescent="0.35">
      <c r="A810" s="625" t="s">
        <v>3022</v>
      </c>
      <c r="B810" s="625"/>
    </row>
    <row r="811" spans="1:2" x14ac:dyDescent="0.3">
      <c r="A811" s="657" t="s">
        <v>3023</v>
      </c>
      <c r="B811" s="659" t="s">
        <v>3024</v>
      </c>
    </row>
    <row r="812" spans="1:2" x14ac:dyDescent="0.3">
      <c r="A812" s="661"/>
      <c r="B812" s="668" t="s">
        <v>3025</v>
      </c>
    </row>
    <row r="813" spans="1:2" x14ac:dyDescent="0.3">
      <c r="A813" s="661"/>
      <c r="B813" s="668" t="s">
        <v>3026</v>
      </c>
    </row>
    <row r="814" spans="1:2" x14ac:dyDescent="0.3">
      <c r="A814" s="661"/>
      <c r="B814" s="668" t="s">
        <v>3027</v>
      </c>
    </row>
    <row r="815" spans="1:2" ht="15" thickBot="1" x14ac:dyDescent="0.35">
      <c r="A815" s="658"/>
      <c r="B815" s="660" t="s">
        <v>3028</v>
      </c>
    </row>
    <row r="816" spans="1:2" x14ac:dyDescent="0.3">
      <c r="A816" s="657" t="s">
        <v>3029</v>
      </c>
      <c r="B816" s="657"/>
    </row>
    <row r="817" spans="1:2" x14ac:dyDescent="0.3">
      <c r="A817" s="661"/>
      <c r="B817" s="661"/>
    </row>
    <row r="818" spans="1:2" x14ac:dyDescent="0.3">
      <c r="A818" s="661"/>
      <c r="B818" s="661"/>
    </row>
    <row r="819" spans="1:2" ht="15" thickBot="1" x14ac:dyDescent="0.35">
      <c r="A819" s="658"/>
      <c r="B819" s="658"/>
    </row>
    <row r="820" spans="1:2" x14ac:dyDescent="0.3">
      <c r="A820" s="657" t="s">
        <v>3030</v>
      </c>
      <c r="B820" s="657"/>
    </row>
    <row r="821" spans="1:2" ht="15" thickBot="1" x14ac:dyDescent="0.35">
      <c r="A821" s="658"/>
      <c r="B821" s="658"/>
    </row>
    <row r="822" spans="1:2" ht="46.8" customHeight="1" thickBot="1" x14ac:dyDescent="0.35">
      <c r="A822" s="664" t="s">
        <v>3031</v>
      </c>
      <c r="B822" s="665"/>
    </row>
    <row r="823" spans="1:2" ht="15" thickBot="1" x14ac:dyDescent="0.35">
      <c r="A823" s="625" t="s">
        <v>2667</v>
      </c>
      <c r="B823" s="625"/>
    </row>
    <row r="824" spans="1:2" ht="15" thickBot="1" x14ac:dyDescent="0.35">
      <c r="A824" s="625" t="s">
        <v>3032</v>
      </c>
      <c r="B824" s="625"/>
    </row>
    <row r="825" spans="1:2" ht="15" thickBot="1" x14ac:dyDescent="0.35">
      <c r="A825" s="625" t="s">
        <v>3033</v>
      </c>
      <c r="B825" s="625"/>
    </row>
    <row r="826" spans="1:2" ht="15" thickBot="1" x14ac:dyDescent="0.35">
      <c r="A826" s="625" t="s">
        <v>3034</v>
      </c>
      <c r="B826" s="625"/>
    </row>
    <row r="827" spans="1:2" x14ac:dyDescent="0.3">
      <c r="A827" s="657" t="s">
        <v>3035</v>
      </c>
      <c r="B827" s="659" t="s">
        <v>3024</v>
      </c>
    </row>
    <row r="828" spans="1:2" x14ac:dyDescent="0.3">
      <c r="A828" s="661"/>
      <c r="B828" s="668" t="s">
        <v>3025</v>
      </c>
    </row>
    <row r="829" spans="1:2" x14ac:dyDescent="0.3">
      <c r="A829" s="661"/>
      <c r="B829" s="668" t="s">
        <v>3026</v>
      </c>
    </row>
    <row r="830" spans="1:2" x14ac:dyDescent="0.3">
      <c r="A830" s="661"/>
      <c r="B830" s="668" t="s">
        <v>3027</v>
      </c>
    </row>
    <row r="831" spans="1:2" ht="15" thickBot="1" x14ac:dyDescent="0.35">
      <c r="A831" s="658"/>
      <c r="B831" s="660" t="s">
        <v>3028</v>
      </c>
    </row>
    <row r="832" spans="1:2" ht="15" thickBot="1" x14ac:dyDescent="0.35">
      <c r="A832" s="625" t="s">
        <v>3036</v>
      </c>
      <c r="B832" s="625"/>
    </row>
    <row r="833" spans="1:2" ht="15" thickBot="1" x14ac:dyDescent="0.35">
      <c r="A833" s="625" t="s">
        <v>3037</v>
      </c>
      <c r="B833" s="625"/>
    </row>
    <row r="834" spans="1:2" ht="15" thickBot="1" x14ac:dyDescent="0.35">
      <c r="A834" s="625" t="s">
        <v>3038</v>
      </c>
      <c r="B834" s="625"/>
    </row>
    <row r="835" spans="1:2" x14ac:dyDescent="0.3">
      <c r="A835" s="657" t="s">
        <v>3039</v>
      </c>
      <c r="B835" s="657"/>
    </row>
    <row r="836" spans="1:2" ht="15" thickBot="1" x14ac:dyDescent="0.35">
      <c r="A836" s="658"/>
      <c r="B836" s="658"/>
    </row>
    <row r="837" spans="1:2" ht="15" thickBot="1" x14ac:dyDescent="0.35">
      <c r="A837" s="625" t="s">
        <v>3040</v>
      </c>
      <c r="B837" s="625"/>
    </row>
    <row r="838" spans="1:2" ht="48.6" customHeight="1" thickBot="1" x14ac:dyDescent="0.35">
      <c r="A838" s="662" t="s">
        <v>3041</v>
      </c>
      <c r="B838" s="663"/>
    </row>
    <row r="839" spans="1:2" ht="15" thickBot="1" x14ac:dyDescent="0.35">
      <c r="A839" s="625" t="s">
        <v>3042</v>
      </c>
      <c r="B839" s="626" t="s">
        <v>3043</v>
      </c>
    </row>
    <row r="840" spans="1:2" ht="15" thickBot="1" x14ac:dyDescent="0.35">
      <c r="A840" s="625" t="s">
        <v>3044</v>
      </c>
      <c r="B840" s="626" t="s">
        <v>3045</v>
      </c>
    </row>
    <row r="841" spans="1:2" ht="15" thickBot="1" x14ac:dyDescent="0.35">
      <c r="A841" s="625" t="s">
        <v>3046</v>
      </c>
      <c r="B841" s="626" t="s">
        <v>3047</v>
      </c>
    </row>
    <row r="842" spans="1:2" ht="15" thickBot="1" x14ac:dyDescent="0.35">
      <c r="A842" s="625" t="s">
        <v>3048</v>
      </c>
      <c r="B842" s="626" t="s">
        <v>3049</v>
      </c>
    </row>
    <row r="843" spans="1:2" ht="32.4" customHeight="1" thickBot="1" x14ac:dyDescent="0.35">
      <c r="A843" s="662" t="s">
        <v>3050</v>
      </c>
      <c r="B843" s="663"/>
    </row>
    <row r="844" spans="1:2" ht="14.4" customHeight="1" x14ac:dyDescent="0.3">
      <c r="A844" s="657" t="s">
        <v>3051</v>
      </c>
      <c r="B844" s="659" t="s">
        <v>3012</v>
      </c>
    </row>
    <row r="845" spans="1:2" ht="10.8" customHeight="1" thickBot="1" x14ac:dyDescent="0.35">
      <c r="A845" s="661"/>
      <c r="B845" s="668"/>
    </row>
    <row r="846" spans="1:2" ht="15" hidden="1" customHeight="1" thickBot="1" x14ac:dyDescent="0.35">
      <c r="A846" s="661"/>
      <c r="B846" s="668"/>
    </row>
    <row r="847" spans="1:2" ht="15" hidden="1" customHeight="1" thickBot="1" x14ac:dyDescent="0.35">
      <c r="A847" s="658"/>
      <c r="B847" s="660"/>
    </row>
    <row r="848" spans="1:2" x14ac:dyDescent="0.3">
      <c r="A848" s="657" t="s">
        <v>3052</v>
      </c>
      <c r="B848" s="659" t="s">
        <v>3014</v>
      </c>
    </row>
    <row r="849" spans="1:2" x14ac:dyDescent="0.3">
      <c r="A849" s="661"/>
      <c r="B849" s="668"/>
    </row>
    <row r="850" spans="1:2" ht="4.2" customHeight="1" thickBot="1" x14ac:dyDescent="0.35">
      <c r="A850" s="661"/>
      <c r="B850" s="668"/>
    </row>
    <row r="851" spans="1:2" ht="15" hidden="1" customHeight="1" thickBot="1" x14ac:dyDescent="0.35">
      <c r="A851" s="661"/>
      <c r="B851" s="668"/>
    </row>
    <row r="852" spans="1:2" ht="15" hidden="1" customHeight="1" thickBot="1" x14ac:dyDescent="0.35">
      <c r="A852" s="661"/>
      <c r="B852" s="668"/>
    </row>
    <row r="853" spans="1:2" ht="15" hidden="1" customHeight="1" thickBot="1" x14ac:dyDescent="0.35">
      <c r="A853" s="661"/>
      <c r="B853" s="668"/>
    </row>
    <row r="854" spans="1:2" ht="15" hidden="1" customHeight="1" thickBot="1" x14ac:dyDescent="0.35">
      <c r="A854" s="661"/>
      <c r="B854" s="668"/>
    </row>
    <row r="855" spans="1:2" ht="15" hidden="1" customHeight="1" thickBot="1" x14ac:dyDescent="0.35">
      <c r="A855" s="658"/>
      <c r="B855" s="660"/>
    </row>
    <row r="856" spans="1:2" ht="15" thickBot="1" x14ac:dyDescent="0.35">
      <c r="A856" s="625" t="s">
        <v>3053</v>
      </c>
      <c r="B856" s="625"/>
    </row>
    <row r="857" spans="1:2" ht="15" thickBot="1" x14ac:dyDescent="0.35">
      <c r="A857" s="625" t="s">
        <v>3054</v>
      </c>
      <c r="B857" s="626" t="s">
        <v>3055</v>
      </c>
    </row>
    <row r="858" spans="1:2" ht="15" thickBot="1" x14ac:dyDescent="0.35">
      <c r="A858" s="625" t="s">
        <v>3056</v>
      </c>
      <c r="B858" s="625"/>
    </row>
    <row r="859" spans="1:2" ht="15" thickBot="1" x14ac:dyDescent="0.35">
      <c r="A859" s="625" t="s">
        <v>3057</v>
      </c>
      <c r="B859" s="625"/>
    </row>
    <row r="860" spans="1:2" ht="15" thickBot="1" x14ac:dyDescent="0.35">
      <c r="A860" s="625" t="s">
        <v>3058</v>
      </c>
      <c r="B860" s="625"/>
    </row>
    <row r="861" spans="1:2" ht="15" thickBot="1" x14ac:dyDescent="0.35">
      <c r="A861" s="625" t="s">
        <v>3059</v>
      </c>
      <c r="B861" s="625"/>
    </row>
    <row r="862" spans="1:2" ht="15" thickBot="1" x14ac:dyDescent="0.35">
      <c r="A862" s="625" t="s">
        <v>3060</v>
      </c>
      <c r="B862" s="625"/>
    </row>
    <row r="863" spans="1:2" ht="15" thickBot="1" x14ac:dyDescent="0.35">
      <c r="A863" s="625" t="s">
        <v>3061</v>
      </c>
      <c r="B863" s="625"/>
    </row>
    <row r="864" spans="1:2" ht="15" thickBot="1" x14ac:dyDescent="0.35">
      <c r="A864" s="625" t="s">
        <v>3062</v>
      </c>
      <c r="B864" s="625"/>
    </row>
    <row r="865" spans="1:2" ht="15" thickBot="1" x14ac:dyDescent="0.35">
      <c r="A865" s="625" t="s">
        <v>3063</v>
      </c>
      <c r="B865" s="625"/>
    </row>
    <row r="866" spans="1:2" ht="48.6" customHeight="1" thickBot="1" x14ac:dyDescent="0.35">
      <c r="A866" s="662" t="s">
        <v>3064</v>
      </c>
      <c r="B866" s="663"/>
    </row>
    <row r="867" spans="1:2" ht="59.4" customHeight="1" thickBot="1" x14ac:dyDescent="0.35">
      <c r="A867" s="666" t="s">
        <v>3065</v>
      </c>
      <c r="B867" s="667"/>
    </row>
    <row r="868" spans="1:2" ht="15" thickBot="1" x14ac:dyDescent="0.35">
      <c r="A868" s="625" t="s">
        <v>3066</v>
      </c>
      <c r="B868" s="625"/>
    </row>
    <row r="869" spans="1:2" ht="15" thickBot="1" x14ac:dyDescent="0.35">
      <c r="A869" s="625" t="s">
        <v>3067</v>
      </c>
      <c r="B869" s="625"/>
    </row>
    <row r="870" spans="1:2" x14ac:dyDescent="0.3">
      <c r="A870" s="657" t="s">
        <v>3068</v>
      </c>
      <c r="B870" s="657"/>
    </row>
    <row r="871" spans="1:2" ht="15" thickBot="1" x14ac:dyDescent="0.35">
      <c r="A871" s="658"/>
      <c r="B871" s="658"/>
    </row>
    <row r="872" spans="1:2" ht="15" thickBot="1" x14ac:dyDescent="0.35">
      <c r="A872" s="625" t="s">
        <v>3069</v>
      </c>
      <c r="B872" s="625"/>
    </row>
    <row r="873" spans="1:2" ht="15" thickBot="1" x14ac:dyDescent="0.35">
      <c r="A873" s="625" t="s">
        <v>3070</v>
      </c>
      <c r="B873" s="625"/>
    </row>
    <row r="874" spans="1:2" ht="15" thickBot="1" x14ac:dyDescent="0.35">
      <c r="A874" s="625" t="s">
        <v>3071</v>
      </c>
      <c r="B874" s="625"/>
    </row>
    <row r="875" spans="1:2" ht="15" thickBot="1" x14ac:dyDescent="0.35">
      <c r="A875" s="625" t="s">
        <v>3072</v>
      </c>
      <c r="B875" s="625"/>
    </row>
    <row r="876" spans="1:2" ht="15" thickBot="1" x14ac:dyDescent="0.35">
      <c r="A876" s="625" t="s">
        <v>3073</v>
      </c>
      <c r="B876" s="625"/>
    </row>
    <row r="877" spans="1:2" ht="15" thickBot="1" x14ac:dyDescent="0.35">
      <c r="A877" s="625" t="s">
        <v>3074</v>
      </c>
      <c r="B877" s="625"/>
    </row>
    <row r="878" spans="1:2" ht="15" thickBot="1" x14ac:dyDescent="0.35">
      <c r="A878" s="625" t="s">
        <v>3075</v>
      </c>
      <c r="B878" s="625"/>
    </row>
    <row r="879" spans="1:2" ht="15" thickBot="1" x14ac:dyDescent="0.35">
      <c r="A879" s="625" t="s">
        <v>3076</v>
      </c>
      <c r="B879" s="625"/>
    </row>
    <row r="880" spans="1:2" ht="15" thickBot="1" x14ac:dyDescent="0.35">
      <c r="A880" s="625" t="s">
        <v>3077</v>
      </c>
      <c r="B880" s="625"/>
    </row>
    <row r="881" spans="1:2" ht="15" thickBot="1" x14ac:dyDescent="0.35">
      <c r="A881" s="625" t="s">
        <v>3078</v>
      </c>
      <c r="B881" s="625"/>
    </row>
    <row r="882" spans="1:2" ht="15" thickBot="1" x14ac:dyDescent="0.35">
      <c r="A882" s="625" t="s">
        <v>3079</v>
      </c>
      <c r="B882" s="625"/>
    </row>
    <row r="883" spans="1:2" ht="15" thickBot="1" x14ac:dyDescent="0.35">
      <c r="A883" s="625" t="s">
        <v>3080</v>
      </c>
      <c r="B883" s="625"/>
    </row>
    <row r="884" spans="1:2" ht="15" thickBot="1" x14ac:dyDescent="0.35">
      <c r="A884" s="625" t="s">
        <v>3081</v>
      </c>
      <c r="B884" s="625"/>
    </row>
    <row r="885" spans="1:2" ht="15" thickBot="1" x14ac:dyDescent="0.35">
      <c r="A885" s="625" t="s">
        <v>3082</v>
      </c>
      <c r="B885" s="625"/>
    </row>
    <row r="886" spans="1:2" ht="15" thickBot="1" x14ac:dyDescent="0.35">
      <c r="A886" s="625" t="s">
        <v>3083</v>
      </c>
      <c r="B886" s="625"/>
    </row>
    <row r="887" spans="1:2" ht="15" thickBot="1" x14ac:dyDescent="0.35">
      <c r="A887" s="657" t="s">
        <v>3084</v>
      </c>
      <c r="B887" s="657"/>
    </row>
    <row r="888" spans="1:2" ht="14.4" hidden="1" customHeight="1" x14ac:dyDescent="0.35">
      <c r="A888" s="661"/>
      <c r="B888" s="661"/>
    </row>
    <row r="889" spans="1:2" ht="14.4" hidden="1" customHeight="1" x14ac:dyDescent="0.35">
      <c r="A889" s="661"/>
      <c r="B889" s="661"/>
    </row>
    <row r="890" spans="1:2" ht="15" hidden="1" customHeight="1" thickBot="1" x14ac:dyDescent="0.35">
      <c r="A890" s="658"/>
      <c r="B890" s="658"/>
    </row>
    <row r="891" spans="1:2" x14ac:dyDescent="0.3">
      <c r="A891" s="657" t="s">
        <v>3085</v>
      </c>
      <c r="B891" s="657"/>
    </row>
    <row r="892" spans="1:2" ht="15" thickBot="1" x14ac:dyDescent="0.35">
      <c r="A892" s="658"/>
      <c r="B892" s="658"/>
    </row>
    <row r="893" spans="1:2" x14ac:dyDescent="0.3">
      <c r="A893" s="657" t="s">
        <v>3086</v>
      </c>
      <c r="B893" s="657"/>
    </row>
    <row r="894" spans="1:2" ht="15" thickBot="1" x14ac:dyDescent="0.35">
      <c r="A894" s="658"/>
      <c r="B894" s="658"/>
    </row>
    <row r="895" spans="1:2" ht="31.2" customHeight="1" thickBot="1" x14ac:dyDescent="0.35">
      <c r="A895" s="664" t="s">
        <v>3087</v>
      </c>
      <c r="B895" s="665"/>
    </row>
    <row r="896" spans="1:2" ht="15" thickBot="1" x14ac:dyDescent="0.35">
      <c r="A896" s="625" t="s">
        <v>3088</v>
      </c>
      <c r="B896" s="625"/>
    </row>
    <row r="897" spans="1:2" ht="15" thickBot="1" x14ac:dyDescent="0.35">
      <c r="A897" s="625" t="s">
        <v>3089</v>
      </c>
      <c r="B897" s="625"/>
    </row>
    <row r="898" spans="1:2" ht="15" thickBot="1" x14ac:dyDescent="0.35">
      <c r="A898" s="625" t="s">
        <v>3090</v>
      </c>
      <c r="B898" s="625"/>
    </row>
    <row r="899" spans="1:2" ht="15" thickBot="1" x14ac:dyDescent="0.35">
      <c r="A899" s="625" t="s">
        <v>3091</v>
      </c>
      <c r="B899" s="625"/>
    </row>
    <row r="900" spans="1:2" ht="15" thickBot="1" x14ac:dyDescent="0.35">
      <c r="A900" s="625" t="s">
        <v>3092</v>
      </c>
      <c r="B900" s="625"/>
    </row>
    <row r="901" spans="1:2" ht="15" thickBot="1" x14ac:dyDescent="0.35">
      <c r="A901" s="625" t="s">
        <v>3093</v>
      </c>
      <c r="B901" s="625"/>
    </row>
    <row r="902" spans="1:2" ht="15" thickBot="1" x14ac:dyDescent="0.35">
      <c r="A902" s="625" t="s">
        <v>3094</v>
      </c>
      <c r="B902" s="625"/>
    </row>
    <row r="903" spans="1:2" ht="15" thickBot="1" x14ac:dyDescent="0.35">
      <c r="A903" s="625" t="s">
        <v>3095</v>
      </c>
      <c r="B903" s="625"/>
    </row>
    <row r="904" spans="1:2" ht="15" thickBot="1" x14ac:dyDescent="0.35">
      <c r="A904" s="625" t="s">
        <v>3096</v>
      </c>
      <c r="B904" s="625"/>
    </row>
    <row r="905" spans="1:2" ht="15" thickBot="1" x14ac:dyDescent="0.35">
      <c r="A905" s="625" t="s">
        <v>3097</v>
      </c>
      <c r="B905" s="625"/>
    </row>
    <row r="906" spans="1:2" ht="15" thickBot="1" x14ac:dyDescent="0.35">
      <c r="A906" s="625" t="s">
        <v>3098</v>
      </c>
      <c r="B906" s="625"/>
    </row>
    <row r="907" spans="1:2" x14ac:dyDescent="0.3">
      <c r="A907" s="657" t="s">
        <v>3099</v>
      </c>
      <c r="B907" s="657"/>
    </row>
    <row r="908" spans="1:2" ht="15" thickBot="1" x14ac:dyDescent="0.35">
      <c r="A908" s="658"/>
      <c r="B908" s="658"/>
    </row>
    <row r="909" spans="1:2" ht="15" thickBot="1" x14ac:dyDescent="0.35">
      <c r="A909" s="625" t="s">
        <v>3100</v>
      </c>
      <c r="B909" s="625"/>
    </row>
    <row r="910" spans="1:2" ht="48.6" customHeight="1" thickBot="1" x14ac:dyDescent="0.35">
      <c r="A910" s="662" t="s">
        <v>3101</v>
      </c>
      <c r="B910" s="663"/>
    </row>
    <row r="911" spans="1:2" ht="27" customHeight="1" x14ac:dyDescent="0.3">
      <c r="A911" s="657" t="s">
        <v>3102</v>
      </c>
      <c r="B911" s="659" t="s">
        <v>3103</v>
      </c>
    </row>
    <row r="912" spans="1:2" ht="15" thickBot="1" x14ac:dyDescent="0.35">
      <c r="A912" s="658"/>
      <c r="B912" s="660"/>
    </row>
    <row r="913" spans="1:2" ht="15" thickBot="1" x14ac:dyDescent="0.35">
      <c r="A913" s="625" t="s">
        <v>3104</v>
      </c>
      <c r="B913" s="626" t="s">
        <v>3105</v>
      </c>
    </row>
    <row r="914" spans="1:2" ht="15" thickBot="1" x14ac:dyDescent="0.35">
      <c r="A914" s="625" t="s">
        <v>3106</v>
      </c>
      <c r="B914" s="626" t="s">
        <v>3107</v>
      </c>
    </row>
    <row r="915" spans="1:2" ht="21" thickBot="1" x14ac:dyDescent="0.35">
      <c r="A915" s="625" t="s">
        <v>3108</v>
      </c>
      <c r="B915" s="626" t="s">
        <v>3109</v>
      </c>
    </row>
    <row r="916" spans="1:2" ht="15" thickBot="1" x14ac:dyDescent="0.35">
      <c r="A916" s="625" t="s">
        <v>3110</v>
      </c>
      <c r="B916" s="626" t="s">
        <v>3111</v>
      </c>
    </row>
    <row r="917" spans="1:2" ht="15" thickBot="1" x14ac:dyDescent="0.35">
      <c r="A917" s="625" t="s">
        <v>3112</v>
      </c>
      <c r="B917" s="626" t="s">
        <v>3113</v>
      </c>
    </row>
    <row r="918" spans="1:2" x14ac:dyDescent="0.3">
      <c r="A918" s="657" t="s">
        <v>3114</v>
      </c>
      <c r="B918" s="659" t="s">
        <v>3103</v>
      </c>
    </row>
    <row r="919" spans="1:2" ht="10.199999999999999" customHeight="1" thickBot="1" x14ac:dyDescent="0.35">
      <c r="A919" s="661"/>
      <c r="B919" s="668"/>
    </row>
    <row r="920" spans="1:2" ht="15" hidden="1" customHeight="1" thickBot="1" x14ac:dyDescent="0.35">
      <c r="A920" s="661"/>
      <c r="B920" s="668"/>
    </row>
    <row r="921" spans="1:2" ht="15" hidden="1" customHeight="1" thickBot="1" x14ac:dyDescent="0.35">
      <c r="A921" s="658"/>
      <c r="B921" s="660"/>
    </row>
    <row r="922" spans="1:2" ht="15" thickBot="1" x14ac:dyDescent="0.35">
      <c r="A922" s="625" t="s">
        <v>3115</v>
      </c>
      <c r="B922" s="626" t="s">
        <v>3103</v>
      </c>
    </row>
    <row r="923" spans="1:2" ht="15" thickBot="1" x14ac:dyDescent="0.35">
      <c r="A923" s="625" t="s">
        <v>3116</v>
      </c>
      <c r="B923" s="626" t="s">
        <v>3107</v>
      </c>
    </row>
    <row r="924" spans="1:2" ht="21" thickBot="1" x14ac:dyDescent="0.35">
      <c r="A924" s="625" t="s">
        <v>3117</v>
      </c>
      <c r="B924" s="626" t="s">
        <v>3118</v>
      </c>
    </row>
    <row r="925" spans="1:2" ht="15" thickBot="1" x14ac:dyDescent="0.35">
      <c r="A925" s="625" t="s">
        <v>3119</v>
      </c>
      <c r="B925" s="626" t="s">
        <v>3120</v>
      </c>
    </row>
    <row r="926" spans="1:2" ht="15" thickBot="1" x14ac:dyDescent="0.35">
      <c r="A926" s="625" t="s">
        <v>3121</v>
      </c>
      <c r="B926" s="626" t="s">
        <v>3113</v>
      </c>
    </row>
    <row r="927" spans="1:2" ht="15" thickBot="1" x14ac:dyDescent="0.35">
      <c r="A927" s="625" t="s">
        <v>3122</v>
      </c>
      <c r="B927" s="626" t="s">
        <v>3103</v>
      </c>
    </row>
    <row r="928" spans="1:2" ht="15" thickBot="1" x14ac:dyDescent="0.35">
      <c r="A928" s="625" t="s">
        <v>3123</v>
      </c>
      <c r="B928" s="626" t="s">
        <v>3105</v>
      </c>
    </row>
    <row r="929" spans="1:2" ht="15" thickBot="1" x14ac:dyDescent="0.35">
      <c r="A929" s="625" t="s">
        <v>3124</v>
      </c>
      <c r="B929" s="626" t="s">
        <v>3107</v>
      </c>
    </row>
    <row r="930" spans="1:2" ht="21" thickBot="1" x14ac:dyDescent="0.35">
      <c r="A930" s="625" t="s">
        <v>3125</v>
      </c>
      <c r="B930" s="626" t="s">
        <v>3126</v>
      </c>
    </row>
    <row r="931" spans="1:2" ht="15" thickBot="1" x14ac:dyDescent="0.35">
      <c r="A931" s="625" t="s">
        <v>3127</v>
      </c>
      <c r="B931" s="626" t="s">
        <v>3128</v>
      </c>
    </row>
    <row r="932" spans="1:2" ht="15" thickBot="1" x14ac:dyDescent="0.35">
      <c r="A932" s="625" t="s">
        <v>3129</v>
      </c>
      <c r="B932" s="626" t="s">
        <v>3113</v>
      </c>
    </row>
    <row r="933" spans="1:2" ht="32.4" customHeight="1" thickBot="1" x14ac:dyDescent="0.35">
      <c r="A933" s="662" t="s">
        <v>3130</v>
      </c>
      <c r="B933" s="663"/>
    </row>
    <row r="934" spans="1:2" ht="109.2" customHeight="1" thickBot="1" x14ac:dyDescent="0.35">
      <c r="A934" s="666" t="s">
        <v>3131</v>
      </c>
      <c r="B934" s="667"/>
    </row>
    <row r="935" spans="1:2" ht="15" thickBot="1" x14ac:dyDescent="0.35">
      <c r="A935" s="625" t="s">
        <v>3132</v>
      </c>
      <c r="B935" s="626" t="s">
        <v>3133</v>
      </c>
    </row>
    <row r="936" spans="1:2" ht="70.2" customHeight="1" thickBot="1" x14ac:dyDescent="0.35">
      <c r="A936" s="657" t="s">
        <v>3134</v>
      </c>
      <c r="B936" s="659" t="s">
        <v>3135</v>
      </c>
    </row>
    <row r="937" spans="1:2" ht="15" hidden="1" customHeight="1" thickBot="1" x14ac:dyDescent="0.35">
      <c r="A937" s="658"/>
      <c r="B937" s="660"/>
    </row>
    <row r="938" spans="1:2" ht="15" thickBot="1" x14ac:dyDescent="0.35">
      <c r="A938" s="625" t="s">
        <v>3136</v>
      </c>
      <c r="B938" s="625"/>
    </row>
    <row r="939" spans="1:2" ht="15" thickBot="1" x14ac:dyDescent="0.35">
      <c r="A939" s="625" t="s">
        <v>3137</v>
      </c>
      <c r="B939" s="626" t="s">
        <v>3138</v>
      </c>
    </row>
    <row r="940" spans="1:2" ht="15" thickBot="1" x14ac:dyDescent="0.35">
      <c r="A940" s="625" t="s">
        <v>3139</v>
      </c>
      <c r="B940" s="626" t="s">
        <v>3140</v>
      </c>
    </row>
    <row r="941" spans="1:2" ht="15" thickBot="1" x14ac:dyDescent="0.35">
      <c r="A941" s="625" t="s">
        <v>3141</v>
      </c>
      <c r="B941" s="626" t="s">
        <v>3142</v>
      </c>
    </row>
    <row r="942" spans="1:2" ht="15" thickBot="1" x14ac:dyDescent="0.35">
      <c r="A942" s="625" t="s">
        <v>3143</v>
      </c>
      <c r="B942" s="626" t="s">
        <v>3144</v>
      </c>
    </row>
    <row r="943" spans="1:2" ht="15" thickBot="1" x14ac:dyDescent="0.35">
      <c r="A943" s="625" t="s">
        <v>3145</v>
      </c>
      <c r="B943" s="626" t="s">
        <v>3146</v>
      </c>
    </row>
    <row r="944" spans="1:2" ht="15" thickBot="1" x14ac:dyDescent="0.35">
      <c r="A944" s="625" t="s">
        <v>3147</v>
      </c>
      <c r="B944" s="626" t="s">
        <v>3148</v>
      </c>
    </row>
    <row r="945" spans="1:2" ht="15" thickBot="1" x14ac:dyDescent="0.35">
      <c r="A945" s="625" t="s">
        <v>3149</v>
      </c>
      <c r="B945" s="626" t="s">
        <v>3150</v>
      </c>
    </row>
    <row r="946" spans="1:2" ht="42" customHeight="1" thickBot="1" x14ac:dyDescent="0.35">
      <c r="A946" s="657" t="s">
        <v>3151</v>
      </c>
      <c r="B946" s="659" t="s">
        <v>3152</v>
      </c>
    </row>
    <row r="947" spans="1:2" ht="15" hidden="1" customHeight="1" thickBot="1" x14ac:dyDescent="0.35">
      <c r="A947" s="658"/>
      <c r="B947" s="660"/>
    </row>
    <row r="948" spans="1:2" ht="15" thickBot="1" x14ac:dyDescent="0.35">
      <c r="A948" s="625" t="s">
        <v>3153</v>
      </c>
      <c r="B948" s="625"/>
    </row>
    <row r="949" spans="1:2" ht="62.4" customHeight="1" thickBot="1" x14ac:dyDescent="0.35">
      <c r="A949" s="664" t="s">
        <v>3154</v>
      </c>
      <c r="B949" s="665"/>
    </row>
    <row r="950" spans="1:2" ht="15" thickBot="1" x14ac:dyDescent="0.35">
      <c r="A950" s="625" t="s">
        <v>3155</v>
      </c>
      <c r="B950" s="626" t="s">
        <v>3156</v>
      </c>
    </row>
    <row r="951" spans="1:2" ht="48.6" customHeight="1" thickBot="1" x14ac:dyDescent="0.35">
      <c r="A951" s="662" t="s">
        <v>3157</v>
      </c>
      <c r="B951" s="663"/>
    </row>
    <row r="952" spans="1:2" ht="123.6" customHeight="1" thickBot="1" x14ac:dyDescent="0.35">
      <c r="A952" s="666" t="s">
        <v>3158</v>
      </c>
      <c r="B952" s="667"/>
    </row>
    <row r="953" spans="1:2" ht="15" thickBot="1" x14ac:dyDescent="0.35">
      <c r="A953" s="625" t="s">
        <v>3159</v>
      </c>
      <c r="B953" s="625"/>
    </row>
    <row r="954" spans="1:2" ht="15" thickBot="1" x14ac:dyDescent="0.35">
      <c r="A954" s="625" t="s">
        <v>3160</v>
      </c>
      <c r="B954" s="625"/>
    </row>
    <row r="955" spans="1:2" ht="15" thickBot="1" x14ac:dyDescent="0.35">
      <c r="A955" s="625" t="s">
        <v>3161</v>
      </c>
      <c r="B955" s="625"/>
    </row>
    <row r="956" spans="1:2" ht="15" thickBot="1" x14ac:dyDescent="0.35">
      <c r="A956" s="625" t="s">
        <v>3162</v>
      </c>
      <c r="B956" s="625"/>
    </row>
    <row r="957" spans="1:2" ht="15" thickBot="1" x14ac:dyDescent="0.35">
      <c r="A957" s="625" t="s">
        <v>3163</v>
      </c>
      <c r="B957" s="625"/>
    </row>
    <row r="958" spans="1:2" ht="15" thickBot="1" x14ac:dyDescent="0.35">
      <c r="A958" s="625" t="s">
        <v>3164</v>
      </c>
      <c r="B958" s="625"/>
    </row>
    <row r="959" spans="1:2" ht="15" thickBot="1" x14ac:dyDescent="0.35">
      <c r="A959" s="625" t="s">
        <v>3165</v>
      </c>
      <c r="B959" s="625"/>
    </row>
    <row r="960" spans="1:2" ht="15" thickBot="1" x14ac:dyDescent="0.35">
      <c r="A960" s="625" t="s">
        <v>3166</v>
      </c>
      <c r="B960" s="625"/>
    </row>
    <row r="961" spans="1:2" ht="15" thickBot="1" x14ac:dyDescent="0.35">
      <c r="A961" s="625" t="s">
        <v>3167</v>
      </c>
      <c r="B961" s="625"/>
    </row>
    <row r="962" spans="1:2" ht="15" thickBot="1" x14ac:dyDescent="0.35">
      <c r="A962" s="625" t="s">
        <v>3168</v>
      </c>
      <c r="B962" s="625"/>
    </row>
    <row r="963" spans="1:2" ht="15" thickBot="1" x14ac:dyDescent="0.35">
      <c r="A963" s="625" t="s">
        <v>3169</v>
      </c>
      <c r="B963" s="625"/>
    </row>
    <row r="964" spans="1:2" ht="15" thickBot="1" x14ac:dyDescent="0.35">
      <c r="A964" s="625" t="s">
        <v>3170</v>
      </c>
      <c r="B964" s="625"/>
    </row>
    <row r="965" spans="1:2" ht="15" thickBot="1" x14ac:dyDescent="0.35">
      <c r="A965" s="625" t="s">
        <v>3171</v>
      </c>
      <c r="B965" s="625"/>
    </row>
    <row r="966" spans="1:2" ht="15" thickBot="1" x14ac:dyDescent="0.35">
      <c r="A966" s="625" t="s">
        <v>3172</v>
      </c>
      <c r="B966" s="623"/>
    </row>
  </sheetData>
  <hyperlinks>
    <hyperlink ref="B1" location="'Table of Contents'!A1"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5"/>
  <sheetViews>
    <sheetView zoomScale="75" zoomScaleNormal="75" workbookViewId="0">
      <pane ySplit="3" topLeftCell="A54" activePane="bottomLeft" state="frozen"/>
      <selection pane="bottomLeft" activeCell="H70" sqref="H70"/>
    </sheetView>
  </sheetViews>
  <sheetFormatPr defaultRowHeight="14.4" x14ac:dyDescent="0.3"/>
  <cols>
    <col min="2" max="2" width="49.77734375" bestFit="1" customWidth="1"/>
    <col min="3" max="3" width="25.5546875" bestFit="1" customWidth="1"/>
    <col min="4" max="4" width="12.109375" bestFit="1" customWidth="1"/>
    <col min="5" max="5" width="11.5546875" bestFit="1" customWidth="1"/>
    <col min="6" max="7" width="10.77734375" bestFit="1" customWidth="1"/>
    <col min="8" max="8" width="12.77734375" customWidth="1"/>
    <col min="9" max="9" width="11.5546875" customWidth="1"/>
    <col min="10" max="10" width="12.109375" customWidth="1"/>
    <col min="11" max="11" width="11.88671875" style="29" customWidth="1"/>
    <col min="12" max="13" width="11.109375" bestFit="1" customWidth="1"/>
  </cols>
  <sheetData>
    <row r="1" spans="1:14" s="12" customFormat="1" ht="18" x14ac:dyDescent="0.35">
      <c r="B1" s="16" t="s">
        <v>2546</v>
      </c>
      <c r="D1" s="13" t="s">
        <v>2544</v>
      </c>
      <c r="F1" s="14"/>
      <c r="G1" s="14"/>
      <c r="H1" s="634" t="s">
        <v>2545</v>
      </c>
      <c r="I1" s="642"/>
      <c r="J1" s="643"/>
      <c r="K1" s="620"/>
      <c r="L1" s="621"/>
      <c r="M1" s="620"/>
      <c r="N1" s="622"/>
    </row>
    <row r="2" spans="1:14" ht="15" thickBot="1" x14ac:dyDescent="0.35"/>
    <row r="3" spans="1:14" s="2" customFormat="1" ht="67.2" thickBot="1" x14ac:dyDescent="0.35">
      <c r="A3" s="2" t="s">
        <v>3174</v>
      </c>
      <c r="B3" s="1" t="s">
        <v>0</v>
      </c>
      <c r="C3" s="1" t="s">
        <v>1</v>
      </c>
      <c r="D3" s="1" t="s">
        <v>2</v>
      </c>
      <c r="E3" s="1" t="s">
        <v>3</v>
      </c>
      <c r="F3" s="1" t="s">
        <v>4</v>
      </c>
      <c r="G3" s="1" t="s">
        <v>5</v>
      </c>
      <c r="H3" s="1" t="s">
        <v>6</v>
      </c>
      <c r="I3" s="1" t="s">
        <v>7</v>
      </c>
      <c r="J3" s="1" t="s">
        <v>8</v>
      </c>
      <c r="K3" s="30" t="s">
        <v>9</v>
      </c>
      <c r="L3" s="1" t="s">
        <v>10</v>
      </c>
      <c r="M3" s="1" t="s">
        <v>11</v>
      </c>
    </row>
    <row r="4" spans="1:14" ht="15" thickBot="1" x14ac:dyDescent="0.35">
      <c r="A4" s="4" t="s">
        <v>3175</v>
      </c>
      <c r="B4" s="3" t="s">
        <v>12</v>
      </c>
      <c r="C4" s="4" t="s">
        <v>13</v>
      </c>
      <c r="D4" s="5" t="s">
        <v>14</v>
      </c>
      <c r="E4" s="5" t="s">
        <v>15</v>
      </c>
      <c r="F4" s="6">
        <v>1</v>
      </c>
      <c r="G4" s="6">
        <v>0</v>
      </c>
      <c r="H4" s="6">
        <v>0</v>
      </c>
      <c r="I4" s="6">
        <v>1</v>
      </c>
      <c r="J4" s="6">
        <v>2520</v>
      </c>
      <c r="K4" s="31">
        <v>0</v>
      </c>
      <c r="L4" s="6">
        <v>2520</v>
      </c>
      <c r="M4" s="6">
        <v>2344</v>
      </c>
    </row>
    <row r="5" spans="1:14" ht="15" thickBot="1" x14ac:dyDescent="0.35">
      <c r="A5" s="4" t="s">
        <v>3176</v>
      </c>
      <c r="B5" s="3" t="s">
        <v>16</v>
      </c>
      <c r="C5" s="4" t="s">
        <v>13</v>
      </c>
      <c r="D5" s="5" t="s">
        <v>14</v>
      </c>
      <c r="E5" s="5" t="s">
        <v>15</v>
      </c>
      <c r="F5" s="6">
        <v>1</v>
      </c>
      <c r="G5" s="6">
        <v>0</v>
      </c>
      <c r="H5" s="6">
        <v>0</v>
      </c>
      <c r="I5" s="6">
        <v>1</v>
      </c>
      <c r="J5" s="6">
        <v>434</v>
      </c>
      <c r="K5" s="31">
        <v>0</v>
      </c>
      <c r="L5" s="6">
        <v>434</v>
      </c>
      <c r="M5" s="6">
        <v>1284</v>
      </c>
    </row>
    <row r="6" spans="1:14" ht="15" thickBot="1" x14ac:dyDescent="0.35">
      <c r="A6" s="4" t="s">
        <v>3177</v>
      </c>
      <c r="B6" s="3" t="s">
        <v>17</v>
      </c>
      <c r="C6" s="4" t="s">
        <v>13</v>
      </c>
      <c r="D6" s="5" t="s">
        <v>18</v>
      </c>
      <c r="E6" s="5" t="s">
        <v>19</v>
      </c>
      <c r="F6" s="6">
        <v>1</v>
      </c>
      <c r="G6" s="6">
        <v>0</v>
      </c>
      <c r="H6" s="6">
        <v>0</v>
      </c>
      <c r="I6" s="6">
        <v>1</v>
      </c>
      <c r="J6" s="6">
        <v>2995</v>
      </c>
      <c r="K6" s="31">
        <v>0</v>
      </c>
      <c r="L6" s="6">
        <v>2995</v>
      </c>
      <c r="M6" s="6">
        <v>2276</v>
      </c>
    </row>
    <row r="7" spans="1:14" ht="15" thickBot="1" x14ac:dyDescent="0.35">
      <c r="A7" s="4" t="s">
        <v>3178</v>
      </c>
      <c r="B7" s="3" t="s">
        <v>20</v>
      </c>
      <c r="C7" s="4" t="s">
        <v>13</v>
      </c>
      <c r="D7" s="5" t="s">
        <v>21</v>
      </c>
      <c r="E7" s="5" t="s">
        <v>22</v>
      </c>
      <c r="F7" s="6">
        <v>1</v>
      </c>
      <c r="G7" s="6">
        <v>0</v>
      </c>
      <c r="H7" s="6">
        <v>0</v>
      </c>
      <c r="I7" s="6">
        <v>1</v>
      </c>
      <c r="J7" s="6">
        <v>4000</v>
      </c>
      <c r="K7" s="31">
        <v>0</v>
      </c>
      <c r="L7" s="6">
        <v>4000</v>
      </c>
      <c r="M7" s="6">
        <v>1869</v>
      </c>
    </row>
    <row r="8" spans="1:14" ht="15" thickBot="1" x14ac:dyDescent="0.35">
      <c r="A8" s="4" t="s">
        <v>3179</v>
      </c>
      <c r="B8" s="3" t="s">
        <v>23</v>
      </c>
      <c r="C8" s="4" t="s">
        <v>13</v>
      </c>
      <c r="D8" s="5" t="s">
        <v>18</v>
      </c>
      <c r="E8" s="5" t="s">
        <v>19</v>
      </c>
      <c r="F8" s="6">
        <v>1</v>
      </c>
      <c r="G8" s="6">
        <v>0</v>
      </c>
      <c r="H8" s="6">
        <v>0</v>
      </c>
      <c r="I8" s="6">
        <v>1</v>
      </c>
      <c r="J8" s="6">
        <v>880</v>
      </c>
      <c r="K8" s="31">
        <v>0</v>
      </c>
      <c r="L8" s="6">
        <v>880</v>
      </c>
      <c r="M8" s="6">
        <v>1212</v>
      </c>
    </row>
    <row r="9" spans="1:14" ht="15" thickBot="1" x14ac:dyDescent="0.35">
      <c r="A9" s="4" t="s">
        <v>3180</v>
      </c>
      <c r="B9" s="3" t="s">
        <v>24</v>
      </c>
      <c r="C9" s="4" t="s">
        <v>13</v>
      </c>
      <c r="D9" s="5" t="s">
        <v>14</v>
      </c>
      <c r="E9" s="5" t="s">
        <v>15</v>
      </c>
      <c r="F9" s="6">
        <v>1</v>
      </c>
      <c r="G9" s="6">
        <v>0</v>
      </c>
      <c r="H9" s="6">
        <v>0</v>
      </c>
      <c r="I9" s="6">
        <v>1</v>
      </c>
      <c r="J9" s="6">
        <v>4500</v>
      </c>
      <c r="K9" s="31">
        <v>0</v>
      </c>
      <c r="L9" s="6">
        <v>4500</v>
      </c>
      <c r="M9" s="6">
        <v>2308</v>
      </c>
    </row>
    <row r="10" spans="1:14" ht="15" thickBot="1" x14ac:dyDescent="0.35">
      <c r="A10" s="4" t="s">
        <v>3181</v>
      </c>
      <c r="B10" s="3" t="s">
        <v>25</v>
      </c>
      <c r="C10" s="4" t="s">
        <v>13</v>
      </c>
      <c r="D10" s="5" t="s">
        <v>14</v>
      </c>
      <c r="E10" s="5" t="s">
        <v>15</v>
      </c>
      <c r="F10" s="6">
        <v>1</v>
      </c>
      <c r="G10" s="6">
        <v>0</v>
      </c>
      <c r="H10" s="6">
        <v>0</v>
      </c>
      <c r="I10" s="6">
        <v>1</v>
      </c>
      <c r="J10" s="6">
        <v>3150</v>
      </c>
      <c r="K10" s="31">
        <v>0</v>
      </c>
      <c r="L10" s="6">
        <v>3150</v>
      </c>
      <c r="M10" s="6">
        <v>2078</v>
      </c>
    </row>
    <row r="11" spans="1:14" ht="15" thickBot="1" x14ac:dyDescent="0.35">
      <c r="A11" s="4" t="s">
        <v>3182</v>
      </c>
      <c r="B11" s="3" t="s">
        <v>26</v>
      </c>
      <c r="C11" s="4" t="s">
        <v>13</v>
      </c>
      <c r="D11" s="5" t="s">
        <v>14</v>
      </c>
      <c r="E11" s="5" t="s">
        <v>15</v>
      </c>
      <c r="F11" s="6">
        <v>1</v>
      </c>
      <c r="G11" s="6">
        <v>0</v>
      </c>
      <c r="H11" s="6">
        <v>0</v>
      </c>
      <c r="I11" s="6">
        <v>1</v>
      </c>
      <c r="J11" s="6">
        <v>1770</v>
      </c>
      <c r="K11" s="31">
        <v>0</v>
      </c>
      <c r="L11" s="6">
        <v>1770</v>
      </c>
      <c r="M11" s="6">
        <v>1832</v>
      </c>
    </row>
    <row r="12" spans="1:14" ht="15" thickBot="1" x14ac:dyDescent="0.35">
      <c r="A12" s="4" t="s">
        <v>3183</v>
      </c>
      <c r="B12" s="3" t="s">
        <v>27</v>
      </c>
      <c r="C12" s="4" t="s">
        <v>13</v>
      </c>
      <c r="D12" s="5" t="s">
        <v>28</v>
      </c>
      <c r="E12" s="5" t="s">
        <v>29</v>
      </c>
      <c r="F12" s="6">
        <v>1</v>
      </c>
      <c r="G12" s="6">
        <v>0</v>
      </c>
      <c r="H12" s="6">
        <v>0</v>
      </c>
      <c r="I12" s="6">
        <v>1</v>
      </c>
      <c r="J12" s="6">
        <v>1513</v>
      </c>
      <c r="K12" s="31">
        <v>0</v>
      </c>
      <c r="L12" s="6">
        <v>1513</v>
      </c>
      <c r="M12" s="6">
        <v>1408</v>
      </c>
    </row>
    <row r="13" spans="1:14" ht="15" thickBot="1" x14ac:dyDescent="0.35">
      <c r="A13" s="4" t="s">
        <v>3184</v>
      </c>
      <c r="B13" s="3" t="s">
        <v>30</v>
      </c>
      <c r="C13" s="4" t="s">
        <v>13</v>
      </c>
      <c r="D13" s="5" t="s">
        <v>28</v>
      </c>
      <c r="E13" s="5" t="s">
        <v>29</v>
      </c>
      <c r="F13" s="6">
        <v>1</v>
      </c>
      <c r="G13" s="6">
        <v>0</v>
      </c>
      <c r="H13" s="6">
        <v>0</v>
      </c>
      <c r="I13" s="6">
        <v>1</v>
      </c>
      <c r="J13" s="6">
        <v>3240</v>
      </c>
      <c r="K13" s="31">
        <v>0</v>
      </c>
      <c r="L13" s="6">
        <v>3240</v>
      </c>
      <c r="M13" s="6">
        <v>1456</v>
      </c>
    </row>
    <row r="14" spans="1:14" ht="15" thickBot="1" x14ac:dyDescent="0.35">
      <c r="A14" s="4" t="s">
        <v>3185</v>
      </c>
      <c r="B14" s="3" t="s">
        <v>31</v>
      </c>
      <c r="C14" s="4" t="s">
        <v>13</v>
      </c>
      <c r="D14" s="5" t="s">
        <v>18</v>
      </c>
      <c r="E14" s="5" t="s">
        <v>19</v>
      </c>
      <c r="F14" s="6">
        <v>1</v>
      </c>
      <c r="G14" s="6">
        <v>0</v>
      </c>
      <c r="H14" s="6">
        <v>0</v>
      </c>
      <c r="I14" s="6">
        <v>1</v>
      </c>
      <c r="J14" s="6">
        <v>2331</v>
      </c>
      <c r="K14" s="31">
        <v>0</v>
      </c>
      <c r="L14" s="6">
        <v>2331</v>
      </c>
      <c r="M14" s="6">
        <v>750</v>
      </c>
    </row>
    <row r="15" spans="1:14" ht="15" thickBot="1" x14ac:dyDescent="0.35">
      <c r="A15" s="4" t="s">
        <v>3186</v>
      </c>
      <c r="B15" s="3" t="s">
        <v>32</v>
      </c>
      <c r="C15" s="4" t="s">
        <v>13</v>
      </c>
      <c r="D15" s="5" t="s">
        <v>21</v>
      </c>
      <c r="E15" s="5" t="s">
        <v>22</v>
      </c>
      <c r="F15" s="6">
        <v>1</v>
      </c>
      <c r="G15" s="6">
        <v>0</v>
      </c>
      <c r="H15" s="6">
        <v>0</v>
      </c>
      <c r="I15" s="6">
        <v>1</v>
      </c>
      <c r="J15" s="6">
        <v>5300</v>
      </c>
      <c r="K15" s="31">
        <v>0</v>
      </c>
      <c r="L15" s="6">
        <v>5300</v>
      </c>
      <c r="M15" s="6">
        <v>2382</v>
      </c>
    </row>
    <row r="16" spans="1:14" ht="15" thickBot="1" x14ac:dyDescent="0.35">
      <c r="A16" s="4" t="s">
        <v>3187</v>
      </c>
      <c r="B16" s="3" t="s">
        <v>33</v>
      </c>
      <c r="C16" s="4" t="s">
        <v>13</v>
      </c>
      <c r="D16" s="5" t="s">
        <v>18</v>
      </c>
      <c r="E16" s="5" t="s">
        <v>19</v>
      </c>
      <c r="F16" s="6">
        <v>1</v>
      </c>
      <c r="G16" s="6">
        <v>0</v>
      </c>
      <c r="H16" s="6">
        <v>0</v>
      </c>
      <c r="I16" s="6">
        <v>1</v>
      </c>
      <c r="J16" s="6">
        <v>3248</v>
      </c>
      <c r="K16" s="28">
        <v>0</v>
      </c>
      <c r="L16" s="6">
        <v>3248</v>
      </c>
      <c r="M16" s="6">
        <v>1570</v>
      </c>
    </row>
    <row r="17" spans="1:13" ht="15" thickBot="1" x14ac:dyDescent="0.35">
      <c r="A17" s="4" t="s">
        <v>3188</v>
      </c>
      <c r="B17" s="3" t="s">
        <v>35</v>
      </c>
      <c r="C17" s="4" t="s">
        <v>13</v>
      </c>
      <c r="D17" s="5" t="s">
        <v>18</v>
      </c>
      <c r="E17" s="5" t="s">
        <v>19</v>
      </c>
      <c r="F17" s="6">
        <v>1</v>
      </c>
      <c r="G17" s="6">
        <v>0</v>
      </c>
      <c r="H17" s="6">
        <v>0</v>
      </c>
      <c r="I17" s="6">
        <v>1</v>
      </c>
      <c r="J17" s="6">
        <v>6900</v>
      </c>
      <c r="K17" s="31">
        <v>0</v>
      </c>
      <c r="L17" s="6">
        <v>6900</v>
      </c>
      <c r="M17" s="6">
        <v>2399</v>
      </c>
    </row>
    <row r="18" spans="1:13" ht="15" thickBot="1" x14ac:dyDescent="0.35">
      <c r="A18" s="4" t="s">
        <v>3189</v>
      </c>
      <c r="B18" s="3" t="s">
        <v>36</v>
      </c>
      <c r="C18" s="4" t="s">
        <v>13</v>
      </c>
      <c r="D18" s="5" t="s">
        <v>18</v>
      </c>
      <c r="E18" s="5" t="s">
        <v>19</v>
      </c>
      <c r="F18" s="6">
        <v>1</v>
      </c>
      <c r="G18" s="6">
        <v>0</v>
      </c>
      <c r="H18" s="6">
        <v>0</v>
      </c>
      <c r="I18" s="6">
        <v>1</v>
      </c>
      <c r="J18" s="6">
        <v>8312</v>
      </c>
      <c r="K18" s="31">
        <v>0</v>
      </c>
      <c r="L18" s="6">
        <v>8312</v>
      </c>
      <c r="M18" s="6">
        <v>1844</v>
      </c>
    </row>
    <row r="19" spans="1:13" ht="15" thickBot="1" x14ac:dyDescent="0.35">
      <c r="A19" s="4" t="s">
        <v>3190</v>
      </c>
      <c r="B19" s="3" t="s">
        <v>37</v>
      </c>
      <c r="C19" s="4" t="s">
        <v>13</v>
      </c>
      <c r="D19" s="5" t="s">
        <v>18</v>
      </c>
      <c r="E19" s="5" t="s">
        <v>19</v>
      </c>
      <c r="F19" s="6">
        <v>1</v>
      </c>
      <c r="G19" s="6">
        <v>0</v>
      </c>
      <c r="H19" s="6">
        <v>0</v>
      </c>
      <c r="I19" s="6">
        <v>1</v>
      </c>
      <c r="J19" s="6">
        <v>3440</v>
      </c>
      <c r="K19" s="31">
        <v>0</v>
      </c>
      <c r="L19" s="6">
        <v>3440</v>
      </c>
      <c r="M19" s="6">
        <v>1940</v>
      </c>
    </row>
    <row r="20" spans="1:13" ht="15" thickBot="1" x14ac:dyDescent="0.35">
      <c r="A20" s="4" t="s">
        <v>3191</v>
      </c>
      <c r="B20" s="3" t="s">
        <v>38</v>
      </c>
      <c r="C20" s="4" t="s">
        <v>13</v>
      </c>
      <c r="D20" s="5" t="s">
        <v>14</v>
      </c>
      <c r="E20" s="5" t="s">
        <v>15</v>
      </c>
      <c r="F20" s="6">
        <v>1</v>
      </c>
      <c r="G20" s="6">
        <v>1</v>
      </c>
      <c r="H20" s="6">
        <v>0</v>
      </c>
      <c r="I20" s="6">
        <v>2</v>
      </c>
      <c r="J20" s="6">
        <v>3000</v>
      </c>
      <c r="K20" s="31">
        <v>2060</v>
      </c>
      <c r="L20" s="6">
        <v>5060</v>
      </c>
      <c r="M20" s="6">
        <v>2698</v>
      </c>
    </row>
    <row r="21" spans="1:13" ht="15" thickBot="1" x14ac:dyDescent="0.35">
      <c r="A21" s="4" t="s">
        <v>3192</v>
      </c>
      <c r="B21" s="3" t="s">
        <v>39</v>
      </c>
      <c r="C21" s="4" t="s">
        <v>13</v>
      </c>
      <c r="D21" s="5" t="s">
        <v>18</v>
      </c>
      <c r="E21" s="5" t="s">
        <v>19</v>
      </c>
      <c r="F21" s="6">
        <v>1</v>
      </c>
      <c r="G21" s="6">
        <v>0</v>
      </c>
      <c r="H21" s="6">
        <v>0</v>
      </c>
      <c r="I21" s="6">
        <v>1</v>
      </c>
      <c r="J21" s="6">
        <v>4144</v>
      </c>
      <c r="K21" s="31">
        <v>0</v>
      </c>
      <c r="L21" s="6">
        <v>4144</v>
      </c>
      <c r="M21" s="6">
        <v>1196</v>
      </c>
    </row>
    <row r="22" spans="1:13" ht="15" thickBot="1" x14ac:dyDescent="0.35">
      <c r="A22" s="4" t="s">
        <v>3193</v>
      </c>
      <c r="B22" s="3" t="s">
        <v>40</v>
      </c>
      <c r="C22" s="4" t="s">
        <v>13</v>
      </c>
      <c r="D22" s="5" t="s">
        <v>21</v>
      </c>
      <c r="E22" s="5" t="s">
        <v>22</v>
      </c>
      <c r="F22" s="6">
        <v>1</v>
      </c>
      <c r="G22" s="6">
        <v>0</v>
      </c>
      <c r="H22" s="6">
        <v>0</v>
      </c>
      <c r="I22" s="6">
        <v>1</v>
      </c>
      <c r="J22" s="6">
        <v>4580</v>
      </c>
      <c r="K22" s="31">
        <v>0</v>
      </c>
      <c r="L22" s="6">
        <v>4580</v>
      </c>
      <c r="M22" s="6">
        <v>2545</v>
      </c>
    </row>
    <row r="23" spans="1:13" ht="15" thickBot="1" x14ac:dyDescent="0.35">
      <c r="A23" s="4" t="s">
        <v>3194</v>
      </c>
      <c r="B23" s="3" t="s">
        <v>41</v>
      </c>
      <c r="C23" s="4" t="s">
        <v>13</v>
      </c>
      <c r="D23" s="5" t="s">
        <v>21</v>
      </c>
      <c r="E23" s="5" t="s">
        <v>22</v>
      </c>
      <c r="F23" s="6">
        <v>1</v>
      </c>
      <c r="G23" s="6">
        <v>0</v>
      </c>
      <c r="H23" s="6">
        <v>0</v>
      </c>
      <c r="I23" s="6">
        <v>1</v>
      </c>
      <c r="J23" s="6">
        <v>3800</v>
      </c>
      <c r="K23" s="31">
        <v>0</v>
      </c>
      <c r="L23" s="6">
        <v>3800</v>
      </c>
      <c r="M23" s="6">
        <v>1150</v>
      </c>
    </row>
    <row r="24" spans="1:13" ht="15" thickBot="1" x14ac:dyDescent="0.35">
      <c r="A24" s="4" t="s">
        <v>3195</v>
      </c>
      <c r="B24" s="3" t="s">
        <v>42</v>
      </c>
      <c r="C24" s="4" t="s">
        <v>13</v>
      </c>
      <c r="D24" s="5" t="s">
        <v>14</v>
      </c>
      <c r="E24" s="5" t="s">
        <v>15</v>
      </c>
      <c r="F24" s="6">
        <v>1</v>
      </c>
      <c r="G24" s="6">
        <v>0</v>
      </c>
      <c r="H24" s="6">
        <v>0</v>
      </c>
      <c r="I24" s="6">
        <v>1</v>
      </c>
      <c r="J24" s="6">
        <v>3000</v>
      </c>
      <c r="K24" s="28">
        <v>0</v>
      </c>
      <c r="L24" s="6">
        <v>3000</v>
      </c>
      <c r="M24" s="6">
        <v>1716</v>
      </c>
    </row>
    <row r="25" spans="1:13" ht="15" thickBot="1" x14ac:dyDescent="0.35">
      <c r="A25" s="4" t="s">
        <v>3196</v>
      </c>
      <c r="B25" s="3" t="s">
        <v>43</v>
      </c>
      <c r="C25" s="4" t="s">
        <v>13</v>
      </c>
      <c r="D25" s="5" t="s">
        <v>14</v>
      </c>
      <c r="E25" s="5" t="s">
        <v>15</v>
      </c>
      <c r="F25" s="6">
        <v>1</v>
      </c>
      <c r="G25" s="6">
        <v>0</v>
      </c>
      <c r="H25" s="6">
        <v>0</v>
      </c>
      <c r="I25" s="6">
        <v>1</v>
      </c>
      <c r="J25" s="6">
        <v>3792</v>
      </c>
      <c r="K25" s="31">
        <v>0</v>
      </c>
      <c r="L25" s="6">
        <v>3792</v>
      </c>
      <c r="M25" s="6">
        <v>1504</v>
      </c>
    </row>
    <row r="26" spans="1:13" ht="15" thickBot="1" x14ac:dyDescent="0.35">
      <c r="A26" s="4" t="s">
        <v>3197</v>
      </c>
      <c r="B26" s="3" t="s">
        <v>44</v>
      </c>
      <c r="C26" s="4" t="s">
        <v>13</v>
      </c>
      <c r="D26" s="5" t="s">
        <v>18</v>
      </c>
      <c r="E26" s="5" t="s">
        <v>19</v>
      </c>
      <c r="F26" s="6">
        <v>1</v>
      </c>
      <c r="G26" s="6">
        <v>0</v>
      </c>
      <c r="H26" s="6">
        <v>0</v>
      </c>
      <c r="I26" s="6">
        <v>1</v>
      </c>
      <c r="J26" s="6">
        <v>912</v>
      </c>
      <c r="K26" s="31">
        <v>0</v>
      </c>
      <c r="L26" s="6">
        <v>912</v>
      </c>
      <c r="M26" s="6">
        <v>1820</v>
      </c>
    </row>
    <row r="27" spans="1:13" ht="15" thickBot="1" x14ac:dyDescent="0.35">
      <c r="A27" s="4" t="s">
        <v>3198</v>
      </c>
      <c r="B27" s="3" t="s">
        <v>45</v>
      </c>
      <c r="C27" s="4" t="s">
        <v>13</v>
      </c>
      <c r="D27" s="5" t="s">
        <v>18</v>
      </c>
      <c r="E27" s="5" t="s">
        <v>19</v>
      </c>
      <c r="F27" s="6">
        <v>1</v>
      </c>
      <c r="G27" s="6">
        <v>0</v>
      </c>
      <c r="H27" s="6">
        <v>0</v>
      </c>
      <c r="I27" s="6">
        <v>1</v>
      </c>
      <c r="J27" s="6">
        <v>3420</v>
      </c>
      <c r="K27" s="31">
        <v>0</v>
      </c>
      <c r="L27" s="6">
        <v>3420</v>
      </c>
      <c r="M27" s="6">
        <v>1086</v>
      </c>
    </row>
    <row r="28" spans="1:13" ht="15" thickBot="1" x14ac:dyDescent="0.35">
      <c r="A28" s="4" t="s">
        <v>3199</v>
      </c>
      <c r="B28" s="3" t="s">
        <v>46</v>
      </c>
      <c r="C28" s="4" t="s">
        <v>13</v>
      </c>
      <c r="D28" s="5" t="s">
        <v>21</v>
      </c>
      <c r="E28" s="5" t="s">
        <v>22</v>
      </c>
      <c r="F28" s="6">
        <v>1</v>
      </c>
      <c r="G28" s="6">
        <v>0</v>
      </c>
      <c r="H28" s="6">
        <v>0</v>
      </c>
      <c r="I28" s="6">
        <v>1</v>
      </c>
      <c r="J28" s="6">
        <v>4800</v>
      </c>
      <c r="K28" s="31">
        <v>0</v>
      </c>
      <c r="L28" s="6">
        <v>4800</v>
      </c>
      <c r="M28" s="6">
        <v>2288</v>
      </c>
    </row>
    <row r="29" spans="1:13" ht="15" thickBot="1" x14ac:dyDescent="0.35">
      <c r="A29" s="4" t="s">
        <v>3200</v>
      </c>
      <c r="B29" s="3" t="s">
        <v>47</v>
      </c>
      <c r="C29" s="4" t="s">
        <v>13</v>
      </c>
      <c r="D29" s="5" t="s">
        <v>14</v>
      </c>
      <c r="E29" s="5" t="s">
        <v>15</v>
      </c>
      <c r="F29" s="6">
        <v>1</v>
      </c>
      <c r="G29" s="6">
        <v>0</v>
      </c>
      <c r="H29" s="6">
        <v>0</v>
      </c>
      <c r="I29" s="6">
        <v>1</v>
      </c>
      <c r="J29" s="6">
        <v>1120</v>
      </c>
      <c r="K29" s="31">
        <v>0</v>
      </c>
      <c r="L29" s="6">
        <v>1120</v>
      </c>
      <c r="M29" s="6">
        <v>2200</v>
      </c>
    </row>
    <row r="30" spans="1:13" ht="15" thickBot="1" x14ac:dyDescent="0.35">
      <c r="A30" s="4" t="s">
        <v>3201</v>
      </c>
      <c r="B30" s="3" t="s">
        <v>48</v>
      </c>
      <c r="C30" s="4" t="s">
        <v>13</v>
      </c>
      <c r="D30" s="5" t="s">
        <v>18</v>
      </c>
      <c r="E30" s="5" t="s">
        <v>19</v>
      </c>
      <c r="F30" s="6">
        <v>1</v>
      </c>
      <c r="G30" s="6">
        <v>0</v>
      </c>
      <c r="H30" s="6">
        <v>0</v>
      </c>
      <c r="I30" s="6">
        <v>1</v>
      </c>
      <c r="J30" s="6">
        <v>4290</v>
      </c>
      <c r="K30" s="31">
        <v>0</v>
      </c>
      <c r="L30" s="6">
        <v>4290</v>
      </c>
      <c r="M30" s="6">
        <v>2080</v>
      </c>
    </row>
    <row r="31" spans="1:13" ht="15" thickBot="1" x14ac:dyDescent="0.35">
      <c r="A31" s="4" t="s">
        <v>3202</v>
      </c>
      <c r="B31" s="3" t="s">
        <v>49</v>
      </c>
      <c r="C31" s="4" t="s">
        <v>13</v>
      </c>
      <c r="D31" s="5" t="s">
        <v>18</v>
      </c>
      <c r="E31" s="5" t="s">
        <v>19</v>
      </c>
      <c r="F31" s="6">
        <v>1</v>
      </c>
      <c r="G31" s="6">
        <v>0</v>
      </c>
      <c r="H31" s="6">
        <v>0</v>
      </c>
      <c r="I31" s="6">
        <v>1</v>
      </c>
      <c r="J31" s="6">
        <v>1738</v>
      </c>
      <c r="K31" s="31">
        <v>0</v>
      </c>
      <c r="L31" s="6">
        <v>1738</v>
      </c>
      <c r="M31" s="6">
        <v>1040</v>
      </c>
    </row>
    <row r="32" spans="1:13" ht="15" thickBot="1" x14ac:dyDescent="0.35">
      <c r="A32" s="4" t="s">
        <v>3203</v>
      </c>
      <c r="B32" s="3" t="s">
        <v>50</v>
      </c>
      <c r="C32" s="4" t="s">
        <v>13</v>
      </c>
      <c r="D32" s="5" t="s">
        <v>21</v>
      </c>
      <c r="E32" s="5" t="s">
        <v>22</v>
      </c>
      <c r="F32" s="6">
        <v>1</v>
      </c>
      <c r="G32" s="6">
        <v>0</v>
      </c>
      <c r="H32" s="6">
        <v>0</v>
      </c>
      <c r="I32" s="6">
        <v>1</v>
      </c>
      <c r="J32" s="6">
        <v>3000</v>
      </c>
      <c r="K32" s="31">
        <v>0</v>
      </c>
      <c r="L32" s="6">
        <v>3000</v>
      </c>
      <c r="M32" s="6">
        <v>2288</v>
      </c>
    </row>
    <row r="33" spans="1:13" ht="15" thickBot="1" x14ac:dyDescent="0.35">
      <c r="A33" s="4" t="s">
        <v>3204</v>
      </c>
      <c r="B33" s="3" t="s">
        <v>51</v>
      </c>
      <c r="C33" s="4" t="s">
        <v>13</v>
      </c>
      <c r="D33" s="5" t="s">
        <v>14</v>
      </c>
      <c r="E33" s="5" t="s">
        <v>15</v>
      </c>
      <c r="F33" s="6">
        <v>1</v>
      </c>
      <c r="G33" s="6">
        <v>0</v>
      </c>
      <c r="H33" s="6">
        <v>0</v>
      </c>
      <c r="I33" s="6">
        <v>1</v>
      </c>
      <c r="J33" s="6">
        <v>2500</v>
      </c>
      <c r="K33" s="31">
        <v>0</v>
      </c>
      <c r="L33" s="6">
        <v>2500</v>
      </c>
      <c r="M33" s="6">
        <v>1040</v>
      </c>
    </row>
    <row r="34" spans="1:13" ht="15" thickBot="1" x14ac:dyDescent="0.35">
      <c r="A34" s="4" t="s">
        <v>3205</v>
      </c>
      <c r="B34" s="3" t="s">
        <v>52</v>
      </c>
      <c r="C34" s="4" t="s">
        <v>13</v>
      </c>
      <c r="D34" s="5" t="s">
        <v>21</v>
      </c>
      <c r="E34" s="5" t="s">
        <v>22</v>
      </c>
      <c r="F34" s="6">
        <v>1</v>
      </c>
      <c r="G34" s="6">
        <v>0</v>
      </c>
      <c r="H34" s="6">
        <v>0</v>
      </c>
      <c r="I34" s="28">
        <v>1</v>
      </c>
      <c r="J34" s="6">
        <v>6400</v>
      </c>
      <c r="K34" s="28">
        <v>0</v>
      </c>
      <c r="L34" s="6">
        <v>6400</v>
      </c>
      <c r="M34" s="6">
        <v>2010</v>
      </c>
    </row>
    <row r="35" spans="1:13" ht="15" thickBot="1" x14ac:dyDescent="0.35">
      <c r="A35" s="4" t="s">
        <v>3206</v>
      </c>
      <c r="B35" s="3" t="s">
        <v>53</v>
      </c>
      <c r="C35" s="4" t="s">
        <v>13</v>
      </c>
      <c r="D35" s="5" t="s">
        <v>14</v>
      </c>
      <c r="E35" s="5" t="s">
        <v>15</v>
      </c>
      <c r="F35" s="6">
        <v>1</v>
      </c>
      <c r="G35" s="6">
        <v>0</v>
      </c>
      <c r="H35" s="6">
        <v>0</v>
      </c>
      <c r="I35" s="6">
        <v>1</v>
      </c>
      <c r="J35" s="6">
        <v>5000</v>
      </c>
      <c r="K35" s="31">
        <v>0</v>
      </c>
      <c r="L35" s="6">
        <v>5000</v>
      </c>
      <c r="M35" s="6">
        <v>1820</v>
      </c>
    </row>
    <row r="36" spans="1:13" ht="15" thickBot="1" x14ac:dyDescent="0.35">
      <c r="A36" s="4" t="s">
        <v>3207</v>
      </c>
      <c r="B36" s="3" t="s">
        <v>54</v>
      </c>
      <c r="C36" s="4" t="s">
        <v>13</v>
      </c>
      <c r="D36" s="5" t="s">
        <v>14</v>
      </c>
      <c r="E36" s="5" t="s">
        <v>15</v>
      </c>
      <c r="F36" s="6">
        <v>1</v>
      </c>
      <c r="G36" s="6">
        <v>0</v>
      </c>
      <c r="H36" s="6">
        <v>0</v>
      </c>
      <c r="I36" s="6">
        <v>1</v>
      </c>
      <c r="J36" s="6">
        <v>3100</v>
      </c>
      <c r="K36" s="31">
        <v>0</v>
      </c>
      <c r="L36" s="6">
        <v>3100</v>
      </c>
      <c r="M36" s="6">
        <v>2019</v>
      </c>
    </row>
    <row r="37" spans="1:13" ht="15" thickBot="1" x14ac:dyDescent="0.35">
      <c r="A37" s="4" t="s">
        <v>3208</v>
      </c>
      <c r="B37" s="3" t="s">
        <v>55</v>
      </c>
      <c r="C37" s="4" t="s">
        <v>13</v>
      </c>
      <c r="D37" s="5" t="s">
        <v>28</v>
      </c>
      <c r="E37" s="5" t="s">
        <v>29</v>
      </c>
      <c r="F37" s="6">
        <v>1</v>
      </c>
      <c r="G37" s="6">
        <v>0</v>
      </c>
      <c r="H37" s="6">
        <v>0</v>
      </c>
      <c r="I37" s="6">
        <v>1</v>
      </c>
      <c r="J37" s="6">
        <v>1715</v>
      </c>
      <c r="K37" s="31">
        <v>0</v>
      </c>
      <c r="L37" s="6">
        <v>1715</v>
      </c>
      <c r="M37" s="6">
        <v>771</v>
      </c>
    </row>
    <row r="38" spans="1:13" ht="15" thickBot="1" x14ac:dyDescent="0.35">
      <c r="A38" s="4" t="s">
        <v>3209</v>
      </c>
      <c r="B38" s="3" t="s">
        <v>56</v>
      </c>
      <c r="C38" s="4" t="s">
        <v>13</v>
      </c>
      <c r="D38" s="5" t="s">
        <v>57</v>
      </c>
      <c r="E38" s="5" t="s">
        <v>58</v>
      </c>
      <c r="F38" s="6">
        <v>1</v>
      </c>
      <c r="G38" s="6">
        <v>0</v>
      </c>
      <c r="H38" s="6">
        <v>0</v>
      </c>
      <c r="I38" s="6">
        <v>1</v>
      </c>
      <c r="J38" s="6">
        <v>4932</v>
      </c>
      <c r="K38" s="31">
        <v>0</v>
      </c>
      <c r="L38" s="6">
        <v>4932</v>
      </c>
      <c r="M38" s="6">
        <v>2000</v>
      </c>
    </row>
    <row r="39" spans="1:13" ht="15" thickBot="1" x14ac:dyDescent="0.35">
      <c r="A39" s="4" t="s">
        <v>3210</v>
      </c>
      <c r="B39" s="3" t="s">
        <v>59</v>
      </c>
      <c r="C39" s="4" t="s">
        <v>13</v>
      </c>
      <c r="D39" s="5" t="s">
        <v>18</v>
      </c>
      <c r="E39" s="5" t="s">
        <v>19</v>
      </c>
      <c r="F39" s="6">
        <v>1</v>
      </c>
      <c r="G39" s="6">
        <v>0</v>
      </c>
      <c r="H39" s="6">
        <v>0</v>
      </c>
      <c r="I39" s="6">
        <v>1</v>
      </c>
      <c r="J39" s="6">
        <v>2800</v>
      </c>
      <c r="K39" s="31">
        <v>0</v>
      </c>
      <c r="L39" s="6">
        <v>2800</v>
      </c>
      <c r="M39" s="6">
        <v>1820</v>
      </c>
    </row>
    <row r="40" spans="1:13" ht="15" thickBot="1" x14ac:dyDescent="0.35">
      <c r="A40" s="4" t="s">
        <v>3211</v>
      </c>
      <c r="B40" s="3" t="s">
        <v>60</v>
      </c>
      <c r="C40" s="4" t="s">
        <v>13</v>
      </c>
      <c r="D40" s="5" t="s">
        <v>14</v>
      </c>
      <c r="E40" s="5" t="s">
        <v>15</v>
      </c>
      <c r="F40" s="6">
        <v>1</v>
      </c>
      <c r="G40" s="6">
        <v>0</v>
      </c>
      <c r="H40" s="6">
        <v>0</v>
      </c>
      <c r="I40" s="6">
        <v>1</v>
      </c>
      <c r="J40" s="6">
        <v>1980</v>
      </c>
      <c r="K40" s="31">
        <v>0</v>
      </c>
      <c r="L40" s="6">
        <v>1980</v>
      </c>
      <c r="M40" s="6">
        <v>1352</v>
      </c>
    </row>
    <row r="41" spans="1:13" ht="15" thickBot="1" x14ac:dyDescent="0.35">
      <c r="A41" s="4" t="s">
        <v>3212</v>
      </c>
      <c r="B41" s="3" t="s">
        <v>61</v>
      </c>
      <c r="C41" s="4" t="s">
        <v>13</v>
      </c>
      <c r="D41" s="5" t="s">
        <v>18</v>
      </c>
      <c r="E41" s="5" t="s">
        <v>19</v>
      </c>
      <c r="F41" s="6">
        <v>1</v>
      </c>
      <c r="G41" s="6">
        <v>0</v>
      </c>
      <c r="H41" s="6">
        <v>0</v>
      </c>
      <c r="I41" s="6">
        <v>1</v>
      </c>
      <c r="J41" s="6">
        <v>1100</v>
      </c>
      <c r="K41" s="31">
        <v>0</v>
      </c>
      <c r="L41" s="6">
        <v>1100</v>
      </c>
      <c r="M41" s="6">
        <v>1344</v>
      </c>
    </row>
    <row r="42" spans="1:13" ht="15" thickBot="1" x14ac:dyDescent="0.35">
      <c r="A42" s="4" t="s">
        <v>3213</v>
      </c>
      <c r="B42" s="3" t="s">
        <v>62</v>
      </c>
      <c r="C42" s="4" t="s">
        <v>13</v>
      </c>
      <c r="D42" s="5" t="s">
        <v>57</v>
      </c>
      <c r="E42" s="5" t="s">
        <v>58</v>
      </c>
      <c r="F42" s="6">
        <v>1</v>
      </c>
      <c r="G42" s="6">
        <v>0</v>
      </c>
      <c r="H42" s="6">
        <v>0</v>
      </c>
      <c r="I42" s="6">
        <v>1</v>
      </c>
      <c r="J42" s="6">
        <v>2200</v>
      </c>
      <c r="K42" s="31">
        <v>0</v>
      </c>
      <c r="L42" s="6">
        <v>2200</v>
      </c>
      <c r="M42" s="6">
        <v>1996</v>
      </c>
    </row>
    <row r="43" spans="1:13" ht="15" thickBot="1" x14ac:dyDescent="0.35">
      <c r="A43" s="4" t="s">
        <v>3214</v>
      </c>
      <c r="B43" s="3" t="s">
        <v>63</v>
      </c>
      <c r="C43" s="4" t="s">
        <v>13</v>
      </c>
      <c r="D43" s="5" t="s">
        <v>18</v>
      </c>
      <c r="E43" s="5" t="s">
        <v>19</v>
      </c>
      <c r="F43" s="6">
        <v>1</v>
      </c>
      <c r="G43" s="6">
        <v>0</v>
      </c>
      <c r="H43" s="6">
        <v>0</v>
      </c>
      <c r="I43" s="6">
        <v>1</v>
      </c>
      <c r="J43" s="6">
        <v>3360</v>
      </c>
      <c r="K43" s="31">
        <v>0</v>
      </c>
      <c r="L43" s="6">
        <v>3360</v>
      </c>
      <c r="M43" s="6">
        <v>1870</v>
      </c>
    </row>
    <row r="44" spans="1:13" ht="15" thickBot="1" x14ac:dyDescent="0.35">
      <c r="A44" s="4" t="s">
        <v>3215</v>
      </c>
      <c r="B44" s="3" t="s">
        <v>64</v>
      </c>
      <c r="C44" s="4" t="s">
        <v>13</v>
      </c>
      <c r="D44" s="5" t="s">
        <v>21</v>
      </c>
      <c r="E44" s="5" t="s">
        <v>22</v>
      </c>
      <c r="F44" s="6">
        <v>1</v>
      </c>
      <c r="G44" s="6">
        <v>0</v>
      </c>
      <c r="H44" s="6">
        <v>0</v>
      </c>
      <c r="I44" s="6">
        <v>1</v>
      </c>
      <c r="J44" s="6">
        <v>1800</v>
      </c>
      <c r="K44" s="31">
        <v>0</v>
      </c>
      <c r="L44" s="6">
        <v>1800</v>
      </c>
      <c r="M44" s="6">
        <v>1239</v>
      </c>
    </row>
    <row r="45" spans="1:13" ht="15" thickBot="1" x14ac:dyDescent="0.35">
      <c r="A45" s="4" t="s">
        <v>3216</v>
      </c>
      <c r="B45" s="3" t="s">
        <v>65</v>
      </c>
      <c r="C45" s="4" t="s">
        <v>13</v>
      </c>
      <c r="D45" s="5" t="s">
        <v>18</v>
      </c>
      <c r="E45" s="5" t="s">
        <v>19</v>
      </c>
      <c r="F45" s="6">
        <v>1</v>
      </c>
      <c r="G45" s="6">
        <v>0</v>
      </c>
      <c r="H45" s="6">
        <v>0</v>
      </c>
      <c r="I45" s="6">
        <v>1</v>
      </c>
      <c r="J45" s="6">
        <v>1500</v>
      </c>
      <c r="K45" s="28">
        <v>0</v>
      </c>
      <c r="L45" s="6">
        <v>1500</v>
      </c>
      <c r="M45" s="6">
        <v>1196</v>
      </c>
    </row>
    <row r="46" spans="1:13" ht="15" thickBot="1" x14ac:dyDescent="0.35">
      <c r="A46" s="4" t="s">
        <v>3217</v>
      </c>
      <c r="B46" s="3" t="s">
        <v>66</v>
      </c>
      <c r="C46" s="4" t="s">
        <v>13</v>
      </c>
      <c r="D46" s="5" t="s">
        <v>21</v>
      </c>
      <c r="E46" s="5" t="s">
        <v>22</v>
      </c>
      <c r="F46" s="6">
        <v>1</v>
      </c>
      <c r="G46" s="6">
        <v>0</v>
      </c>
      <c r="H46" s="6">
        <v>0</v>
      </c>
      <c r="I46" s="6">
        <v>1</v>
      </c>
      <c r="J46" s="28">
        <v>3125</v>
      </c>
      <c r="K46" s="28">
        <v>0</v>
      </c>
      <c r="L46" s="28">
        <v>3125</v>
      </c>
      <c r="M46" s="6">
        <v>1560</v>
      </c>
    </row>
    <row r="47" spans="1:13" ht="15" thickBot="1" x14ac:dyDescent="0.35">
      <c r="A47" s="4" t="s">
        <v>3218</v>
      </c>
      <c r="B47" s="3" t="s">
        <v>67</v>
      </c>
      <c r="C47" s="4" t="s">
        <v>13</v>
      </c>
      <c r="D47" s="5" t="s">
        <v>18</v>
      </c>
      <c r="E47" s="5" t="s">
        <v>19</v>
      </c>
      <c r="F47" s="6">
        <v>1</v>
      </c>
      <c r="G47" s="6">
        <v>0</v>
      </c>
      <c r="H47" s="6">
        <v>0</v>
      </c>
      <c r="I47" s="6">
        <v>1</v>
      </c>
      <c r="J47" s="6">
        <v>3444</v>
      </c>
      <c r="K47" s="31">
        <v>0</v>
      </c>
      <c r="L47" s="6">
        <v>3444</v>
      </c>
      <c r="M47" s="6">
        <v>1101</v>
      </c>
    </row>
    <row r="48" spans="1:13" ht="15" thickBot="1" x14ac:dyDescent="0.35">
      <c r="A48" s="4" t="s">
        <v>3219</v>
      </c>
      <c r="B48" s="3" t="s">
        <v>68</v>
      </c>
      <c r="C48" s="4" t="s">
        <v>13</v>
      </c>
      <c r="D48" s="5" t="s">
        <v>14</v>
      </c>
      <c r="E48" s="5" t="s">
        <v>15</v>
      </c>
      <c r="F48" s="6">
        <v>1</v>
      </c>
      <c r="G48" s="6">
        <v>0</v>
      </c>
      <c r="H48" s="6">
        <v>0</v>
      </c>
      <c r="I48" s="6">
        <v>1</v>
      </c>
      <c r="J48" s="6">
        <v>6300</v>
      </c>
      <c r="K48" s="31">
        <v>0</v>
      </c>
      <c r="L48" s="6">
        <v>6300</v>
      </c>
      <c r="M48" s="6">
        <v>2080</v>
      </c>
    </row>
    <row r="49" spans="1:13" ht="15" thickBot="1" x14ac:dyDescent="0.35">
      <c r="A49" s="4" t="s">
        <v>3220</v>
      </c>
      <c r="B49" s="3" t="s">
        <v>69</v>
      </c>
      <c r="C49" s="4" t="s">
        <v>13</v>
      </c>
      <c r="D49" s="5" t="s">
        <v>28</v>
      </c>
      <c r="E49" s="5" t="s">
        <v>29</v>
      </c>
      <c r="F49" s="6">
        <v>1</v>
      </c>
      <c r="G49" s="6">
        <v>0</v>
      </c>
      <c r="H49" s="6">
        <v>0</v>
      </c>
      <c r="I49" s="6">
        <v>1</v>
      </c>
      <c r="J49" s="6">
        <v>1084</v>
      </c>
      <c r="K49" s="31">
        <v>0</v>
      </c>
      <c r="L49" s="6">
        <v>1084</v>
      </c>
      <c r="M49" s="6">
        <v>2140</v>
      </c>
    </row>
    <row r="50" spans="1:13" ht="15" thickBot="1" x14ac:dyDescent="0.35">
      <c r="A50" s="4" t="s">
        <v>3221</v>
      </c>
      <c r="B50" s="3" t="s">
        <v>70</v>
      </c>
      <c r="C50" s="4" t="s">
        <v>13</v>
      </c>
      <c r="D50" s="5" t="s">
        <v>71</v>
      </c>
      <c r="E50" s="5" t="s">
        <v>72</v>
      </c>
      <c r="F50" s="6">
        <v>1</v>
      </c>
      <c r="G50" s="6">
        <v>1</v>
      </c>
      <c r="H50" s="6">
        <v>0</v>
      </c>
      <c r="I50" s="6">
        <v>2</v>
      </c>
      <c r="J50" s="6">
        <v>3285</v>
      </c>
      <c r="K50" s="31">
        <v>930</v>
      </c>
      <c r="L50" s="6">
        <v>4215</v>
      </c>
      <c r="M50" s="6">
        <v>2184</v>
      </c>
    </row>
    <row r="51" spans="1:13" ht="15" thickBot="1" x14ac:dyDescent="0.35">
      <c r="A51" s="4" t="s">
        <v>3222</v>
      </c>
      <c r="B51" s="3" t="s">
        <v>73</v>
      </c>
      <c r="C51" s="4" t="s">
        <v>13</v>
      </c>
      <c r="D51" s="5" t="s">
        <v>14</v>
      </c>
      <c r="E51" s="5" t="s">
        <v>15</v>
      </c>
      <c r="F51" s="6">
        <v>1</v>
      </c>
      <c r="G51" s="6">
        <v>0</v>
      </c>
      <c r="H51" s="6">
        <v>0</v>
      </c>
      <c r="I51" s="6">
        <v>1</v>
      </c>
      <c r="J51" s="6">
        <v>1800</v>
      </c>
      <c r="K51" s="28">
        <v>0</v>
      </c>
      <c r="L51" s="6">
        <v>1800</v>
      </c>
      <c r="M51" s="6">
        <v>1812</v>
      </c>
    </row>
    <row r="52" spans="1:13" ht="15" thickBot="1" x14ac:dyDescent="0.35">
      <c r="A52" s="4" t="s">
        <v>3223</v>
      </c>
      <c r="B52" s="3" t="s">
        <v>74</v>
      </c>
      <c r="C52" s="4" t="s">
        <v>13</v>
      </c>
      <c r="D52" s="5" t="s">
        <v>18</v>
      </c>
      <c r="E52" s="5" t="s">
        <v>19</v>
      </c>
      <c r="F52" s="6">
        <v>1</v>
      </c>
      <c r="G52" s="6">
        <v>0</v>
      </c>
      <c r="H52" s="6">
        <v>0</v>
      </c>
      <c r="I52" s="6">
        <v>1</v>
      </c>
      <c r="J52" s="6">
        <v>3175</v>
      </c>
      <c r="K52" s="31">
        <v>0</v>
      </c>
      <c r="L52" s="6">
        <v>3175</v>
      </c>
      <c r="M52" s="6">
        <v>2642</v>
      </c>
    </row>
    <row r="53" spans="1:13" ht="15" thickBot="1" x14ac:dyDescent="0.35">
      <c r="A53" s="4" t="s">
        <v>3224</v>
      </c>
      <c r="B53" s="3" t="s">
        <v>75</v>
      </c>
      <c r="C53" s="4" t="s">
        <v>13</v>
      </c>
      <c r="D53" s="5" t="s">
        <v>18</v>
      </c>
      <c r="E53" s="5" t="s">
        <v>19</v>
      </c>
      <c r="F53" s="6">
        <v>1</v>
      </c>
      <c r="G53" s="6">
        <v>0</v>
      </c>
      <c r="H53" s="6">
        <v>0</v>
      </c>
      <c r="I53" s="6">
        <v>1</v>
      </c>
      <c r="J53" s="6">
        <v>1496</v>
      </c>
      <c r="K53" s="31">
        <v>0</v>
      </c>
      <c r="L53" s="6">
        <v>1496</v>
      </c>
      <c r="M53" s="6">
        <v>1554</v>
      </c>
    </row>
    <row r="54" spans="1:13" ht="15" thickBot="1" x14ac:dyDescent="0.35">
      <c r="A54" s="4" t="s">
        <v>3225</v>
      </c>
      <c r="B54" s="3" t="s">
        <v>76</v>
      </c>
      <c r="C54" s="4" t="s">
        <v>13</v>
      </c>
      <c r="D54" s="5" t="s">
        <v>14</v>
      </c>
      <c r="E54" s="5" t="s">
        <v>15</v>
      </c>
      <c r="F54" s="6">
        <v>1</v>
      </c>
      <c r="G54" s="6">
        <v>0</v>
      </c>
      <c r="H54" s="6">
        <v>0</v>
      </c>
      <c r="I54" s="6">
        <v>1</v>
      </c>
      <c r="J54" s="6">
        <v>2000</v>
      </c>
      <c r="K54" s="31">
        <v>0</v>
      </c>
      <c r="L54" s="6">
        <v>2000</v>
      </c>
      <c r="M54" s="6">
        <v>720</v>
      </c>
    </row>
    <row r="55" spans="1:13" ht="15" thickBot="1" x14ac:dyDescent="0.35">
      <c r="A55" s="4" t="s">
        <v>3226</v>
      </c>
      <c r="B55" s="3" t="s">
        <v>77</v>
      </c>
      <c r="C55" s="4" t="s">
        <v>13</v>
      </c>
      <c r="D55" s="5" t="s">
        <v>18</v>
      </c>
      <c r="E55" s="5" t="s">
        <v>19</v>
      </c>
      <c r="F55" s="6">
        <v>1</v>
      </c>
      <c r="G55" s="6">
        <v>0</v>
      </c>
      <c r="H55" s="6">
        <v>0</v>
      </c>
      <c r="I55" s="28">
        <v>1</v>
      </c>
      <c r="J55" s="6">
        <v>1800</v>
      </c>
      <c r="K55" s="28">
        <v>0</v>
      </c>
      <c r="L55" s="6">
        <v>1800</v>
      </c>
      <c r="M55" s="6">
        <v>2132</v>
      </c>
    </row>
    <row r="56" spans="1:13" ht="15" thickBot="1" x14ac:dyDescent="0.35">
      <c r="A56" s="4" t="s">
        <v>3227</v>
      </c>
      <c r="B56" s="3" t="s">
        <v>78</v>
      </c>
      <c r="C56" s="4" t="s">
        <v>13</v>
      </c>
      <c r="D56" s="5" t="s">
        <v>18</v>
      </c>
      <c r="E56" s="5" t="s">
        <v>19</v>
      </c>
      <c r="F56" s="6">
        <v>1</v>
      </c>
      <c r="G56" s="6">
        <v>0</v>
      </c>
      <c r="H56" s="6">
        <v>0</v>
      </c>
      <c r="I56" s="6">
        <v>1</v>
      </c>
      <c r="J56" s="6">
        <v>3000</v>
      </c>
      <c r="K56" s="31">
        <v>0</v>
      </c>
      <c r="L56" s="6">
        <v>3000</v>
      </c>
      <c r="M56" s="6">
        <v>1449</v>
      </c>
    </row>
    <row r="57" spans="1:13" ht="15" thickBot="1" x14ac:dyDescent="0.35">
      <c r="A57" s="4" t="s">
        <v>3228</v>
      </c>
      <c r="B57" s="3" t="s">
        <v>79</v>
      </c>
      <c r="C57" s="4" t="s">
        <v>13</v>
      </c>
      <c r="D57" s="5" t="s">
        <v>18</v>
      </c>
      <c r="E57" s="5" t="s">
        <v>19</v>
      </c>
      <c r="F57" s="6">
        <v>1</v>
      </c>
      <c r="G57" s="6">
        <v>0</v>
      </c>
      <c r="H57" s="6">
        <v>0</v>
      </c>
      <c r="I57" s="6">
        <v>1</v>
      </c>
      <c r="J57" s="6">
        <v>2106</v>
      </c>
      <c r="K57" s="31">
        <v>0</v>
      </c>
      <c r="L57" s="6">
        <v>2106</v>
      </c>
      <c r="M57" s="6">
        <v>1316</v>
      </c>
    </row>
    <row r="58" spans="1:13" ht="15" thickBot="1" x14ac:dyDescent="0.35">
      <c r="A58" s="4" t="s">
        <v>3229</v>
      </c>
      <c r="B58" s="3" t="s">
        <v>80</v>
      </c>
      <c r="C58" s="4" t="s">
        <v>13</v>
      </c>
      <c r="D58" s="5" t="s">
        <v>21</v>
      </c>
      <c r="E58" s="5" t="s">
        <v>22</v>
      </c>
      <c r="F58" s="6">
        <v>1</v>
      </c>
      <c r="G58" s="6">
        <v>0</v>
      </c>
      <c r="H58" s="6">
        <v>0</v>
      </c>
      <c r="I58" s="6">
        <v>1</v>
      </c>
      <c r="J58" s="6">
        <v>1500</v>
      </c>
      <c r="K58" s="31">
        <v>0</v>
      </c>
      <c r="L58" s="6">
        <v>1500</v>
      </c>
      <c r="M58" s="6">
        <v>1250</v>
      </c>
    </row>
    <row r="59" spans="1:13" ht="15" thickBot="1" x14ac:dyDescent="0.35">
      <c r="A59" s="4" t="s">
        <v>3230</v>
      </c>
      <c r="B59" s="3" t="s">
        <v>81</v>
      </c>
      <c r="C59" s="4" t="s">
        <v>13</v>
      </c>
      <c r="D59" s="5" t="s">
        <v>57</v>
      </c>
      <c r="E59" s="5" t="s">
        <v>58</v>
      </c>
      <c r="F59" s="6">
        <v>1</v>
      </c>
      <c r="G59" s="6">
        <v>0</v>
      </c>
      <c r="H59" s="6">
        <v>0</v>
      </c>
      <c r="I59" s="6">
        <v>1</v>
      </c>
      <c r="J59" s="6">
        <v>7800</v>
      </c>
      <c r="K59" s="31">
        <v>0</v>
      </c>
      <c r="L59" s="6">
        <v>7800</v>
      </c>
      <c r="M59" s="6">
        <v>1796</v>
      </c>
    </row>
    <row r="60" spans="1:13" ht="15" thickBot="1" x14ac:dyDescent="0.35">
      <c r="A60" s="4" t="s">
        <v>3231</v>
      </c>
      <c r="B60" s="3" t="s">
        <v>82</v>
      </c>
      <c r="C60" s="4" t="s">
        <v>13</v>
      </c>
      <c r="D60" s="5" t="s">
        <v>18</v>
      </c>
      <c r="E60" s="5" t="s">
        <v>19</v>
      </c>
      <c r="F60" s="6">
        <v>1</v>
      </c>
      <c r="G60" s="6">
        <v>0</v>
      </c>
      <c r="H60" s="6">
        <v>0</v>
      </c>
      <c r="I60" s="6">
        <v>1</v>
      </c>
      <c r="J60" s="6">
        <v>1556</v>
      </c>
      <c r="K60" s="31">
        <v>0</v>
      </c>
      <c r="L60" s="6">
        <v>1556</v>
      </c>
      <c r="M60" s="6">
        <v>1456</v>
      </c>
    </row>
    <row r="61" spans="1:13" ht="15" thickBot="1" x14ac:dyDescent="0.35">
      <c r="A61" s="4" t="s">
        <v>3232</v>
      </c>
      <c r="B61" s="3" t="s">
        <v>83</v>
      </c>
      <c r="C61" s="4" t="s">
        <v>13</v>
      </c>
      <c r="D61" s="5" t="s">
        <v>57</v>
      </c>
      <c r="E61" s="5" t="s">
        <v>58</v>
      </c>
      <c r="F61" s="6">
        <v>1</v>
      </c>
      <c r="G61" s="6">
        <v>0</v>
      </c>
      <c r="H61" s="6">
        <v>0</v>
      </c>
      <c r="I61" s="6">
        <v>1</v>
      </c>
      <c r="J61" s="6">
        <v>3600</v>
      </c>
      <c r="K61" s="31">
        <v>0</v>
      </c>
      <c r="L61" s="6">
        <v>3600</v>
      </c>
      <c r="M61" s="6">
        <v>1897</v>
      </c>
    </row>
    <row r="62" spans="1:13" ht="15" thickBot="1" x14ac:dyDescent="0.35">
      <c r="A62" s="4" t="s">
        <v>3233</v>
      </c>
      <c r="B62" s="3" t="s">
        <v>84</v>
      </c>
      <c r="C62" s="4" t="s">
        <v>13</v>
      </c>
      <c r="D62" s="5" t="s">
        <v>18</v>
      </c>
      <c r="E62" s="5" t="s">
        <v>19</v>
      </c>
      <c r="F62" s="6">
        <v>1</v>
      </c>
      <c r="G62" s="6">
        <v>0</v>
      </c>
      <c r="H62" s="6">
        <v>0</v>
      </c>
      <c r="I62" s="6">
        <v>1</v>
      </c>
      <c r="J62" s="6">
        <v>4200</v>
      </c>
      <c r="K62" s="31">
        <v>0</v>
      </c>
      <c r="L62" s="6">
        <v>4200</v>
      </c>
      <c r="M62" s="6">
        <v>1400</v>
      </c>
    </row>
    <row r="63" spans="1:13" ht="15" thickBot="1" x14ac:dyDescent="0.35">
      <c r="A63" s="4" t="s">
        <v>3234</v>
      </c>
      <c r="B63" s="3" t="s">
        <v>85</v>
      </c>
      <c r="C63" s="4" t="s">
        <v>13</v>
      </c>
      <c r="D63" s="5" t="s">
        <v>21</v>
      </c>
      <c r="E63" s="5" t="s">
        <v>22</v>
      </c>
      <c r="F63" s="6">
        <v>1</v>
      </c>
      <c r="G63" s="6">
        <v>0</v>
      </c>
      <c r="H63" s="6">
        <v>0</v>
      </c>
      <c r="I63" s="6">
        <v>1</v>
      </c>
      <c r="J63" s="6">
        <v>3500</v>
      </c>
      <c r="K63" s="31">
        <v>0</v>
      </c>
      <c r="L63" s="6">
        <v>3500</v>
      </c>
      <c r="M63" s="6">
        <v>1408</v>
      </c>
    </row>
    <row r="64" spans="1:13" ht="15" thickBot="1" x14ac:dyDescent="0.35">
      <c r="A64" s="4" t="s">
        <v>3235</v>
      </c>
      <c r="B64" s="3" t="s">
        <v>86</v>
      </c>
      <c r="C64" s="4" t="s">
        <v>13</v>
      </c>
      <c r="D64" s="5" t="s">
        <v>18</v>
      </c>
      <c r="E64" s="5" t="s">
        <v>19</v>
      </c>
      <c r="F64" s="6">
        <v>1</v>
      </c>
      <c r="G64" s="6">
        <v>0</v>
      </c>
      <c r="H64" s="6">
        <v>0</v>
      </c>
      <c r="I64" s="6">
        <v>1</v>
      </c>
      <c r="J64" s="6">
        <v>3500</v>
      </c>
      <c r="K64" s="31">
        <v>0</v>
      </c>
      <c r="L64" s="6">
        <v>3500</v>
      </c>
      <c r="M64" s="6">
        <v>1512</v>
      </c>
    </row>
    <row r="65" spans="1:13" ht="15" thickBot="1" x14ac:dyDescent="0.35">
      <c r="A65" s="4" t="s">
        <v>3236</v>
      </c>
      <c r="B65" s="3" t="s">
        <v>87</v>
      </c>
      <c r="C65" s="4" t="s">
        <v>13</v>
      </c>
      <c r="D65" s="5" t="s">
        <v>18</v>
      </c>
      <c r="E65" s="5" t="s">
        <v>19</v>
      </c>
      <c r="F65" s="6">
        <v>1</v>
      </c>
      <c r="G65" s="6">
        <v>0</v>
      </c>
      <c r="H65" s="6">
        <v>0</v>
      </c>
      <c r="I65" s="6">
        <v>1</v>
      </c>
      <c r="J65" s="6">
        <v>1700</v>
      </c>
      <c r="K65" s="28">
        <v>0</v>
      </c>
      <c r="L65" s="6">
        <v>1700</v>
      </c>
      <c r="M65" s="6">
        <v>1664</v>
      </c>
    </row>
    <row r="66" spans="1:13" ht="15" thickBot="1" x14ac:dyDescent="0.35">
      <c r="A66" s="4" t="s">
        <v>3237</v>
      </c>
      <c r="B66" s="3" t="s">
        <v>88</v>
      </c>
      <c r="C66" s="4" t="s">
        <v>13</v>
      </c>
      <c r="D66" s="5" t="s">
        <v>18</v>
      </c>
      <c r="E66" s="5" t="s">
        <v>19</v>
      </c>
      <c r="F66" s="6">
        <v>1</v>
      </c>
      <c r="G66" s="6">
        <v>0</v>
      </c>
      <c r="H66" s="6">
        <v>0</v>
      </c>
      <c r="I66" s="6">
        <v>1</v>
      </c>
      <c r="J66" s="6">
        <v>1938</v>
      </c>
      <c r="K66" s="31">
        <v>0</v>
      </c>
      <c r="L66" s="6">
        <v>1938</v>
      </c>
      <c r="M66" s="6">
        <v>1664</v>
      </c>
    </row>
    <row r="67" spans="1:13" ht="15" thickBot="1" x14ac:dyDescent="0.35">
      <c r="A67" s="4" t="s">
        <v>3238</v>
      </c>
      <c r="B67" s="3" t="s">
        <v>89</v>
      </c>
      <c r="C67" s="4" t="s">
        <v>13</v>
      </c>
      <c r="D67" s="5" t="s">
        <v>14</v>
      </c>
      <c r="E67" s="5" t="s">
        <v>15</v>
      </c>
      <c r="F67" s="6">
        <v>1</v>
      </c>
      <c r="G67" s="6">
        <v>0</v>
      </c>
      <c r="H67" s="6">
        <v>0</v>
      </c>
      <c r="I67" s="6">
        <v>1</v>
      </c>
      <c r="J67" s="6">
        <v>1800</v>
      </c>
      <c r="K67" s="31">
        <v>0</v>
      </c>
      <c r="L67" s="6">
        <v>1800</v>
      </c>
      <c r="M67" s="6">
        <v>1605</v>
      </c>
    </row>
    <row r="68" spans="1:13" ht="15" thickBot="1" x14ac:dyDescent="0.35">
      <c r="A68" s="4" t="s">
        <v>3239</v>
      </c>
      <c r="B68" s="3" t="s">
        <v>90</v>
      </c>
      <c r="C68" s="4" t="s">
        <v>13</v>
      </c>
      <c r="D68" s="5" t="s">
        <v>91</v>
      </c>
      <c r="E68" s="5" t="s">
        <v>92</v>
      </c>
      <c r="F68" s="6">
        <v>1</v>
      </c>
      <c r="G68" s="6">
        <v>0</v>
      </c>
      <c r="H68" s="6">
        <v>0</v>
      </c>
      <c r="I68" s="6">
        <v>1</v>
      </c>
      <c r="J68" s="6">
        <v>2400</v>
      </c>
      <c r="K68" s="31">
        <v>0</v>
      </c>
      <c r="L68" s="6">
        <v>2400</v>
      </c>
      <c r="M68" s="6">
        <v>1586</v>
      </c>
    </row>
    <row r="69" spans="1:13" ht="15" thickBot="1" x14ac:dyDescent="0.35">
      <c r="A69" s="4" t="s">
        <v>3240</v>
      </c>
      <c r="B69" s="3" t="s">
        <v>93</v>
      </c>
      <c r="C69" s="4" t="s">
        <v>13</v>
      </c>
      <c r="D69" s="5" t="s">
        <v>14</v>
      </c>
      <c r="E69" s="5" t="s">
        <v>15</v>
      </c>
      <c r="F69" s="6">
        <v>1</v>
      </c>
      <c r="G69" s="6">
        <v>0</v>
      </c>
      <c r="H69" s="6">
        <v>0</v>
      </c>
      <c r="I69" s="6">
        <v>1</v>
      </c>
      <c r="J69" s="6">
        <v>2109</v>
      </c>
      <c r="K69" s="31">
        <v>0</v>
      </c>
      <c r="L69" s="6">
        <v>2109</v>
      </c>
      <c r="M69" s="6">
        <v>887</v>
      </c>
    </row>
    <row r="70" spans="1:13" ht="15" thickBot="1" x14ac:dyDescent="0.35">
      <c r="A70" s="4" t="s">
        <v>3241</v>
      </c>
      <c r="B70" s="3" t="s">
        <v>94</v>
      </c>
      <c r="C70" s="4" t="s">
        <v>13</v>
      </c>
      <c r="D70" s="5" t="s">
        <v>18</v>
      </c>
      <c r="E70" s="5" t="s">
        <v>19</v>
      </c>
      <c r="F70" s="6">
        <v>1</v>
      </c>
      <c r="G70" s="6">
        <v>0</v>
      </c>
      <c r="H70" s="6">
        <v>0</v>
      </c>
      <c r="I70" s="6">
        <v>1</v>
      </c>
      <c r="J70" s="6">
        <v>1069</v>
      </c>
      <c r="K70" s="31">
        <v>0</v>
      </c>
      <c r="L70" s="6">
        <v>1069</v>
      </c>
      <c r="M70" s="6">
        <v>945</v>
      </c>
    </row>
    <row r="71" spans="1:13" ht="15" thickBot="1" x14ac:dyDescent="0.35">
      <c r="A71" s="4" t="s">
        <v>3242</v>
      </c>
      <c r="B71" s="3" t="s">
        <v>95</v>
      </c>
      <c r="C71" s="4" t="s">
        <v>13</v>
      </c>
      <c r="D71" s="5" t="s">
        <v>14</v>
      </c>
      <c r="E71" s="5" t="s">
        <v>15</v>
      </c>
      <c r="F71" s="6">
        <v>1</v>
      </c>
      <c r="G71" s="6">
        <v>0</v>
      </c>
      <c r="H71" s="6">
        <v>0</v>
      </c>
      <c r="I71" s="6">
        <v>1</v>
      </c>
      <c r="J71" s="6">
        <v>3200</v>
      </c>
      <c r="K71" s="31">
        <v>0</v>
      </c>
      <c r="L71" s="6">
        <v>3200</v>
      </c>
      <c r="M71" s="6">
        <v>1592</v>
      </c>
    </row>
    <row r="72" spans="1:13" ht="15" thickBot="1" x14ac:dyDescent="0.35">
      <c r="A72" s="4" t="s">
        <v>3243</v>
      </c>
      <c r="B72" s="3" t="s">
        <v>96</v>
      </c>
      <c r="C72" s="4" t="s">
        <v>13</v>
      </c>
      <c r="D72" s="5" t="s">
        <v>14</v>
      </c>
      <c r="E72" s="5" t="s">
        <v>15</v>
      </c>
      <c r="F72" s="6">
        <v>1</v>
      </c>
      <c r="G72" s="6">
        <v>0</v>
      </c>
      <c r="H72" s="6">
        <v>0</v>
      </c>
      <c r="I72" s="6">
        <v>1</v>
      </c>
      <c r="J72" s="6">
        <v>2960</v>
      </c>
      <c r="K72" s="31">
        <v>0</v>
      </c>
      <c r="L72" s="6">
        <v>2960</v>
      </c>
      <c r="M72" s="6">
        <v>1678</v>
      </c>
    </row>
    <row r="73" spans="1:13" ht="15" thickBot="1" x14ac:dyDescent="0.35">
      <c r="A73" s="4" t="s">
        <v>3244</v>
      </c>
      <c r="B73" s="3" t="s">
        <v>97</v>
      </c>
      <c r="C73" s="35" t="s">
        <v>13</v>
      </c>
      <c r="D73" s="36" t="s">
        <v>14</v>
      </c>
      <c r="E73" s="36" t="s">
        <v>15</v>
      </c>
      <c r="F73" s="37">
        <v>1</v>
      </c>
      <c r="G73" s="37">
        <v>0</v>
      </c>
      <c r="H73" s="37">
        <v>0</v>
      </c>
      <c r="I73" s="37">
        <v>1</v>
      </c>
      <c r="J73" s="37">
        <v>1400</v>
      </c>
      <c r="K73" s="38">
        <v>0</v>
      </c>
      <c r="L73" s="37">
        <v>1400</v>
      </c>
      <c r="M73" s="37">
        <v>1820</v>
      </c>
    </row>
    <row r="74" spans="1:13" x14ac:dyDescent="0.3">
      <c r="B74" s="17" t="s">
        <v>2547</v>
      </c>
      <c r="C74" s="18"/>
      <c r="D74" s="19"/>
      <c r="E74" s="19"/>
      <c r="F74" s="27">
        <f t="shared" ref="F74:M74" si="0">SUM(F4:F73)</f>
        <v>70</v>
      </c>
      <c r="G74" s="27">
        <f t="shared" si="0"/>
        <v>2</v>
      </c>
      <c r="H74" s="27">
        <f t="shared" si="0"/>
        <v>0</v>
      </c>
      <c r="I74" s="27">
        <f t="shared" si="0"/>
        <v>72</v>
      </c>
      <c r="J74" s="27">
        <f t="shared" si="0"/>
        <v>211363</v>
      </c>
      <c r="K74" s="33">
        <f t="shared" si="0"/>
        <v>2990</v>
      </c>
      <c r="L74" s="27">
        <f t="shared" si="0"/>
        <v>214353</v>
      </c>
      <c r="M74" s="27">
        <f t="shared" si="0"/>
        <v>117890</v>
      </c>
    </row>
    <row r="75" spans="1:13" x14ac:dyDescent="0.3">
      <c r="B75" s="17" t="s">
        <v>2548</v>
      </c>
      <c r="C75" s="18"/>
      <c r="D75" s="19"/>
      <c r="E75" s="19"/>
      <c r="F75" s="27"/>
      <c r="G75" s="27"/>
      <c r="H75" s="27"/>
      <c r="I75" s="34">
        <f>I74/70</f>
        <v>1.0285714285714285</v>
      </c>
      <c r="J75" s="27">
        <f>J74/70</f>
        <v>3019.4714285714285</v>
      </c>
      <c r="K75" s="27"/>
      <c r="L75" s="27">
        <f>L74/70</f>
        <v>3062.1857142857143</v>
      </c>
      <c r="M75" s="27">
        <f>M74/70</f>
        <v>1684.1428571428571</v>
      </c>
    </row>
    <row r="76" spans="1:13" ht="15" thickBot="1" x14ac:dyDescent="0.35">
      <c r="B76" s="23"/>
      <c r="C76" s="24"/>
      <c r="D76" s="25"/>
      <c r="E76" s="25"/>
      <c r="F76" s="26"/>
      <c r="G76" s="26"/>
      <c r="H76" s="26"/>
      <c r="I76" s="26"/>
      <c r="J76" s="26"/>
      <c r="K76" s="32"/>
      <c r="L76" s="26"/>
      <c r="M76" s="26"/>
    </row>
    <row r="77" spans="1:13" ht="15" thickBot="1" x14ac:dyDescent="0.35">
      <c r="A77" s="4" t="s">
        <v>3483</v>
      </c>
      <c r="B77" s="21" t="s">
        <v>98</v>
      </c>
      <c r="C77" s="4" t="s">
        <v>99</v>
      </c>
      <c r="D77" s="5" t="s">
        <v>21</v>
      </c>
      <c r="E77" s="5" t="s">
        <v>22</v>
      </c>
      <c r="F77" s="6">
        <v>1</v>
      </c>
      <c r="G77" s="6">
        <v>0</v>
      </c>
      <c r="H77" s="6">
        <v>0</v>
      </c>
      <c r="I77" s="6">
        <v>1</v>
      </c>
      <c r="J77" s="6">
        <v>3000</v>
      </c>
      <c r="K77" s="31">
        <v>0</v>
      </c>
      <c r="L77" s="6">
        <v>3000</v>
      </c>
      <c r="M77" s="6">
        <v>2600</v>
      </c>
    </row>
    <row r="78" spans="1:13" ht="15" thickBot="1" x14ac:dyDescent="0.35">
      <c r="A78" s="4" t="s">
        <v>3484</v>
      </c>
      <c r="B78" s="3" t="s">
        <v>100</v>
      </c>
      <c r="C78" s="4" t="s">
        <v>99</v>
      </c>
      <c r="D78" s="5" t="s">
        <v>101</v>
      </c>
      <c r="E78" s="5" t="s">
        <v>102</v>
      </c>
      <c r="F78" s="6">
        <v>1</v>
      </c>
      <c r="G78" s="6">
        <v>0</v>
      </c>
      <c r="H78" s="6">
        <v>0</v>
      </c>
      <c r="I78" s="6">
        <v>1</v>
      </c>
      <c r="J78" s="6">
        <v>3658</v>
      </c>
      <c r="K78" s="31">
        <v>0</v>
      </c>
      <c r="L78" s="6">
        <v>3658</v>
      </c>
      <c r="M78" s="6">
        <v>2520</v>
      </c>
    </row>
    <row r="79" spans="1:13" ht="15" thickBot="1" x14ac:dyDescent="0.35">
      <c r="A79" s="4" t="s">
        <v>3485</v>
      </c>
      <c r="B79" s="3" t="s">
        <v>103</v>
      </c>
      <c r="C79" s="4" t="s">
        <v>99</v>
      </c>
      <c r="D79" s="5" t="s">
        <v>21</v>
      </c>
      <c r="E79" s="5" t="s">
        <v>22</v>
      </c>
      <c r="F79" s="6">
        <v>1</v>
      </c>
      <c r="G79" s="6">
        <v>0</v>
      </c>
      <c r="H79" s="6">
        <v>0</v>
      </c>
      <c r="I79" s="6">
        <v>1</v>
      </c>
      <c r="J79" s="6">
        <v>4500</v>
      </c>
      <c r="K79" s="31">
        <v>0</v>
      </c>
      <c r="L79" s="6">
        <v>4500</v>
      </c>
      <c r="M79" s="6">
        <v>2600</v>
      </c>
    </row>
    <row r="80" spans="1:13" ht="15" thickBot="1" x14ac:dyDescent="0.35">
      <c r="A80" s="4" t="s">
        <v>3486</v>
      </c>
      <c r="B80" s="3" t="s">
        <v>104</v>
      </c>
      <c r="C80" s="4" t="s">
        <v>99</v>
      </c>
      <c r="D80" s="5" t="s">
        <v>18</v>
      </c>
      <c r="E80" s="5" t="s">
        <v>19</v>
      </c>
      <c r="F80" s="6">
        <v>1</v>
      </c>
      <c r="G80" s="6">
        <v>0</v>
      </c>
      <c r="H80" s="6">
        <v>0</v>
      </c>
      <c r="I80" s="6">
        <v>1</v>
      </c>
      <c r="J80" s="6">
        <v>1600</v>
      </c>
      <c r="K80" s="31">
        <v>0</v>
      </c>
      <c r="L80" s="6">
        <v>1600</v>
      </c>
      <c r="M80" s="6">
        <v>1924</v>
      </c>
    </row>
    <row r="81" spans="1:13" ht="15" thickBot="1" x14ac:dyDescent="0.35">
      <c r="A81" s="4" t="s">
        <v>3487</v>
      </c>
      <c r="B81" s="3" t="s">
        <v>105</v>
      </c>
      <c r="C81" s="4" t="s">
        <v>99</v>
      </c>
      <c r="D81" s="5" t="s">
        <v>14</v>
      </c>
      <c r="E81" s="5" t="s">
        <v>15</v>
      </c>
      <c r="F81" s="6">
        <v>1</v>
      </c>
      <c r="G81" s="6">
        <v>0</v>
      </c>
      <c r="H81" s="6">
        <v>0</v>
      </c>
      <c r="I81" s="6">
        <v>1</v>
      </c>
      <c r="J81" s="6">
        <v>7500</v>
      </c>
      <c r="K81" s="31">
        <v>0</v>
      </c>
      <c r="L81" s="6">
        <v>7500</v>
      </c>
      <c r="M81" s="6">
        <v>2814</v>
      </c>
    </row>
    <row r="82" spans="1:13" ht="15" thickBot="1" x14ac:dyDescent="0.35">
      <c r="A82" s="4" t="s">
        <v>3488</v>
      </c>
      <c r="B82" s="3" t="s">
        <v>106</v>
      </c>
      <c r="C82" s="4" t="s">
        <v>99</v>
      </c>
      <c r="D82" s="5" t="s">
        <v>14</v>
      </c>
      <c r="E82" s="5" t="s">
        <v>15</v>
      </c>
      <c r="F82" s="6">
        <v>1</v>
      </c>
      <c r="G82" s="6">
        <v>1</v>
      </c>
      <c r="H82" s="6">
        <v>0</v>
      </c>
      <c r="I82" s="6">
        <v>2</v>
      </c>
      <c r="J82" s="6">
        <v>3600</v>
      </c>
      <c r="K82" s="31">
        <v>1050</v>
      </c>
      <c r="L82" s="6">
        <v>4650</v>
      </c>
      <c r="M82" s="6">
        <v>3144</v>
      </c>
    </row>
    <row r="83" spans="1:13" ht="15" thickBot="1" x14ac:dyDescent="0.35">
      <c r="A83" s="4" t="s">
        <v>3489</v>
      </c>
      <c r="B83" s="3" t="s">
        <v>107</v>
      </c>
      <c r="C83" s="4" t="s">
        <v>99</v>
      </c>
      <c r="D83" s="5" t="s">
        <v>14</v>
      </c>
      <c r="E83" s="5" t="s">
        <v>15</v>
      </c>
      <c r="F83" s="6">
        <v>1</v>
      </c>
      <c r="G83" s="6">
        <v>0</v>
      </c>
      <c r="H83" s="6">
        <v>0</v>
      </c>
      <c r="I83" s="6">
        <v>1</v>
      </c>
      <c r="J83" s="6">
        <v>10000</v>
      </c>
      <c r="K83" s="31">
        <v>0</v>
      </c>
      <c r="L83" s="6">
        <v>10000</v>
      </c>
      <c r="M83" s="6">
        <v>2636</v>
      </c>
    </row>
    <row r="84" spans="1:13" ht="15" thickBot="1" x14ac:dyDescent="0.35">
      <c r="A84" s="4" t="s">
        <v>3490</v>
      </c>
      <c r="B84" s="3" t="s">
        <v>108</v>
      </c>
      <c r="C84" s="4" t="s">
        <v>99</v>
      </c>
      <c r="D84" s="5" t="s">
        <v>71</v>
      </c>
      <c r="E84" s="5" t="s">
        <v>72</v>
      </c>
      <c r="F84" s="6">
        <v>1</v>
      </c>
      <c r="G84" s="6">
        <v>0</v>
      </c>
      <c r="H84" s="6">
        <v>0</v>
      </c>
      <c r="I84" s="6">
        <v>1</v>
      </c>
      <c r="J84" s="6">
        <v>1300</v>
      </c>
      <c r="K84" s="31">
        <v>0</v>
      </c>
      <c r="L84" s="6">
        <v>1300</v>
      </c>
      <c r="M84" s="6">
        <v>1752</v>
      </c>
    </row>
    <row r="85" spans="1:13" ht="15" thickBot="1" x14ac:dyDescent="0.35">
      <c r="A85" s="4" t="s">
        <v>3491</v>
      </c>
      <c r="B85" s="3" t="s">
        <v>109</v>
      </c>
      <c r="C85" s="4" t="s">
        <v>99</v>
      </c>
      <c r="D85" s="5" t="s">
        <v>18</v>
      </c>
      <c r="E85" s="5" t="s">
        <v>19</v>
      </c>
      <c r="F85" s="6">
        <v>1</v>
      </c>
      <c r="G85" s="6">
        <v>0</v>
      </c>
      <c r="H85" s="6">
        <v>0</v>
      </c>
      <c r="I85" s="6">
        <v>1</v>
      </c>
      <c r="J85" s="6">
        <v>1728</v>
      </c>
      <c r="K85" s="31">
        <v>0</v>
      </c>
      <c r="L85" s="6">
        <v>1728</v>
      </c>
      <c r="M85" s="6">
        <v>1520</v>
      </c>
    </row>
    <row r="86" spans="1:13" ht="15" thickBot="1" x14ac:dyDescent="0.35">
      <c r="A86" s="4" t="s">
        <v>3492</v>
      </c>
      <c r="B86" s="3" t="s">
        <v>110</v>
      </c>
      <c r="C86" s="4" t="s">
        <v>99</v>
      </c>
      <c r="D86" s="5" t="s">
        <v>21</v>
      </c>
      <c r="E86" s="5" t="s">
        <v>22</v>
      </c>
      <c r="F86" s="6">
        <v>1</v>
      </c>
      <c r="G86" s="6">
        <v>0</v>
      </c>
      <c r="H86" s="6">
        <v>0</v>
      </c>
      <c r="I86" s="6">
        <v>1</v>
      </c>
      <c r="J86" s="6">
        <v>8000</v>
      </c>
      <c r="K86" s="31">
        <v>0</v>
      </c>
      <c r="L86" s="6">
        <v>8000</v>
      </c>
      <c r="M86" s="6">
        <v>1820</v>
      </c>
    </row>
    <row r="87" spans="1:13" ht="15" thickBot="1" x14ac:dyDescent="0.35">
      <c r="A87" s="4" t="s">
        <v>3493</v>
      </c>
      <c r="B87" s="3" t="s">
        <v>111</v>
      </c>
      <c r="C87" s="4" t="s">
        <v>99</v>
      </c>
      <c r="D87" s="5" t="s">
        <v>21</v>
      </c>
      <c r="E87" s="5" t="s">
        <v>22</v>
      </c>
      <c r="F87" s="6">
        <v>1</v>
      </c>
      <c r="G87" s="6">
        <v>0</v>
      </c>
      <c r="H87" s="6">
        <v>0</v>
      </c>
      <c r="I87" s="6">
        <v>1</v>
      </c>
      <c r="J87" s="6">
        <v>3672</v>
      </c>
      <c r="K87" s="31">
        <v>0</v>
      </c>
      <c r="L87" s="6">
        <v>3672</v>
      </c>
      <c r="M87" s="6">
        <v>2419</v>
      </c>
    </row>
    <row r="88" spans="1:13" ht="15" thickBot="1" x14ac:dyDescent="0.35">
      <c r="A88" s="4" t="s">
        <v>3494</v>
      </c>
      <c r="B88" s="3" t="s">
        <v>112</v>
      </c>
      <c r="C88" s="4" t="s">
        <v>99</v>
      </c>
      <c r="D88" s="5" t="s">
        <v>18</v>
      </c>
      <c r="E88" s="5" t="s">
        <v>19</v>
      </c>
      <c r="F88" s="6">
        <v>1</v>
      </c>
      <c r="G88" s="6">
        <v>0</v>
      </c>
      <c r="H88" s="6">
        <v>0</v>
      </c>
      <c r="I88" s="6">
        <v>1</v>
      </c>
      <c r="J88" s="6">
        <v>1913</v>
      </c>
      <c r="K88" s="31">
        <v>0</v>
      </c>
      <c r="L88" s="6">
        <v>1913</v>
      </c>
      <c r="M88" s="6">
        <v>1514</v>
      </c>
    </row>
    <row r="89" spans="1:13" ht="15" thickBot="1" x14ac:dyDescent="0.35">
      <c r="A89" s="4" t="s">
        <v>3495</v>
      </c>
      <c r="B89" s="3" t="s">
        <v>113</v>
      </c>
      <c r="C89" s="4" t="s">
        <v>99</v>
      </c>
      <c r="D89" s="5" t="s">
        <v>21</v>
      </c>
      <c r="E89" s="5" t="s">
        <v>22</v>
      </c>
      <c r="F89" s="6">
        <v>1</v>
      </c>
      <c r="G89" s="6">
        <v>0</v>
      </c>
      <c r="H89" s="6">
        <v>0</v>
      </c>
      <c r="I89" s="6">
        <v>1</v>
      </c>
      <c r="J89" s="6">
        <v>2400</v>
      </c>
      <c r="K89" s="31">
        <v>0</v>
      </c>
      <c r="L89" s="6">
        <v>2400</v>
      </c>
      <c r="M89" s="6">
        <v>1533</v>
      </c>
    </row>
    <row r="90" spans="1:13" ht="15" thickBot="1" x14ac:dyDescent="0.35">
      <c r="A90" s="4" t="s">
        <v>3496</v>
      </c>
      <c r="B90" s="3" t="s">
        <v>114</v>
      </c>
      <c r="C90" s="4" t="s">
        <v>99</v>
      </c>
      <c r="D90" s="5" t="s">
        <v>18</v>
      </c>
      <c r="E90" s="5" t="s">
        <v>19</v>
      </c>
      <c r="F90" s="6">
        <v>1</v>
      </c>
      <c r="G90" s="6">
        <v>0</v>
      </c>
      <c r="H90" s="6">
        <v>0</v>
      </c>
      <c r="I90" s="6">
        <v>1</v>
      </c>
      <c r="J90" s="6">
        <v>1650</v>
      </c>
      <c r="K90" s="31">
        <v>0</v>
      </c>
      <c r="L90" s="6">
        <v>1650</v>
      </c>
      <c r="M90" s="6">
        <v>1632</v>
      </c>
    </row>
    <row r="91" spans="1:13" ht="15" thickBot="1" x14ac:dyDescent="0.35">
      <c r="A91" s="4" t="s">
        <v>3497</v>
      </c>
      <c r="B91" s="3" t="s">
        <v>115</v>
      </c>
      <c r="C91" s="4" t="s">
        <v>99</v>
      </c>
      <c r="D91" s="5" t="s">
        <v>14</v>
      </c>
      <c r="E91" s="5" t="s">
        <v>15</v>
      </c>
      <c r="F91" s="6">
        <v>1</v>
      </c>
      <c r="G91" s="6">
        <v>0</v>
      </c>
      <c r="H91" s="6">
        <v>0</v>
      </c>
      <c r="I91" s="6">
        <v>1</v>
      </c>
      <c r="J91" s="6">
        <v>5700</v>
      </c>
      <c r="K91" s="31">
        <v>0</v>
      </c>
      <c r="L91" s="6">
        <v>5700</v>
      </c>
      <c r="M91" s="6">
        <v>2122</v>
      </c>
    </row>
    <row r="92" spans="1:13" ht="15" thickBot="1" x14ac:dyDescent="0.35">
      <c r="A92" s="4" t="s">
        <v>3498</v>
      </c>
      <c r="B92" s="3" t="s">
        <v>116</v>
      </c>
      <c r="C92" s="4" t="s">
        <v>99</v>
      </c>
      <c r="D92" s="5" t="s">
        <v>14</v>
      </c>
      <c r="E92" s="5" t="s">
        <v>15</v>
      </c>
      <c r="F92" s="6">
        <v>1</v>
      </c>
      <c r="G92" s="6">
        <v>0</v>
      </c>
      <c r="H92" s="6">
        <v>0</v>
      </c>
      <c r="I92" s="6">
        <v>1</v>
      </c>
      <c r="J92" s="6">
        <v>3170</v>
      </c>
      <c r="K92" s="31">
        <v>0</v>
      </c>
      <c r="L92" s="6">
        <v>3170</v>
      </c>
      <c r="M92" s="6">
        <v>2141</v>
      </c>
    </row>
    <row r="93" spans="1:13" ht="15" thickBot="1" x14ac:dyDescent="0.35">
      <c r="A93" s="4" t="s">
        <v>3499</v>
      </c>
      <c r="B93" s="3" t="s">
        <v>117</v>
      </c>
      <c r="C93" s="4" t="s">
        <v>99</v>
      </c>
      <c r="D93" s="5" t="s">
        <v>57</v>
      </c>
      <c r="E93" s="5" t="s">
        <v>58</v>
      </c>
      <c r="F93" s="6">
        <v>1</v>
      </c>
      <c r="G93" s="6">
        <v>0</v>
      </c>
      <c r="H93" s="6">
        <v>0</v>
      </c>
      <c r="I93" s="6">
        <v>1</v>
      </c>
      <c r="J93" s="6">
        <v>3000</v>
      </c>
      <c r="K93" s="31">
        <v>0</v>
      </c>
      <c r="L93" s="6">
        <v>3000</v>
      </c>
      <c r="M93" s="6">
        <v>2932</v>
      </c>
    </row>
    <row r="94" spans="1:13" ht="15" thickBot="1" x14ac:dyDescent="0.35">
      <c r="A94" s="4" t="s">
        <v>3500</v>
      </c>
      <c r="B94" s="3" t="s">
        <v>118</v>
      </c>
      <c r="C94" s="4" t="s">
        <v>99</v>
      </c>
      <c r="D94" s="5" t="s">
        <v>18</v>
      </c>
      <c r="E94" s="5" t="s">
        <v>19</v>
      </c>
      <c r="F94" s="6">
        <v>1</v>
      </c>
      <c r="G94" s="6">
        <v>0</v>
      </c>
      <c r="H94" s="6">
        <v>0</v>
      </c>
      <c r="I94" s="6">
        <v>1</v>
      </c>
      <c r="J94" s="6">
        <v>1638</v>
      </c>
      <c r="K94" s="31">
        <v>0</v>
      </c>
      <c r="L94" s="6">
        <v>1638</v>
      </c>
      <c r="M94" s="6">
        <v>1989</v>
      </c>
    </row>
    <row r="95" spans="1:13" ht="15" thickBot="1" x14ac:dyDescent="0.35">
      <c r="A95" s="4" t="s">
        <v>3501</v>
      </c>
      <c r="B95" s="3" t="s">
        <v>119</v>
      </c>
      <c r="C95" s="4" t="s">
        <v>99</v>
      </c>
      <c r="D95" s="5" t="s">
        <v>14</v>
      </c>
      <c r="E95" s="5" t="s">
        <v>15</v>
      </c>
      <c r="F95" s="6">
        <v>1</v>
      </c>
      <c r="G95" s="6">
        <v>0</v>
      </c>
      <c r="H95" s="6">
        <v>0</v>
      </c>
      <c r="I95" s="6">
        <v>1</v>
      </c>
      <c r="J95" s="6">
        <v>2160</v>
      </c>
      <c r="K95" s="28">
        <v>0</v>
      </c>
      <c r="L95" s="6">
        <v>2160</v>
      </c>
      <c r="M95" s="6">
        <v>1561</v>
      </c>
    </row>
    <row r="96" spans="1:13" ht="15" thickBot="1" x14ac:dyDescent="0.35">
      <c r="A96" s="4" t="s">
        <v>3502</v>
      </c>
      <c r="B96" s="3" t="s">
        <v>120</v>
      </c>
      <c r="C96" s="4" t="s">
        <v>99</v>
      </c>
      <c r="D96" s="5" t="s">
        <v>14</v>
      </c>
      <c r="E96" s="5" t="s">
        <v>15</v>
      </c>
      <c r="F96" s="6">
        <v>1</v>
      </c>
      <c r="G96" s="6">
        <v>0</v>
      </c>
      <c r="H96" s="6">
        <v>0</v>
      </c>
      <c r="I96" s="6">
        <v>1</v>
      </c>
      <c r="J96" s="6">
        <v>3733</v>
      </c>
      <c r="K96" s="31">
        <v>0</v>
      </c>
      <c r="L96" s="6">
        <v>3733</v>
      </c>
      <c r="M96" s="6">
        <v>1413</v>
      </c>
    </row>
    <row r="97" spans="1:13" ht="15" thickBot="1" x14ac:dyDescent="0.35">
      <c r="A97" s="4" t="s">
        <v>3503</v>
      </c>
      <c r="B97" s="3" t="s">
        <v>121</v>
      </c>
      <c r="C97" s="4" t="s">
        <v>99</v>
      </c>
      <c r="D97" s="5" t="s">
        <v>14</v>
      </c>
      <c r="E97" s="5" t="s">
        <v>15</v>
      </c>
      <c r="F97" s="6">
        <v>1</v>
      </c>
      <c r="G97" s="6">
        <v>0</v>
      </c>
      <c r="H97" s="6">
        <v>0</v>
      </c>
      <c r="I97" s="6">
        <v>1</v>
      </c>
      <c r="J97" s="6">
        <v>4330</v>
      </c>
      <c r="K97" s="31">
        <v>0</v>
      </c>
      <c r="L97" s="6">
        <v>4330</v>
      </c>
      <c r="M97" s="6">
        <v>2424</v>
      </c>
    </row>
    <row r="98" spans="1:13" ht="15" thickBot="1" x14ac:dyDescent="0.35">
      <c r="A98" s="4" t="s">
        <v>3504</v>
      </c>
      <c r="B98" s="3" t="s">
        <v>122</v>
      </c>
      <c r="C98" s="4" t="s">
        <v>99</v>
      </c>
      <c r="D98" s="5" t="s">
        <v>21</v>
      </c>
      <c r="E98" s="5" t="s">
        <v>22</v>
      </c>
      <c r="F98" s="6">
        <v>1</v>
      </c>
      <c r="G98" s="6">
        <v>0</v>
      </c>
      <c r="H98" s="6">
        <v>0</v>
      </c>
      <c r="I98" s="6">
        <v>1</v>
      </c>
      <c r="J98" s="6">
        <v>4400</v>
      </c>
      <c r="K98" s="31">
        <v>0</v>
      </c>
      <c r="L98" s="6">
        <v>4400</v>
      </c>
      <c r="M98" s="6">
        <v>2236</v>
      </c>
    </row>
    <row r="99" spans="1:13" ht="15" thickBot="1" x14ac:dyDescent="0.35">
      <c r="A99" s="4" t="s">
        <v>3505</v>
      </c>
      <c r="B99" s="3" t="s">
        <v>123</v>
      </c>
      <c r="C99" s="4" t="s">
        <v>99</v>
      </c>
      <c r="D99" s="5" t="s">
        <v>14</v>
      </c>
      <c r="E99" s="5" t="s">
        <v>15</v>
      </c>
      <c r="F99" s="6">
        <v>1</v>
      </c>
      <c r="G99" s="6">
        <v>0</v>
      </c>
      <c r="H99" s="6">
        <v>0</v>
      </c>
      <c r="I99" s="6">
        <v>1</v>
      </c>
      <c r="J99" s="6">
        <v>11900</v>
      </c>
      <c r="K99" s="31">
        <v>0</v>
      </c>
      <c r="L99" s="6">
        <v>11900</v>
      </c>
      <c r="M99" s="6">
        <v>2424</v>
      </c>
    </row>
    <row r="100" spans="1:13" ht="15" thickBot="1" x14ac:dyDescent="0.35">
      <c r="A100" s="4" t="s">
        <v>3506</v>
      </c>
      <c r="B100" s="3" t="s">
        <v>124</v>
      </c>
      <c r="C100" s="4" t="s">
        <v>99</v>
      </c>
      <c r="D100" s="5" t="s">
        <v>14</v>
      </c>
      <c r="E100" s="5" t="s">
        <v>15</v>
      </c>
      <c r="F100" s="6">
        <v>1</v>
      </c>
      <c r="G100" s="6">
        <v>0</v>
      </c>
      <c r="H100" s="6">
        <v>0</v>
      </c>
      <c r="I100" s="6">
        <v>1</v>
      </c>
      <c r="J100" s="6">
        <v>4140</v>
      </c>
      <c r="K100" s="31">
        <v>0</v>
      </c>
      <c r="L100" s="6">
        <v>4140</v>
      </c>
      <c r="M100" s="6">
        <v>2528</v>
      </c>
    </row>
    <row r="101" spans="1:13" ht="15" thickBot="1" x14ac:dyDescent="0.35">
      <c r="A101" s="4" t="s">
        <v>3507</v>
      </c>
      <c r="B101" s="3" t="s">
        <v>125</v>
      </c>
      <c r="C101" s="4" t="s">
        <v>99</v>
      </c>
      <c r="D101" s="5" t="s">
        <v>21</v>
      </c>
      <c r="E101" s="5" t="s">
        <v>22</v>
      </c>
      <c r="F101" s="6">
        <v>1</v>
      </c>
      <c r="G101" s="6">
        <v>0</v>
      </c>
      <c r="H101" s="6">
        <v>0</v>
      </c>
      <c r="I101" s="6">
        <v>1</v>
      </c>
      <c r="J101" s="6">
        <v>2231</v>
      </c>
      <c r="K101" s="31">
        <v>0</v>
      </c>
      <c r="L101" s="6">
        <v>2231</v>
      </c>
      <c r="M101" s="6">
        <v>1826</v>
      </c>
    </row>
    <row r="102" spans="1:13" ht="15" thickBot="1" x14ac:dyDescent="0.35">
      <c r="A102" s="4" t="s">
        <v>3508</v>
      </c>
      <c r="B102" s="3" t="s">
        <v>126</v>
      </c>
      <c r="C102" s="4" t="s">
        <v>99</v>
      </c>
      <c r="D102" s="5" t="s">
        <v>57</v>
      </c>
      <c r="E102" s="5" t="s">
        <v>58</v>
      </c>
      <c r="F102" s="6">
        <v>1</v>
      </c>
      <c r="G102" s="6">
        <v>0</v>
      </c>
      <c r="H102" s="6">
        <v>0</v>
      </c>
      <c r="I102" s="6">
        <v>1</v>
      </c>
      <c r="J102" s="6">
        <v>2937</v>
      </c>
      <c r="K102" s="31">
        <v>0</v>
      </c>
      <c r="L102" s="6">
        <v>2937</v>
      </c>
      <c r="M102" s="6">
        <v>1300</v>
      </c>
    </row>
    <row r="103" spans="1:13" ht="15" thickBot="1" x14ac:dyDescent="0.35">
      <c r="A103" s="4" t="s">
        <v>3509</v>
      </c>
      <c r="B103" s="3" t="s">
        <v>127</v>
      </c>
      <c r="C103" s="4" t="s">
        <v>99</v>
      </c>
      <c r="D103" s="5" t="s">
        <v>14</v>
      </c>
      <c r="E103" s="5" t="s">
        <v>15</v>
      </c>
      <c r="F103" s="6">
        <v>1</v>
      </c>
      <c r="G103" s="6">
        <v>0</v>
      </c>
      <c r="H103" s="6">
        <v>0</v>
      </c>
      <c r="I103" s="6">
        <v>1</v>
      </c>
      <c r="J103" s="6">
        <v>4900</v>
      </c>
      <c r="K103" s="31">
        <v>0</v>
      </c>
      <c r="L103" s="6">
        <v>4900</v>
      </c>
      <c r="M103" s="6">
        <v>2080</v>
      </c>
    </row>
    <row r="104" spans="1:13" ht="15" thickBot="1" x14ac:dyDescent="0.35">
      <c r="A104" s="4" t="s">
        <v>3510</v>
      </c>
      <c r="B104" s="3" t="s">
        <v>128</v>
      </c>
      <c r="C104" s="4" t="s">
        <v>99</v>
      </c>
      <c r="D104" s="5" t="s">
        <v>21</v>
      </c>
      <c r="E104" s="5" t="s">
        <v>22</v>
      </c>
      <c r="F104" s="6">
        <v>1</v>
      </c>
      <c r="G104" s="6">
        <v>0</v>
      </c>
      <c r="H104" s="6">
        <v>0</v>
      </c>
      <c r="I104" s="6">
        <v>1</v>
      </c>
      <c r="J104" s="6">
        <v>3300</v>
      </c>
      <c r="K104" s="31">
        <v>0</v>
      </c>
      <c r="L104" s="6">
        <v>3300</v>
      </c>
      <c r="M104" s="6">
        <v>2808</v>
      </c>
    </row>
    <row r="105" spans="1:13" ht="15" thickBot="1" x14ac:dyDescent="0.35">
      <c r="A105" s="4" t="s">
        <v>3511</v>
      </c>
      <c r="B105" s="3" t="s">
        <v>129</v>
      </c>
      <c r="C105" s="4" t="s">
        <v>99</v>
      </c>
      <c r="D105" s="5" t="s">
        <v>14</v>
      </c>
      <c r="E105" s="5" t="s">
        <v>15</v>
      </c>
      <c r="F105" s="6">
        <v>1</v>
      </c>
      <c r="G105" s="6">
        <v>0</v>
      </c>
      <c r="H105" s="6">
        <v>0</v>
      </c>
      <c r="I105" s="6">
        <v>1</v>
      </c>
      <c r="J105" s="6">
        <v>3200</v>
      </c>
      <c r="K105" s="31">
        <v>0</v>
      </c>
      <c r="L105" s="6">
        <v>3200</v>
      </c>
      <c r="M105" s="6">
        <v>1664</v>
      </c>
    </row>
    <row r="106" spans="1:13" ht="15" thickBot="1" x14ac:dyDescent="0.35">
      <c r="A106" s="4" t="s">
        <v>3512</v>
      </c>
      <c r="B106" s="3" t="s">
        <v>130</v>
      </c>
      <c r="C106" s="4" t="s">
        <v>99</v>
      </c>
      <c r="D106" s="5" t="s">
        <v>14</v>
      </c>
      <c r="E106" s="5" t="s">
        <v>15</v>
      </c>
      <c r="F106" s="6">
        <v>1</v>
      </c>
      <c r="G106" s="6">
        <v>0</v>
      </c>
      <c r="H106" s="6">
        <v>0</v>
      </c>
      <c r="I106" s="6">
        <v>1</v>
      </c>
      <c r="J106" s="6">
        <v>3142</v>
      </c>
      <c r="K106" s="31">
        <v>0</v>
      </c>
      <c r="L106" s="6">
        <v>3142</v>
      </c>
      <c r="M106" s="6">
        <v>2067</v>
      </c>
    </row>
    <row r="107" spans="1:13" ht="15" thickBot="1" x14ac:dyDescent="0.35">
      <c r="A107" s="4" t="s">
        <v>3513</v>
      </c>
      <c r="B107" s="3" t="s">
        <v>131</v>
      </c>
      <c r="C107" s="4" t="s">
        <v>99</v>
      </c>
      <c r="D107" s="5" t="s">
        <v>21</v>
      </c>
      <c r="E107" s="5" t="s">
        <v>22</v>
      </c>
      <c r="F107" s="6">
        <v>1</v>
      </c>
      <c r="G107" s="6">
        <v>0</v>
      </c>
      <c r="H107" s="6">
        <v>0</v>
      </c>
      <c r="I107" s="6">
        <v>1</v>
      </c>
      <c r="J107" s="6">
        <v>3790</v>
      </c>
      <c r="K107" s="31">
        <v>0</v>
      </c>
      <c r="L107" s="6">
        <v>3790</v>
      </c>
      <c r="M107" s="6">
        <v>2496</v>
      </c>
    </row>
    <row r="108" spans="1:13" ht="15" thickBot="1" x14ac:dyDescent="0.35">
      <c r="A108" s="4" t="s">
        <v>3514</v>
      </c>
      <c r="B108" s="3" t="s">
        <v>132</v>
      </c>
      <c r="C108" s="4" t="s">
        <v>99</v>
      </c>
      <c r="D108" s="5" t="s">
        <v>14</v>
      </c>
      <c r="E108" s="5" t="s">
        <v>15</v>
      </c>
      <c r="F108" s="6">
        <v>1</v>
      </c>
      <c r="G108" s="6">
        <v>0</v>
      </c>
      <c r="H108" s="6">
        <v>0</v>
      </c>
      <c r="I108" s="6">
        <v>1</v>
      </c>
      <c r="J108" s="6">
        <v>10000</v>
      </c>
      <c r="K108" s="31">
        <v>0</v>
      </c>
      <c r="L108" s="6">
        <v>10000</v>
      </c>
      <c r="M108" s="6">
        <v>2808</v>
      </c>
    </row>
    <row r="109" spans="1:13" ht="15" thickBot="1" x14ac:dyDescent="0.35">
      <c r="A109" s="4" t="s">
        <v>3515</v>
      </c>
      <c r="B109" s="3" t="s">
        <v>133</v>
      </c>
      <c r="C109" s="4" t="s">
        <v>99</v>
      </c>
      <c r="D109" s="5" t="s">
        <v>57</v>
      </c>
      <c r="E109" s="5" t="s">
        <v>58</v>
      </c>
      <c r="F109" s="6">
        <v>1</v>
      </c>
      <c r="G109" s="6">
        <v>0</v>
      </c>
      <c r="H109" s="6">
        <v>0</v>
      </c>
      <c r="I109" s="6">
        <v>1</v>
      </c>
      <c r="J109" s="6">
        <v>3800</v>
      </c>
      <c r="K109" s="31">
        <v>0</v>
      </c>
      <c r="L109" s="6">
        <v>3800</v>
      </c>
      <c r="M109" s="6">
        <v>1929</v>
      </c>
    </row>
    <row r="110" spans="1:13" ht="15" thickBot="1" x14ac:dyDescent="0.35">
      <c r="A110" s="4" t="s">
        <v>3516</v>
      </c>
      <c r="B110" s="3" t="s">
        <v>134</v>
      </c>
      <c r="C110" s="4" t="s">
        <v>99</v>
      </c>
      <c r="D110" s="5" t="s">
        <v>18</v>
      </c>
      <c r="E110" s="5" t="s">
        <v>19</v>
      </c>
      <c r="F110" s="6">
        <v>1</v>
      </c>
      <c r="G110" s="6">
        <v>0</v>
      </c>
      <c r="H110" s="6">
        <v>0</v>
      </c>
      <c r="I110" s="6">
        <v>1</v>
      </c>
      <c r="J110" s="6">
        <v>7608</v>
      </c>
      <c r="K110" s="28">
        <v>0</v>
      </c>
      <c r="L110" s="6">
        <v>7608</v>
      </c>
      <c r="M110" s="6">
        <v>1956</v>
      </c>
    </row>
    <row r="111" spans="1:13" ht="15" thickBot="1" x14ac:dyDescent="0.35">
      <c r="A111" s="4" t="s">
        <v>3517</v>
      </c>
      <c r="B111" s="3" t="s">
        <v>135</v>
      </c>
      <c r="C111" s="4" t="s">
        <v>99</v>
      </c>
      <c r="D111" s="5" t="s">
        <v>18</v>
      </c>
      <c r="E111" s="5" t="s">
        <v>19</v>
      </c>
      <c r="F111" s="6">
        <v>1</v>
      </c>
      <c r="G111" s="6">
        <v>0</v>
      </c>
      <c r="H111" s="6">
        <v>0</v>
      </c>
      <c r="I111" s="6">
        <v>1</v>
      </c>
      <c r="J111" s="6">
        <v>5000</v>
      </c>
      <c r="K111" s="31">
        <v>0</v>
      </c>
      <c r="L111" s="6">
        <v>5000</v>
      </c>
      <c r="M111" s="6">
        <v>2080</v>
      </c>
    </row>
    <row r="112" spans="1:13" ht="15" thickBot="1" x14ac:dyDescent="0.35">
      <c r="A112" s="4" t="s">
        <v>3518</v>
      </c>
      <c r="B112" s="3" t="s">
        <v>136</v>
      </c>
      <c r="C112" s="4" t="s">
        <v>99</v>
      </c>
      <c r="D112" s="5" t="s">
        <v>18</v>
      </c>
      <c r="E112" s="5" t="s">
        <v>19</v>
      </c>
      <c r="F112" s="6">
        <v>1</v>
      </c>
      <c r="G112" s="6">
        <v>0</v>
      </c>
      <c r="H112" s="6">
        <v>0</v>
      </c>
      <c r="I112" s="6">
        <v>1</v>
      </c>
      <c r="J112" s="6">
        <v>3600</v>
      </c>
      <c r="K112" s="31">
        <v>0</v>
      </c>
      <c r="L112" s="6">
        <v>3600</v>
      </c>
      <c r="M112" s="6">
        <v>1534</v>
      </c>
    </row>
    <row r="113" spans="1:13" ht="15" thickBot="1" x14ac:dyDescent="0.35">
      <c r="A113" s="4" t="s">
        <v>3519</v>
      </c>
      <c r="B113" s="3" t="s">
        <v>137</v>
      </c>
      <c r="C113" s="4" t="s">
        <v>99</v>
      </c>
      <c r="D113" s="5" t="s">
        <v>57</v>
      </c>
      <c r="E113" s="5" t="s">
        <v>58</v>
      </c>
      <c r="F113" s="6">
        <v>1</v>
      </c>
      <c r="G113" s="6">
        <v>0</v>
      </c>
      <c r="H113" s="6">
        <v>0</v>
      </c>
      <c r="I113" s="6">
        <v>1</v>
      </c>
      <c r="J113" s="6">
        <v>4224</v>
      </c>
      <c r="K113" s="31">
        <v>0</v>
      </c>
      <c r="L113" s="6">
        <v>4224</v>
      </c>
      <c r="M113" s="6">
        <v>1876</v>
      </c>
    </row>
    <row r="114" spans="1:13" ht="15" thickBot="1" x14ac:dyDescent="0.35">
      <c r="A114" s="4" t="s">
        <v>3520</v>
      </c>
      <c r="B114" s="3" t="s">
        <v>138</v>
      </c>
      <c r="C114" s="4" t="s">
        <v>99</v>
      </c>
      <c r="D114" s="5" t="s">
        <v>14</v>
      </c>
      <c r="E114" s="5" t="s">
        <v>15</v>
      </c>
      <c r="F114" s="6">
        <v>1</v>
      </c>
      <c r="G114" s="6">
        <v>2</v>
      </c>
      <c r="H114" s="6">
        <v>0</v>
      </c>
      <c r="I114" s="6">
        <v>3</v>
      </c>
      <c r="J114" s="6">
        <v>7600</v>
      </c>
      <c r="K114" s="31">
        <v>1250</v>
      </c>
      <c r="L114" s="6">
        <v>8850</v>
      </c>
      <c r="M114" s="6">
        <v>2977</v>
      </c>
    </row>
    <row r="115" spans="1:13" ht="15" thickBot="1" x14ac:dyDescent="0.35">
      <c r="A115" s="4" t="s">
        <v>3521</v>
      </c>
      <c r="B115" s="3" t="s">
        <v>139</v>
      </c>
      <c r="C115" s="4" t="s">
        <v>99</v>
      </c>
      <c r="D115" s="5" t="s">
        <v>18</v>
      </c>
      <c r="E115" s="5" t="s">
        <v>19</v>
      </c>
      <c r="F115" s="6">
        <v>1</v>
      </c>
      <c r="G115" s="6">
        <v>0</v>
      </c>
      <c r="H115" s="6">
        <v>0</v>
      </c>
      <c r="I115" s="6">
        <v>1</v>
      </c>
      <c r="J115" s="6">
        <v>2376</v>
      </c>
      <c r="K115" s="28">
        <v>0</v>
      </c>
      <c r="L115" s="6">
        <v>2376</v>
      </c>
      <c r="M115" s="6">
        <v>2120</v>
      </c>
    </row>
    <row r="116" spans="1:13" ht="15" thickBot="1" x14ac:dyDescent="0.35">
      <c r="A116" s="4" t="s">
        <v>3522</v>
      </c>
      <c r="B116" s="3" t="s">
        <v>140</v>
      </c>
      <c r="C116" s="4" t="s">
        <v>99</v>
      </c>
      <c r="D116" s="5" t="s">
        <v>14</v>
      </c>
      <c r="E116" s="5" t="s">
        <v>15</v>
      </c>
      <c r="F116" s="6">
        <v>1</v>
      </c>
      <c r="G116" s="6">
        <v>0</v>
      </c>
      <c r="H116" s="6">
        <v>0</v>
      </c>
      <c r="I116" s="6">
        <v>1</v>
      </c>
      <c r="J116" s="6">
        <v>3200</v>
      </c>
      <c r="K116" s="31">
        <v>0</v>
      </c>
      <c r="L116" s="6">
        <v>3200</v>
      </c>
      <c r="M116" s="6">
        <v>2444</v>
      </c>
    </row>
    <row r="117" spans="1:13" ht="15" thickBot="1" x14ac:dyDescent="0.35">
      <c r="A117" s="4" t="s">
        <v>3523</v>
      </c>
      <c r="B117" s="3" t="s">
        <v>141</v>
      </c>
      <c r="C117" s="4" t="s">
        <v>99</v>
      </c>
      <c r="D117" s="5" t="s">
        <v>18</v>
      </c>
      <c r="E117" s="5" t="s">
        <v>19</v>
      </c>
      <c r="F117" s="6">
        <v>1</v>
      </c>
      <c r="G117" s="6">
        <v>0</v>
      </c>
      <c r="H117" s="6">
        <v>0</v>
      </c>
      <c r="I117" s="6">
        <v>1</v>
      </c>
      <c r="J117" s="6">
        <v>4500</v>
      </c>
      <c r="K117" s="31">
        <v>0</v>
      </c>
      <c r="L117" s="6">
        <v>4500</v>
      </c>
      <c r="M117" s="6">
        <v>2240</v>
      </c>
    </row>
    <row r="118" spans="1:13" ht="15" thickBot="1" x14ac:dyDescent="0.35">
      <c r="A118" s="4" t="s">
        <v>3524</v>
      </c>
      <c r="B118" s="3" t="s">
        <v>142</v>
      </c>
      <c r="C118" s="4" t="s">
        <v>99</v>
      </c>
      <c r="D118" s="5" t="s">
        <v>14</v>
      </c>
      <c r="E118" s="5" t="s">
        <v>15</v>
      </c>
      <c r="F118" s="6">
        <v>1</v>
      </c>
      <c r="G118" s="6">
        <v>0</v>
      </c>
      <c r="H118" s="6">
        <v>0</v>
      </c>
      <c r="I118" s="6">
        <v>1</v>
      </c>
      <c r="J118" s="6">
        <v>5612</v>
      </c>
      <c r="K118" s="31">
        <v>0</v>
      </c>
      <c r="L118" s="6">
        <v>5612</v>
      </c>
      <c r="M118" s="6">
        <v>2346</v>
      </c>
    </row>
    <row r="119" spans="1:13" ht="15" thickBot="1" x14ac:dyDescent="0.35">
      <c r="A119" s="4" t="s">
        <v>3525</v>
      </c>
      <c r="B119" s="3" t="s">
        <v>143</v>
      </c>
      <c r="C119" s="4" t="s">
        <v>99</v>
      </c>
      <c r="D119" s="5" t="s">
        <v>14</v>
      </c>
      <c r="E119" s="5" t="s">
        <v>15</v>
      </c>
      <c r="F119" s="6">
        <v>1</v>
      </c>
      <c r="G119" s="6">
        <v>0</v>
      </c>
      <c r="H119" s="6">
        <v>0</v>
      </c>
      <c r="I119" s="6">
        <v>1</v>
      </c>
      <c r="J119" s="6">
        <v>7025</v>
      </c>
      <c r="K119" s="31">
        <v>0</v>
      </c>
      <c r="L119" s="6">
        <v>7025</v>
      </c>
      <c r="M119" s="6">
        <v>2638</v>
      </c>
    </row>
    <row r="120" spans="1:13" ht="15" thickBot="1" x14ac:dyDescent="0.35">
      <c r="A120" s="4" t="s">
        <v>3526</v>
      </c>
      <c r="B120" s="3" t="s">
        <v>144</v>
      </c>
      <c r="C120" s="4" t="s">
        <v>99</v>
      </c>
      <c r="D120" s="5" t="s">
        <v>18</v>
      </c>
      <c r="E120" s="5" t="s">
        <v>19</v>
      </c>
      <c r="F120" s="6">
        <v>1</v>
      </c>
      <c r="G120" s="6">
        <v>0</v>
      </c>
      <c r="H120" s="6">
        <v>0</v>
      </c>
      <c r="I120" s="6">
        <v>1</v>
      </c>
      <c r="J120" s="6">
        <v>1800</v>
      </c>
      <c r="K120" s="31">
        <v>0</v>
      </c>
      <c r="L120" s="6">
        <v>1800</v>
      </c>
      <c r="M120" s="6">
        <v>1820</v>
      </c>
    </row>
    <row r="121" spans="1:13" ht="15" thickBot="1" x14ac:dyDescent="0.35">
      <c r="A121" s="4" t="s">
        <v>3527</v>
      </c>
      <c r="B121" s="3" t="s">
        <v>145</v>
      </c>
      <c r="C121" s="4" t="s">
        <v>99</v>
      </c>
      <c r="D121" s="5" t="s">
        <v>21</v>
      </c>
      <c r="E121" s="5" t="s">
        <v>22</v>
      </c>
      <c r="F121" s="6">
        <v>1</v>
      </c>
      <c r="G121" s="6">
        <v>0</v>
      </c>
      <c r="H121" s="6">
        <v>0</v>
      </c>
      <c r="I121" s="6">
        <v>1</v>
      </c>
      <c r="J121" s="6">
        <v>3750</v>
      </c>
      <c r="K121" s="31">
        <v>0</v>
      </c>
      <c r="L121" s="6">
        <v>3750</v>
      </c>
      <c r="M121" s="6">
        <v>2184</v>
      </c>
    </row>
    <row r="122" spans="1:13" ht="15" thickBot="1" x14ac:dyDescent="0.35">
      <c r="A122" s="4" t="s">
        <v>3528</v>
      </c>
      <c r="B122" s="3" t="s">
        <v>146</v>
      </c>
      <c r="C122" s="4" t="s">
        <v>99</v>
      </c>
      <c r="D122" s="5" t="s">
        <v>14</v>
      </c>
      <c r="E122" s="5" t="s">
        <v>15</v>
      </c>
      <c r="F122" s="6">
        <v>1</v>
      </c>
      <c r="G122" s="6">
        <v>0</v>
      </c>
      <c r="H122" s="6">
        <v>0</v>
      </c>
      <c r="I122" s="6">
        <v>1</v>
      </c>
      <c r="J122" s="6">
        <v>15000</v>
      </c>
      <c r="K122" s="31">
        <v>0</v>
      </c>
      <c r="L122" s="6">
        <v>15000</v>
      </c>
      <c r="M122" s="6">
        <v>1690</v>
      </c>
    </row>
    <row r="123" spans="1:13" ht="15" thickBot="1" x14ac:dyDescent="0.35">
      <c r="A123" s="4" t="s">
        <v>3529</v>
      </c>
      <c r="B123" s="3" t="s">
        <v>147</v>
      </c>
      <c r="C123" s="4" t="s">
        <v>99</v>
      </c>
      <c r="D123" s="5" t="s">
        <v>21</v>
      </c>
      <c r="E123" s="5" t="s">
        <v>22</v>
      </c>
      <c r="F123" s="6">
        <v>1</v>
      </c>
      <c r="G123" s="6">
        <v>0</v>
      </c>
      <c r="H123" s="6">
        <v>0</v>
      </c>
      <c r="I123" s="4">
        <v>1</v>
      </c>
      <c r="J123" s="6">
        <v>5000</v>
      </c>
      <c r="K123" s="28">
        <v>0</v>
      </c>
      <c r="L123" s="6">
        <v>5000</v>
      </c>
      <c r="M123" s="6">
        <v>2300</v>
      </c>
    </row>
    <row r="124" spans="1:13" ht="15" thickBot="1" x14ac:dyDescent="0.35">
      <c r="A124" s="4" t="s">
        <v>3530</v>
      </c>
      <c r="B124" s="3" t="s">
        <v>148</v>
      </c>
      <c r="C124" s="4" t="s">
        <v>99</v>
      </c>
      <c r="D124" s="5" t="s">
        <v>21</v>
      </c>
      <c r="E124" s="5" t="s">
        <v>22</v>
      </c>
      <c r="F124" s="6">
        <v>1</v>
      </c>
      <c r="G124" s="6">
        <v>0</v>
      </c>
      <c r="H124" s="6">
        <v>0</v>
      </c>
      <c r="I124" s="6">
        <v>1</v>
      </c>
      <c r="J124" s="6">
        <v>10990</v>
      </c>
      <c r="K124" s="31">
        <v>0</v>
      </c>
      <c r="L124" s="6">
        <v>10990</v>
      </c>
      <c r="M124" s="6">
        <v>1978</v>
      </c>
    </row>
    <row r="125" spans="1:13" ht="15" thickBot="1" x14ac:dyDescent="0.35">
      <c r="A125" s="4" t="s">
        <v>3531</v>
      </c>
      <c r="B125" s="3" t="s">
        <v>149</v>
      </c>
      <c r="C125" s="4" t="s">
        <v>99</v>
      </c>
      <c r="D125" s="5" t="s">
        <v>14</v>
      </c>
      <c r="E125" s="5" t="s">
        <v>15</v>
      </c>
      <c r="F125" s="6">
        <v>1</v>
      </c>
      <c r="G125" s="6">
        <v>0</v>
      </c>
      <c r="H125" s="6">
        <v>0</v>
      </c>
      <c r="I125" s="6">
        <v>1</v>
      </c>
      <c r="J125" s="6">
        <v>1375</v>
      </c>
      <c r="K125" s="31">
        <v>0</v>
      </c>
      <c r="L125" s="6">
        <v>1375</v>
      </c>
      <c r="M125" s="6">
        <v>1040</v>
      </c>
    </row>
    <row r="126" spans="1:13" ht="15" thickBot="1" x14ac:dyDescent="0.35">
      <c r="A126" s="4" t="s">
        <v>3532</v>
      </c>
      <c r="B126" s="3" t="s">
        <v>150</v>
      </c>
      <c r="C126" s="4" t="s">
        <v>99</v>
      </c>
      <c r="D126" s="5" t="s">
        <v>14</v>
      </c>
      <c r="E126" s="5" t="s">
        <v>15</v>
      </c>
      <c r="F126" s="6">
        <v>1</v>
      </c>
      <c r="G126" s="6">
        <v>0</v>
      </c>
      <c r="H126" s="6">
        <v>0</v>
      </c>
      <c r="I126" s="6">
        <v>1</v>
      </c>
      <c r="J126" s="6">
        <v>7400</v>
      </c>
      <c r="K126" s="31">
        <v>0</v>
      </c>
      <c r="L126" s="6">
        <v>7400</v>
      </c>
      <c r="M126" s="6">
        <v>2176</v>
      </c>
    </row>
    <row r="127" spans="1:13" ht="15" thickBot="1" x14ac:dyDescent="0.35">
      <c r="A127" s="4" t="s">
        <v>3533</v>
      </c>
      <c r="B127" s="3" t="s">
        <v>151</v>
      </c>
      <c r="C127" s="4" t="s">
        <v>99</v>
      </c>
      <c r="D127" s="5" t="s">
        <v>14</v>
      </c>
      <c r="E127" s="5" t="s">
        <v>15</v>
      </c>
      <c r="F127" s="6">
        <v>1</v>
      </c>
      <c r="G127" s="6">
        <v>0</v>
      </c>
      <c r="H127" s="6">
        <v>0</v>
      </c>
      <c r="I127" s="6">
        <v>1</v>
      </c>
      <c r="J127" s="6">
        <v>3700</v>
      </c>
      <c r="K127" s="31">
        <v>0</v>
      </c>
      <c r="L127" s="6">
        <v>3700</v>
      </c>
      <c r="M127" s="6">
        <v>2080</v>
      </c>
    </row>
    <row r="128" spans="1:13" ht="15" thickBot="1" x14ac:dyDescent="0.35">
      <c r="A128" s="4" t="s">
        <v>3534</v>
      </c>
      <c r="B128" s="3" t="s">
        <v>152</v>
      </c>
      <c r="C128" s="4" t="s">
        <v>99</v>
      </c>
      <c r="D128" s="5" t="s">
        <v>18</v>
      </c>
      <c r="E128" s="5" t="s">
        <v>19</v>
      </c>
      <c r="F128" s="6">
        <v>1</v>
      </c>
      <c r="G128" s="6">
        <v>0</v>
      </c>
      <c r="H128" s="6">
        <v>0</v>
      </c>
      <c r="I128" s="6">
        <v>1</v>
      </c>
      <c r="J128" s="6">
        <v>2473</v>
      </c>
      <c r="K128" s="31">
        <v>0</v>
      </c>
      <c r="L128" s="6">
        <v>2473</v>
      </c>
      <c r="M128" s="6">
        <v>2076</v>
      </c>
    </row>
    <row r="129" spans="1:13" ht="15" thickBot="1" x14ac:dyDescent="0.35">
      <c r="A129" s="4" t="s">
        <v>3535</v>
      </c>
      <c r="B129" s="3" t="s">
        <v>153</v>
      </c>
      <c r="C129" s="4" t="s">
        <v>99</v>
      </c>
      <c r="D129" s="5" t="s">
        <v>14</v>
      </c>
      <c r="E129" s="5" t="s">
        <v>15</v>
      </c>
      <c r="F129" s="6">
        <v>1</v>
      </c>
      <c r="G129" s="6">
        <v>0</v>
      </c>
      <c r="H129" s="6">
        <v>0</v>
      </c>
      <c r="I129" s="6">
        <v>1</v>
      </c>
      <c r="J129" s="6">
        <v>3128</v>
      </c>
      <c r="K129" s="31">
        <v>0</v>
      </c>
      <c r="L129" s="6">
        <v>3128</v>
      </c>
      <c r="M129" s="6">
        <v>2720</v>
      </c>
    </row>
    <row r="130" spans="1:13" ht="15" thickBot="1" x14ac:dyDescent="0.35">
      <c r="A130" s="4" t="s">
        <v>3536</v>
      </c>
      <c r="B130" s="3" t="s">
        <v>154</v>
      </c>
      <c r="C130" s="4" t="s">
        <v>99</v>
      </c>
      <c r="D130" s="5" t="s">
        <v>14</v>
      </c>
      <c r="E130" s="5" t="s">
        <v>15</v>
      </c>
      <c r="F130" s="6">
        <v>1</v>
      </c>
      <c r="G130" s="6">
        <v>0</v>
      </c>
      <c r="H130" s="6">
        <v>0</v>
      </c>
      <c r="I130" s="6">
        <v>1</v>
      </c>
      <c r="J130" s="6">
        <v>1750</v>
      </c>
      <c r="K130" s="31">
        <v>0</v>
      </c>
      <c r="L130" s="6">
        <v>1750</v>
      </c>
      <c r="M130" s="6">
        <v>1352</v>
      </c>
    </row>
    <row r="131" spans="1:13" ht="15" thickBot="1" x14ac:dyDescent="0.35">
      <c r="A131" s="4" t="s">
        <v>3537</v>
      </c>
      <c r="B131" s="3" t="s">
        <v>155</v>
      </c>
      <c r="C131" s="4" t="s">
        <v>99</v>
      </c>
      <c r="D131" s="5" t="s">
        <v>18</v>
      </c>
      <c r="E131" s="5" t="s">
        <v>19</v>
      </c>
      <c r="F131" s="6">
        <v>1</v>
      </c>
      <c r="G131" s="6">
        <v>0</v>
      </c>
      <c r="H131" s="6">
        <v>0</v>
      </c>
      <c r="I131" s="4">
        <v>1</v>
      </c>
      <c r="J131" s="6">
        <v>2200</v>
      </c>
      <c r="K131" s="28">
        <v>0</v>
      </c>
      <c r="L131" s="6">
        <v>2200</v>
      </c>
      <c r="M131" s="6">
        <v>1875</v>
      </c>
    </row>
    <row r="132" spans="1:13" ht="15" thickBot="1" x14ac:dyDescent="0.35">
      <c r="A132" s="4" t="s">
        <v>3538</v>
      </c>
      <c r="B132" s="3" t="s">
        <v>156</v>
      </c>
      <c r="C132" s="4" t="s">
        <v>99</v>
      </c>
      <c r="D132" s="5" t="s">
        <v>14</v>
      </c>
      <c r="E132" s="5" t="s">
        <v>15</v>
      </c>
      <c r="F132" s="6">
        <v>1</v>
      </c>
      <c r="G132" s="6">
        <v>0</v>
      </c>
      <c r="H132" s="6">
        <v>0</v>
      </c>
      <c r="I132" s="6">
        <v>1</v>
      </c>
      <c r="J132" s="6">
        <v>2500</v>
      </c>
      <c r="K132" s="31">
        <v>0</v>
      </c>
      <c r="L132" s="6">
        <v>2500</v>
      </c>
      <c r="M132" s="6">
        <v>1612</v>
      </c>
    </row>
    <row r="133" spans="1:13" ht="15" thickBot="1" x14ac:dyDescent="0.35">
      <c r="A133" s="4" t="s">
        <v>3539</v>
      </c>
      <c r="B133" s="3" t="s">
        <v>157</v>
      </c>
      <c r="C133" s="4" t="s">
        <v>99</v>
      </c>
      <c r="D133" s="5" t="s">
        <v>18</v>
      </c>
      <c r="E133" s="5" t="s">
        <v>19</v>
      </c>
      <c r="F133" s="6">
        <v>1</v>
      </c>
      <c r="G133" s="6">
        <v>0</v>
      </c>
      <c r="H133" s="6">
        <v>0</v>
      </c>
      <c r="I133" s="6">
        <v>1</v>
      </c>
      <c r="J133" s="6">
        <v>2560</v>
      </c>
      <c r="K133" s="31">
        <v>0</v>
      </c>
      <c r="L133" s="6">
        <v>2560</v>
      </c>
      <c r="M133" s="6">
        <v>1838</v>
      </c>
    </row>
    <row r="134" spans="1:13" ht="15" thickBot="1" x14ac:dyDescent="0.35">
      <c r="A134" s="4" t="s">
        <v>3540</v>
      </c>
      <c r="B134" s="3" t="s">
        <v>158</v>
      </c>
      <c r="C134" s="4" t="s">
        <v>99</v>
      </c>
      <c r="D134" s="5" t="s">
        <v>18</v>
      </c>
      <c r="E134" s="5" t="s">
        <v>19</v>
      </c>
      <c r="F134" s="6">
        <v>1</v>
      </c>
      <c r="G134" s="6">
        <v>0</v>
      </c>
      <c r="H134" s="6">
        <v>0</v>
      </c>
      <c r="I134" s="6">
        <v>1</v>
      </c>
      <c r="J134" s="6">
        <v>5300</v>
      </c>
      <c r="K134" s="28">
        <v>0</v>
      </c>
      <c r="L134" s="6">
        <v>5300</v>
      </c>
      <c r="M134" s="6">
        <v>2068</v>
      </c>
    </row>
    <row r="135" spans="1:13" ht="15" thickBot="1" x14ac:dyDescent="0.35">
      <c r="A135" s="4" t="s">
        <v>3541</v>
      </c>
      <c r="B135" s="3" t="s">
        <v>159</v>
      </c>
      <c r="C135" s="4" t="s">
        <v>99</v>
      </c>
      <c r="D135" s="5" t="s">
        <v>14</v>
      </c>
      <c r="E135" s="5" t="s">
        <v>15</v>
      </c>
      <c r="F135" s="6">
        <v>1</v>
      </c>
      <c r="G135" s="6">
        <v>0</v>
      </c>
      <c r="H135" s="6">
        <v>0</v>
      </c>
      <c r="I135" s="6">
        <v>1</v>
      </c>
      <c r="J135" s="6">
        <v>2400</v>
      </c>
      <c r="K135" s="28">
        <v>0</v>
      </c>
      <c r="L135" s="6">
        <v>2400</v>
      </c>
      <c r="M135" s="6">
        <v>1560</v>
      </c>
    </row>
    <row r="136" spans="1:13" ht="15" thickBot="1" x14ac:dyDescent="0.35">
      <c r="A136" s="4" t="s">
        <v>3542</v>
      </c>
      <c r="B136" s="3" t="s">
        <v>160</v>
      </c>
      <c r="C136" s="4" t="s">
        <v>99</v>
      </c>
      <c r="D136" s="5" t="s">
        <v>21</v>
      </c>
      <c r="E136" s="5" t="s">
        <v>22</v>
      </c>
      <c r="F136" s="6">
        <v>1</v>
      </c>
      <c r="G136" s="6">
        <v>0</v>
      </c>
      <c r="H136" s="6">
        <v>0</v>
      </c>
      <c r="I136" s="6">
        <v>1</v>
      </c>
      <c r="J136" s="6">
        <v>5065</v>
      </c>
      <c r="K136" s="31">
        <v>0</v>
      </c>
      <c r="L136" s="6">
        <v>5065</v>
      </c>
      <c r="M136" s="6">
        <v>1840</v>
      </c>
    </row>
    <row r="137" spans="1:13" ht="15" thickBot="1" x14ac:dyDescent="0.35">
      <c r="A137" s="4" t="s">
        <v>3543</v>
      </c>
      <c r="B137" s="3" t="s">
        <v>161</v>
      </c>
      <c r="C137" s="4" t="s">
        <v>99</v>
      </c>
      <c r="D137" s="5" t="s">
        <v>28</v>
      </c>
      <c r="E137" s="5" t="s">
        <v>29</v>
      </c>
      <c r="F137" s="6">
        <v>1</v>
      </c>
      <c r="G137" s="6">
        <v>0</v>
      </c>
      <c r="H137" s="6">
        <v>0</v>
      </c>
      <c r="I137" s="6">
        <v>1</v>
      </c>
      <c r="J137" s="6">
        <v>6000</v>
      </c>
      <c r="K137" s="31">
        <v>0</v>
      </c>
      <c r="L137" s="6">
        <v>6000</v>
      </c>
      <c r="M137" s="6">
        <v>1664</v>
      </c>
    </row>
    <row r="138" spans="1:13" ht="15" thickBot="1" x14ac:dyDescent="0.35">
      <c r="A138" s="4" t="s">
        <v>3544</v>
      </c>
      <c r="B138" s="3" t="s">
        <v>162</v>
      </c>
      <c r="C138" s="4" t="s">
        <v>99</v>
      </c>
      <c r="D138" s="5" t="s">
        <v>28</v>
      </c>
      <c r="E138" s="5" t="s">
        <v>29</v>
      </c>
      <c r="F138" s="6">
        <v>1</v>
      </c>
      <c r="G138" s="6">
        <v>1</v>
      </c>
      <c r="H138" s="6">
        <v>0</v>
      </c>
      <c r="I138" s="6">
        <v>2</v>
      </c>
      <c r="J138" s="6">
        <v>9077</v>
      </c>
      <c r="K138" s="31">
        <v>500</v>
      </c>
      <c r="L138" s="6">
        <v>9577</v>
      </c>
      <c r="M138" s="6">
        <v>3268</v>
      </c>
    </row>
    <row r="139" spans="1:13" ht="15" thickBot="1" x14ac:dyDescent="0.35">
      <c r="A139" s="4" t="s">
        <v>3545</v>
      </c>
      <c r="B139" s="3" t="s">
        <v>163</v>
      </c>
      <c r="C139" s="4" t="s">
        <v>99</v>
      </c>
      <c r="D139" s="5" t="s">
        <v>21</v>
      </c>
      <c r="E139" s="5" t="s">
        <v>22</v>
      </c>
      <c r="F139" s="6">
        <v>1</v>
      </c>
      <c r="G139" s="6">
        <v>0</v>
      </c>
      <c r="H139" s="6">
        <v>0</v>
      </c>
      <c r="I139" s="6">
        <v>1</v>
      </c>
      <c r="J139" s="6">
        <v>7000</v>
      </c>
      <c r="K139" s="31">
        <v>0</v>
      </c>
      <c r="L139" s="6">
        <v>7000</v>
      </c>
      <c r="M139" s="6">
        <v>2064</v>
      </c>
    </row>
    <row r="140" spans="1:13" ht="15" thickBot="1" x14ac:dyDescent="0.35">
      <c r="A140" s="4" t="s">
        <v>3546</v>
      </c>
      <c r="B140" s="3" t="s">
        <v>164</v>
      </c>
      <c r="C140" s="4" t="s">
        <v>99</v>
      </c>
      <c r="D140" s="5" t="s">
        <v>21</v>
      </c>
      <c r="E140" s="5" t="s">
        <v>22</v>
      </c>
      <c r="F140" s="6">
        <v>1</v>
      </c>
      <c r="G140" s="6">
        <v>0</v>
      </c>
      <c r="H140" s="6">
        <v>0</v>
      </c>
      <c r="I140" s="6">
        <v>1</v>
      </c>
      <c r="J140" s="6">
        <v>4752</v>
      </c>
      <c r="K140" s="31">
        <v>0</v>
      </c>
      <c r="L140" s="6">
        <v>4752</v>
      </c>
      <c r="M140" s="6">
        <v>1901</v>
      </c>
    </row>
    <row r="141" spans="1:13" ht="15" thickBot="1" x14ac:dyDescent="0.35">
      <c r="A141" s="4" t="s">
        <v>3547</v>
      </c>
      <c r="B141" s="3" t="s">
        <v>165</v>
      </c>
      <c r="C141" s="4" t="s">
        <v>99</v>
      </c>
      <c r="D141" s="5" t="s">
        <v>14</v>
      </c>
      <c r="E141" s="5" t="s">
        <v>15</v>
      </c>
      <c r="F141" s="6">
        <v>1</v>
      </c>
      <c r="G141" s="6">
        <v>0</v>
      </c>
      <c r="H141" s="6">
        <v>0</v>
      </c>
      <c r="I141" s="6">
        <v>1</v>
      </c>
      <c r="J141" s="6">
        <v>5494</v>
      </c>
      <c r="K141" s="31">
        <v>0</v>
      </c>
      <c r="L141" s="6">
        <v>5494</v>
      </c>
      <c r="M141" s="6">
        <v>2397</v>
      </c>
    </row>
    <row r="142" spans="1:13" ht="15" thickBot="1" x14ac:dyDescent="0.35">
      <c r="A142" s="4" t="s">
        <v>3548</v>
      </c>
      <c r="B142" s="3" t="s">
        <v>166</v>
      </c>
      <c r="C142" s="4" t="s">
        <v>99</v>
      </c>
      <c r="D142" s="5" t="s">
        <v>18</v>
      </c>
      <c r="E142" s="5" t="s">
        <v>19</v>
      </c>
      <c r="F142" s="6">
        <v>1</v>
      </c>
      <c r="G142" s="6">
        <v>0</v>
      </c>
      <c r="H142" s="6">
        <v>0</v>
      </c>
      <c r="I142" s="6">
        <v>1</v>
      </c>
      <c r="J142" s="6">
        <v>13130</v>
      </c>
      <c r="K142" s="31">
        <v>0</v>
      </c>
      <c r="L142" s="6">
        <v>13130</v>
      </c>
      <c r="M142" s="6">
        <v>1678</v>
      </c>
    </row>
    <row r="143" spans="1:13" ht="15" thickBot="1" x14ac:dyDescent="0.35">
      <c r="A143" s="4" t="s">
        <v>3549</v>
      </c>
      <c r="B143" s="3" t="s">
        <v>167</v>
      </c>
      <c r="C143" s="4" t="s">
        <v>99</v>
      </c>
      <c r="D143" s="5" t="s">
        <v>18</v>
      </c>
      <c r="E143" s="5" t="s">
        <v>19</v>
      </c>
      <c r="F143" s="6">
        <v>1</v>
      </c>
      <c r="G143" s="6">
        <v>0</v>
      </c>
      <c r="H143" s="6">
        <v>0</v>
      </c>
      <c r="I143" s="6">
        <v>1</v>
      </c>
      <c r="J143" s="6">
        <v>906</v>
      </c>
      <c r="K143" s="31">
        <v>0</v>
      </c>
      <c r="L143" s="6">
        <v>906</v>
      </c>
      <c r="M143" s="6">
        <v>1794</v>
      </c>
    </row>
    <row r="144" spans="1:13" ht="15" thickBot="1" x14ac:dyDescent="0.35">
      <c r="A144" s="4" t="s">
        <v>3550</v>
      </c>
      <c r="B144" s="3" t="s">
        <v>168</v>
      </c>
      <c r="C144" s="4" t="s">
        <v>99</v>
      </c>
      <c r="D144" s="5" t="s">
        <v>14</v>
      </c>
      <c r="E144" s="5" t="s">
        <v>15</v>
      </c>
      <c r="F144" s="6">
        <v>1</v>
      </c>
      <c r="G144" s="6">
        <v>0</v>
      </c>
      <c r="H144" s="6">
        <v>0</v>
      </c>
      <c r="I144" s="6">
        <v>1</v>
      </c>
      <c r="J144" s="6">
        <v>5300</v>
      </c>
      <c r="K144" s="31">
        <v>0</v>
      </c>
      <c r="L144" s="6">
        <v>5300</v>
      </c>
      <c r="M144" s="6">
        <v>1619</v>
      </c>
    </row>
    <row r="145" spans="1:13" ht="15" thickBot="1" x14ac:dyDescent="0.35">
      <c r="A145" s="4" t="s">
        <v>3551</v>
      </c>
      <c r="B145" s="3" t="s">
        <v>169</v>
      </c>
      <c r="C145" s="4" t="s">
        <v>99</v>
      </c>
      <c r="D145" s="5" t="s">
        <v>14</v>
      </c>
      <c r="E145" s="5" t="s">
        <v>15</v>
      </c>
      <c r="F145" s="6">
        <v>1</v>
      </c>
      <c r="G145" s="6">
        <v>0</v>
      </c>
      <c r="H145" s="6">
        <v>0</v>
      </c>
      <c r="I145" s="6">
        <v>1</v>
      </c>
      <c r="J145" s="6">
        <v>4776</v>
      </c>
      <c r="K145" s="31">
        <v>0</v>
      </c>
      <c r="L145" s="6">
        <v>4776</v>
      </c>
      <c r="M145" s="6">
        <v>1798</v>
      </c>
    </row>
    <row r="146" spans="1:13" ht="15" thickBot="1" x14ac:dyDescent="0.35">
      <c r="A146" s="4" t="s">
        <v>3552</v>
      </c>
      <c r="B146" s="3" t="s">
        <v>170</v>
      </c>
      <c r="C146" s="4" t="s">
        <v>99</v>
      </c>
      <c r="D146" s="5" t="s">
        <v>14</v>
      </c>
      <c r="E146" s="5" t="s">
        <v>15</v>
      </c>
      <c r="F146" s="6">
        <v>1</v>
      </c>
      <c r="G146" s="6">
        <v>0</v>
      </c>
      <c r="H146" s="6">
        <v>0</v>
      </c>
      <c r="I146" s="6">
        <v>1</v>
      </c>
      <c r="J146" s="6">
        <v>2600</v>
      </c>
      <c r="K146" s="31">
        <v>0</v>
      </c>
      <c r="L146" s="6">
        <v>2600</v>
      </c>
      <c r="M146" s="6">
        <v>1508</v>
      </c>
    </row>
    <row r="147" spans="1:13" ht="15" thickBot="1" x14ac:dyDescent="0.35">
      <c r="A147" s="4" t="s">
        <v>3553</v>
      </c>
      <c r="B147" s="3" t="s">
        <v>171</v>
      </c>
      <c r="C147" s="4" t="s">
        <v>99</v>
      </c>
      <c r="D147" s="5" t="s">
        <v>18</v>
      </c>
      <c r="E147" s="5" t="s">
        <v>19</v>
      </c>
      <c r="F147" s="6">
        <v>1</v>
      </c>
      <c r="G147" s="6">
        <v>0</v>
      </c>
      <c r="H147" s="6">
        <v>0</v>
      </c>
      <c r="I147" s="4">
        <v>1</v>
      </c>
      <c r="J147" s="6">
        <v>2000</v>
      </c>
      <c r="K147" s="28">
        <v>0</v>
      </c>
      <c r="L147" s="6">
        <v>2000</v>
      </c>
      <c r="M147" s="6">
        <v>2124</v>
      </c>
    </row>
    <row r="148" spans="1:13" ht="15" thickBot="1" x14ac:dyDescent="0.35">
      <c r="A148" s="4" t="s">
        <v>3554</v>
      </c>
      <c r="B148" s="3" t="s">
        <v>172</v>
      </c>
      <c r="C148" s="4" t="s">
        <v>99</v>
      </c>
      <c r="D148" s="5" t="s">
        <v>18</v>
      </c>
      <c r="E148" s="5" t="s">
        <v>19</v>
      </c>
      <c r="F148" s="6">
        <v>1</v>
      </c>
      <c r="G148" s="6">
        <v>0</v>
      </c>
      <c r="H148" s="6">
        <v>0</v>
      </c>
      <c r="I148" s="6">
        <v>1</v>
      </c>
      <c r="J148" s="6">
        <v>9000</v>
      </c>
      <c r="K148" s="31">
        <v>0</v>
      </c>
      <c r="L148" s="6">
        <v>9000</v>
      </c>
      <c r="M148" s="6">
        <v>1664</v>
      </c>
    </row>
    <row r="149" spans="1:13" ht="15" thickBot="1" x14ac:dyDescent="0.35">
      <c r="A149" s="4" t="s">
        <v>3555</v>
      </c>
      <c r="B149" s="3" t="s">
        <v>173</v>
      </c>
      <c r="C149" s="4" t="s">
        <v>99</v>
      </c>
      <c r="D149" s="5" t="s">
        <v>14</v>
      </c>
      <c r="E149" s="5" t="s">
        <v>15</v>
      </c>
      <c r="F149" s="6">
        <v>1</v>
      </c>
      <c r="G149" s="6">
        <v>0</v>
      </c>
      <c r="H149" s="6">
        <v>0</v>
      </c>
      <c r="I149" s="6">
        <v>1</v>
      </c>
      <c r="J149" s="6">
        <v>3000</v>
      </c>
      <c r="K149" s="31">
        <v>0</v>
      </c>
      <c r="L149" s="6">
        <v>3000</v>
      </c>
      <c r="M149" s="6">
        <v>1690</v>
      </c>
    </row>
    <row r="150" spans="1:13" ht="15" thickBot="1" x14ac:dyDescent="0.35">
      <c r="A150" s="4" t="s">
        <v>3556</v>
      </c>
      <c r="B150" s="3" t="s">
        <v>174</v>
      </c>
      <c r="C150" s="4" t="s">
        <v>99</v>
      </c>
      <c r="D150" s="5" t="s">
        <v>21</v>
      </c>
      <c r="E150" s="5" t="s">
        <v>22</v>
      </c>
      <c r="F150" s="6">
        <v>1</v>
      </c>
      <c r="G150" s="6">
        <v>0</v>
      </c>
      <c r="H150" s="6">
        <v>0</v>
      </c>
      <c r="I150" s="6">
        <v>1</v>
      </c>
      <c r="J150" s="6">
        <v>5500</v>
      </c>
      <c r="K150" s="31">
        <v>0</v>
      </c>
      <c r="L150" s="6">
        <v>5500</v>
      </c>
      <c r="M150" s="6">
        <v>2340</v>
      </c>
    </row>
    <row r="151" spans="1:13" ht="15" thickBot="1" x14ac:dyDescent="0.35">
      <c r="A151" s="4" t="s">
        <v>3557</v>
      </c>
      <c r="B151" s="3" t="s">
        <v>175</v>
      </c>
      <c r="C151" s="4" t="s">
        <v>99</v>
      </c>
      <c r="D151" s="5" t="s">
        <v>14</v>
      </c>
      <c r="E151" s="5" t="s">
        <v>15</v>
      </c>
      <c r="F151" s="6">
        <v>1</v>
      </c>
      <c r="G151" s="6">
        <v>0</v>
      </c>
      <c r="H151" s="6">
        <v>0</v>
      </c>
      <c r="I151" s="6">
        <v>1</v>
      </c>
      <c r="J151" s="6">
        <v>6400</v>
      </c>
      <c r="K151" s="31">
        <v>0</v>
      </c>
      <c r="L151" s="6">
        <v>6400</v>
      </c>
      <c r="M151" s="6">
        <v>2795</v>
      </c>
    </row>
    <row r="152" spans="1:13" ht="15" thickBot="1" x14ac:dyDescent="0.35">
      <c r="A152" s="4" t="s">
        <v>3558</v>
      </c>
      <c r="B152" s="3" t="s">
        <v>176</v>
      </c>
      <c r="C152" s="4" t="s">
        <v>99</v>
      </c>
      <c r="D152" s="5" t="s">
        <v>14</v>
      </c>
      <c r="E152" s="5" t="s">
        <v>15</v>
      </c>
      <c r="F152" s="6">
        <v>1</v>
      </c>
      <c r="G152" s="6">
        <v>0</v>
      </c>
      <c r="H152" s="6">
        <v>0</v>
      </c>
      <c r="I152" s="6">
        <v>1</v>
      </c>
      <c r="J152" s="6">
        <v>10272</v>
      </c>
      <c r="K152" s="31">
        <v>0</v>
      </c>
      <c r="L152" s="6">
        <v>10272</v>
      </c>
      <c r="M152" s="6">
        <v>2340</v>
      </c>
    </row>
    <row r="153" spans="1:13" x14ac:dyDescent="0.3">
      <c r="A153" s="4" t="s">
        <v>3559</v>
      </c>
      <c r="B153" s="39" t="s">
        <v>177</v>
      </c>
      <c r="C153" s="4" t="s">
        <v>99</v>
      </c>
      <c r="D153" s="5" t="s">
        <v>14</v>
      </c>
      <c r="E153" s="5" t="s">
        <v>15</v>
      </c>
      <c r="F153" s="6">
        <v>1</v>
      </c>
      <c r="G153" s="6">
        <v>0</v>
      </c>
      <c r="H153" s="6">
        <v>0</v>
      </c>
      <c r="I153" s="6">
        <v>1</v>
      </c>
      <c r="J153" s="6">
        <v>6600</v>
      </c>
      <c r="K153" s="31">
        <v>0</v>
      </c>
      <c r="L153" s="6">
        <v>6600</v>
      </c>
      <c r="M153" s="6">
        <v>2440</v>
      </c>
    </row>
    <row r="154" spans="1:13" x14ac:dyDescent="0.3">
      <c r="B154" s="17" t="s">
        <v>2549</v>
      </c>
      <c r="C154" s="47"/>
      <c r="D154" s="48"/>
      <c r="E154" s="48"/>
      <c r="F154" s="49">
        <f t="shared" ref="F154:M154" si="1">SUM(F77:F153)</f>
        <v>77</v>
      </c>
      <c r="G154" s="49">
        <f t="shared" si="1"/>
        <v>4</v>
      </c>
      <c r="H154" s="49">
        <f t="shared" si="1"/>
        <v>0</v>
      </c>
      <c r="I154" s="49">
        <f t="shared" si="1"/>
        <v>81</v>
      </c>
      <c r="J154" s="49">
        <f t="shared" si="1"/>
        <v>364935</v>
      </c>
      <c r="K154" s="50">
        <f t="shared" si="1"/>
        <v>2800</v>
      </c>
      <c r="L154" s="49">
        <f t="shared" si="1"/>
        <v>367735</v>
      </c>
      <c r="M154" s="49">
        <f t="shared" si="1"/>
        <v>160680</v>
      </c>
    </row>
    <row r="155" spans="1:13" x14ac:dyDescent="0.3">
      <c r="B155" s="17" t="s">
        <v>2550</v>
      </c>
      <c r="C155" s="18"/>
      <c r="D155" s="19"/>
      <c r="E155" s="19"/>
      <c r="F155" s="20"/>
      <c r="G155" s="20"/>
      <c r="H155" s="20"/>
      <c r="I155" s="34">
        <f>I154/77</f>
        <v>1.051948051948052</v>
      </c>
      <c r="J155" s="27">
        <f>J154/77</f>
        <v>4739.4155844155848</v>
      </c>
      <c r="K155" s="27">
        <f>K154/77</f>
        <v>36.363636363636367</v>
      </c>
      <c r="L155" s="27">
        <f>L154/77</f>
        <v>4775.7792207792209</v>
      </c>
      <c r="M155" s="27">
        <f>M154/77</f>
        <v>2086.7532467532469</v>
      </c>
    </row>
    <row r="156" spans="1:13" ht="15" thickBot="1" x14ac:dyDescent="0.35">
      <c r="B156" s="23"/>
      <c r="C156" s="24"/>
      <c r="D156" s="25"/>
      <c r="E156" s="25"/>
      <c r="F156" s="26"/>
      <c r="G156" s="26"/>
      <c r="H156" s="26"/>
      <c r="I156" s="26"/>
      <c r="J156" s="26"/>
      <c r="K156" s="43"/>
      <c r="L156" s="26"/>
      <c r="M156" s="26"/>
    </row>
    <row r="157" spans="1:13" ht="15" thickBot="1" x14ac:dyDescent="0.35">
      <c r="A157" s="4" t="s">
        <v>3408</v>
      </c>
      <c r="B157" s="21" t="s">
        <v>178</v>
      </c>
      <c r="C157" s="4" t="s">
        <v>179</v>
      </c>
      <c r="D157" s="5" t="s">
        <v>14</v>
      </c>
      <c r="E157" s="5" t="s">
        <v>15</v>
      </c>
      <c r="F157" s="6">
        <v>1</v>
      </c>
      <c r="G157" s="6">
        <v>0</v>
      </c>
      <c r="H157" s="6">
        <v>0</v>
      </c>
      <c r="I157" s="6">
        <v>1</v>
      </c>
      <c r="J157" s="6">
        <v>12000</v>
      </c>
      <c r="K157" s="31">
        <v>0</v>
      </c>
      <c r="L157" s="6">
        <v>12000</v>
      </c>
      <c r="M157" s="6">
        <v>2360</v>
      </c>
    </row>
    <row r="158" spans="1:13" ht="15" thickBot="1" x14ac:dyDescent="0.35">
      <c r="A158" s="4" t="s">
        <v>3409</v>
      </c>
      <c r="B158" s="3" t="s">
        <v>180</v>
      </c>
      <c r="C158" s="4" t="s">
        <v>179</v>
      </c>
      <c r="D158" s="5" t="s">
        <v>21</v>
      </c>
      <c r="E158" s="5" t="s">
        <v>22</v>
      </c>
      <c r="F158" s="6">
        <v>1</v>
      </c>
      <c r="G158" s="6">
        <v>0</v>
      </c>
      <c r="H158" s="6">
        <v>0</v>
      </c>
      <c r="I158" s="6">
        <v>1</v>
      </c>
      <c r="J158" s="6">
        <v>16898</v>
      </c>
      <c r="K158" s="31">
        <v>0</v>
      </c>
      <c r="L158" s="6">
        <v>16898</v>
      </c>
      <c r="M158" s="6">
        <v>2396</v>
      </c>
    </row>
    <row r="159" spans="1:13" ht="15" thickBot="1" x14ac:dyDescent="0.35">
      <c r="A159" s="4" t="s">
        <v>3410</v>
      </c>
      <c r="B159" s="3" t="s">
        <v>181</v>
      </c>
      <c r="C159" s="4" t="s">
        <v>179</v>
      </c>
      <c r="D159" s="5" t="s">
        <v>21</v>
      </c>
      <c r="E159" s="5" t="s">
        <v>22</v>
      </c>
      <c r="F159" s="6">
        <v>1</v>
      </c>
      <c r="G159" s="6">
        <v>3</v>
      </c>
      <c r="H159" s="6">
        <v>0</v>
      </c>
      <c r="I159" s="6">
        <v>4</v>
      </c>
      <c r="J159" s="6">
        <v>8200</v>
      </c>
      <c r="K159" s="31">
        <v>3600</v>
      </c>
      <c r="L159" s="6">
        <v>11800</v>
      </c>
      <c r="M159" s="6">
        <v>5880</v>
      </c>
    </row>
    <row r="160" spans="1:13" ht="15" thickBot="1" x14ac:dyDescent="0.35">
      <c r="A160" s="4" t="s">
        <v>3411</v>
      </c>
      <c r="B160" s="3" t="s">
        <v>182</v>
      </c>
      <c r="C160" s="4" t="s">
        <v>179</v>
      </c>
      <c r="D160" s="5" t="s">
        <v>14</v>
      </c>
      <c r="E160" s="5" t="s">
        <v>15</v>
      </c>
      <c r="F160" s="6">
        <v>1</v>
      </c>
      <c r="G160" s="6">
        <v>0</v>
      </c>
      <c r="H160" s="6">
        <v>0</v>
      </c>
      <c r="I160" s="6">
        <v>1</v>
      </c>
      <c r="J160" s="6">
        <v>26000</v>
      </c>
      <c r="K160" s="31">
        <v>0</v>
      </c>
      <c r="L160" s="6">
        <v>26000</v>
      </c>
      <c r="M160" s="6">
        <v>3137</v>
      </c>
    </row>
    <row r="161" spans="1:13" ht="15" thickBot="1" x14ac:dyDescent="0.35">
      <c r="A161" s="4" t="s">
        <v>3412</v>
      </c>
      <c r="B161" s="3" t="s">
        <v>183</v>
      </c>
      <c r="C161" s="4" t="s">
        <v>179</v>
      </c>
      <c r="D161" s="5" t="s">
        <v>14</v>
      </c>
      <c r="E161" s="5" t="s">
        <v>15</v>
      </c>
      <c r="F161" s="6">
        <v>1</v>
      </c>
      <c r="G161" s="6">
        <v>0</v>
      </c>
      <c r="H161" s="6">
        <v>0</v>
      </c>
      <c r="I161" s="6">
        <v>1</v>
      </c>
      <c r="J161" s="6">
        <v>13600</v>
      </c>
      <c r="K161" s="31">
        <v>0</v>
      </c>
      <c r="L161" s="6">
        <v>13600</v>
      </c>
      <c r="M161" s="6">
        <v>2037</v>
      </c>
    </row>
    <row r="162" spans="1:13" ht="15" thickBot="1" x14ac:dyDescent="0.35">
      <c r="A162" s="4" t="s">
        <v>3413</v>
      </c>
      <c r="B162" s="3" t="s">
        <v>184</v>
      </c>
      <c r="C162" s="4" t="s">
        <v>179</v>
      </c>
      <c r="D162" s="5" t="s">
        <v>21</v>
      </c>
      <c r="E162" s="5" t="s">
        <v>22</v>
      </c>
      <c r="F162" s="6">
        <v>1</v>
      </c>
      <c r="G162" s="6">
        <v>0</v>
      </c>
      <c r="H162" s="6">
        <v>0</v>
      </c>
      <c r="I162" s="6">
        <v>1</v>
      </c>
      <c r="J162" s="6">
        <v>2300</v>
      </c>
      <c r="K162" s="28">
        <v>0</v>
      </c>
      <c r="L162" s="6">
        <v>2300</v>
      </c>
      <c r="M162" s="6">
        <v>2111</v>
      </c>
    </row>
    <row r="163" spans="1:13" ht="15" thickBot="1" x14ac:dyDescent="0.35">
      <c r="A163" s="4" t="s">
        <v>3414</v>
      </c>
      <c r="B163" s="3" t="s">
        <v>185</v>
      </c>
      <c r="C163" s="4" t="s">
        <v>179</v>
      </c>
      <c r="D163" s="5" t="s">
        <v>18</v>
      </c>
      <c r="E163" s="5" t="s">
        <v>19</v>
      </c>
      <c r="F163" s="6">
        <v>1</v>
      </c>
      <c r="G163" s="6">
        <v>0</v>
      </c>
      <c r="H163" s="6">
        <v>0</v>
      </c>
      <c r="I163" s="6">
        <v>1</v>
      </c>
      <c r="J163" s="6">
        <v>2754</v>
      </c>
      <c r="K163" s="31">
        <v>0</v>
      </c>
      <c r="L163" s="6">
        <v>2754</v>
      </c>
      <c r="M163" s="6">
        <v>2754</v>
      </c>
    </row>
    <row r="164" spans="1:13" ht="15" thickBot="1" x14ac:dyDescent="0.35">
      <c r="A164" s="4" t="s">
        <v>3415</v>
      </c>
      <c r="B164" s="3" t="s">
        <v>186</v>
      </c>
      <c r="C164" s="4" t="s">
        <v>179</v>
      </c>
      <c r="D164" s="5" t="s">
        <v>14</v>
      </c>
      <c r="E164" s="5" t="s">
        <v>15</v>
      </c>
      <c r="F164" s="6">
        <v>1</v>
      </c>
      <c r="G164" s="6">
        <v>0</v>
      </c>
      <c r="H164" s="6">
        <v>0</v>
      </c>
      <c r="I164" s="6">
        <v>1</v>
      </c>
      <c r="J164" s="6">
        <v>10825</v>
      </c>
      <c r="K164" s="31">
        <v>0</v>
      </c>
      <c r="L164" s="6">
        <v>10825</v>
      </c>
      <c r="M164" s="6">
        <v>1976</v>
      </c>
    </row>
    <row r="165" spans="1:13" ht="15" thickBot="1" x14ac:dyDescent="0.35">
      <c r="A165" s="4" t="s">
        <v>3416</v>
      </c>
      <c r="B165" s="3" t="s">
        <v>187</v>
      </c>
      <c r="C165" s="4" t="s">
        <v>179</v>
      </c>
      <c r="D165" s="5" t="s">
        <v>71</v>
      </c>
      <c r="E165" s="5" t="s">
        <v>72</v>
      </c>
      <c r="F165" s="6">
        <v>1</v>
      </c>
      <c r="G165" s="6">
        <v>0</v>
      </c>
      <c r="H165" s="6">
        <v>0</v>
      </c>
      <c r="I165" s="6">
        <v>1</v>
      </c>
      <c r="J165" s="6">
        <v>12000</v>
      </c>
      <c r="K165" s="31">
        <v>0</v>
      </c>
      <c r="L165" s="6">
        <v>12000</v>
      </c>
      <c r="M165" s="6">
        <v>3248</v>
      </c>
    </row>
    <row r="166" spans="1:13" ht="15" thickBot="1" x14ac:dyDescent="0.35">
      <c r="A166" s="4" t="s">
        <v>3417</v>
      </c>
      <c r="B166" s="3" t="s">
        <v>188</v>
      </c>
      <c r="C166" s="4" t="s">
        <v>179</v>
      </c>
      <c r="D166" s="5" t="s">
        <v>14</v>
      </c>
      <c r="E166" s="5" t="s">
        <v>15</v>
      </c>
      <c r="F166" s="6">
        <v>1</v>
      </c>
      <c r="G166" s="6">
        <v>0</v>
      </c>
      <c r="H166" s="6">
        <v>0</v>
      </c>
      <c r="I166" s="6">
        <v>1</v>
      </c>
      <c r="J166" s="6">
        <v>9370</v>
      </c>
      <c r="K166" s="31">
        <v>0</v>
      </c>
      <c r="L166" s="6">
        <v>9370</v>
      </c>
      <c r="M166" s="6">
        <v>2028</v>
      </c>
    </row>
    <row r="167" spans="1:13" ht="15" thickBot="1" x14ac:dyDescent="0.35">
      <c r="A167" s="4" t="s">
        <v>3418</v>
      </c>
      <c r="B167" s="3" t="s">
        <v>189</v>
      </c>
      <c r="C167" s="4" t="s">
        <v>179</v>
      </c>
      <c r="D167" s="5" t="s">
        <v>14</v>
      </c>
      <c r="E167" s="5" t="s">
        <v>15</v>
      </c>
      <c r="F167" s="6">
        <v>1</v>
      </c>
      <c r="G167" s="6">
        <v>0</v>
      </c>
      <c r="H167" s="6">
        <v>1</v>
      </c>
      <c r="I167" s="6">
        <v>2</v>
      </c>
      <c r="J167" s="6">
        <v>9100</v>
      </c>
      <c r="K167" s="31">
        <v>60</v>
      </c>
      <c r="L167" s="6">
        <v>9160</v>
      </c>
      <c r="M167" s="6">
        <v>2262</v>
      </c>
    </row>
    <row r="168" spans="1:13" ht="15" thickBot="1" x14ac:dyDescent="0.35">
      <c r="A168" s="4" t="s">
        <v>3419</v>
      </c>
      <c r="B168" s="3" t="s">
        <v>190</v>
      </c>
      <c r="C168" s="4" t="s">
        <v>179</v>
      </c>
      <c r="D168" s="5" t="s">
        <v>14</v>
      </c>
      <c r="E168" s="5" t="s">
        <v>15</v>
      </c>
      <c r="F168" s="6">
        <v>1</v>
      </c>
      <c r="G168" s="6">
        <v>0</v>
      </c>
      <c r="H168" s="6">
        <v>0</v>
      </c>
      <c r="I168" s="6">
        <v>1</v>
      </c>
      <c r="J168" s="6">
        <v>7380</v>
      </c>
      <c r="K168" s="31">
        <v>0</v>
      </c>
      <c r="L168" s="6">
        <v>7380</v>
      </c>
      <c r="M168" s="6">
        <v>2015</v>
      </c>
    </row>
    <row r="169" spans="1:13" ht="15" thickBot="1" x14ac:dyDescent="0.35">
      <c r="A169" s="4" t="s">
        <v>3420</v>
      </c>
      <c r="B169" s="3" t="s">
        <v>191</v>
      </c>
      <c r="C169" s="4" t="s">
        <v>179</v>
      </c>
      <c r="D169" s="5" t="s">
        <v>21</v>
      </c>
      <c r="E169" s="5" t="s">
        <v>22</v>
      </c>
      <c r="F169" s="6">
        <v>1</v>
      </c>
      <c r="G169" s="6">
        <v>0</v>
      </c>
      <c r="H169" s="6">
        <v>0</v>
      </c>
      <c r="I169" s="6">
        <v>1</v>
      </c>
      <c r="J169" s="6">
        <v>15000</v>
      </c>
      <c r="K169" s="31">
        <v>0</v>
      </c>
      <c r="L169" s="6">
        <v>15000</v>
      </c>
      <c r="M169" s="6">
        <v>3267</v>
      </c>
    </row>
    <row r="170" spans="1:13" ht="15" thickBot="1" x14ac:dyDescent="0.35">
      <c r="A170" s="4" t="s">
        <v>3421</v>
      </c>
      <c r="B170" s="3" t="s">
        <v>192</v>
      </c>
      <c r="C170" s="4" t="s">
        <v>179</v>
      </c>
      <c r="D170" s="5" t="s">
        <v>14</v>
      </c>
      <c r="E170" s="5" t="s">
        <v>15</v>
      </c>
      <c r="F170" s="6">
        <v>1</v>
      </c>
      <c r="G170" s="6">
        <v>1</v>
      </c>
      <c r="H170" s="6">
        <v>0</v>
      </c>
      <c r="I170" s="6">
        <v>2</v>
      </c>
      <c r="J170" s="6">
        <v>6400</v>
      </c>
      <c r="K170" s="31">
        <v>757</v>
      </c>
      <c r="L170" s="6">
        <v>7157</v>
      </c>
      <c r="M170" s="6">
        <v>4097</v>
      </c>
    </row>
    <row r="171" spans="1:13" ht="15" thickBot="1" x14ac:dyDescent="0.35">
      <c r="A171" s="4" t="s">
        <v>3422</v>
      </c>
      <c r="B171" s="3" t="s">
        <v>193</v>
      </c>
      <c r="C171" s="4" t="s">
        <v>179</v>
      </c>
      <c r="D171" s="5" t="s">
        <v>14</v>
      </c>
      <c r="E171" s="5" t="s">
        <v>15</v>
      </c>
      <c r="F171" s="6">
        <v>1</v>
      </c>
      <c r="G171" s="6">
        <v>0</v>
      </c>
      <c r="H171" s="6">
        <v>0</v>
      </c>
      <c r="I171" s="6">
        <v>1</v>
      </c>
      <c r="J171" s="6">
        <v>2000</v>
      </c>
      <c r="K171" s="31">
        <v>0</v>
      </c>
      <c r="L171" s="6">
        <v>2000</v>
      </c>
      <c r="M171" s="6">
        <v>1530</v>
      </c>
    </row>
    <row r="172" spans="1:13" ht="15" thickBot="1" x14ac:dyDescent="0.35">
      <c r="A172" s="4" t="s">
        <v>3423</v>
      </c>
      <c r="B172" s="3" t="s">
        <v>194</v>
      </c>
      <c r="C172" s="4" t="s">
        <v>179</v>
      </c>
      <c r="D172" s="5" t="s">
        <v>14</v>
      </c>
      <c r="E172" s="5" t="s">
        <v>15</v>
      </c>
      <c r="F172" s="6">
        <v>1</v>
      </c>
      <c r="G172" s="6">
        <v>0</v>
      </c>
      <c r="H172" s="6">
        <v>0</v>
      </c>
      <c r="I172" s="6">
        <v>1</v>
      </c>
      <c r="J172" s="6">
        <v>7940</v>
      </c>
      <c r="K172" s="31">
        <v>0</v>
      </c>
      <c r="L172" s="6">
        <v>7940</v>
      </c>
      <c r="M172" s="6">
        <v>2134</v>
      </c>
    </row>
    <row r="173" spans="1:13" ht="15" thickBot="1" x14ac:dyDescent="0.35">
      <c r="A173" s="4" t="s">
        <v>3424</v>
      </c>
      <c r="B173" s="3" t="s">
        <v>195</v>
      </c>
      <c r="C173" s="4" t="s">
        <v>179</v>
      </c>
      <c r="D173" s="5" t="s">
        <v>14</v>
      </c>
      <c r="E173" s="5" t="s">
        <v>15</v>
      </c>
      <c r="F173" s="6">
        <v>1</v>
      </c>
      <c r="G173" s="6">
        <v>0</v>
      </c>
      <c r="H173" s="6">
        <v>0</v>
      </c>
      <c r="I173" s="6">
        <v>1</v>
      </c>
      <c r="J173" s="6">
        <v>34000</v>
      </c>
      <c r="K173" s="31">
        <v>0</v>
      </c>
      <c r="L173" s="6">
        <v>34000</v>
      </c>
      <c r="M173" s="6">
        <v>2931</v>
      </c>
    </row>
    <row r="174" spans="1:13" ht="15" thickBot="1" x14ac:dyDescent="0.35">
      <c r="A174" s="4" t="s">
        <v>3425</v>
      </c>
      <c r="B174" s="3" t="s">
        <v>196</v>
      </c>
      <c r="C174" s="4" t="s">
        <v>179</v>
      </c>
      <c r="D174" s="5" t="s">
        <v>14</v>
      </c>
      <c r="E174" s="5" t="s">
        <v>15</v>
      </c>
      <c r="F174" s="6">
        <v>1</v>
      </c>
      <c r="G174" s="6">
        <v>0</v>
      </c>
      <c r="H174" s="6">
        <v>0</v>
      </c>
      <c r="I174" s="6">
        <v>1</v>
      </c>
      <c r="J174" s="6">
        <v>4250</v>
      </c>
      <c r="K174" s="31">
        <v>0</v>
      </c>
      <c r="L174" s="6">
        <v>4250</v>
      </c>
      <c r="M174" s="6">
        <v>2184</v>
      </c>
    </row>
    <row r="175" spans="1:13" ht="15" thickBot="1" x14ac:dyDescent="0.35">
      <c r="A175" s="4" t="s">
        <v>3426</v>
      </c>
      <c r="B175" s="3" t="s">
        <v>197</v>
      </c>
      <c r="C175" s="4" t="s">
        <v>179</v>
      </c>
      <c r="D175" s="5" t="s">
        <v>18</v>
      </c>
      <c r="E175" s="5" t="s">
        <v>19</v>
      </c>
      <c r="F175" s="6">
        <v>1</v>
      </c>
      <c r="G175" s="6">
        <v>0</v>
      </c>
      <c r="H175" s="6">
        <v>0</v>
      </c>
      <c r="I175" s="6">
        <v>1</v>
      </c>
      <c r="J175" s="6">
        <v>6580</v>
      </c>
      <c r="K175" s="31">
        <v>0</v>
      </c>
      <c r="L175" s="6">
        <v>6580</v>
      </c>
      <c r="M175" s="6">
        <v>2392</v>
      </c>
    </row>
    <row r="176" spans="1:13" ht="15" thickBot="1" x14ac:dyDescent="0.35">
      <c r="A176" s="4" t="s">
        <v>3427</v>
      </c>
      <c r="B176" s="3" t="s">
        <v>198</v>
      </c>
      <c r="C176" s="4" t="s">
        <v>179</v>
      </c>
      <c r="D176" s="5" t="s">
        <v>18</v>
      </c>
      <c r="E176" s="5" t="s">
        <v>19</v>
      </c>
      <c r="F176" s="6">
        <v>1</v>
      </c>
      <c r="G176" s="6">
        <v>0</v>
      </c>
      <c r="H176" s="6">
        <v>0</v>
      </c>
      <c r="I176" s="6">
        <v>1</v>
      </c>
      <c r="J176" s="6">
        <v>7100</v>
      </c>
      <c r="K176" s="31">
        <v>0</v>
      </c>
      <c r="L176" s="6">
        <v>7100</v>
      </c>
      <c r="M176" s="6">
        <v>2065</v>
      </c>
    </row>
    <row r="177" spans="1:13" ht="15" thickBot="1" x14ac:dyDescent="0.35">
      <c r="A177" s="4" t="s">
        <v>3428</v>
      </c>
      <c r="B177" s="3" t="s">
        <v>199</v>
      </c>
      <c r="C177" s="4" t="s">
        <v>179</v>
      </c>
      <c r="D177" s="5" t="s">
        <v>91</v>
      </c>
      <c r="E177" s="5" t="s">
        <v>92</v>
      </c>
      <c r="F177" s="6">
        <v>1</v>
      </c>
      <c r="G177" s="6">
        <v>0</v>
      </c>
      <c r="H177" s="6">
        <v>0</v>
      </c>
      <c r="I177" s="6">
        <v>1</v>
      </c>
      <c r="J177" s="6">
        <v>7320</v>
      </c>
      <c r="K177" s="28">
        <v>0</v>
      </c>
      <c r="L177" s="6">
        <v>7320</v>
      </c>
      <c r="M177" s="6">
        <v>2397</v>
      </c>
    </row>
    <row r="178" spans="1:13" ht="15" thickBot="1" x14ac:dyDescent="0.35">
      <c r="A178" s="4" t="s">
        <v>3429</v>
      </c>
      <c r="B178" s="3" t="s">
        <v>200</v>
      </c>
      <c r="C178" s="4" t="s">
        <v>179</v>
      </c>
      <c r="D178" s="5" t="s">
        <v>14</v>
      </c>
      <c r="E178" s="5" t="s">
        <v>15</v>
      </c>
      <c r="F178" s="6">
        <v>1</v>
      </c>
      <c r="G178" s="6">
        <v>0</v>
      </c>
      <c r="H178" s="6">
        <v>0</v>
      </c>
      <c r="I178" s="6">
        <v>1</v>
      </c>
      <c r="J178" s="6">
        <v>9065</v>
      </c>
      <c r="K178" s="31">
        <v>0</v>
      </c>
      <c r="L178" s="6">
        <v>9065</v>
      </c>
      <c r="M178" s="6">
        <v>2028</v>
      </c>
    </row>
    <row r="179" spans="1:13" ht="15" thickBot="1" x14ac:dyDescent="0.35">
      <c r="A179" s="4" t="s">
        <v>3430</v>
      </c>
      <c r="B179" s="3" t="s">
        <v>201</v>
      </c>
      <c r="C179" s="4" t="s">
        <v>179</v>
      </c>
      <c r="D179" s="5" t="s">
        <v>14</v>
      </c>
      <c r="E179" s="5" t="s">
        <v>15</v>
      </c>
      <c r="F179" s="6">
        <v>1</v>
      </c>
      <c r="G179" s="6">
        <v>0</v>
      </c>
      <c r="H179" s="6">
        <v>0</v>
      </c>
      <c r="I179" s="6">
        <v>1</v>
      </c>
      <c r="J179" s="6">
        <v>14400</v>
      </c>
      <c r="K179" s="31">
        <v>0</v>
      </c>
      <c r="L179" s="6">
        <v>14400</v>
      </c>
      <c r="M179" s="6">
        <v>3210</v>
      </c>
    </row>
    <row r="180" spans="1:13" ht="15" thickBot="1" x14ac:dyDescent="0.35">
      <c r="A180" s="4" t="s">
        <v>3431</v>
      </c>
      <c r="B180" s="3" t="s">
        <v>202</v>
      </c>
      <c r="C180" s="4" t="s">
        <v>179</v>
      </c>
      <c r="D180" s="5" t="s">
        <v>14</v>
      </c>
      <c r="E180" s="5" t="s">
        <v>15</v>
      </c>
      <c r="F180" s="6">
        <v>1</v>
      </c>
      <c r="G180" s="6">
        <v>0</v>
      </c>
      <c r="H180" s="6">
        <v>0</v>
      </c>
      <c r="I180" s="6">
        <v>1</v>
      </c>
      <c r="J180" s="6">
        <v>5400</v>
      </c>
      <c r="K180" s="31">
        <v>0</v>
      </c>
      <c r="L180" s="6">
        <v>5400</v>
      </c>
      <c r="M180" s="6">
        <v>1636</v>
      </c>
    </row>
    <row r="181" spans="1:13" ht="15" thickBot="1" x14ac:dyDescent="0.35">
      <c r="A181" s="4" t="s">
        <v>3432</v>
      </c>
      <c r="B181" s="3" t="s">
        <v>203</v>
      </c>
      <c r="C181" s="4" t="s">
        <v>179</v>
      </c>
      <c r="D181" s="5" t="s">
        <v>14</v>
      </c>
      <c r="E181" s="5" t="s">
        <v>15</v>
      </c>
      <c r="F181" s="6">
        <v>1</v>
      </c>
      <c r="G181" s="6">
        <v>0</v>
      </c>
      <c r="H181" s="6">
        <v>0</v>
      </c>
      <c r="I181" s="6">
        <v>1</v>
      </c>
      <c r="J181" s="6">
        <v>16800</v>
      </c>
      <c r="K181" s="31">
        <v>0</v>
      </c>
      <c r="L181" s="6">
        <v>16800</v>
      </c>
      <c r="M181" s="6">
        <v>1891</v>
      </c>
    </row>
    <row r="182" spans="1:13" ht="15" thickBot="1" x14ac:dyDescent="0.35">
      <c r="A182" s="4" t="s">
        <v>3433</v>
      </c>
      <c r="B182" s="3" t="s">
        <v>204</v>
      </c>
      <c r="C182" s="4" t="s">
        <v>179</v>
      </c>
      <c r="D182" s="5" t="s">
        <v>14</v>
      </c>
      <c r="E182" s="5" t="s">
        <v>15</v>
      </c>
      <c r="F182" s="6">
        <v>1</v>
      </c>
      <c r="G182" s="6">
        <v>0</v>
      </c>
      <c r="H182" s="6">
        <v>0</v>
      </c>
      <c r="I182" s="6">
        <v>1</v>
      </c>
      <c r="J182" s="6">
        <v>3562</v>
      </c>
      <c r="K182" s="31">
        <v>0</v>
      </c>
      <c r="L182" s="6">
        <v>3562</v>
      </c>
      <c r="M182" s="6">
        <v>2391</v>
      </c>
    </row>
    <row r="183" spans="1:13" ht="15" thickBot="1" x14ac:dyDescent="0.35">
      <c r="A183" s="4" t="s">
        <v>3434</v>
      </c>
      <c r="B183" s="3" t="s">
        <v>205</v>
      </c>
      <c r="C183" s="4" t="s">
        <v>179</v>
      </c>
      <c r="D183" s="5" t="s">
        <v>14</v>
      </c>
      <c r="E183" s="5" t="s">
        <v>15</v>
      </c>
      <c r="F183" s="6">
        <v>1</v>
      </c>
      <c r="G183" s="6">
        <v>0</v>
      </c>
      <c r="H183" s="6">
        <v>0</v>
      </c>
      <c r="I183" s="6">
        <v>1</v>
      </c>
      <c r="J183" s="6">
        <v>15000</v>
      </c>
      <c r="K183" s="31">
        <v>0</v>
      </c>
      <c r="L183" s="6">
        <v>15000</v>
      </c>
      <c r="M183" s="6">
        <v>2102</v>
      </c>
    </row>
    <row r="184" spans="1:13" ht="15" thickBot="1" x14ac:dyDescent="0.35">
      <c r="A184" s="4" t="s">
        <v>3407</v>
      </c>
      <c r="B184" s="3" t="s">
        <v>289</v>
      </c>
      <c r="C184" s="4" t="s">
        <v>179</v>
      </c>
      <c r="D184" s="5" t="s">
        <v>21</v>
      </c>
      <c r="E184" s="5" t="s">
        <v>22</v>
      </c>
      <c r="F184" s="6">
        <v>1</v>
      </c>
      <c r="G184" s="6">
        <v>0</v>
      </c>
      <c r="H184" s="6">
        <v>0</v>
      </c>
      <c r="I184" s="6">
        <v>1</v>
      </c>
      <c r="J184" s="6">
        <v>5524</v>
      </c>
      <c r="K184" s="28">
        <v>0</v>
      </c>
      <c r="L184" s="6">
        <v>5524</v>
      </c>
      <c r="M184" s="6">
        <v>2340</v>
      </c>
    </row>
    <row r="185" spans="1:13" ht="15" thickBot="1" x14ac:dyDescent="0.35">
      <c r="A185" s="4" t="s">
        <v>3435</v>
      </c>
      <c r="B185" s="3" t="s">
        <v>206</v>
      </c>
      <c r="C185" s="4" t="s">
        <v>179</v>
      </c>
      <c r="D185" s="5" t="s">
        <v>18</v>
      </c>
      <c r="E185" s="5" t="s">
        <v>19</v>
      </c>
      <c r="F185" s="6">
        <v>1</v>
      </c>
      <c r="G185" s="6">
        <v>0</v>
      </c>
      <c r="H185" s="6">
        <v>0</v>
      </c>
      <c r="I185" s="6">
        <v>1</v>
      </c>
      <c r="J185" s="6">
        <v>7000</v>
      </c>
      <c r="K185" s="31">
        <v>0</v>
      </c>
      <c r="L185" s="6">
        <v>7000</v>
      </c>
      <c r="M185" s="6">
        <v>2657</v>
      </c>
    </row>
    <row r="186" spans="1:13" ht="15" thickBot="1" x14ac:dyDescent="0.35">
      <c r="A186" s="4" t="s">
        <v>3436</v>
      </c>
      <c r="B186" s="3" t="s">
        <v>207</v>
      </c>
      <c r="C186" s="4" t="s">
        <v>179</v>
      </c>
      <c r="D186" s="5" t="s">
        <v>21</v>
      </c>
      <c r="E186" s="5" t="s">
        <v>22</v>
      </c>
      <c r="F186" s="6">
        <v>1</v>
      </c>
      <c r="G186" s="6">
        <v>0</v>
      </c>
      <c r="H186" s="6">
        <v>0</v>
      </c>
      <c r="I186" s="6">
        <v>1</v>
      </c>
      <c r="J186" s="6">
        <v>4500</v>
      </c>
      <c r="K186" s="31">
        <v>0</v>
      </c>
      <c r="L186" s="6">
        <v>4500</v>
      </c>
      <c r="M186" s="6">
        <v>2860</v>
      </c>
    </row>
    <row r="187" spans="1:13" ht="15" thickBot="1" x14ac:dyDescent="0.35">
      <c r="A187" s="4" t="s">
        <v>3437</v>
      </c>
      <c r="B187" s="3" t="s">
        <v>208</v>
      </c>
      <c r="C187" s="4" t="s">
        <v>179</v>
      </c>
      <c r="D187" s="5" t="s">
        <v>14</v>
      </c>
      <c r="E187" s="5" t="s">
        <v>15</v>
      </c>
      <c r="F187" s="6">
        <v>1</v>
      </c>
      <c r="G187" s="6">
        <v>0</v>
      </c>
      <c r="H187" s="6">
        <v>0</v>
      </c>
      <c r="I187" s="6">
        <v>1</v>
      </c>
      <c r="J187" s="6">
        <v>17060</v>
      </c>
      <c r="K187" s="31">
        <v>0</v>
      </c>
      <c r="L187" s="6">
        <v>17060</v>
      </c>
      <c r="M187" s="6">
        <v>2496</v>
      </c>
    </row>
    <row r="188" spans="1:13" ht="15" thickBot="1" x14ac:dyDescent="0.35">
      <c r="A188" s="4" t="s">
        <v>3438</v>
      </c>
      <c r="B188" s="3" t="s">
        <v>209</v>
      </c>
      <c r="C188" s="4" t="s">
        <v>179</v>
      </c>
      <c r="D188" s="5" t="s">
        <v>28</v>
      </c>
      <c r="E188" s="5" t="s">
        <v>29</v>
      </c>
      <c r="F188" s="6">
        <v>1</v>
      </c>
      <c r="G188" s="6">
        <v>0</v>
      </c>
      <c r="H188" s="6">
        <v>0</v>
      </c>
      <c r="I188" s="6">
        <v>1</v>
      </c>
      <c r="J188" s="6">
        <v>10952</v>
      </c>
      <c r="K188" s="31">
        <v>0</v>
      </c>
      <c r="L188" s="6">
        <v>10952</v>
      </c>
      <c r="M188" s="6">
        <v>2652</v>
      </c>
    </row>
    <row r="189" spans="1:13" ht="15" thickBot="1" x14ac:dyDescent="0.35">
      <c r="A189" s="4" t="s">
        <v>3439</v>
      </c>
      <c r="B189" s="3" t="s">
        <v>210</v>
      </c>
      <c r="C189" s="4" t="s">
        <v>179</v>
      </c>
      <c r="D189" s="5" t="s">
        <v>14</v>
      </c>
      <c r="E189" s="5" t="s">
        <v>15</v>
      </c>
      <c r="F189" s="6">
        <v>1</v>
      </c>
      <c r="G189" s="6">
        <v>0</v>
      </c>
      <c r="H189" s="6">
        <v>0</v>
      </c>
      <c r="I189" s="6">
        <v>1</v>
      </c>
      <c r="J189" s="6">
        <v>2744</v>
      </c>
      <c r="K189" s="31">
        <v>0</v>
      </c>
      <c r="L189" s="6">
        <v>2744</v>
      </c>
      <c r="M189" s="6">
        <v>1762</v>
      </c>
    </row>
    <row r="190" spans="1:13" ht="15" thickBot="1" x14ac:dyDescent="0.35">
      <c r="A190" s="4" t="s">
        <v>3440</v>
      </c>
      <c r="B190" s="3" t="s">
        <v>211</v>
      </c>
      <c r="C190" s="4" t="s">
        <v>179</v>
      </c>
      <c r="D190" s="5" t="s">
        <v>14</v>
      </c>
      <c r="E190" s="5" t="s">
        <v>15</v>
      </c>
      <c r="F190" s="6">
        <v>1</v>
      </c>
      <c r="G190" s="6">
        <v>0</v>
      </c>
      <c r="H190" s="6">
        <v>0</v>
      </c>
      <c r="I190" s="6">
        <v>1</v>
      </c>
      <c r="J190" s="6">
        <v>2000</v>
      </c>
      <c r="K190" s="28">
        <v>0</v>
      </c>
      <c r="L190" s="6">
        <v>2000</v>
      </c>
      <c r="M190" s="6">
        <v>2288</v>
      </c>
    </row>
    <row r="191" spans="1:13" ht="15" thickBot="1" x14ac:dyDescent="0.35">
      <c r="A191" s="4" t="s">
        <v>3441</v>
      </c>
      <c r="B191" s="3" t="s">
        <v>212</v>
      </c>
      <c r="C191" s="4" t="s">
        <v>179</v>
      </c>
      <c r="D191" s="5" t="s">
        <v>14</v>
      </c>
      <c r="E191" s="5" t="s">
        <v>15</v>
      </c>
      <c r="F191" s="6">
        <v>1</v>
      </c>
      <c r="G191" s="6">
        <v>0</v>
      </c>
      <c r="H191" s="6">
        <v>0</v>
      </c>
      <c r="I191" s="6">
        <v>1</v>
      </c>
      <c r="J191" s="6">
        <v>4416</v>
      </c>
      <c r="K191" s="31">
        <v>0</v>
      </c>
      <c r="L191" s="6">
        <v>4416</v>
      </c>
      <c r="M191" s="6">
        <v>2121</v>
      </c>
    </row>
    <row r="192" spans="1:13" ht="15" thickBot="1" x14ac:dyDescent="0.35">
      <c r="A192" s="4" t="s">
        <v>3442</v>
      </c>
      <c r="B192" s="3" t="s">
        <v>213</v>
      </c>
      <c r="C192" s="4" t="s">
        <v>179</v>
      </c>
      <c r="D192" s="5" t="s">
        <v>14</v>
      </c>
      <c r="E192" s="5" t="s">
        <v>15</v>
      </c>
      <c r="F192" s="6">
        <v>1</v>
      </c>
      <c r="G192" s="6">
        <v>0</v>
      </c>
      <c r="H192" s="6">
        <v>0</v>
      </c>
      <c r="I192" s="6">
        <v>1</v>
      </c>
      <c r="J192" s="6">
        <v>2440</v>
      </c>
      <c r="K192" s="31">
        <v>0</v>
      </c>
      <c r="L192" s="6">
        <v>2440</v>
      </c>
      <c r="M192" s="6">
        <v>2562</v>
      </c>
    </row>
    <row r="193" spans="1:13" ht="15" thickBot="1" x14ac:dyDescent="0.35">
      <c r="A193" s="4" t="s">
        <v>3443</v>
      </c>
      <c r="B193" s="3" t="s">
        <v>214</v>
      </c>
      <c r="C193" s="4" t="s">
        <v>179</v>
      </c>
      <c r="D193" s="5" t="s">
        <v>14</v>
      </c>
      <c r="E193" s="5" t="s">
        <v>15</v>
      </c>
      <c r="F193" s="6">
        <v>1</v>
      </c>
      <c r="G193" s="6">
        <v>0</v>
      </c>
      <c r="H193" s="6">
        <v>0</v>
      </c>
      <c r="I193" s="6">
        <v>1</v>
      </c>
      <c r="J193" s="6">
        <v>7300</v>
      </c>
      <c r="K193" s="28">
        <v>0</v>
      </c>
      <c r="L193" s="6">
        <v>7300</v>
      </c>
      <c r="M193" s="6">
        <v>2288</v>
      </c>
    </row>
    <row r="194" spans="1:13" ht="15" thickBot="1" x14ac:dyDescent="0.35">
      <c r="A194" s="4" t="s">
        <v>3444</v>
      </c>
      <c r="B194" s="3" t="s">
        <v>215</v>
      </c>
      <c r="C194" s="4" t="s">
        <v>179</v>
      </c>
      <c r="D194" s="5" t="s">
        <v>216</v>
      </c>
      <c r="E194" s="5" t="s">
        <v>217</v>
      </c>
      <c r="F194" s="6">
        <v>1</v>
      </c>
      <c r="G194" s="6">
        <v>0</v>
      </c>
      <c r="H194" s="6">
        <v>0</v>
      </c>
      <c r="I194" s="6">
        <v>1</v>
      </c>
      <c r="J194" s="6">
        <v>5000</v>
      </c>
      <c r="K194" s="31">
        <v>0</v>
      </c>
      <c r="L194" s="6">
        <v>5000</v>
      </c>
      <c r="M194" s="6">
        <v>2348</v>
      </c>
    </row>
    <row r="195" spans="1:13" ht="15" thickBot="1" x14ac:dyDescent="0.35">
      <c r="A195" s="4" t="s">
        <v>3445</v>
      </c>
      <c r="B195" s="3" t="s">
        <v>218</v>
      </c>
      <c r="C195" s="4" t="s">
        <v>179</v>
      </c>
      <c r="D195" s="5" t="s">
        <v>14</v>
      </c>
      <c r="E195" s="5" t="s">
        <v>15</v>
      </c>
      <c r="F195" s="6">
        <v>1</v>
      </c>
      <c r="G195" s="6">
        <v>0</v>
      </c>
      <c r="H195" s="6">
        <v>0</v>
      </c>
      <c r="I195" s="6">
        <v>1</v>
      </c>
      <c r="J195" s="6">
        <v>7284</v>
      </c>
      <c r="K195" s="31">
        <v>0</v>
      </c>
      <c r="L195" s="6">
        <v>7284</v>
      </c>
      <c r="M195" s="6">
        <v>2600</v>
      </c>
    </row>
    <row r="196" spans="1:13" ht="15" thickBot="1" x14ac:dyDescent="0.35">
      <c r="A196" s="4" t="s">
        <v>3446</v>
      </c>
      <c r="B196" s="3" t="s">
        <v>219</v>
      </c>
      <c r="C196" s="4" t="s">
        <v>179</v>
      </c>
      <c r="D196" s="5" t="s">
        <v>18</v>
      </c>
      <c r="E196" s="5" t="s">
        <v>19</v>
      </c>
      <c r="F196" s="6">
        <v>1</v>
      </c>
      <c r="G196" s="6">
        <v>0</v>
      </c>
      <c r="H196" s="6">
        <v>0</v>
      </c>
      <c r="I196" s="6">
        <v>1</v>
      </c>
      <c r="J196" s="6">
        <v>5520</v>
      </c>
      <c r="K196" s="31">
        <v>0</v>
      </c>
      <c r="L196" s="6">
        <v>5520</v>
      </c>
      <c r="M196" s="6">
        <v>2883</v>
      </c>
    </row>
    <row r="197" spans="1:13" ht="15" thickBot="1" x14ac:dyDescent="0.35">
      <c r="A197" s="4" t="s">
        <v>3447</v>
      </c>
      <c r="B197" s="3" t="s">
        <v>220</v>
      </c>
      <c r="C197" s="4" t="s">
        <v>179</v>
      </c>
      <c r="D197" s="5" t="s">
        <v>21</v>
      </c>
      <c r="E197" s="5" t="s">
        <v>22</v>
      </c>
      <c r="F197" s="6">
        <v>1</v>
      </c>
      <c r="G197" s="6">
        <v>2</v>
      </c>
      <c r="H197" s="6">
        <v>0</v>
      </c>
      <c r="I197" s="6">
        <v>3</v>
      </c>
      <c r="J197" s="6">
        <v>1808</v>
      </c>
      <c r="K197" s="31">
        <v>9024</v>
      </c>
      <c r="L197" s="6">
        <v>10832</v>
      </c>
      <c r="M197" s="6">
        <v>6240</v>
      </c>
    </row>
    <row r="198" spans="1:13" ht="15" thickBot="1" x14ac:dyDescent="0.35">
      <c r="A198" s="4" t="s">
        <v>3448</v>
      </c>
      <c r="B198" s="3" t="s">
        <v>221</v>
      </c>
      <c r="C198" s="4" t="s">
        <v>179</v>
      </c>
      <c r="D198" s="5" t="s">
        <v>14</v>
      </c>
      <c r="E198" s="5" t="s">
        <v>15</v>
      </c>
      <c r="F198" s="6">
        <v>1</v>
      </c>
      <c r="G198" s="6">
        <v>0</v>
      </c>
      <c r="H198" s="6">
        <v>0</v>
      </c>
      <c r="I198" s="6">
        <v>1</v>
      </c>
      <c r="J198" s="6">
        <v>4690</v>
      </c>
      <c r="K198" s="31">
        <v>0</v>
      </c>
      <c r="L198" s="6">
        <v>4690</v>
      </c>
      <c r="M198" s="6">
        <v>2291</v>
      </c>
    </row>
    <row r="199" spans="1:13" ht="15" thickBot="1" x14ac:dyDescent="0.35">
      <c r="A199" s="4" t="s">
        <v>3449</v>
      </c>
      <c r="B199" s="3" t="s">
        <v>222</v>
      </c>
      <c r="C199" s="4" t="s">
        <v>179</v>
      </c>
      <c r="D199" s="5" t="s">
        <v>21</v>
      </c>
      <c r="E199" s="5" t="s">
        <v>22</v>
      </c>
      <c r="F199" s="6">
        <v>1</v>
      </c>
      <c r="G199" s="6">
        <v>0</v>
      </c>
      <c r="H199" s="6">
        <v>0</v>
      </c>
      <c r="I199" s="6">
        <v>1</v>
      </c>
      <c r="J199" s="6">
        <v>4169</v>
      </c>
      <c r="K199" s="31">
        <v>0</v>
      </c>
      <c r="L199" s="6">
        <v>4169</v>
      </c>
      <c r="M199" s="6">
        <v>2214</v>
      </c>
    </row>
    <row r="200" spans="1:13" ht="15" thickBot="1" x14ac:dyDescent="0.35">
      <c r="A200" s="4" t="s">
        <v>3450</v>
      </c>
      <c r="B200" s="3" t="s">
        <v>223</v>
      </c>
      <c r="C200" s="4" t="s">
        <v>179</v>
      </c>
      <c r="D200" s="5" t="s">
        <v>14</v>
      </c>
      <c r="E200" s="5" t="s">
        <v>15</v>
      </c>
      <c r="F200" s="6">
        <v>1</v>
      </c>
      <c r="G200" s="6">
        <v>0</v>
      </c>
      <c r="H200" s="6">
        <v>0</v>
      </c>
      <c r="I200" s="6">
        <v>1</v>
      </c>
      <c r="J200" s="6">
        <v>2500</v>
      </c>
      <c r="K200" s="31">
        <v>0</v>
      </c>
      <c r="L200" s="6">
        <v>2500</v>
      </c>
      <c r="M200" s="6">
        <v>2652</v>
      </c>
    </row>
    <row r="201" spans="1:13" ht="15" thickBot="1" x14ac:dyDescent="0.35">
      <c r="A201" s="4" t="s">
        <v>3451</v>
      </c>
      <c r="B201" s="3" t="s">
        <v>224</v>
      </c>
      <c r="C201" s="4" t="s">
        <v>179</v>
      </c>
      <c r="D201" s="5" t="s">
        <v>21</v>
      </c>
      <c r="E201" s="5" t="s">
        <v>22</v>
      </c>
      <c r="F201" s="6">
        <v>1</v>
      </c>
      <c r="G201" s="6">
        <v>0</v>
      </c>
      <c r="H201" s="6">
        <v>0</v>
      </c>
      <c r="I201" s="6">
        <v>1</v>
      </c>
      <c r="J201" s="6">
        <v>5800</v>
      </c>
      <c r="K201" s="31">
        <v>0</v>
      </c>
      <c r="L201" s="6">
        <v>5800</v>
      </c>
      <c r="M201" s="6">
        <v>1925</v>
      </c>
    </row>
    <row r="202" spans="1:13" ht="15" thickBot="1" x14ac:dyDescent="0.35">
      <c r="A202" s="4" t="s">
        <v>3452</v>
      </c>
      <c r="B202" s="3" t="s">
        <v>225</v>
      </c>
      <c r="C202" s="4" t="s">
        <v>179</v>
      </c>
      <c r="D202" s="5" t="s">
        <v>28</v>
      </c>
      <c r="E202" s="5" t="s">
        <v>29</v>
      </c>
      <c r="F202" s="6">
        <v>1</v>
      </c>
      <c r="G202" s="6">
        <v>0</v>
      </c>
      <c r="H202" s="6">
        <v>0</v>
      </c>
      <c r="I202" s="6">
        <v>1</v>
      </c>
      <c r="J202" s="6">
        <v>17350</v>
      </c>
      <c r="K202" s="28">
        <v>0</v>
      </c>
      <c r="L202" s="6">
        <v>17350</v>
      </c>
      <c r="M202" s="6">
        <v>2710</v>
      </c>
    </row>
    <row r="203" spans="1:13" ht="15" thickBot="1" x14ac:dyDescent="0.35">
      <c r="A203" s="4" t="s">
        <v>3453</v>
      </c>
      <c r="B203" s="3" t="s">
        <v>226</v>
      </c>
      <c r="C203" s="4" t="s">
        <v>179</v>
      </c>
      <c r="D203" s="5" t="s">
        <v>18</v>
      </c>
      <c r="E203" s="5" t="s">
        <v>19</v>
      </c>
      <c r="F203" s="6">
        <v>1</v>
      </c>
      <c r="G203" s="6">
        <v>0</v>
      </c>
      <c r="H203" s="6">
        <v>0</v>
      </c>
      <c r="I203" s="6">
        <v>1</v>
      </c>
      <c r="J203" s="6">
        <v>12000</v>
      </c>
      <c r="K203" s="28">
        <v>0</v>
      </c>
      <c r="L203" s="6">
        <v>12000</v>
      </c>
      <c r="M203" s="6">
        <v>1833</v>
      </c>
    </row>
    <row r="204" spans="1:13" ht="15" thickBot="1" x14ac:dyDescent="0.35">
      <c r="A204" s="4" t="s">
        <v>3454</v>
      </c>
      <c r="B204" s="3" t="s">
        <v>227</v>
      </c>
      <c r="C204" s="4" t="s">
        <v>179</v>
      </c>
      <c r="D204" s="5" t="s">
        <v>14</v>
      </c>
      <c r="E204" s="5" t="s">
        <v>15</v>
      </c>
      <c r="F204" s="6">
        <v>1</v>
      </c>
      <c r="G204" s="6">
        <v>0</v>
      </c>
      <c r="H204" s="6">
        <v>0</v>
      </c>
      <c r="I204" s="6">
        <v>1</v>
      </c>
      <c r="J204" s="6">
        <v>20000</v>
      </c>
      <c r="K204" s="31">
        <v>0</v>
      </c>
      <c r="L204" s="6">
        <v>20000</v>
      </c>
      <c r="M204" s="6">
        <v>2080</v>
      </c>
    </row>
    <row r="205" spans="1:13" ht="15" thickBot="1" x14ac:dyDescent="0.35">
      <c r="A205" s="4" t="s">
        <v>3455</v>
      </c>
      <c r="B205" s="3" t="s">
        <v>228</v>
      </c>
      <c r="C205" s="4" t="s">
        <v>179</v>
      </c>
      <c r="D205" s="5" t="s">
        <v>14</v>
      </c>
      <c r="E205" s="5" t="s">
        <v>15</v>
      </c>
      <c r="F205" s="6">
        <v>1</v>
      </c>
      <c r="G205" s="6">
        <v>0</v>
      </c>
      <c r="H205" s="6">
        <v>0</v>
      </c>
      <c r="I205" s="6">
        <v>1</v>
      </c>
      <c r="J205" s="6">
        <v>7000</v>
      </c>
      <c r="K205" s="31">
        <v>0</v>
      </c>
      <c r="L205" s="6">
        <v>7000</v>
      </c>
      <c r="M205" s="6">
        <v>2132</v>
      </c>
    </row>
    <row r="206" spans="1:13" ht="15" thickBot="1" x14ac:dyDescent="0.35">
      <c r="A206" s="4" t="s">
        <v>3456</v>
      </c>
      <c r="B206" s="3" t="s">
        <v>229</v>
      </c>
      <c r="C206" s="4" t="s">
        <v>179</v>
      </c>
      <c r="D206" s="5" t="s">
        <v>21</v>
      </c>
      <c r="E206" s="5" t="s">
        <v>22</v>
      </c>
      <c r="F206" s="6">
        <v>1</v>
      </c>
      <c r="G206" s="6">
        <v>0</v>
      </c>
      <c r="H206" s="6">
        <v>0</v>
      </c>
      <c r="I206" s="6">
        <v>1</v>
      </c>
      <c r="J206" s="6">
        <v>14321</v>
      </c>
      <c r="K206" s="31">
        <v>0</v>
      </c>
      <c r="L206" s="6">
        <v>14321</v>
      </c>
      <c r="M206" s="6">
        <v>2460</v>
      </c>
    </row>
    <row r="207" spans="1:13" ht="15" thickBot="1" x14ac:dyDescent="0.35">
      <c r="A207" s="4" t="s">
        <v>3457</v>
      </c>
      <c r="B207" s="3" t="s">
        <v>230</v>
      </c>
      <c r="C207" s="4" t="s">
        <v>179</v>
      </c>
      <c r="D207" s="5" t="s">
        <v>21</v>
      </c>
      <c r="E207" s="5" t="s">
        <v>22</v>
      </c>
      <c r="F207" s="6">
        <v>1</v>
      </c>
      <c r="G207" s="6">
        <v>0</v>
      </c>
      <c r="H207" s="6">
        <v>0</v>
      </c>
      <c r="I207" s="6">
        <v>1</v>
      </c>
      <c r="J207" s="6">
        <v>7500</v>
      </c>
      <c r="K207" s="31">
        <v>0</v>
      </c>
      <c r="L207" s="6">
        <v>7500</v>
      </c>
      <c r="M207" s="6">
        <v>3120</v>
      </c>
    </row>
    <row r="208" spans="1:13" ht="15" thickBot="1" x14ac:dyDescent="0.35">
      <c r="A208" s="4" t="s">
        <v>3458</v>
      </c>
      <c r="B208" s="3" t="s">
        <v>231</v>
      </c>
      <c r="C208" s="4" t="s">
        <v>179</v>
      </c>
      <c r="D208" s="5" t="s">
        <v>14</v>
      </c>
      <c r="E208" s="5" t="s">
        <v>15</v>
      </c>
      <c r="F208" s="6">
        <v>1</v>
      </c>
      <c r="G208" s="6">
        <v>0</v>
      </c>
      <c r="H208" s="6">
        <v>0</v>
      </c>
      <c r="I208" s="6">
        <v>1</v>
      </c>
      <c r="J208" s="6">
        <v>3649</v>
      </c>
      <c r="K208" s="31">
        <v>0</v>
      </c>
      <c r="L208" s="6">
        <v>3649</v>
      </c>
      <c r="M208" s="6">
        <v>1792</v>
      </c>
    </row>
    <row r="209" spans="1:13" ht="15" thickBot="1" x14ac:dyDescent="0.35">
      <c r="A209" s="4" t="s">
        <v>3459</v>
      </c>
      <c r="B209" s="3" t="s">
        <v>232</v>
      </c>
      <c r="C209" s="4" t="s">
        <v>179</v>
      </c>
      <c r="D209" s="5" t="s">
        <v>28</v>
      </c>
      <c r="E209" s="5" t="s">
        <v>29</v>
      </c>
      <c r="F209" s="6">
        <v>1</v>
      </c>
      <c r="G209" s="6">
        <v>0</v>
      </c>
      <c r="H209" s="6">
        <v>0</v>
      </c>
      <c r="I209" s="6">
        <v>1</v>
      </c>
      <c r="J209" s="6">
        <v>11000</v>
      </c>
      <c r="K209" s="31">
        <v>0</v>
      </c>
      <c r="L209" s="6">
        <v>11000</v>
      </c>
      <c r="M209" s="6">
        <v>1918</v>
      </c>
    </row>
    <row r="210" spans="1:13" ht="15" thickBot="1" x14ac:dyDescent="0.35">
      <c r="A210" s="4" t="s">
        <v>3460</v>
      </c>
      <c r="B210" s="3" t="s">
        <v>233</v>
      </c>
      <c r="C210" s="4" t="s">
        <v>179</v>
      </c>
      <c r="D210" s="5" t="s">
        <v>21</v>
      </c>
      <c r="E210" s="5" t="s">
        <v>22</v>
      </c>
      <c r="F210" s="6">
        <v>1</v>
      </c>
      <c r="G210" s="6">
        <v>1</v>
      </c>
      <c r="H210" s="6">
        <v>0</v>
      </c>
      <c r="I210" s="6">
        <v>2</v>
      </c>
      <c r="J210" s="6">
        <v>9400</v>
      </c>
      <c r="K210" s="31">
        <v>800</v>
      </c>
      <c r="L210" s="6">
        <v>10200</v>
      </c>
      <c r="M210" s="6">
        <v>3853</v>
      </c>
    </row>
    <row r="211" spans="1:13" ht="15" thickBot="1" x14ac:dyDescent="0.35">
      <c r="A211" s="4" t="s">
        <v>3461</v>
      </c>
      <c r="B211" s="3" t="s">
        <v>234</v>
      </c>
      <c r="C211" s="4" t="s">
        <v>179</v>
      </c>
      <c r="D211" s="5" t="s">
        <v>18</v>
      </c>
      <c r="E211" s="5" t="s">
        <v>19</v>
      </c>
      <c r="F211" s="6">
        <v>1</v>
      </c>
      <c r="G211" s="6">
        <v>0</v>
      </c>
      <c r="H211" s="6">
        <v>0</v>
      </c>
      <c r="I211" s="6">
        <v>1</v>
      </c>
      <c r="J211" s="6">
        <v>3576</v>
      </c>
      <c r="K211" s="31">
        <v>0</v>
      </c>
      <c r="L211" s="6">
        <v>3576</v>
      </c>
      <c r="M211" s="6">
        <v>2388</v>
      </c>
    </row>
    <row r="212" spans="1:13" ht="15" thickBot="1" x14ac:dyDescent="0.35">
      <c r="A212" s="4" t="s">
        <v>3462</v>
      </c>
      <c r="B212" s="3" t="s">
        <v>235</v>
      </c>
      <c r="C212" s="4" t="s">
        <v>179</v>
      </c>
      <c r="D212" s="5" t="s">
        <v>14</v>
      </c>
      <c r="E212" s="5" t="s">
        <v>15</v>
      </c>
      <c r="F212" s="6">
        <v>1</v>
      </c>
      <c r="G212" s="6">
        <v>0</v>
      </c>
      <c r="H212" s="6">
        <v>0</v>
      </c>
      <c r="I212" s="6">
        <v>1</v>
      </c>
      <c r="J212" s="6">
        <v>5600</v>
      </c>
      <c r="K212" s="31">
        <v>0</v>
      </c>
      <c r="L212" s="6">
        <v>5600</v>
      </c>
      <c r="M212" s="6">
        <v>2136</v>
      </c>
    </row>
    <row r="213" spans="1:13" ht="15" thickBot="1" x14ac:dyDescent="0.35">
      <c r="A213" s="4" t="s">
        <v>3463</v>
      </c>
      <c r="B213" s="3" t="s">
        <v>236</v>
      </c>
      <c r="C213" s="4" t="s">
        <v>179</v>
      </c>
      <c r="D213" s="5" t="s">
        <v>21</v>
      </c>
      <c r="E213" s="5" t="s">
        <v>22</v>
      </c>
      <c r="F213" s="6">
        <v>1</v>
      </c>
      <c r="G213" s="6">
        <v>0</v>
      </c>
      <c r="H213" s="6">
        <v>0</v>
      </c>
      <c r="I213" s="6">
        <v>1</v>
      </c>
      <c r="J213" s="6">
        <v>7500</v>
      </c>
      <c r="K213" s="31">
        <v>0</v>
      </c>
      <c r="L213" s="6">
        <v>7500</v>
      </c>
      <c r="M213" s="6">
        <v>2667</v>
      </c>
    </row>
    <row r="214" spans="1:13" ht="15" thickBot="1" x14ac:dyDescent="0.35">
      <c r="A214" s="4" t="s">
        <v>3464</v>
      </c>
      <c r="B214" s="3" t="s">
        <v>237</v>
      </c>
      <c r="C214" s="4" t="s">
        <v>179</v>
      </c>
      <c r="D214" s="5" t="s">
        <v>28</v>
      </c>
      <c r="E214" s="5" t="s">
        <v>29</v>
      </c>
      <c r="F214" s="6">
        <v>1</v>
      </c>
      <c r="G214" s="6">
        <v>1</v>
      </c>
      <c r="H214" s="6">
        <v>0</v>
      </c>
      <c r="I214" s="6">
        <v>2</v>
      </c>
      <c r="J214" s="6">
        <v>5537</v>
      </c>
      <c r="K214" s="31">
        <v>1080</v>
      </c>
      <c r="L214" s="6">
        <v>6617</v>
      </c>
      <c r="M214" s="6">
        <v>3588</v>
      </c>
    </row>
    <row r="215" spans="1:13" ht="15" thickBot="1" x14ac:dyDescent="0.35">
      <c r="A215" s="4" t="s">
        <v>3465</v>
      </c>
      <c r="B215" s="3" t="s">
        <v>238</v>
      </c>
      <c r="C215" s="4" t="s">
        <v>179</v>
      </c>
      <c r="D215" s="5" t="s">
        <v>28</v>
      </c>
      <c r="E215" s="5" t="s">
        <v>29</v>
      </c>
      <c r="F215" s="6">
        <v>1</v>
      </c>
      <c r="G215" s="6">
        <v>0</v>
      </c>
      <c r="H215" s="6">
        <v>0</v>
      </c>
      <c r="I215" s="6">
        <v>1</v>
      </c>
      <c r="J215" s="6">
        <v>6900</v>
      </c>
      <c r="K215" s="31">
        <v>0</v>
      </c>
      <c r="L215" s="6">
        <v>6900</v>
      </c>
      <c r="M215" s="6">
        <v>1995</v>
      </c>
    </row>
    <row r="216" spans="1:13" ht="15" thickBot="1" x14ac:dyDescent="0.35">
      <c r="A216" s="4" t="s">
        <v>3466</v>
      </c>
      <c r="B216" s="3" t="s">
        <v>239</v>
      </c>
      <c r="C216" s="4" t="s">
        <v>179</v>
      </c>
      <c r="D216" s="5" t="s">
        <v>57</v>
      </c>
      <c r="E216" s="5" t="s">
        <v>58</v>
      </c>
      <c r="F216" s="6">
        <v>1</v>
      </c>
      <c r="G216" s="6">
        <v>0</v>
      </c>
      <c r="H216" s="6">
        <v>0</v>
      </c>
      <c r="I216" s="6">
        <v>1</v>
      </c>
      <c r="J216" s="6">
        <v>7500</v>
      </c>
      <c r="K216" s="31">
        <v>0</v>
      </c>
      <c r="L216" s="6">
        <v>7500</v>
      </c>
      <c r="M216" s="6">
        <v>2704</v>
      </c>
    </row>
    <row r="217" spans="1:13" ht="15" thickBot="1" x14ac:dyDescent="0.35">
      <c r="A217" s="4" t="s">
        <v>3467</v>
      </c>
      <c r="B217" s="3" t="s">
        <v>240</v>
      </c>
      <c r="C217" s="4" t="s">
        <v>179</v>
      </c>
      <c r="D217" s="5" t="s">
        <v>14</v>
      </c>
      <c r="E217" s="5" t="s">
        <v>15</v>
      </c>
      <c r="F217" s="6">
        <v>1</v>
      </c>
      <c r="G217" s="6">
        <v>0</v>
      </c>
      <c r="H217" s="6">
        <v>0</v>
      </c>
      <c r="I217" s="6">
        <v>1</v>
      </c>
      <c r="J217" s="6">
        <v>11000</v>
      </c>
      <c r="K217" s="31">
        <v>0</v>
      </c>
      <c r="L217" s="6">
        <v>11000</v>
      </c>
      <c r="M217" s="6">
        <v>2808</v>
      </c>
    </row>
    <row r="218" spans="1:13" ht="15" thickBot="1" x14ac:dyDescent="0.35">
      <c r="A218" s="4" t="s">
        <v>3468</v>
      </c>
      <c r="B218" s="3" t="s">
        <v>241</v>
      </c>
      <c r="C218" s="4" t="s">
        <v>179</v>
      </c>
      <c r="D218" s="5" t="s">
        <v>18</v>
      </c>
      <c r="E218" s="5" t="s">
        <v>19</v>
      </c>
      <c r="F218" s="6">
        <v>1</v>
      </c>
      <c r="G218" s="6">
        <v>0</v>
      </c>
      <c r="H218" s="6">
        <v>0</v>
      </c>
      <c r="I218" s="6">
        <v>1</v>
      </c>
      <c r="J218" s="6">
        <v>8540</v>
      </c>
      <c r="K218" s="31">
        <v>0</v>
      </c>
      <c r="L218" s="6">
        <v>8540</v>
      </c>
      <c r="M218" s="6">
        <v>2340</v>
      </c>
    </row>
    <row r="219" spans="1:13" ht="15" thickBot="1" x14ac:dyDescent="0.35">
      <c r="A219" s="4" t="s">
        <v>3469</v>
      </c>
      <c r="B219" s="3" t="s">
        <v>242</v>
      </c>
      <c r="C219" s="4" t="s">
        <v>179</v>
      </c>
      <c r="D219" s="5" t="s">
        <v>14</v>
      </c>
      <c r="E219" s="5" t="s">
        <v>15</v>
      </c>
      <c r="F219" s="6">
        <v>1</v>
      </c>
      <c r="G219" s="6">
        <v>0</v>
      </c>
      <c r="H219" s="6">
        <v>0</v>
      </c>
      <c r="I219" s="6">
        <v>1</v>
      </c>
      <c r="J219" s="6">
        <v>17000</v>
      </c>
      <c r="K219" s="31">
        <v>0</v>
      </c>
      <c r="L219" s="6">
        <v>17000</v>
      </c>
      <c r="M219" s="6">
        <v>2577</v>
      </c>
    </row>
    <row r="220" spans="1:13" ht="15" thickBot="1" x14ac:dyDescent="0.35">
      <c r="A220" s="4" t="s">
        <v>3470</v>
      </c>
      <c r="B220" s="3" t="s">
        <v>243</v>
      </c>
      <c r="C220" s="4" t="s">
        <v>179</v>
      </c>
      <c r="D220" s="5" t="s">
        <v>14</v>
      </c>
      <c r="E220" s="5" t="s">
        <v>15</v>
      </c>
      <c r="F220" s="6">
        <v>1</v>
      </c>
      <c r="G220" s="6">
        <v>0</v>
      </c>
      <c r="H220" s="6">
        <v>0</v>
      </c>
      <c r="I220" s="6">
        <v>1</v>
      </c>
      <c r="J220" s="6">
        <v>6328</v>
      </c>
      <c r="K220" s="28">
        <v>0</v>
      </c>
      <c r="L220" s="6">
        <v>6328</v>
      </c>
      <c r="M220" s="6">
        <v>2600</v>
      </c>
    </row>
    <row r="221" spans="1:13" ht="15" thickBot="1" x14ac:dyDescent="0.35">
      <c r="A221" s="4" t="s">
        <v>3471</v>
      </c>
      <c r="B221" s="3" t="s">
        <v>244</v>
      </c>
      <c r="C221" s="4" t="s">
        <v>179</v>
      </c>
      <c r="D221" s="5" t="s">
        <v>14</v>
      </c>
      <c r="E221" s="5" t="s">
        <v>15</v>
      </c>
      <c r="F221" s="6">
        <v>1</v>
      </c>
      <c r="G221" s="6">
        <v>0</v>
      </c>
      <c r="H221" s="6">
        <v>0</v>
      </c>
      <c r="I221" s="6">
        <v>1</v>
      </c>
      <c r="J221" s="6">
        <v>5679</v>
      </c>
      <c r="K221" s="31">
        <v>0</v>
      </c>
      <c r="L221" s="6">
        <v>5679</v>
      </c>
      <c r="M221" s="6">
        <v>2805</v>
      </c>
    </row>
    <row r="222" spans="1:13" ht="15" thickBot="1" x14ac:dyDescent="0.35">
      <c r="A222" s="4" t="s">
        <v>3472</v>
      </c>
      <c r="B222" s="3" t="s">
        <v>245</v>
      </c>
      <c r="C222" s="4" t="s">
        <v>179</v>
      </c>
      <c r="D222" s="5" t="s">
        <v>14</v>
      </c>
      <c r="E222" s="5" t="s">
        <v>15</v>
      </c>
      <c r="F222" s="6">
        <v>1</v>
      </c>
      <c r="G222" s="6">
        <v>0</v>
      </c>
      <c r="H222" s="6">
        <v>0</v>
      </c>
      <c r="I222" s="6">
        <v>1</v>
      </c>
      <c r="J222" s="6">
        <v>15000</v>
      </c>
      <c r="K222" s="31">
        <v>0</v>
      </c>
      <c r="L222" s="6">
        <v>15000</v>
      </c>
      <c r="M222" s="6">
        <v>2340</v>
      </c>
    </row>
    <row r="223" spans="1:13" ht="15" thickBot="1" x14ac:dyDescent="0.35">
      <c r="A223" s="4" t="s">
        <v>3473</v>
      </c>
      <c r="B223" s="3" t="s">
        <v>246</v>
      </c>
      <c r="C223" s="4" t="s">
        <v>179</v>
      </c>
      <c r="D223" s="5" t="s">
        <v>14</v>
      </c>
      <c r="E223" s="5" t="s">
        <v>15</v>
      </c>
      <c r="F223" s="6">
        <v>1</v>
      </c>
      <c r="G223" s="6">
        <v>0</v>
      </c>
      <c r="H223" s="6">
        <v>0</v>
      </c>
      <c r="I223" s="6">
        <v>1</v>
      </c>
      <c r="J223" s="6">
        <v>5800</v>
      </c>
      <c r="K223" s="31">
        <v>0</v>
      </c>
      <c r="L223" s="6">
        <v>5800</v>
      </c>
      <c r="M223" s="6">
        <v>2288</v>
      </c>
    </row>
    <row r="224" spans="1:13" ht="15" thickBot="1" x14ac:dyDescent="0.35">
      <c r="A224" s="4" t="s">
        <v>3474</v>
      </c>
      <c r="B224" s="3" t="s">
        <v>247</v>
      </c>
      <c r="C224" s="4" t="s">
        <v>179</v>
      </c>
      <c r="D224" s="5" t="s">
        <v>18</v>
      </c>
      <c r="E224" s="5" t="s">
        <v>19</v>
      </c>
      <c r="F224" s="6">
        <v>1</v>
      </c>
      <c r="G224" s="6">
        <v>0</v>
      </c>
      <c r="H224" s="6">
        <v>0</v>
      </c>
      <c r="I224" s="6">
        <v>1</v>
      </c>
      <c r="J224" s="6">
        <v>14360</v>
      </c>
      <c r="K224" s="31">
        <v>0</v>
      </c>
      <c r="L224" s="6">
        <v>14360</v>
      </c>
      <c r="M224" s="6">
        <v>2821</v>
      </c>
    </row>
    <row r="225" spans="1:13" ht="15" thickBot="1" x14ac:dyDescent="0.35">
      <c r="A225" s="4" t="s">
        <v>3475</v>
      </c>
      <c r="B225" s="3" t="s">
        <v>248</v>
      </c>
      <c r="C225" s="4" t="s">
        <v>179</v>
      </c>
      <c r="D225" s="5" t="s">
        <v>14</v>
      </c>
      <c r="E225" s="5" t="s">
        <v>15</v>
      </c>
      <c r="F225" s="6">
        <v>1</v>
      </c>
      <c r="G225" s="6">
        <v>0</v>
      </c>
      <c r="H225" s="6">
        <v>0</v>
      </c>
      <c r="I225" s="6">
        <v>1</v>
      </c>
      <c r="J225" s="6">
        <v>4500</v>
      </c>
      <c r="K225" s="31">
        <v>0</v>
      </c>
      <c r="L225" s="6">
        <v>4500</v>
      </c>
      <c r="M225" s="6">
        <v>2132</v>
      </c>
    </row>
    <row r="226" spans="1:13" ht="15" thickBot="1" x14ac:dyDescent="0.35">
      <c r="A226" s="4" t="s">
        <v>3476</v>
      </c>
      <c r="B226" s="3" t="s">
        <v>249</v>
      </c>
      <c r="C226" s="4" t="s">
        <v>179</v>
      </c>
      <c r="D226" s="5" t="s">
        <v>18</v>
      </c>
      <c r="E226" s="5" t="s">
        <v>19</v>
      </c>
      <c r="F226" s="6">
        <v>1</v>
      </c>
      <c r="G226" s="6">
        <v>0</v>
      </c>
      <c r="H226" s="6">
        <v>0</v>
      </c>
      <c r="I226" s="6">
        <v>1</v>
      </c>
      <c r="J226" s="6">
        <v>9200</v>
      </c>
      <c r="K226" s="31">
        <v>0</v>
      </c>
      <c r="L226" s="6">
        <v>9200</v>
      </c>
      <c r="M226" s="6">
        <v>2207</v>
      </c>
    </row>
    <row r="227" spans="1:13" ht="15" thickBot="1" x14ac:dyDescent="0.35">
      <c r="A227" s="4" t="s">
        <v>3477</v>
      </c>
      <c r="B227" s="3" t="s">
        <v>250</v>
      </c>
      <c r="C227" s="4" t="s">
        <v>179</v>
      </c>
      <c r="D227" s="5" t="s">
        <v>14</v>
      </c>
      <c r="E227" s="5" t="s">
        <v>15</v>
      </c>
      <c r="F227" s="6">
        <v>1</v>
      </c>
      <c r="G227" s="6">
        <v>0</v>
      </c>
      <c r="H227" s="6">
        <v>0</v>
      </c>
      <c r="I227" s="6">
        <v>1</v>
      </c>
      <c r="J227" s="6">
        <v>2500</v>
      </c>
      <c r="K227" s="28">
        <v>0</v>
      </c>
      <c r="L227" s="6">
        <v>2500</v>
      </c>
      <c r="M227" s="6">
        <v>1856</v>
      </c>
    </row>
    <row r="228" spans="1:13" ht="15" thickBot="1" x14ac:dyDescent="0.35">
      <c r="A228" s="4" t="s">
        <v>3478</v>
      </c>
      <c r="B228" s="3" t="s">
        <v>251</v>
      </c>
      <c r="C228" s="4" t="s">
        <v>179</v>
      </c>
      <c r="D228" s="5" t="s">
        <v>14</v>
      </c>
      <c r="E228" s="5" t="s">
        <v>15</v>
      </c>
      <c r="F228" s="6">
        <v>1</v>
      </c>
      <c r="G228" s="6">
        <v>0</v>
      </c>
      <c r="H228" s="6">
        <v>0</v>
      </c>
      <c r="I228" s="6">
        <v>1</v>
      </c>
      <c r="J228" s="6">
        <v>9300</v>
      </c>
      <c r="K228" s="31">
        <v>0</v>
      </c>
      <c r="L228" s="6">
        <v>9300</v>
      </c>
      <c r="M228" s="6">
        <v>2236</v>
      </c>
    </row>
    <row r="229" spans="1:13" ht="15" thickBot="1" x14ac:dyDescent="0.35">
      <c r="A229" s="4" t="s">
        <v>3479</v>
      </c>
      <c r="B229" s="3" t="s">
        <v>252</v>
      </c>
      <c r="C229" s="4" t="s">
        <v>179</v>
      </c>
      <c r="D229" s="5" t="s">
        <v>14</v>
      </c>
      <c r="E229" s="5" t="s">
        <v>15</v>
      </c>
      <c r="F229" s="6">
        <v>1</v>
      </c>
      <c r="G229" s="6">
        <v>0</v>
      </c>
      <c r="H229" s="6">
        <v>0</v>
      </c>
      <c r="I229" s="6">
        <v>1</v>
      </c>
      <c r="J229" s="6">
        <v>10000</v>
      </c>
      <c r="K229" s="31">
        <v>0</v>
      </c>
      <c r="L229" s="6">
        <v>10000</v>
      </c>
      <c r="M229" s="6">
        <v>2518</v>
      </c>
    </row>
    <row r="230" spans="1:13" ht="15" thickBot="1" x14ac:dyDescent="0.35">
      <c r="A230" s="4" t="s">
        <v>3480</v>
      </c>
      <c r="B230" s="3" t="s">
        <v>253</v>
      </c>
      <c r="C230" s="4" t="s">
        <v>179</v>
      </c>
      <c r="D230" s="5" t="s">
        <v>14</v>
      </c>
      <c r="E230" s="5" t="s">
        <v>15</v>
      </c>
      <c r="F230" s="6">
        <v>1</v>
      </c>
      <c r="G230" s="6">
        <v>0</v>
      </c>
      <c r="H230" s="6">
        <v>0</v>
      </c>
      <c r="I230" s="6">
        <v>1</v>
      </c>
      <c r="J230" s="6">
        <v>5847</v>
      </c>
      <c r="K230" s="31">
        <v>0</v>
      </c>
      <c r="L230" s="6">
        <v>5847</v>
      </c>
      <c r="M230" s="6">
        <v>2388</v>
      </c>
    </row>
    <row r="231" spans="1:13" ht="15" thickBot="1" x14ac:dyDescent="0.35">
      <c r="A231" s="4" t="s">
        <v>3481</v>
      </c>
      <c r="B231" s="3" t="s">
        <v>254</v>
      </c>
      <c r="C231" s="4" t="s">
        <v>179</v>
      </c>
      <c r="D231" s="5" t="s">
        <v>21</v>
      </c>
      <c r="E231" s="5" t="s">
        <v>22</v>
      </c>
      <c r="F231" s="6">
        <v>1</v>
      </c>
      <c r="G231" s="6">
        <v>0</v>
      </c>
      <c r="H231" s="6">
        <v>0</v>
      </c>
      <c r="I231" s="6">
        <v>1</v>
      </c>
      <c r="J231" s="6">
        <v>11765</v>
      </c>
      <c r="K231" s="31">
        <v>0</v>
      </c>
      <c r="L231" s="6">
        <v>11765</v>
      </c>
      <c r="M231" s="6">
        <v>2707</v>
      </c>
    </row>
    <row r="232" spans="1:13" x14ac:dyDescent="0.3">
      <c r="A232" s="4" t="s">
        <v>3482</v>
      </c>
      <c r="B232" s="39" t="s">
        <v>255</v>
      </c>
      <c r="C232" s="4" t="s">
        <v>179</v>
      </c>
      <c r="D232" s="5" t="s">
        <v>14</v>
      </c>
      <c r="E232" s="5" t="s">
        <v>15</v>
      </c>
      <c r="F232" s="6">
        <v>1</v>
      </c>
      <c r="G232" s="6">
        <v>0</v>
      </c>
      <c r="H232" s="6">
        <v>0</v>
      </c>
      <c r="I232" s="6">
        <v>1</v>
      </c>
      <c r="J232" s="6">
        <v>3600</v>
      </c>
      <c r="K232" s="31">
        <v>0</v>
      </c>
      <c r="L232" s="6">
        <v>3600</v>
      </c>
      <c r="M232" s="6">
        <v>2063</v>
      </c>
    </row>
    <row r="233" spans="1:13" x14ac:dyDescent="0.3">
      <c r="B233" s="17" t="s">
        <v>3560</v>
      </c>
      <c r="C233" s="47"/>
      <c r="D233" s="48"/>
      <c r="E233" s="48"/>
      <c r="F233" s="49">
        <f t="shared" ref="F233:M233" si="2">SUM(F157:F232)</f>
        <v>76</v>
      </c>
      <c r="G233" s="49">
        <f t="shared" si="2"/>
        <v>8</v>
      </c>
      <c r="H233" s="49">
        <f t="shared" si="2"/>
        <v>1</v>
      </c>
      <c r="I233" s="49">
        <f t="shared" si="2"/>
        <v>85</v>
      </c>
      <c r="J233" s="49">
        <f t="shared" si="2"/>
        <v>665203</v>
      </c>
      <c r="K233" s="50">
        <f t="shared" si="2"/>
        <v>15321</v>
      </c>
      <c r="L233" s="49">
        <f t="shared" si="2"/>
        <v>680524</v>
      </c>
      <c r="M233" s="49">
        <f t="shared" si="2"/>
        <v>191700</v>
      </c>
    </row>
    <row r="234" spans="1:13" x14ac:dyDescent="0.3">
      <c r="B234" s="17" t="s">
        <v>3561</v>
      </c>
      <c r="C234" s="54"/>
      <c r="D234" s="55"/>
      <c r="E234" s="55"/>
      <c r="F234" s="66"/>
      <c r="G234" s="66"/>
      <c r="H234" s="66"/>
      <c r="I234" s="618">
        <f>I233/76</f>
        <v>1.118421052631579</v>
      </c>
      <c r="J234" s="66">
        <f>J233/76</f>
        <v>8752.6710526315783</v>
      </c>
      <c r="K234" s="66">
        <f>K233/76</f>
        <v>201.59210526315789</v>
      </c>
      <c r="L234" s="66">
        <f>L233/76</f>
        <v>8954.2631578947367</v>
      </c>
      <c r="M234" s="66">
        <f>M233/76</f>
        <v>2522.3684210526317</v>
      </c>
    </row>
    <row r="235" spans="1:13" ht="15" thickBot="1" x14ac:dyDescent="0.35">
      <c r="B235" s="23"/>
      <c r="C235" s="24"/>
      <c r="D235" s="25"/>
      <c r="E235" s="25"/>
      <c r="F235" s="26"/>
      <c r="G235" s="26"/>
      <c r="H235" s="26"/>
      <c r="I235" s="26"/>
      <c r="J235" s="26"/>
      <c r="K235" s="43"/>
      <c r="L235" s="26"/>
      <c r="M235" s="26"/>
    </row>
    <row r="236" spans="1:13" ht="15" thickBot="1" x14ac:dyDescent="0.35">
      <c r="A236" s="4" t="s">
        <v>3332</v>
      </c>
      <c r="B236" s="21" t="s">
        <v>256</v>
      </c>
      <c r="C236" s="4" t="s">
        <v>257</v>
      </c>
      <c r="D236" s="5" t="s">
        <v>14</v>
      </c>
      <c r="E236" s="5" t="s">
        <v>15</v>
      </c>
      <c r="F236" s="6">
        <v>1</v>
      </c>
      <c r="G236" s="6">
        <v>0</v>
      </c>
      <c r="H236" s="6">
        <v>0</v>
      </c>
      <c r="I236" s="6">
        <v>1</v>
      </c>
      <c r="J236" s="6">
        <v>37200</v>
      </c>
      <c r="K236" s="31">
        <v>0</v>
      </c>
      <c r="L236" s="6">
        <v>37200</v>
      </c>
      <c r="M236" s="6">
        <v>2600</v>
      </c>
    </row>
    <row r="237" spans="1:13" ht="15" thickBot="1" x14ac:dyDescent="0.35">
      <c r="A237" s="4" t="s">
        <v>3333</v>
      </c>
      <c r="B237" s="3" t="s">
        <v>258</v>
      </c>
      <c r="C237" s="4" t="s">
        <v>257</v>
      </c>
      <c r="D237" s="5" t="s">
        <v>14</v>
      </c>
      <c r="E237" s="5" t="s">
        <v>15</v>
      </c>
      <c r="F237" s="6">
        <v>1</v>
      </c>
      <c r="G237" s="6">
        <v>0</v>
      </c>
      <c r="H237" s="6">
        <v>0</v>
      </c>
      <c r="I237" s="6">
        <v>1</v>
      </c>
      <c r="J237" s="6">
        <v>2177</v>
      </c>
      <c r="K237" s="31">
        <v>0</v>
      </c>
      <c r="L237" s="6">
        <v>2177</v>
      </c>
      <c r="M237" s="6">
        <v>2184</v>
      </c>
    </row>
    <row r="238" spans="1:13" ht="15" thickBot="1" x14ac:dyDescent="0.35">
      <c r="A238" s="4" t="s">
        <v>3334</v>
      </c>
      <c r="B238" s="3" t="s">
        <v>259</v>
      </c>
      <c r="C238" s="4" t="s">
        <v>257</v>
      </c>
      <c r="D238" s="5" t="s">
        <v>14</v>
      </c>
      <c r="E238" s="5" t="s">
        <v>15</v>
      </c>
      <c r="F238" s="6">
        <v>1</v>
      </c>
      <c r="G238" s="6">
        <v>0</v>
      </c>
      <c r="H238" s="6">
        <v>0</v>
      </c>
      <c r="I238" s="6">
        <v>1</v>
      </c>
      <c r="J238" s="6">
        <v>10400</v>
      </c>
      <c r="K238" s="31">
        <v>0</v>
      </c>
      <c r="L238" s="6">
        <v>10400</v>
      </c>
      <c r="M238" s="6">
        <v>3054</v>
      </c>
    </row>
    <row r="239" spans="1:13" ht="15" thickBot="1" x14ac:dyDescent="0.35">
      <c r="A239" s="4" t="s">
        <v>3335</v>
      </c>
      <c r="B239" s="3" t="s">
        <v>260</v>
      </c>
      <c r="C239" s="4" t="s">
        <v>257</v>
      </c>
      <c r="D239" s="5" t="s">
        <v>21</v>
      </c>
      <c r="E239" s="5" t="s">
        <v>22</v>
      </c>
      <c r="F239" s="6">
        <v>1</v>
      </c>
      <c r="G239" s="6">
        <v>0</v>
      </c>
      <c r="H239" s="6">
        <v>0</v>
      </c>
      <c r="I239" s="6">
        <v>1</v>
      </c>
      <c r="J239" s="6">
        <v>20500</v>
      </c>
      <c r="K239" s="31">
        <v>0</v>
      </c>
      <c r="L239" s="6">
        <v>20500</v>
      </c>
      <c r="M239" s="6">
        <v>2735</v>
      </c>
    </row>
    <row r="240" spans="1:13" ht="15" thickBot="1" x14ac:dyDescent="0.35">
      <c r="A240" s="4" t="s">
        <v>3336</v>
      </c>
      <c r="B240" s="3" t="s">
        <v>261</v>
      </c>
      <c r="C240" s="4" t="s">
        <v>257</v>
      </c>
      <c r="D240" s="5" t="s">
        <v>14</v>
      </c>
      <c r="E240" s="5" t="s">
        <v>15</v>
      </c>
      <c r="F240" s="6">
        <v>1</v>
      </c>
      <c r="G240" s="6">
        <v>0</v>
      </c>
      <c r="H240" s="6">
        <v>0</v>
      </c>
      <c r="I240" s="6">
        <v>1</v>
      </c>
      <c r="J240" s="6">
        <v>15000</v>
      </c>
      <c r="K240" s="31">
        <v>0</v>
      </c>
      <c r="L240" s="6">
        <v>15000</v>
      </c>
      <c r="M240" s="6">
        <v>2878</v>
      </c>
    </row>
    <row r="241" spans="1:13" ht="15" thickBot="1" x14ac:dyDescent="0.35">
      <c r="A241" s="4" t="s">
        <v>3337</v>
      </c>
      <c r="B241" s="3" t="s">
        <v>262</v>
      </c>
      <c r="C241" s="4" t="s">
        <v>257</v>
      </c>
      <c r="D241" s="5" t="s">
        <v>14</v>
      </c>
      <c r="E241" s="5" t="s">
        <v>15</v>
      </c>
      <c r="F241" s="6">
        <v>1</v>
      </c>
      <c r="G241" s="6">
        <v>0</v>
      </c>
      <c r="H241" s="6">
        <v>0</v>
      </c>
      <c r="I241" s="6">
        <v>1</v>
      </c>
      <c r="J241" s="6">
        <v>25000</v>
      </c>
      <c r="K241" s="31">
        <v>0</v>
      </c>
      <c r="L241" s="6">
        <v>25000</v>
      </c>
      <c r="M241" s="6">
        <v>2652</v>
      </c>
    </row>
    <row r="242" spans="1:13" ht="15" thickBot="1" x14ac:dyDescent="0.35">
      <c r="A242" s="4" t="s">
        <v>3338</v>
      </c>
      <c r="B242" s="3" t="s">
        <v>263</v>
      </c>
      <c r="C242" s="4" t="s">
        <v>257</v>
      </c>
      <c r="D242" s="5" t="s">
        <v>14</v>
      </c>
      <c r="E242" s="5" t="s">
        <v>15</v>
      </c>
      <c r="F242" s="6">
        <v>1</v>
      </c>
      <c r="G242" s="6">
        <v>0</v>
      </c>
      <c r="H242" s="6">
        <v>0</v>
      </c>
      <c r="I242" s="6">
        <v>1</v>
      </c>
      <c r="J242" s="6">
        <v>15000</v>
      </c>
      <c r="K242" s="31">
        <v>0</v>
      </c>
      <c r="L242" s="6">
        <v>15000</v>
      </c>
      <c r="M242" s="6">
        <v>2712</v>
      </c>
    </row>
    <row r="243" spans="1:13" ht="15" thickBot="1" x14ac:dyDescent="0.35">
      <c r="A243" s="4" t="s">
        <v>3339</v>
      </c>
      <c r="B243" s="3" t="s">
        <v>264</v>
      </c>
      <c r="C243" s="4" t="s">
        <v>257</v>
      </c>
      <c r="D243" s="5" t="s">
        <v>14</v>
      </c>
      <c r="E243" s="5" t="s">
        <v>15</v>
      </c>
      <c r="F243" s="6">
        <v>1</v>
      </c>
      <c r="G243" s="6">
        <v>0</v>
      </c>
      <c r="H243" s="6">
        <v>0</v>
      </c>
      <c r="I243" s="6">
        <v>1</v>
      </c>
      <c r="J243" s="6">
        <v>13982</v>
      </c>
      <c r="K243" s="31">
        <v>0</v>
      </c>
      <c r="L243" s="6">
        <v>13982</v>
      </c>
      <c r="M243" s="6">
        <v>2080</v>
      </c>
    </row>
    <row r="244" spans="1:13" ht="15" thickBot="1" x14ac:dyDescent="0.35">
      <c r="A244" s="4" t="s">
        <v>3340</v>
      </c>
      <c r="B244" s="3" t="s">
        <v>265</v>
      </c>
      <c r="C244" s="4" t="s">
        <v>257</v>
      </c>
      <c r="D244" s="5" t="s">
        <v>21</v>
      </c>
      <c r="E244" s="5" t="s">
        <v>22</v>
      </c>
      <c r="F244" s="6">
        <v>1</v>
      </c>
      <c r="G244" s="6">
        <v>0</v>
      </c>
      <c r="H244" s="6">
        <v>0</v>
      </c>
      <c r="I244" s="6">
        <v>1</v>
      </c>
      <c r="J244" s="6">
        <v>19264</v>
      </c>
      <c r="K244" s="31">
        <v>0</v>
      </c>
      <c r="L244" s="6">
        <v>19264</v>
      </c>
      <c r="M244" s="6">
        <v>3224</v>
      </c>
    </row>
    <row r="245" spans="1:13" ht="15" thickBot="1" x14ac:dyDescent="0.35">
      <c r="A245" s="4" t="s">
        <v>3341</v>
      </c>
      <c r="B245" s="3" t="s">
        <v>266</v>
      </c>
      <c r="C245" s="4" t="s">
        <v>257</v>
      </c>
      <c r="D245" s="5" t="s">
        <v>21</v>
      </c>
      <c r="E245" s="5" t="s">
        <v>22</v>
      </c>
      <c r="F245" s="6">
        <v>1</v>
      </c>
      <c r="G245" s="6">
        <v>0</v>
      </c>
      <c r="H245" s="6">
        <v>0</v>
      </c>
      <c r="I245" s="6">
        <v>1</v>
      </c>
      <c r="J245" s="6">
        <v>13050</v>
      </c>
      <c r="K245" s="31">
        <v>0</v>
      </c>
      <c r="L245" s="6">
        <v>13050</v>
      </c>
      <c r="M245" s="6">
        <v>3228</v>
      </c>
    </row>
    <row r="246" spans="1:13" ht="15" thickBot="1" x14ac:dyDescent="0.35">
      <c r="A246" s="4" t="s">
        <v>3342</v>
      </c>
      <c r="B246" s="3" t="s">
        <v>267</v>
      </c>
      <c r="C246" s="4" t="s">
        <v>257</v>
      </c>
      <c r="D246" s="5" t="s">
        <v>14</v>
      </c>
      <c r="E246" s="5" t="s">
        <v>15</v>
      </c>
      <c r="F246" s="6">
        <v>1</v>
      </c>
      <c r="G246" s="6">
        <v>0</v>
      </c>
      <c r="H246" s="6">
        <v>0</v>
      </c>
      <c r="I246" s="6">
        <v>1</v>
      </c>
      <c r="J246" s="6">
        <v>10400</v>
      </c>
      <c r="K246" s="28">
        <v>0</v>
      </c>
      <c r="L246" s="6">
        <v>10400</v>
      </c>
      <c r="M246" s="6">
        <v>2559</v>
      </c>
    </row>
    <row r="247" spans="1:13" ht="15" thickBot="1" x14ac:dyDescent="0.35">
      <c r="A247" s="4" t="s">
        <v>3343</v>
      </c>
      <c r="B247" s="3" t="s">
        <v>268</v>
      </c>
      <c r="C247" s="4" t="s">
        <v>257</v>
      </c>
      <c r="D247" s="5" t="s">
        <v>14</v>
      </c>
      <c r="E247" s="5" t="s">
        <v>15</v>
      </c>
      <c r="F247" s="6">
        <v>1</v>
      </c>
      <c r="G247" s="6">
        <v>0</v>
      </c>
      <c r="H247" s="6">
        <v>0</v>
      </c>
      <c r="I247" s="6">
        <v>1</v>
      </c>
      <c r="J247" s="6">
        <v>9888</v>
      </c>
      <c r="K247" s="31">
        <v>0</v>
      </c>
      <c r="L247" s="6">
        <v>9888</v>
      </c>
      <c r="M247" s="6">
        <v>3090</v>
      </c>
    </row>
    <row r="248" spans="1:13" ht="15" thickBot="1" x14ac:dyDescent="0.35">
      <c r="A248" s="4" t="s">
        <v>3344</v>
      </c>
      <c r="B248" s="3" t="s">
        <v>269</v>
      </c>
      <c r="C248" s="4" t="s">
        <v>257</v>
      </c>
      <c r="D248" s="5" t="s">
        <v>14</v>
      </c>
      <c r="E248" s="5" t="s">
        <v>15</v>
      </c>
      <c r="F248" s="6">
        <v>1</v>
      </c>
      <c r="G248" s="6">
        <v>0</v>
      </c>
      <c r="H248" s="6">
        <v>0</v>
      </c>
      <c r="I248" s="6">
        <v>1</v>
      </c>
      <c r="J248" s="6">
        <v>27000</v>
      </c>
      <c r="K248" s="31">
        <v>0</v>
      </c>
      <c r="L248" s="6">
        <v>27000</v>
      </c>
      <c r="M248" s="6">
        <v>2627</v>
      </c>
    </row>
    <row r="249" spans="1:13" ht="15" thickBot="1" x14ac:dyDescent="0.35">
      <c r="A249" s="4" t="s">
        <v>3345</v>
      </c>
      <c r="B249" s="3" t="s">
        <v>270</v>
      </c>
      <c r="C249" s="4" t="s">
        <v>257</v>
      </c>
      <c r="D249" s="5" t="s">
        <v>21</v>
      </c>
      <c r="E249" s="5" t="s">
        <v>22</v>
      </c>
      <c r="F249" s="6">
        <v>1</v>
      </c>
      <c r="G249" s="6">
        <v>0</v>
      </c>
      <c r="H249" s="6">
        <v>0</v>
      </c>
      <c r="I249" s="6">
        <v>1</v>
      </c>
      <c r="J249" s="6">
        <v>30703</v>
      </c>
      <c r="K249" s="31">
        <v>0</v>
      </c>
      <c r="L249" s="6">
        <v>30703</v>
      </c>
      <c r="M249" s="6">
        <v>2830</v>
      </c>
    </row>
    <row r="250" spans="1:13" ht="15" thickBot="1" x14ac:dyDescent="0.35">
      <c r="A250" s="4" t="s">
        <v>3346</v>
      </c>
      <c r="B250" s="3" t="s">
        <v>271</v>
      </c>
      <c r="C250" s="4" t="s">
        <v>257</v>
      </c>
      <c r="D250" s="5" t="s">
        <v>14</v>
      </c>
      <c r="E250" s="5" t="s">
        <v>15</v>
      </c>
      <c r="F250" s="6">
        <v>1</v>
      </c>
      <c r="G250" s="6">
        <v>0</v>
      </c>
      <c r="H250" s="6">
        <v>0</v>
      </c>
      <c r="I250" s="6">
        <v>1</v>
      </c>
      <c r="J250" s="6">
        <v>18340</v>
      </c>
      <c r="K250" s="31">
        <v>0</v>
      </c>
      <c r="L250" s="6">
        <v>18340</v>
      </c>
      <c r="M250" s="6">
        <v>2459</v>
      </c>
    </row>
    <row r="251" spans="1:13" ht="15" thickBot="1" x14ac:dyDescent="0.35">
      <c r="A251" s="4" t="s">
        <v>3347</v>
      </c>
      <c r="B251" s="3" t="s">
        <v>272</v>
      </c>
      <c r="C251" s="4" t="s">
        <v>257</v>
      </c>
      <c r="D251" s="5" t="s">
        <v>21</v>
      </c>
      <c r="E251" s="5" t="s">
        <v>22</v>
      </c>
      <c r="F251" s="6">
        <v>1</v>
      </c>
      <c r="G251" s="6">
        <v>0</v>
      </c>
      <c r="H251" s="6">
        <v>0</v>
      </c>
      <c r="I251" s="6">
        <v>1</v>
      </c>
      <c r="J251" s="6">
        <v>11278</v>
      </c>
      <c r="K251" s="31">
        <v>0</v>
      </c>
      <c r="L251" s="6">
        <v>11278</v>
      </c>
      <c r="M251" s="6">
        <v>2920</v>
      </c>
    </row>
    <row r="252" spans="1:13" ht="15" thickBot="1" x14ac:dyDescent="0.35">
      <c r="A252" s="4" t="s">
        <v>3348</v>
      </c>
      <c r="B252" s="3" t="s">
        <v>273</v>
      </c>
      <c r="C252" s="4" t="s">
        <v>257</v>
      </c>
      <c r="D252" s="5" t="s">
        <v>28</v>
      </c>
      <c r="E252" s="5" t="s">
        <v>29</v>
      </c>
      <c r="F252" s="6">
        <v>1</v>
      </c>
      <c r="G252" s="6">
        <v>2</v>
      </c>
      <c r="H252" s="6">
        <v>0</v>
      </c>
      <c r="I252" s="6">
        <v>2</v>
      </c>
      <c r="J252" s="6">
        <v>10868</v>
      </c>
      <c r="K252" s="31">
        <v>3640</v>
      </c>
      <c r="L252" s="6">
        <v>14508</v>
      </c>
      <c r="M252" s="6">
        <v>4724</v>
      </c>
    </row>
    <row r="253" spans="1:13" ht="15" thickBot="1" x14ac:dyDescent="0.35">
      <c r="A253" s="4" t="s">
        <v>3349</v>
      </c>
      <c r="B253" s="3" t="s">
        <v>274</v>
      </c>
      <c r="C253" s="4" t="s">
        <v>257</v>
      </c>
      <c r="D253" s="5" t="s">
        <v>28</v>
      </c>
      <c r="E253" s="5" t="s">
        <v>29</v>
      </c>
      <c r="F253" s="6">
        <v>1</v>
      </c>
      <c r="G253" s="6">
        <v>0</v>
      </c>
      <c r="H253" s="6">
        <v>0</v>
      </c>
      <c r="I253" s="6">
        <v>1</v>
      </c>
      <c r="J253" s="6">
        <v>30000</v>
      </c>
      <c r="K253" s="31">
        <v>0</v>
      </c>
      <c r="L253" s="6">
        <v>30000</v>
      </c>
      <c r="M253" s="6">
        <v>3632</v>
      </c>
    </row>
    <row r="254" spans="1:13" ht="15" thickBot="1" x14ac:dyDescent="0.35">
      <c r="A254" s="4" t="s">
        <v>3350</v>
      </c>
      <c r="B254" s="3" t="s">
        <v>275</v>
      </c>
      <c r="C254" s="4" t="s">
        <v>257</v>
      </c>
      <c r="D254" s="5" t="s">
        <v>28</v>
      </c>
      <c r="E254" s="5" t="s">
        <v>29</v>
      </c>
      <c r="F254" s="6">
        <v>1</v>
      </c>
      <c r="G254" s="6">
        <v>0</v>
      </c>
      <c r="H254" s="6">
        <v>0</v>
      </c>
      <c r="I254" s="6">
        <v>1</v>
      </c>
      <c r="J254" s="6">
        <v>16147</v>
      </c>
      <c r="K254" s="28">
        <v>0</v>
      </c>
      <c r="L254" s="6">
        <v>16147</v>
      </c>
      <c r="M254" s="6">
        <v>2718</v>
      </c>
    </row>
    <row r="255" spans="1:13" ht="15" thickBot="1" x14ac:dyDescent="0.35">
      <c r="A255" s="4" t="s">
        <v>3351</v>
      </c>
      <c r="B255" s="3" t="s">
        <v>276</v>
      </c>
      <c r="C255" s="4" t="s">
        <v>257</v>
      </c>
      <c r="D255" s="5" t="s">
        <v>14</v>
      </c>
      <c r="E255" s="5" t="s">
        <v>15</v>
      </c>
      <c r="F255" s="6">
        <v>1</v>
      </c>
      <c r="G255" s="6">
        <v>0</v>
      </c>
      <c r="H255" s="6">
        <v>0</v>
      </c>
      <c r="I255" s="6">
        <v>1</v>
      </c>
      <c r="J255" s="6">
        <v>17000</v>
      </c>
      <c r="K255" s="31">
        <v>0</v>
      </c>
      <c r="L255" s="6">
        <v>17000</v>
      </c>
      <c r="M255" s="6">
        <v>2674</v>
      </c>
    </row>
    <row r="256" spans="1:13" ht="15" thickBot="1" x14ac:dyDescent="0.35">
      <c r="A256" s="4" t="s">
        <v>3352</v>
      </c>
      <c r="B256" s="3" t="s">
        <v>277</v>
      </c>
      <c r="C256" s="4" t="s">
        <v>257</v>
      </c>
      <c r="D256" s="5" t="s">
        <v>28</v>
      </c>
      <c r="E256" s="5" t="s">
        <v>29</v>
      </c>
      <c r="F256" s="6">
        <v>1</v>
      </c>
      <c r="G256" s="6">
        <v>0</v>
      </c>
      <c r="H256" s="6">
        <v>0</v>
      </c>
      <c r="I256" s="6">
        <v>1</v>
      </c>
      <c r="J256" s="6">
        <v>13786</v>
      </c>
      <c r="K256" s="31">
        <v>0</v>
      </c>
      <c r="L256" s="6">
        <v>13786</v>
      </c>
      <c r="M256" s="6">
        <v>2682</v>
      </c>
    </row>
    <row r="257" spans="1:13" ht="15" thickBot="1" x14ac:dyDescent="0.35">
      <c r="A257" s="4" t="s">
        <v>3353</v>
      </c>
      <c r="B257" s="3" t="s">
        <v>278</v>
      </c>
      <c r="C257" s="4" t="s">
        <v>257</v>
      </c>
      <c r="D257" s="5" t="s">
        <v>14</v>
      </c>
      <c r="E257" s="5" t="s">
        <v>15</v>
      </c>
      <c r="F257" s="6">
        <v>1</v>
      </c>
      <c r="G257" s="6">
        <v>0</v>
      </c>
      <c r="H257" s="6">
        <v>0</v>
      </c>
      <c r="I257" s="6">
        <v>1</v>
      </c>
      <c r="J257" s="6">
        <v>19500</v>
      </c>
      <c r="K257" s="31">
        <v>0</v>
      </c>
      <c r="L257" s="6">
        <v>19500</v>
      </c>
      <c r="M257" s="6">
        <v>2802</v>
      </c>
    </row>
    <row r="258" spans="1:13" ht="15" thickBot="1" x14ac:dyDescent="0.35">
      <c r="A258" s="4" t="s">
        <v>3354</v>
      </c>
      <c r="B258" s="3" t="s">
        <v>279</v>
      </c>
      <c r="C258" s="4" t="s">
        <v>257</v>
      </c>
      <c r="D258" s="5" t="s">
        <v>14</v>
      </c>
      <c r="E258" s="5" t="s">
        <v>15</v>
      </c>
      <c r="F258" s="6">
        <v>1</v>
      </c>
      <c r="G258" s="6">
        <v>0</v>
      </c>
      <c r="H258" s="6">
        <v>0</v>
      </c>
      <c r="I258" s="6">
        <v>1</v>
      </c>
      <c r="J258" s="6">
        <v>23007</v>
      </c>
      <c r="K258" s="31">
        <v>0</v>
      </c>
      <c r="L258" s="6">
        <v>23007</v>
      </c>
      <c r="M258" s="6">
        <v>3026</v>
      </c>
    </row>
    <row r="259" spans="1:13" ht="15" thickBot="1" x14ac:dyDescent="0.35">
      <c r="A259" s="4" t="s">
        <v>3355</v>
      </c>
      <c r="B259" s="3" t="s">
        <v>280</v>
      </c>
      <c r="C259" s="4" t="s">
        <v>257</v>
      </c>
      <c r="D259" s="5" t="s">
        <v>14</v>
      </c>
      <c r="E259" s="5" t="s">
        <v>15</v>
      </c>
      <c r="F259" s="6">
        <v>1</v>
      </c>
      <c r="G259" s="6">
        <v>0</v>
      </c>
      <c r="H259" s="6">
        <v>0</v>
      </c>
      <c r="I259" s="6">
        <v>1</v>
      </c>
      <c r="J259" s="6">
        <v>10000</v>
      </c>
      <c r="K259" s="31">
        <v>0</v>
      </c>
      <c r="L259" s="6">
        <v>10000</v>
      </c>
      <c r="M259" s="6">
        <v>1677</v>
      </c>
    </row>
    <row r="260" spans="1:13" ht="15" thickBot="1" x14ac:dyDescent="0.35">
      <c r="A260" s="4" t="s">
        <v>3356</v>
      </c>
      <c r="B260" s="3" t="s">
        <v>281</v>
      </c>
      <c r="C260" s="4" t="s">
        <v>257</v>
      </c>
      <c r="D260" s="5" t="s">
        <v>14</v>
      </c>
      <c r="E260" s="5" t="s">
        <v>15</v>
      </c>
      <c r="F260" s="6">
        <v>1</v>
      </c>
      <c r="G260" s="6">
        <v>0</v>
      </c>
      <c r="H260" s="6">
        <v>0</v>
      </c>
      <c r="I260" s="6">
        <v>1</v>
      </c>
      <c r="J260" s="6">
        <v>4500</v>
      </c>
      <c r="K260" s="31">
        <v>0</v>
      </c>
      <c r="L260" s="6">
        <v>4500</v>
      </c>
      <c r="M260" s="6">
        <v>2574</v>
      </c>
    </row>
    <row r="261" spans="1:13" ht="15" thickBot="1" x14ac:dyDescent="0.35">
      <c r="A261" s="4" t="s">
        <v>3357</v>
      </c>
      <c r="B261" s="3" t="s">
        <v>282</v>
      </c>
      <c r="C261" s="4" t="s">
        <v>257</v>
      </c>
      <c r="D261" s="5" t="s">
        <v>14</v>
      </c>
      <c r="E261" s="5" t="s">
        <v>15</v>
      </c>
      <c r="F261" s="6">
        <v>1</v>
      </c>
      <c r="G261" s="6">
        <v>0</v>
      </c>
      <c r="H261" s="6">
        <v>0</v>
      </c>
      <c r="I261" s="6">
        <v>1</v>
      </c>
      <c r="J261" s="6">
        <v>9600</v>
      </c>
      <c r="K261" s="31">
        <v>0</v>
      </c>
      <c r="L261" s="6">
        <v>9600</v>
      </c>
      <c r="M261" s="6">
        <v>2652</v>
      </c>
    </row>
    <row r="262" spans="1:13" ht="15" thickBot="1" x14ac:dyDescent="0.35">
      <c r="A262" s="4" t="s">
        <v>3358</v>
      </c>
      <c r="B262" s="3" t="s">
        <v>283</v>
      </c>
      <c r="C262" s="4" t="s">
        <v>257</v>
      </c>
      <c r="D262" s="5" t="s">
        <v>21</v>
      </c>
      <c r="E262" s="5" t="s">
        <v>22</v>
      </c>
      <c r="F262" s="6">
        <v>1</v>
      </c>
      <c r="G262" s="6">
        <v>0</v>
      </c>
      <c r="H262" s="6">
        <v>0</v>
      </c>
      <c r="I262" s="6">
        <v>1</v>
      </c>
      <c r="J262" s="6">
        <v>36669</v>
      </c>
      <c r="K262" s="31">
        <v>0</v>
      </c>
      <c r="L262" s="6">
        <v>36669</v>
      </c>
      <c r="M262" s="6">
        <v>2188</v>
      </c>
    </row>
    <row r="263" spans="1:13" ht="15" thickBot="1" x14ac:dyDescent="0.35">
      <c r="A263" s="4" t="s">
        <v>3359</v>
      </c>
      <c r="B263" s="3" t="s">
        <v>284</v>
      </c>
      <c r="C263" s="4" t="s">
        <v>257</v>
      </c>
      <c r="D263" s="5" t="s">
        <v>21</v>
      </c>
      <c r="E263" s="5" t="s">
        <v>22</v>
      </c>
      <c r="F263" s="6">
        <v>1</v>
      </c>
      <c r="G263" s="6">
        <v>1</v>
      </c>
      <c r="H263" s="6">
        <v>0</v>
      </c>
      <c r="I263" s="6">
        <v>2</v>
      </c>
      <c r="J263" s="6">
        <v>16000</v>
      </c>
      <c r="K263" s="31">
        <v>3100</v>
      </c>
      <c r="L263" s="6">
        <v>19100</v>
      </c>
      <c r="M263" s="6">
        <v>5375</v>
      </c>
    </row>
    <row r="264" spans="1:13" ht="15" thickBot="1" x14ac:dyDescent="0.35">
      <c r="A264" s="4" t="s">
        <v>3360</v>
      </c>
      <c r="B264" s="3" t="s">
        <v>285</v>
      </c>
      <c r="C264" s="4" t="s">
        <v>257</v>
      </c>
      <c r="D264" s="5" t="s">
        <v>14</v>
      </c>
      <c r="E264" s="5" t="s">
        <v>15</v>
      </c>
      <c r="F264" s="6">
        <v>1</v>
      </c>
      <c r="G264" s="6">
        <v>1</v>
      </c>
      <c r="H264" s="6">
        <v>0</v>
      </c>
      <c r="I264" s="6">
        <v>2</v>
      </c>
      <c r="J264" s="6">
        <v>7798</v>
      </c>
      <c r="K264" s="31">
        <v>300</v>
      </c>
      <c r="L264" s="6">
        <v>8098</v>
      </c>
      <c r="M264" s="6">
        <v>4112</v>
      </c>
    </row>
    <row r="265" spans="1:13" ht="15" thickBot="1" x14ac:dyDescent="0.35">
      <c r="A265" s="4" t="s">
        <v>3361</v>
      </c>
      <c r="B265" s="3" t="s">
        <v>286</v>
      </c>
      <c r="C265" s="4" t="s">
        <v>257</v>
      </c>
      <c r="D265" s="5" t="s">
        <v>14</v>
      </c>
      <c r="E265" s="5" t="s">
        <v>15</v>
      </c>
      <c r="F265" s="6">
        <v>1</v>
      </c>
      <c r="G265" s="6">
        <v>0</v>
      </c>
      <c r="H265" s="6">
        <v>0</v>
      </c>
      <c r="I265" s="6">
        <v>1</v>
      </c>
      <c r="J265" s="6">
        <v>16500</v>
      </c>
      <c r="K265" s="31">
        <v>0</v>
      </c>
      <c r="L265" s="6">
        <v>16500</v>
      </c>
      <c r="M265" s="6">
        <v>2918</v>
      </c>
    </row>
    <row r="266" spans="1:13" ht="15" thickBot="1" x14ac:dyDescent="0.35">
      <c r="A266" s="4" t="s">
        <v>3362</v>
      </c>
      <c r="B266" s="3" t="s">
        <v>287</v>
      </c>
      <c r="C266" s="4" t="s">
        <v>257</v>
      </c>
      <c r="D266" s="5" t="s">
        <v>14</v>
      </c>
      <c r="E266" s="5" t="s">
        <v>15</v>
      </c>
      <c r="F266" s="6">
        <v>1</v>
      </c>
      <c r="G266" s="6">
        <v>0</v>
      </c>
      <c r="H266" s="6">
        <v>0</v>
      </c>
      <c r="I266" s="6">
        <v>1</v>
      </c>
      <c r="J266" s="6">
        <v>12000</v>
      </c>
      <c r="K266" s="31">
        <v>0</v>
      </c>
      <c r="L266" s="6">
        <v>12000</v>
      </c>
      <c r="M266" s="6">
        <v>2010</v>
      </c>
    </row>
    <row r="267" spans="1:13" ht="15" thickBot="1" x14ac:dyDescent="0.35">
      <c r="A267" s="4" t="s">
        <v>3363</v>
      </c>
      <c r="B267" s="3" t="s">
        <v>288</v>
      </c>
      <c r="C267" s="4" t="s">
        <v>257</v>
      </c>
      <c r="D267" s="5" t="s">
        <v>21</v>
      </c>
      <c r="E267" s="5" t="s">
        <v>22</v>
      </c>
      <c r="F267" s="6">
        <v>1</v>
      </c>
      <c r="G267" s="6">
        <v>0</v>
      </c>
      <c r="H267" s="6">
        <v>0</v>
      </c>
      <c r="I267" s="6">
        <v>1</v>
      </c>
      <c r="J267" s="6">
        <v>17500</v>
      </c>
      <c r="K267" s="31">
        <v>0</v>
      </c>
      <c r="L267" s="6">
        <v>17500</v>
      </c>
      <c r="M267" s="6">
        <v>2184</v>
      </c>
    </row>
    <row r="268" spans="1:13" ht="15" thickBot="1" x14ac:dyDescent="0.35">
      <c r="A268" s="4" t="s">
        <v>3364</v>
      </c>
      <c r="B268" s="3" t="s">
        <v>290</v>
      </c>
      <c r="C268" s="4" t="s">
        <v>257</v>
      </c>
      <c r="D268" s="5" t="s">
        <v>21</v>
      </c>
      <c r="E268" s="5" t="s">
        <v>22</v>
      </c>
      <c r="F268" s="6">
        <v>1</v>
      </c>
      <c r="G268" s="6">
        <v>0</v>
      </c>
      <c r="H268" s="6">
        <v>0</v>
      </c>
      <c r="I268" s="6">
        <v>1</v>
      </c>
      <c r="J268" s="6">
        <v>3900</v>
      </c>
      <c r="K268" s="31">
        <v>0</v>
      </c>
      <c r="L268" s="6">
        <v>3900</v>
      </c>
      <c r="M268" s="6">
        <v>1144</v>
      </c>
    </row>
    <row r="269" spans="1:13" ht="15" thickBot="1" x14ac:dyDescent="0.35">
      <c r="A269" s="4" t="s">
        <v>3365</v>
      </c>
      <c r="B269" s="3" t="s">
        <v>291</v>
      </c>
      <c r="C269" s="4" t="s">
        <v>257</v>
      </c>
      <c r="D269" s="5" t="s">
        <v>14</v>
      </c>
      <c r="E269" s="5" t="s">
        <v>15</v>
      </c>
      <c r="F269" s="6">
        <v>1</v>
      </c>
      <c r="G269" s="6">
        <v>0</v>
      </c>
      <c r="H269" s="6">
        <v>0</v>
      </c>
      <c r="I269" s="6">
        <v>1</v>
      </c>
      <c r="J269" s="6">
        <v>18000</v>
      </c>
      <c r="K269" s="28">
        <v>0</v>
      </c>
      <c r="L269" s="6">
        <v>18000</v>
      </c>
      <c r="M269" s="6">
        <v>2957</v>
      </c>
    </row>
    <row r="270" spans="1:13" ht="15" thickBot="1" x14ac:dyDescent="0.35">
      <c r="A270" s="4" t="s">
        <v>3366</v>
      </c>
      <c r="B270" s="3" t="s">
        <v>292</v>
      </c>
      <c r="C270" s="4" t="s">
        <v>257</v>
      </c>
      <c r="D270" s="5" t="s">
        <v>14</v>
      </c>
      <c r="E270" s="5" t="s">
        <v>15</v>
      </c>
      <c r="F270" s="6">
        <v>1</v>
      </c>
      <c r="G270" s="6">
        <v>0</v>
      </c>
      <c r="H270" s="6">
        <v>0</v>
      </c>
      <c r="I270" s="6">
        <v>1</v>
      </c>
      <c r="J270" s="6">
        <v>18760</v>
      </c>
      <c r="K270" s="31">
        <v>0</v>
      </c>
      <c r="L270" s="6">
        <v>18760</v>
      </c>
      <c r="M270" s="6">
        <v>1836</v>
      </c>
    </row>
    <row r="271" spans="1:13" ht="15" thickBot="1" x14ac:dyDescent="0.35">
      <c r="A271" s="4" t="s">
        <v>3367</v>
      </c>
      <c r="B271" s="3" t="s">
        <v>293</v>
      </c>
      <c r="C271" s="4" t="s">
        <v>257</v>
      </c>
      <c r="D271" s="5" t="s">
        <v>21</v>
      </c>
      <c r="E271" s="5" t="s">
        <v>22</v>
      </c>
      <c r="F271" s="6">
        <v>1</v>
      </c>
      <c r="G271" s="6">
        <v>0</v>
      </c>
      <c r="H271" s="6">
        <v>0</v>
      </c>
      <c r="I271" s="6">
        <v>1</v>
      </c>
      <c r="J271" s="6">
        <v>25050</v>
      </c>
      <c r="K271" s="31">
        <v>0</v>
      </c>
      <c r="L271" s="6">
        <v>25050</v>
      </c>
      <c r="M271" s="6">
        <v>2704</v>
      </c>
    </row>
    <row r="272" spans="1:13" ht="15" thickBot="1" x14ac:dyDescent="0.35">
      <c r="A272" s="4" t="s">
        <v>3368</v>
      </c>
      <c r="B272" s="3" t="s">
        <v>294</v>
      </c>
      <c r="C272" s="4" t="s">
        <v>257</v>
      </c>
      <c r="D272" s="5" t="s">
        <v>14</v>
      </c>
      <c r="E272" s="5" t="s">
        <v>15</v>
      </c>
      <c r="F272" s="6">
        <v>1</v>
      </c>
      <c r="G272" s="6">
        <v>0</v>
      </c>
      <c r="H272" s="6">
        <v>0</v>
      </c>
      <c r="I272" s="6">
        <v>1</v>
      </c>
      <c r="J272" s="6">
        <v>6007</v>
      </c>
      <c r="K272" s="31">
        <v>0</v>
      </c>
      <c r="L272" s="6">
        <v>6007</v>
      </c>
      <c r="M272" s="6">
        <v>2750</v>
      </c>
    </row>
    <row r="273" spans="1:13" ht="15" thickBot="1" x14ac:dyDescent="0.35">
      <c r="A273" s="4" t="s">
        <v>3369</v>
      </c>
      <c r="B273" s="3" t="s">
        <v>295</v>
      </c>
      <c r="C273" s="4" t="s">
        <v>257</v>
      </c>
      <c r="D273" s="5" t="s">
        <v>14</v>
      </c>
      <c r="E273" s="5" t="s">
        <v>15</v>
      </c>
      <c r="F273" s="6">
        <v>1</v>
      </c>
      <c r="G273" s="6">
        <v>0</v>
      </c>
      <c r="H273" s="6">
        <v>0</v>
      </c>
      <c r="I273" s="28">
        <v>1</v>
      </c>
      <c r="J273" s="6">
        <v>10865</v>
      </c>
      <c r="K273" s="28">
        <v>0</v>
      </c>
      <c r="L273" s="6">
        <v>10865</v>
      </c>
      <c r="M273" s="6">
        <v>2480</v>
      </c>
    </row>
    <row r="274" spans="1:13" ht="15" thickBot="1" x14ac:dyDescent="0.35">
      <c r="A274" s="4" t="s">
        <v>3370</v>
      </c>
      <c r="B274" s="3" t="s">
        <v>296</v>
      </c>
      <c r="C274" s="4" t="s">
        <v>257</v>
      </c>
      <c r="D274" s="5" t="s">
        <v>14</v>
      </c>
      <c r="E274" s="5" t="s">
        <v>15</v>
      </c>
      <c r="F274" s="6">
        <v>1</v>
      </c>
      <c r="G274" s="6">
        <v>0</v>
      </c>
      <c r="H274" s="6">
        <v>0</v>
      </c>
      <c r="I274" s="6">
        <v>1</v>
      </c>
      <c r="J274" s="6">
        <v>19700</v>
      </c>
      <c r="K274" s="31">
        <v>0</v>
      </c>
      <c r="L274" s="6">
        <v>19700</v>
      </c>
      <c r="M274" s="6">
        <v>2734</v>
      </c>
    </row>
    <row r="275" spans="1:13" ht="15" thickBot="1" x14ac:dyDescent="0.35">
      <c r="A275" s="4" t="s">
        <v>3371</v>
      </c>
      <c r="B275" s="3" t="s">
        <v>297</v>
      </c>
      <c r="C275" s="4" t="s">
        <v>257</v>
      </c>
      <c r="D275" s="5" t="s">
        <v>14</v>
      </c>
      <c r="E275" s="5" t="s">
        <v>15</v>
      </c>
      <c r="F275" s="6">
        <v>1</v>
      </c>
      <c r="G275" s="6">
        <v>0</v>
      </c>
      <c r="H275" s="6">
        <v>0</v>
      </c>
      <c r="I275" s="6">
        <v>1</v>
      </c>
      <c r="J275" s="6">
        <v>5500</v>
      </c>
      <c r="K275" s="31">
        <v>0</v>
      </c>
      <c r="L275" s="6">
        <v>5500</v>
      </c>
      <c r="M275" s="6">
        <v>2600</v>
      </c>
    </row>
    <row r="276" spans="1:13" ht="15" thickBot="1" x14ac:dyDescent="0.35">
      <c r="A276" s="4" t="s">
        <v>3372</v>
      </c>
      <c r="B276" s="3" t="s">
        <v>298</v>
      </c>
      <c r="C276" s="4" t="s">
        <v>257</v>
      </c>
      <c r="D276" s="5" t="s">
        <v>21</v>
      </c>
      <c r="E276" s="5" t="s">
        <v>22</v>
      </c>
      <c r="F276" s="6">
        <v>1</v>
      </c>
      <c r="G276" s="6">
        <v>0</v>
      </c>
      <c r="H276" s="6">
        <v>0</v>
      </c>
      <c r="I276" s="6">
        <v>1</v>
      </c>
      <c r="J276" s="6">
        <v>11500</v>
      </c>
      <c r="K276" s="31">
        <v>0</v>
      </c>
      <c r="L276" s="6">
        <v>11500</v>
      </c>
      <c r="M276" s="6">
        <v>2184</v>
      </c>
    </row>
    <row r="277" spans="1:13" ht="15" thickBot="1" x14ac:dyDescent="0.35">
      <c r="A277" s="4" t="s">
        <v>3373</v>
      </c>
      <c r="B277" s="3" t="s">
        <v>299</v>
      </c>
      <c r="C277" s="4" t="s">
        <v>257</v>
      </c>
      <c r="D277" s="5" t="s">
        <v>21</v>
      </c>
      <c r="E277" s="5" t="s">
        <v>22</v>
      </c>
      <c r="F277" s="6">
        <v>1</v>
      </c>
      <c r="G277" s="6">
        <v>0</v>
      </c>
      <c r="H277" s="6">
        <v>0</v>
      </c>
      <c r="I277" s="6">
        <v>1</v>
      </c>
      <c r="J277" s="6">
        <v>4928</v>
      </c>
      <c r="K277" s="31">
        <v>0</v>
      </c>
      <c r="L277" s="6">
        <v>4928</v>
      </c>
      <c r="M277" s="6">
        <v>2704</v>
      </c>
    </row>
    <row r="278" spans="1:13" ht="15" thickBot="1" x14ac:dyDescent="0.35">
      <c r="A278" s="4" t="s">
        <v>3374</v>
      </c>
      <c r="B278" s="3" t="s">
        <v>300</v>
      </c>
      <c r="C278" s="4" t="s">
        <v>257</v>
      </c>
      <c r="D278" s="5" t="s">
        <v>14</v>
      </c>
      <c r="E278" s="5" t="s">
        <v>15</v>
      </c>
      <c r="F278" s="6">
        <v>1</v>
      </c>
      <c r="G278" s="6">
        <v>0</v>
      </c>
      <c r="H278" s="6">
        <v>0</v>
      </c>
      <c r="I278" s="6">
        <v>1</v>
      </c>
      <c r="J278" s="6">
        <v>5900</v>
      </c>
      <c r="K278" s="31">
        <v>0</v>
      </c>
      <c r="L278" s="6">
        <v>5900</v>
      </c>
      <c r="M278" s="6">
        <v>1832</v>
      </c>
    </row>
    <row r="279" spans="1:13" ht="15" thickBot="1" x14ac:dyDescent="0.35">
      <c r="A279" s="4" t="s">
        <v>3375</v>
      </c>
      <c r="B279" s="3" t="s">
        <v>301</v>
      </c>
      <c r="C279" s="4" t="s">
        <v>257</v>
      </c>
      <c r="D279" s="5" t="s">
        <v>18</v>
      </c>
      <c r="E279" s="5" t="s">
        <v>19</v>
      </c>
      <c r="F279" s="6">
        <v>1</v>
      </c>
      <c r="G279" s="6">
        <v>0</v>
      </c>
      <c r="H279" s="6">
        <v>0</v>
      </c>
      <c r="I279" s="6">
        <v>1</v>
      </c>
      <c r="J279" s="6">
        <v>25000</v>
      </c>
      <c r="K279" s="31">
        <v>0</v>
      </c>
      <c r="L279" s="6">
        <v>25000</v>
      </c>
      <c r="M279" s="6">
        <v>3016</v>
      </c>
    </row>
    <row r="280" spans="1:13" ht="15" thickBot="1" x14ac:dyDescent="0.35">
      <c r="A280" s="4" t="s">
        <v>3376</v>
      </c>
      <c r="B280" s="3" t="s">
        <v>302</v>
      </c>
      <c r="C280" s="4" t="s">
        <v>257</v>
      </c>
      <c r="D280" s="5" t="s">
        <v>21</v>
      </c>
      <c r="E280" s="5" t="s">
        <v>22</v>
      </c>
      <c r="F280" s="6">
        <v>1</v>
      </c>
      <c r="G280" s="6">
        <v>0</v>
      </c>
      <c r="H280" s="6">
        <v>0</v>
      </c>
      <c r="I280" s="6">
        <v>1</v>
      </c>
      <c r="J280" s="6">
        <v>3900</v>
      </c>
      <c r="K280" s="31">
        <v>0</v>
      </c>
      <c r="L280" s="6">
        <v>3900</v>
      </c>
      <c r="M280" s="6">
        <v>2500</v>
      </c>
    </row>
    <row r="281" spans="1:13" ht="15" thickBot="1" x14ac:dyDescent="0.35">
      <c r="A281" s="4" t="s">
        <v>3377</v>
      </c>
      <c r="B281" s="3" t="s">
        <v>303</v>
      </c>
      <c r="C281" s="4" t="s">
        <v>257</v>
      </c>
      <c r="D281" s="5" t="s">
        <v>14</v>
      </c>
      <c r="E281" s="5" t="s">
        <v>15</v>
      </c>
      <c r="F281" s="6">
        <v>1</v>
      </c>
      <c r="G281" s="6">
        <v>0</v>
      </c>
      <c r="H281" s="6">
        <v>0</v>
      </c>
      <c r="I281" s="6">
        <v>1</v>
      </c>
      <c r="J281" s="6">
        <v>11214</v>
      </c>
      <c r="K281" s="31">
        <v>0</v>
      </c>
      <c r="L281" s="6">
        <v>11214</v>
      </c>
      <c r="M281" s="6">
        <v>2693</v>
      </c>
    </row>
    <row r="282" spans="1:13" ht="15" thickBot="1" x14ac:dyDescent="0.35">
      <c r="A282" s="4" t="s">
        <v>3378</v>
      </c>
      <c r="B282" s="3" t="s">
        <v>304</v>
      </c>
      <c r="C282" s="4" t="s">
        <v>257</v>
      </c>
      <c r="D282" s="5" t="s">
        <v>28</v>
      </c>
      <c r="E282" s="5" t="s">
        <v>29</v>
      </c>
      <c r="F282" s="6">
        <v>1</v>
      </c>
      <c r="G282" s="6">
        <v>5</v>
      </c>
      <c r="H282" s="6">
        <v>0</v>
      </c>
      <c r="I282" s="6">
        <v>6</v>
      </c>
      <c r="J282" s="6">
        <v>10542</v>
      </c>
      <c r="K282" s="31">
        <v>8791</v>
      </c>
      <c r="L282" s="6">
        <v>19333</v>
      </c>
      <c r="M282" s="6">
        <v>8815</v>
      </c>
    </row>
    <row r="283" spans="1:13" ht="15" thickBot="1" x14ac:dyDescent="0.35">
      <c r="A283" s="4" t="s">
        <v>3379</v>
      </c>
      <c r="B283" s="3" t="s">
        <v>305</v>
      </c>
      <c r="C283" s="4" t="s">
        <v>257</v>
      </c>
      <c r="D283" s="5" t="s">
        <v>14</v>
      </c>
      <c r="E283" s="5" t="s">
        <v>15</v>
      </c>
      <c r="F283" s="6">
        <v>1</v>
      </c>
      <c r="G283" s="6">
        <v>0</v>
      </c>
      <c r="H283" s="6">
        <v>0</v>
      </c>
      <c r="I283" s="6">
        <v>1</v>
      </c>
      <c r="J283" s="6">
        <v>19000</v>
      </c>
      <c r="K283" s="31">
        <v>0</v>
      </c>
      <c r="L283" s="6">
        <v>19000</v>
      </c>
      <c r="M283" s="6">
        <v>2840</v>
      </c>
    </row>
    <row r="284" spans="1:13" ht="15" thickBot="1" x14ac:dyDescent="0.35">
      <c r="A284" s="4" t="s">
        <v>3380</v>
      </c>
      <c r="B284" s="3" t="s">
        <v>306</v>
      </c>
      <c r="C284" s="4" t="s">
        <v>257</v>
      </c>
      <c r="D284" s="5" t="s">
        <v>14</v>
      </c>
      <c r="E284" s="5" t="s">
        <v>15</v>
      </c>
      <c r="F284" s="6">
        <v>1</v>
      </c>
      <c r="G284" s="6">
        <v>0</v>
      </c>
      <c r="H284" s="6">
        <v>0</v>
      </c>
      <c r="I284" s="6">
        <v>1</v>
      </c>
      <c r="J284" s="6">
        <v>26291</v>
      </c>
      <c r="K284" s="31">
        <v>0</v>
      </c>
      <c r="L284" s="6">
        <v>26291</v>
      </c>
      <c r="M284" s="6">
        <v>2750</v>
      </c>
    </row>
    <row r="285" spans="1:13" ht="15" thickBot="1" x14ac:dyDescent="0.35">
      <c r="A285" s="4" t="s">
        <v>3381</v>
      </c>
      <c r="B285" s="3" t="s">
        <v>307</v>
      </c>
      <c r="C285" s="4" t="s">
        <v>257</v>
      </c>
      <c r="D285" s="5" t="s">
        <v>28</v>
      </c>
      <c r="E285" s="5" t="s">
        <v>29</v>
      </c>
      <c r="F285" s="6">
        <v>1</v>
      </c>
      <c r="G285" s="6">
        <v>1</v>
      </c>
      <c r="H285" s="6">
        <v>1</v>
      </c>
      <c r="I285" s="6">
        <v>3</v>
      </c>
      <c r="J285" s="6">
        <v>6760</v>
      </c>
      <c r="K285" s="31">
        <v>800</v>
      </c>
      <c r="L285" s="6">
        <v>7560</v>
      </c>
      <c r="M285" s="6">
        <v>3581</v>
      </c>
    </row>
    <row r="286" spans="1:13" ht="15" thickBot="1" x14ac:dyDescent="0.35">
      <c r="A286" s="4" t="s">
        <v>3382</v>
      </c>
      <c r="B286" s="3" t="s">
        <v>308</v>
      </c>
      <c r="C286" s="4" t="s">
        <v>257</v>
      </c>
      <c r="D286" s="5" t="s">
        <v>14</v>
      </c>
      <c r="E286" s="5" t="s">
        <v>15</v>
      </c>
      <c r="F286" s="6">
        <v>1</v>
      </c>
      <c r="G286" s="6">
        <v>0</v>
      </c>
      <c r="H286" s="6">
        <v>0</v>
      </c>
      <c r="I286" s="6">
        <v>1</v>
      </c>
      <c r="J286" s="6">
        <v>5130</v>
      </c>
      <c r="K286" s="31">
        <v>0</v>
      </c>
      <c r="L286" s="6">
        <v>5130</v>
      </c>
      <c r="M286" s="6">
        <v>2774</v>
      </c>
    </row>
    <row r="287" spans="1:13" ht="15" thickBot="1" x14ac:dyDescent="0.35">
      <c r="A287" s="4" t="s">
        <v>3383</v>
      </c>
      <c r="B287" s="3" t="s">
        <v>309</v>
      </c>
      <c r="C287" s="4" t="s">
        <v>257</v>
      </c>
      <c r="D287" s="5" t="s">
        <v>21</v>
      </c>
      <c r="E287" s="5" t="s">
        <v>22</v>
      </c>
      <c r="F287" s="6">
        <v>1</v>
      </c>
      <c r="G287" s="6">
        <v>0</v>
      </c>
      <c r="H287" s="6">
        <v>0</v>
      </c>
      <c r="I287" s="6">
        <v>1</v>
      </c>
      <c r="J287" s="6">
        <v>23500</v>
      </c>
      <c r="K287" s="28">
        <v>0</v>
      </c>
      <c r="L287" s="6">
        <v>23500</v>
      </c>
      <c r="M287" s="6">
        <v>2868</v>
      </c>
    </row>
    <row r="288" spans="1:13" ht="15" thickBot="1" x14ac:dyDescent="0.35">
      <c r="A288" s="4" t="s">
        <v>3384</v>
      </c>
      <c r="B288" s="3" t="s">
        <v>310</v>
      </c>
      <c r="C288" s="4" t="s">
        <v>257</v>
      </c>
      <c r="D288" s="5" t="s">
        <v>21</v>
      </c>
      <c r="E288" s="5" t="s">
        <v>22</v>
      </c>
      <c r="F288" s="6">
        <v>1</v>
      </c>
      <c r="G288" s="6">
        <v>0</v>
      </c>
      <c r="H288" s="6">
        <v>0</v>
      </c>
      <c r="I288" s="6">
        <v>1</v>
      </c>
      <c r="J288" s="6">
        <v>7438</v>
      </c>
      <c r="K288" s="31">
        <v>0</v>
      </c>
      <c r="L288" s="6">
        <v>7438</v>
      </c>
      <c r="M288" s="6">
        <v>2500</v>
      </c>
    </row>
    <row r="289" spans="1:13" ht="15" thickBot="1" x14ac:dyDescent="0.35">
      <c r="A289" s="4" t="s">
        <v>3385</v>
      </c>
      <c r="B289" s="3" t="s">
        <v>311</v>
      </c>
      <c r="C289" s="4" t="s">
        <v>257</v>
      </c>
      <c r="D289" s="5" t="s">
        <v>14</v>
      </c>
      <c r="E289" s="5" t="s">
        <v>15</v>
      </c>
      <c r="F289" s="6">
        <v>1</v>
      </c>
      <c r="G289" s="6">
        <v>0</v>
      </c>
      <c r="H289" s="6">
        <v>0</v>
      </c>
      <c r="I289" s="6">
        <v>1</v>
      </c>
      <c r="J289" s="6">
        <v>34000</v>
      </c>
      <c r="K289" s="31">
        <v>0</v>
      </c>
      <c r="L289" s="6">
        <v>34000</v>
      </c>
      <c r="M289" s="6">
        <v>0</v>
      </c>
    </row>
    <row r="290" spans="1:13" ht="15" thickBot="1" x14ac:dyDescent="0.35">
      <c r="A290" s="4" t="s">
        <v>3386</v>
      </c>
      <c r="B290" s="3" t="s">
        <v>312</v>
      </c>
      <c r="C290" s="4" t="s">
        <v>257</v>
      </c>
      <c r="D290" s="5" t="s">
        <v>28</v>
      </c>
      <c r="E290" s="5" t="s">
        <v>29</v>
      </c>
      <c r="F290" s="6">
        <v>1</v>
      </c>
      <c r="G290" s="6">
        <v>0</v>
      </c>
      <c r="H290" s="6">
        <v>0</v>
      </c>
      <c r="I290" s="6">
        <v>1</v>
      </c>
      <c r="J290" s="6">
        <v>39855</v>
      </c>
      <c r="K290" s="31">
        <v>0</v>
      </c>
      <c r="L290" s="6">
        <v>39855</v>
      </c>
      <c r="M290" s="6">
        <v>3060</v>
      </c>
    </row>
    <row r="291" spans="1:13" ht="15" thickBot="1" x14ac:dyDescent="0.35">
      <c r="A291" s="4" t="s">
        <v>3387</v>
      </c>
      <c r="B291" s="3" t="s">
        <v>313</v>
      </c>
      <c r="C291" s="4" t="s">
        <v>257</v>
      </c>
      <c r="D291" s="5" t="s">
        <v>28</v>
      </c>
      <c r="E291" s="5" t="s">
        <v>29</v>
      </c>
      <c r="F291" s="6">
        <v>1</v>
      </c>
      <c r="G291" s="6">
        <v>2</v>
      </c>
      <c r="H291" s="6">
        <v>0</v>
      </c>
      <c r="I291" s="6">
        <v>3</v>
      </c>
      <c r="J291" s="6">
        <v>6440</v>
      </c>
      <c r="K291" s="31">
        <v>3200</v>
      </c>
      <c r="L291" s="6">
        <v>9640</v>
      </c>
      <c r="M291" s="6">
        <v>4516</v>
      </c>
    </row>
    <row r="292" spans="1:13" ht="15" thickBot="1" x14ac:dyDescent="0.35">
      <c r="A292" s="4" t="s">
        <v>3388</v>
      </c>
      <c r="B292" s="3" t="s">
        <v>314</v>
      </c>
      <c r="C292" s="4" t="s">
        <v>257</v>
      </c>
      <c r="D292" s="5" t="s">
        <v>21</v>
      </c>
      <c r="E292" s="5" t="s">
        <v>22</v>
      </c>
      <c r="F292" s="6">
        <v>1</v>
      </c>
      <c r="G292" s="6">
        <v>2</v>
      </c>
      <c r="H292" s="6">
        <v>0</v>
      </c>
      <c r="I292" s="6">
        <v>3</v>
      </c>
      <c r="J292" s="6">
        <v>9300</v>
      </c>
      <c r="K292" s="31">
        <v>1700</v>
      </c>
      <c r="L292" s="6">
        <v>11000</v>
      </c>
      <c r="M292" s="6">
        <v>4874</v>
      </c>
    </row>
    <row r="293" spans="1:13" ht="15" thickBot="1" x14ac:dyDescent="0.35">
      <c r="A293" s="4" t="s">
        <v>3389</v>
      </c>
      <c r="B293" s="3" t="s">
        <v>315</v>
      </c>
      <c r="C293" s="4" t="s">
        <v>257</v>
      </c>
      <c r="D293" s="5" t="s">
        <v>21</v>
      </c>
      <c r="E293" s="5" t="s">
        <v>22</v>
      </c>
      <c r="F293" s="6">
        <v>1</v>
      </c>
      <c r="G293" s="6">
        <v>0</v>
      </c>
      <c r="H293" s="6">
        <v>0</v>
      </c>
      <c r="I293" s="6">
        <v>1</v>
      </c>
      <c r="J293" s="6">
        <v>18450</v>
      </c>
      <c r="K293" s="31">
        <v>0</v>
      </c>
      <c r="L293" s="6">
        <v>18450</v>
      </c>
      <c r="M293" s="6">
        <v>2909</v>
      </c>
    </row>
    <row r="294" spans="1:13" ht="15" thickBot="1" x14ac:dyDescent="0.35">
      <c r="A294" s="4" t="s">
        <v>3390</v>
      </c>
      <c r="B294" s="3" t="s">
        <v>316</v>
      </c>
      <c r="C294" s="4" t="s">
        <v>257</v>
      </c>
      <c r="D294" s="5" t="s">
        <v>21</v>
      </c>
      <c r="E294" s="5" t="s">
        <v>22</v>
      </c>
      <c r="F294" s="6">
        <v>1</v>
      </c>
      <c r="G294" s="6">
        <v>0</v>
      </c>
      <c r="H294" s="6">
        <v>0</v>
      </c>
      <c r="I294" s="6">
        <v>1</v>
      </c>
      <c r="J294" s="6">
        <v>23400</v>
      </c>
      <c r="K294" s="31">
        <v>0</v>
      </c>
      <c r="L294" s="6">
        <v>23400</v>
      </c>
      <c r="M294" s="6">
        <v>3091</v>
      </c>
    </row>
    <row r="295" spans="1:13" ht="15" thickBot="1" x14ac:dyDescent="0.35">
      <c r="A295" s="4" t="s">
        <v>3391</v>
      </c>
      <c r="B295" s="3" t="s">
        <v>317</v>
      </c>
      <c r="C295" s="4" t="s">
        <v>257</v>
      </c>
      <c r="D295" s="5" t="s">
        <v>21</v>
      </c>
      <c r="E295" s="5" t="s">
        <v>22</v>
      </c>
      <c r="F295" s="6">
        <v>1</v>
      </c>
      <c r="G295" s="6">
        <v>0</v>
      </c>
      <c r="H295" s="6">
        <v>0</v>
      </c>
      <c r="I295" s="6">
        <v>1</v>
      </c>
      <c r="J295" s="6">
        <v>16398</v>
      </c>
      <c r="K295" s="31">
        <v>0</v>
      </c>
      <c r="L295" s="6">
        <v>16398</v>
      </c>
      <c r="M295" s="6">
        <v>2846</v>
      </c>
    </row>
    <row r="296" spans="1:13" ht="15" thickBot="1" x14ac:dyDescent="0.35">
      <c r="A296" s="4" t="s">
        <v>3392</v>
      </c>
      <c r="B296" s="3" t="s">
        <v>318</v>
      </c>
      <c r="C296" s="4" t="s">
        <v>257</v>
      </c>
      <c r="D296" s="5" t="s">
        <v>21</v>
      </c>
      <c r="E296" s="5" t="s">
        <v>22</v>
      </c>
      <c r="F296" s="6">
        <v>1</v>
      </c>
      <c r="G296" s="6">
        <v>0</v>
      </c>
      <c r="H296" s="6">
        <v>0</v>
      </c>
      <c r="I296" s="6">
        <v>1</v>
      </c>
      <c r="J296" s="6">
        <v>24000</v>
      </c>
      <c r="K296" s="31">
        <v>0</v>
      </c>
      <c r="L296" s="6">
        <v>24000</v>
      </c>
      <c r="M296" s="6">
        <v>2490</v>
      </c>
    </row>
    <row r="297" spans="1:13" ht="15" thickBot="1" x14ac:dyDescent="0.35">
      <c r="A297" s="4" t="s">
        <v>3393</v>
      </c>
      <c r="B297" s="3" t="s">
        <v>319</v>
      </c>
      <c r="C297" s="4" t="s">
        <v>257</v>
      </c>
      <c r="D297" s="5" t="s">
        <v>14</v>
      </c>
      <c r="E297" s="5" t="s">
        <v>15</v>
      </c>
      <c r="F297" s="6">
        <v>1</v>
      </c>
      <c r="G297" s="6">
        <v>0</v>
      </c>
      <c r="H297" s="6">
        <v>0</v>
      </c>
      <c r="I297" s="6">
        <v>1</v>
      </c>
      <c r="J297" s="6">
        <v>12650</v>
      </c>
      <c r="K297" s="31">
        <v>0</v>
      </c>
      <c r="L297" s="6">
        <v>12650</v>
      </c>
      <c r="M297" s="6">
        <v>2624</v>
      </c>
    </row>
    <row r="298" spans="1:13" ht="15" thickBot="1" x14ac:dyDescent="0.35">
      <c r="A298" s="4" t="s">
        <v>3394</v>
      </c>
      <c r="B298" s="3" t="s">
        <v>320</v>
      </c>
      <c r="C298" s="4" t="s">
        <v>257</v>
      </c>
      <c r="D298" s="5" t="s">
        <v>14</v>
      </c>
      <c r="E298" s="5" t="s">
        <v>15</v>
      </c>
      <c r="F298" s="6">
        <v>1</v>
      </c>
      <c r="G298" s="6">
        <v>0</v>
      </c>
      <c r="H298" s="6">
        <v>0</v>
      </c>
      <c r="I298" s="6">
        <v>1</v>
      </c>
      <c r="J298" s="6">
        <v>14400</v>
      </c>
      <c r="K298" s="31">
        <v>0</v>
      </c>
      <c r="L298" s="6">
        <v>14400</v>
      </c>
      <c r="M298" s="6">
        <v>2858</v>
      </c>
    </row>
    <row r="299" spans="1:13" ht="15" thickBot="1" x14ac:dyDescent="0.35">
      <c r="A299" s="4" t="s">
        <v>3395</v>
      </c>
      <c r="B299" s="3" t="s">
        <v>321</v>
      </c>
      <c r="C299" s="4" t="s">
        <v>257</v>
      </c>
      <c r="D299" s="5" t="s">
        <v>21</v>
      </c>
      <c r="E299" s="5" t="s">
        <v>22</v>
      </c>
      <c r="F299" s="6">
        <v>1</v>
      </c>
      <c r="G299" s="6">
        <v>4</v>
      </c>
      <c r="H299" s="6">
        <v>0</v>
      </c>
      <c r="I299" s="6">
        <v>5</v>
      </c>
      <c r="J299" s="6">
        <v>9937</v>
      </c>
      <c r="K299" s="31">
        <v>9544</v>
      </c>
      <c r="L299" s="6">
        <v>19481</v>
      </c>
      <c r="M299" s="6">
        <v>7943</v>
      </c>
    </row>
    <row r="300" spans="1:13" ht="15" thickBot="1" x14ac:dyDescent="0.35">
      <c r="A300" s="4" t="s">
        <v>3396</v>
      </c>
      <c r="B300" s="3" t="s">
        <v>322</v>
      </c>
      <c r="C300" s="4" t="s">
        <v>257</v>
      </c>
      <c r="D300" s="5" t="s">
        <v>28</v>
      </c>
      <c r="E300" s="5" t="s">
        <v>29</v>
      </c>
      <c r="F300" s="6">
        <v>1</v>
      </c>
      <c r="G300" s="6">
        <v>0</v>
      </c>
      <c r="H300" s="6">
        <v>0</v>
      </c>
      <c r="I300" s="6">
        <v>1</v>
      </c>
      <c r="J300" s="6">
        <v>14600</v>
      </c>
      <c r="K300" s="31">
        <v>0</v>
      </c>
      <c r="L300" s="6">
        <v>14600</v>
      </c>
      <c r="M300" s="6">
        <v>1985</v>
      </c>
    </row>
    <row r="301" spans="1:13" ht="15" thickBot="1" x14ac:dyDescent="0.35">
      <c r="A301" s="4" t="s">
        <v>3397</v>
      </c>
      <c r="B301" s="3" t="s">
        <v>323</v>
      </c>
      <c r="C301" s="4" t="s">
        <v>257</v>
      </c>
      <c r="D301" s="5" t="s">
        <v>14</v>
      </c>
      <c r="E301" s="5" t="s">
        <v>15</v>
      </c>
      <c r="F301" s="6">
        <v>1</v>
      </c>
      <c r="G301" s="6">
        <v>0</v>
      </c>
      <c r="H301" s="6">
        <v>0</v>
      </c>
      <c r="I301" s="6">
        <v>1</v>
      </c>
      <c r="J301" s="6">
        <v>19201</v>
      </c>
      <c r="K301" s="31">
        <v>0</v>
      </c>
      <c r="L301" s="6">
        <v>19201</v>
      </c>
      <c r="M301" s="6">
        <v>3065</v>
      </c>
    </row>
    <row r="302" spans="1:13" ht="15" thickBot="1" x14ac:dyDescent="0.35">
      <c r="A302" s="4" t="s">
        <v>3398</v>
      </c>
      <c r="B302" s="3" t="s">
        <v>324</v>
      </c>
      <c r="C302" s="4" t="s">
        <v>257</v>
      </c>
      <c r="D302" s="5" t="s">
        <v>21</v>
      </c>
      <c r="E302" s="5" t="s">
        <v>22</v>
      </c>
      <c r="F302" s="6">
        <v>1</v>
      </c>
      <c r="G302" s="6">
        <v>0</v>
      </c>
      <c r="H302" s="6">
        <v>0</v>
      </c>
      <c r="I302" s="6">
        <v>1</v>
      </c>
      <c r="J302" s="6">
        <v>34500</v>
      </c>
      <c r="K302" s="31">
        <v>0</v>
      </c>
      <c r="L302" s="6">
        <v>34500</v>
      </c>
      <c r="M302" s="6">
        <v>3077</v>
      </c>
    </row>
    <row r="303" spans="1:13" ht="15" thickBot="1" x14ac:dyDescent="0.35">
      <c r="A303" s="4" t="s">
        <v>3399</v>
      </c>
      <c r="B303" s="3" t="s">
        <v>325</v>
      </c>
      <c r="C303" s="4" t="s">
        <v>257</v>
      </c>
      <c r="D303" s="5" t="s">
        <v>21</v>
      </c>
      <c r="E303" s="5" t="s">
        <v>22</v>
      </c>
      <c r="F303" s="6">
        <v>1</v>
      </c>
      <c r="G303" s="6">
        <v>0</v>
      </c>
      <c r="H303" s="6">
        <v>0</v>
      </c>
      <c r="I303" s="6">
        <v>1</v>
      </c>
      <c r="J303" s="6">
        <v>14000</v>
      </c>
      <c r="K303" s="28">
        <v>0</v>
      </c>
      <c r="L303" s="6">
        <v>14000</v>
      </c>
      <c r="M303" s="6">
        <v>2556</v>
      </c>
    </row>
    <row r="304" spans="1:13" ht="15" thickBot="1" x14ac:dyDescent="0.35">
      <c r="A304" s="4" t="s">
        <v>3400</v>
      </c>
      <c r="B304" s="3" t="s">
        <v>326</v>
      </c>
      <c r="C304" s="4" t="s">
        <v>257</v>
      </c>
      <c r="D304" s="5" t="s">
        <v>28</v>
      </c>
      <c r="E304" s="5" t="s">
        <v>29</v>
      </c>
      <c r="F304" s="6">
        <v>1</v>
      </c>
      <c r="G304" s="6">
        <v>0</v>
      </c>
      <c r="H304" s="6">
        <v>0</v>
      </c>
      <c r="I304" s="6">
        <v>1</v>
      </c>
      <c r="J304" s="6">
        <v>15400</v>
      </c>
      <c r="K304" s="31">
        <v>0</v>
      </c>
      <c r="L304" s="6">
        <v>15400</v>
      </c>
      <c r="M304" s="6">
        <v>2632</v>
      </c>
    </row>
    <row r="305" spans="1:13" ht="15" thickBot="1" x14ac:dyDescent="0.35">
      <c r="A305" s="4" t="s">
        <v>3401</v>
      </c>
      <c r="B305" s="3" t="s">
        <v>327</v>
      </c>
      <c r="C305" s="4" t="s">
        <v>257</v>
      </c>
      <c r="D305" s="5" t="s">
        <v>14</v>
      </c>
      <c r="E305" s="5" t="s">
        <v>15</v>
      </c>
      <c r="F305" s="6">
        <v>1</v>
      </c>
      <c r="G305" s="6">
        <v>0</v>
      </c>
      <c r="H305" s="6">
        <v>0</v>
      </c>
      <c r="I305" s="6">
        <v>1</v>
      </c>
      <c r="J305" s="6">
        <v>16033</v>
      </c>
      <c r="K305" s="31">
        <v>0</v>
      </c>
      <c r="L305" s="6">
        <v>16033</v>
      </c>
      <c r="M305" s="6">
        <v>2704</v>
      </c>
    </row>
    <row r="306" spans="1:13" ht="15" thickBot="1" x14ac:dyDescent="0.35">
      <c r="A306" s="4" t="s">
        <v>3402</v>
      </c>
      <c r="B306" s="3" t="s">
        <v>328</v>
      </c>
      <c r="C306" s="4" t="s">
        <v>257</v>
      </c>
      <c r="D306" s="5" t="s">
        <v>14</v>
      </c>
      <c r="E306" s="5" t="s">
        <v>15</v>
      </c>
      <c r="F306" s="6">
        <v>1</v>
      </c>
      <c r="G306" s="6">
        <v>0</v>
      </c>
      <c r="H306" s="6">
        <v>0</v>
      </c>
      <c r="I306" s="6">
        <v>1</v>
      </c>
      <c r="J306" s="6">
        <v>8937</v>
      </c>
      <c r="K306" s="31">
        <v>0</v>
      </c>
      <c r="L306" s="6">
        <v>8937</v>
      </c>
      <c r="M306" s="6">
        <v>2335</v>
      </c>
    </row>
    <row r="307" spans="1:13" ht="15" thickBot="1" x14ac:dyDescent="0.35">
      <c r="A307" s="4" t="s">
        <v>3403</v>
      </c>
      <c r="B307" s="3" t="s">
        <v>329</v>
      </c>
      <c r="C307" s="4" t="s">
        <v>257</v>
      </c>
      <c r="D307" s="5" t="s">
        <v>14</v>
      </c>
      <c r="E307" s="5" t="s">
        <v>15</v>
      </c>
      <c r="F307" s="6">
        <v>1</v>
      </c>
      <c r="G307" s="6">
        <v>0</v>
      </c>
      <c r="H307" s="6">
        <v>0</v>
      </c>
      <c r="I307" s="6">
        <v>1</v>
      </c>
      <c r="J307" s="6">
        <v>20000</v>
      </c>
      <c r="K307" s="28">
        <v>0</v>
      </c>
      <c r="L307" s="6">
        <v>20000</v>
      </c>
      <c r="M307" s="6">
        <v>3507</v>
      </c>
    </row>
    <row r="308" spans="1:13" ht="15" thickBot="1" x14ac:dyDescent="0.35">
      <c r="A308" s="4" t="s">
        <v>3404</v>
      </c>
      <c r="B308" s="3" t="s">
        <v>330</v>
      </c>
      <c r="C308" s="4" t="s">
        <v>257</v>
      </c>
      <c r="D308" s="5" t="s">
        <v>57</v>
      </c>
      <c r="E308" s="5" t="s">
        <v>58</v>
      </c>
      <c r="F308" s="6">
        <v>1</v>
      </c>
      <c r="G308" s="6">
        <v>0</v>
      </c>
      <c r="H308" s="6">
        <v>0</v>
      </c>
      <c r="I308" s="4">
        <v>1</v>
      </c>
      <c r="J308" s="6">
        <v>1730</v>
      </c>
      <c r="K308" s="31">
        <v>0</v>
      </c>
      <c r="L308" s="6">
        <v>1730</v>
      </c>
      <c r="M308" s="6">
        <v>2995</v>
      </c>
    </row>
    <row r="309" spans="1:13" ht="15" thickBot="1" x14ac:dyDescent="0.35">
      <c r="A309" s="4" t="s">
        <v>3405</v>
      </c>
      <c r="B309" s="39" t="s">
        <v>331</v>
      </c>
      <c r="C309" s="4" t="s">
        <v>257</v>
      </c>
      <c r="D309" s="5" t="s">
        <v>14</v>
      </c>
      <c r="E309" s="5" t="s">
        <v>15</v>
      </c>
      <c r="F309" s="6">
        <v>1</v>
      </c>
      <c r="G309" s="6">
        <v>0</v>
      </c>
      <c r="H309" s="6">
        <v>0</v>
      </c>
      <c r="I309" s="6">
        <v>1</v>
      </c>
      <c r="J309" s="6">
        <v>24500</v>
      </c>
      <c r="K309" s="31">
        <v>0</v>
      </c>
      <c r="L309" s="6">
        <v>24500</v>
      </c>
      <c r="M309" s="6">
        <v>1680</v>
      </c>
    </row>
    <row r="310" spans="1:13" ht="15" thickBot="1" x14ac:dyDescent="0.35">
      <c r="A310" s="4" t="s">
        <v>3406</v>
      </c>
      <c r="B310" s="44" t="s">
        <v>332</v>
      </c>
      <c r="C310" s="57" t="s">
        <v>257</v>
      </c>
      <c r="D310" s="36" t="s">
        <v>14</v>
      </c>
      <c r="E310" s="36" t="s">
        <v>15</v>
      </c>
      <c r="F310" s="37">
        <v>1</v>
      </c>
      <c r="G310" s="37">
        <v>0</v>
      </c>
      <c r="H310" s="37">
        <v>0</v>
      </c>
      <c r="I310" s="37">
        <v>1</v>
      </c>
      <c r="J310" s="37">
        <v>14300</v>
      </c>
      <c r="K310" s="56">
        <v>0</v>
      </c>
      <c r="L310" s="37">
        <v>14300</v>
      </c>
      <c r="M310" s="37">
        <v>2528</v>
      </c>
    </row>
    <row r="311" spans="1:13" x14ac:dyDescent="0.3">
      <c r="B311" s="17" t="s">
        <v>3562</v>
      </c>
      <c r="C311" s="18"/>
      <c r="D311" s="19"/>
      <c r="E311" s="19"/>
      <c r="F311" s="27">
        <f t="shared" ref="F311:M311" si="3">SUM(F236:F310)</f>
        <v>75</v>
      </c>
      <c r="G311" s="27">
        <f t="shared" si="3"/>
        <v>18</v>
      </c>
      <c r="H311" s="27">
        <f t="shared" si="3"/>
        <v>1</v>
      </c>
      <c r="I311" s="27">
        <f t="shared" si="3"/>
        <v>93</v>
      </c>
      <c r="J311" s="27">
        <f t="shared" si="3"/>
        <v>1200973</v>
      </c>
      <c r="K311" s="619">
        <f t="shared" si="3"/>
        <v>31075</v>
      </c>
      <c r="L311" s="27">
        <f t="shared" si="3"/>
        <v>1232048</v>
      </c>
      <c r="M311" s="27">
        <f t="shared" si="3"/>
        <v>218317</v>
      </c>
    </row>
    <row r="312" spans="1:13" x14ac:dyDescent="0.3">
      <c r="B312" s="17" t="s">
        <v>3563</v>
      </c>
      <c r="C312" s="18"/>
      <c r="D312" s="19"/>
      <c r="E312" s="19"/>
      <c r="F312" s="27"/>
      <c r="G312" s="27"/>
      <c r="H312" s="27"/>
      <c r="I312" s="34">
        <f>I311/75</f>
        <v>1.24</v>
      </c>
      <c r="J312" s="27">
        <f>J311/75</f>
        <v>16012.973333333333</v>
      </c>
      <c r="K312" s="27">
        <f>K311/75</f>
        <v>414.33333333333331</v>
      </c>
      <c r="L312" s="27">
        <f>L311/75</f>
        <v>16427.306666666667</v>
      </c>
      <c r="M312" s="27">
        <f>M311/75</f>
        <v>2910.8933333333334</v>
      </c>
    </row>
    <row r="313" spans="1:13" ht="15" thickBot="1" x14ac:dyDescent="0.35">
      <c r="B313" s="23"/>
      <c r="C313" s="24"/>
      <c r="D313" s="25"/>
      <c r="E313" s="25"/>
      <c r="F313" s="26"/>
      <c r="G313" s="26"/>
      <c r="H313" s="26"/>
      <c r="I313" s="26"/>
      <c r="J313" s="26"/>
      <c r="K313" s="43"/>
      <c r="L313" s="26"/>
      <c r="M313" s="26"/>
    </row>
    <row r="314" spans="1:13" ht="15" thickBot="1" x14ac:dyDescent="0.35">
      <c r="A314" s="4" t="s">
        <v>3289</v>
      </c>
      <c r="B314" s="21" t="s">
        <v>333</v>
      </c>
      <c r="C314" s="4" t="s">
        <v>334</v>
      </c>
      <c r="D314" s="5" t="s">
        <v>21</v>
      </c>
      <c r="E314" s="5" t="s">
        <v>22</v>
      </c>
      <c r="F314" s="6">
        <v>1</v>
      </c>
      <c r="G314" s="6">
        <v>0</v>
      </c>
      <c r="H314" s="6">
        <v>0</v>
      </c>
      <c r="I314" s="6">
        <v>1</v>
      </c>
      <c r="J314" s="6">
        <v>8000</v>
      </c>
      <c r="K314" s="31">
        <v>0</v>
      </c>
      <c r="L314" s="6">
        <v>8000</v>
      </c>
      <c r="M314" s="6">
        <v>2972</v>
      </c>
    </row>
    <row r="315" spans="1:13" ht="15" thickBot="1" x14ac:dyDescent="0.35">
      <c r="A315" s="4" t="s">
        <v>3290</v>
      </c>
      <c r="B315" s="3" t="s">
        <v>335</v>
      </c>
      <c r="C315" s="4" t="s">
        <v>334</v>
      </c>
      <c r="D315" s="5" t="s">
        <v>21</v>
      </c>
      <c r="E315" s="5" t="s">
        <v>22</v>
      </c>
      <c r="F315" s="6">
        <v>1</v>
      </c>
      <c r="G315" s="6">
        <v>0</v>
      </c>
      <c r="H315" s="6">
        <v>0</v>
      </c>
      <c r="I315" s="6">
        <v>1</v>
      </c>
      <c r="J315" s="6">
        <v>26000</v>
      </c>
      <c r="K315" s="31">
        <v>0</v>
      </c>
      <c r="L315" s="6">
        <v>26000</v>
      </c>
      <c r="M315" s="6">
        <v>3332</v>
      </c>
    </row>
    <row r="316" spans="1:13" ht="15" thickBot="1" x14ac:dyDescent="0.35">
      <c r="A316" s="4" t="s">
        <v>3291</v>
      </c>
      <c r="B316" s="3" t="s">
        <v>336</v>
      </c>
      <c r="C316" s="4" t="s">
        <v>334</v>
      </c>
      <c r="D316" s="5" t="s">
        <v>14</v>
      </c>
      <c r="E316" s="5" t="s">
        <v>15</v>
      </c>
      <c r="F316" s="6">
        <v>1</v>
      </c>
      <c r="G316" s="6">
        <v>0</v>
      </c>
      <c r="H316" s="6">
        <v>0</v>
      </c>
      <c r="I316" s="6">
        <v>1</v>
      </c>
      <c r="J316" s="6">
        <v>40174</v>
      </c>
      <c r="K316" s="31">
        <v>0</v>
      </c>
      <c r="L316" s="6">
        <v>40174</v>
      </c>
      <c r="M316" s="6">
        <v>3377</v>
      </c>
    </row>
    <row r="317" spans="1:13" ht="15" thickBot="1" x14ac:dyDescent="0.35">
      <c r="A317" s="4" t="s">
        <v>3292</v>
      </c>
      <c r="B317" s="3" t="s">
        <v>337</v>
      </c>
      <c r="C317" s="4" t="s">
        <v>334</v>
      </c>
      <c r="D317" s="5" t="s">
        <v>14</v>
      </c>
      <c r="E317" s="5" t="s">
        <v>15</v>
      </c>
      <c r="F317" s="6">
        <v>1</v>
      </c>
      <c r="G317" s="6">
        <v>0</v>
      </c>
      <c r="H317" s="6">
        <v>0</v>
      </c>
      <c r="I317" s="6">
        <v>1</v>
      </c>
      <c r="J317" s="6">
        <v>10760</v>
      </c>
      <c r="K317" s="31">
        <v>0</v>
      </c>
      <c r="L317" s="6">
        <v>10760</v>
      </c>
      <c r="M317" s="6">
        <v>2863</v>
      </c>
    </row>
    <row r="318" spans="1:13" ht="15" thickBot="1" x14ac:dyDescent="0.35">
      <c r="A318" s="4" t="s">
        <v>3293</v>
      </c>
      <c r="B318" s="3" t="s">
        <v>338</v>
      </c>
      <c r="C318" s="4" t="s">
        <v>334</v>
      </c>
      <c r="D318" s="5" t="s">
        <v>18</v>
      </c>
      <c r="E318" s="5" t="s">
        <v>19</v>
      </c>
      <c r="F318" s="6">
        <v>1</v>
      </c>
      <c r="G318" s="6">
        <v>0</v>
      </c>
      <c r="H318" s="6">
        <v>0</v>
      </c>
      <c r="I318" s="6">
        <v>1</v>
      </c>
      <c r="J318" s="6">
        <v>102505</v>
      </c>
      <c r="K318" s="28">
        <v>0</v>
      </c>
      <c r="L318" s="6">
        <v>102505</v>
      </c>
      <c r="M318" s="6">
        <v>3453</v>
      </c>
    </row>
    <row r="319" spans="1:13" ht="15" thickBot="1" x14ac:dyDescent="0.35">
      <c r="A319" s="4" t="s">
        <v>3294</v>
      </c>
      <c r="B319" s="3" t="s">
        <v>339</v>
      </c>
      <c r="C319" s="4" t="s">
        <v>334</v>
      </c>
      <c r="D319" s="5" t="s">
        <v>21</v>
      </c>
      <c r="E319" s="5" t="s">
        <v>22</v>
      </c>
      <c r="F319" s="6">
        <v>1</v>
      </c>
      <c r="G319" s="6">
        <v>5</v>
      </c>
      <c r="H319" s="6">
        <v>0</v>
      </c>
      <c r="I319" s="6">
        <v>6</v>
      </c>
      <c r="J319" s="6">
        <v>18309</v>
      </c>
      <c r="K319" s="31">
        <v>9956</v>
      </c>
      <c r="L319" s="6">
        <v>28265</v>
      </c>
      <c r="M319" s="6">
        <v>7748</v>
      </c>
    </row>
    <row r="320" spans="1:13" ht="15" thickBot="1" x14ac:dyDescent="0.35">
      <c r="A320" s="4" t="s">
        <v>3295</v>
      </c>
      <c r="B320" s="3" t="s">
        <v>340</v>
      </c>
      <c r="C320" s="4" t="s">
        <v>334</v>
      </c>
      <c r="D320" s="5" t="s">
        <v>101</v>
      </c>
      <c r="E320" s="5" t="s">
        <v>102</v>
      </c>
      <c r="F320" s="6">
        <v>1</v>
      </c>
      <c r="G320" s="6">
        <v>0</v>
      </c>
      <c r="H320" s="6">
        <v>0</v>
      </c>
      <c r="I320" s="6">
        <v>1</v>
      </c>
      <c r="J320" s="6">
        <v>23100</v>
      </c>
      <c r="K320" s="31">
        <v>0</v>
      </c>
      <c r="L320" s="6">
        <v>23100</v>
      </c>
      <c r="M320" s="6">
        <v>2520</v>
      </c>
    </row>
    <row r="321" spans="1:13" ht="15" thickBot="1" x14ac:dyDescent="0.35">
      <c r="A321" s="4" t="s">
        <v>3296</v>
      </c>
      <c r="B321" s="3" t="s">
        <v>341</v>
      </c>
      <c r="C321" s="4" t="s">
        <v>334</v>
      </c>
      <c r="D321" s="5" t="s">
        <v>21</v>
      </c>
      <c r="E321" s="5" t="s">
        <v>22</v>
      </c>
      <c r="F321" s="6">
        <v>1</v>
      </c>
      <c r="G321" s="6">
        <v>4</v>
      </c>
      <c r="H321" s="6">
        <v>0</v>
      </c>
      <c r="I321" s="6">
        <v>5</v>
      </c>
      <c r="J321" s="6">
        <v>1600</v>
      </c>
      <c r="K321" s="31">
        <v>6550</v>
      </c>
      <c r="L321" s="6">
        <v>8150</v>
      </c>
      <c r="M321" s="6">
        <v>10452</v>
      </c>
    </row>
    <row r="322" spans="1:13" ht="15" thickBot="1" x14ac:dyDescent="0.35">
      <c r="A322" s="4" t="s">
        <v>3297</v>
      </c>
      <c r="B322" s="3" t="s">
        <v>342</v>
      </c>
      <c r="C322" s="4" t="s">
        <v>334</v>
      </c>
      <c r="D322" s="5" t="s">
        <v>21</v>
      </c>
      <c r="E322" s="5" t="s">
        <v>22</v>
      </c>
      <c r="F322" s="6">
        <v>1</v>
      </c>
      <c r="G322" s="6">
        <v>4</v>
      </c>
      <c r="H322" s="6">
        <v>0</v>
      </c>
      <c r="I322" s="6">
        <v>5</v>
      </c>
      <c r="J322" s="6">
        <v>17132</v>
      </c>
      <c r="K322" s="31">
        <v>12283</v>
      </c>
      <c r="L322" s="6">
        <v>29415</v>
      </c>
      <c r="M322" s="6">
        <v>10881</v>
      </c>
    </row>
    <row r="323" spans="1:13" ht="15" thickBot="1" x14ac:dyDescent="0.35">
      <c r="A323" s="4" t="s">
        <v>3298</v>
      </c>
      <c r="B323" s="3" t="s">
        <v>343</v>
      </c>
      <c r="C323" s="4" t="s">
        <v>334</v>
      </c>
      <c r="D323" s="5" t="s">
        <v>14</v>
      </c>
      <c r="E323" s="5" t="s">
        <v>15</v>
      </c>
      <c r="F323" s="6">
        <v>1</v>
      </c>
      <c r="G323" s="6">
        <v>0</v>
      </c>
      <c r="H323" s="6">
        <v>0</v>
      </c>
      <c r="I323" s="6">
        <v>1</v>
      </c>
      <c r="J323" s="6">
        <v>12500</v>
      </c>
      <c r="K323" s="31">
        <v>0</v>
      </c>
      <c r="L323" s="6">
        <v>12500</v>
      </c>
      <c r="M323" s="6">
        <v>3276</v>
      </c>
    </row>
    <row r="324" spans="1:13" ht="15" thickBot="1" x14ac:dyDescent="0.35">
      <c r="A324" s="4" t="s">
        <v>3299</v>
      </c>
      <c r="B324" s="3" t="s">
        <v>344</v>
      </c>
      <c r="C324" s="4" t="s">
        <v>334</v>
      </c>
      <c r="D324" s="5" t="s">
        <v>21</v>
      </c>
      <c r="E324" s="5" t="s">
        <v>22</v>
      </c>
      <c r="F324" s="6">
        <v>1</v>
      </c>
      <c r="G324" s="6">
        <v>0</v>
      </c>
      <c r="H324" s="6">
        <v>0</v>
      </c>
      <c r="I324" s="6">
        <v>1</v>
      </c>
      <c r="J324" s="6">
        <v>20385</v>
      </c>
      <c r="K324" s="31">
        <v>0</v>
      </c>
      <c r="L324" s="6">
        <v>20385</v>
      </c>
      <c r="M324" s="6">
        <v>2530</v>
      </c>
    </row>
    <row r="325" spans="1:13" ht="15" thickBot="1" x14ac:dyDescent="0.35">
      <c r="A325" s="4" t="s">
        <v>3300</v>
      </c>
      <c r="B325" s="3" t="s">
        <v>345</v>
      </c>
      <c r="C325" s="4" t="s">
        <v>334</v>
      </c>
      <c r="D325" s="5" t="s">
        <v>21</v>
      </c>
      <c r="E325" s="5" t="s">
        <v>22</v>
      </c>
      <c r="F325" s="6">
        <v>1</v>
      </c>
      <c r="G325" s="6">
        <v>0</v>
      </c>
      <c r="H325" s="6">
        <v>0</v>
      </c>
      <c r="I325" s="6">
        <v>1</v>
      </c>
      <c r="J325" s="6">
        <v>20000</v>
      </c>
      <c r="K325" s="31">
        <v>0</v>
      </c>
      <c r="L325" s="6">
        <v>20000</v>
      </c>
      <c r="M325" s="6">
        <v>2814</v>
      </c>
    </row>
    <row r="326" spans="1:13" ht="15" thickBot="1" x14ac:dyDescent="0.35">
      <c r="A326" s="4" t="s">
        <v>3301</v>
      </c>
      <c r="B326" s="3" t="s">
        <v>346</v>
      </c>
      <c r="C326" s="4" t="s">
        <v>334</v>
      </c>
      <c r="D326" s="5" t="s">
        <v>21</v>
      </c>
      <c r="E326" s="5" t="s">
        <v>22</v>
      </c>
      <c r="F326" s="6">
        <v>1</v>
      </c>
      <c r="G326" s="6">
        <v>0</v>
      </c>
      <c r="H326" s="6">
        <v>0</v>
      </c>
      <c r="I326" s="6">
        <v>1</v>
      </c>
      <c r="J326" s="6">
        <v>20000</v>
      </c>
      <c r="K326" s="31">
        <v>0</v>
      </c>
      <c r="L326" s="6">
        <v>20000</v>
      </c>
      <c r="M326" s="6">
        <v>3124</v>
      </c>
    </row>
    <row r="327" spans="1:13" ht="15" thickBot="1" x14ac:dyDescent="0.35">
      <c r="A327" s="4" t="s">
        <v>3302</v>
      </c>
      <c r="B327" s="3" t="s">
        <v>347</v>
      </c>
      <c r="C327" s="4" t="s">
        <v>334</v>
      </c>
      <c r="D327" s="5" t="s">
        <v>14</v>
      </c>
      <c r="E327" s="5" t="s">
        <v>15</v>
      </c>
      <c r="F327" s="6">
        <v>1</v>
      </c>
      <c r="G327" s="6">
        <v>7</v>
      </c>
      <c r="H327" s="6">
        <v>0</v>
      </c>
      <c r="I327" s="6">
        <v>7</v>
      </c>
      <c r="J327" s="6">
        <v>3500</v>
      </c>
      <c r="K327" s="31">
        <v>11336</v>
      </c>
      <c r="L327" s="6">
        <v>14836</v>
      </c>
      <c r="M327" s="6">
        <v>10025</v>
      </c>
    </row>
    <row r="328" spans="1:13" ht="15" thickBot="1" x14ac:dyDescent="0.35">
      <c r="A328" s="4" t="s">
        <v>3303</v>
      </c>
      <c r="B328" s="3" t="s">
        <v>348</v>
      </c>
      <c r="C328" s="4" t="s">
        <v>334</v>
      </c>
      <c r="D328" s="5" t="s">
        <v>14</v>
      </c>
      <c r="E328" s="5" t="s">
        <v>15</v>
      </c>
      <c r="F328" s="6">
        <v>1</v>
      </c>
      <c r="G328" s="6">
        <v>1</v>
      </c>
      <c r="H328" s="6">
        <v>0</v>
      </c>
      <c r="I328" s="6">
        <v>2</v>
      </c>
      <c r="J328" s="6">
        <v>14400</v>
      </c>
      <c r="K328" s="31">
        <v>3800</v>
      </c>
      <c r="L328" s="6">
        <v>18200</v>
      </c>
      <c r="M328" s="6">
        <v>6106</v>
      </c>
    </row>
    <row r="329" spans="1:13" ht="15" thickBot="1" x14ac:dyDescent="0.35">
      <c r="A329" s="4" t="s">
        <v>3304</v>
      </c>
      <c r="B329" s="3" t="s">
        <v>349</v>
      </c>
      <c r="C329" s="4" t="s">
        <v>334</v>
      </c>
      <c r="D329" s="5" t="s">
        <v>21</v>
      </c>
      <c r="E329" s="5" t="s">
        <v>22</v>
      </c>
      <c r="F329" s="6">
        <v>1</v>
      </c>
      <c r="G329" s="6">
        <v>0</v>
      </c>
      <c r="H329" s="6">
        <v>0</v>
      </c>
      <c r="I329" s="6">
        <v>1</v>
      </c>
      <c r="J329" s="6">
        <v>30100</v>
      </c>
      <c r="K329" s="31">
        <v>0</v>
      </c>
      <c r="L329" s="6">
        <v>30100</v>
      </c>
      <c r="M329" s="6">
        <v>2808</v>
      </c>
    </row>
    <row r="330" spans="1:13" ht="15" thickBot="1" x14ac:dyDescent="0.35">
      <c r="A330" s="4" t="s">
        <v>3305</v>
      </c>
      <c r="B330" s="3" t="s">
        <v>350</v>
      </c>
      <c r="C330" s="4" t="s">
        <v>334</v>
      </c>
      <c r="D330" s="5" t="s">
        <v>14</v>
      </c>
      <c r="E330" s="5" t="s">
        <v>15</v>
      </c>
      <c r="F330" s="6">
        <v>1</v>
      </c>
      <c r="G330" s="6">
        <v>0</v>
      </c>
      <c r="H330" s="6">
        <v>0</v>
      </c>
      <c r="I330" s="6">
        <v>1</v>
      </c>
      <c r="J330" s="6">
        <v>6450</v>
      </c>
      <c r="K330" s="31">
        <v>0</v>
      </c>
      <c r="L330" s="6">
        <v>6450</v>
      </c>
      <c r="M330" s="6">
        <v>2496</v>
      </c>
    </row>
    <row r="331" spans="1:13" ht="15" thickBot="1" x14ac:dyDescent="0.35">
      <c r="A331" s="4" t="s">
        <v>3306</v>
      </c>
      <c r="B331" s="3" t="s">
        <v>351</v>
      </c>
      <c r="C331" s="4" t="s">
        <v>334</v>
      </c>
      <c r="D331" s="5" t="s">
        <v>21</v>
      </c>
      <c r="E331" s="5" t="s">
        <v>22</v>
      </c>
      <c r="F331" s="6">
        <v>1</v>
      </c>
      <c r="G331" s="6">
        <v>2</v>
      </c>
      <c r="H331" s="6">
        <v>0</v>
      </c>
      <c r="I331" s="6">
        <v>3</v>
      </c>
      <c r="J331" s="6">
        <v>16310</v>
      </c>
      <c r="K331" s="31">
        <v>2699</v>
      </c>
      <c r="L331" s="6">
        <v>19009</v>
      </c>
      <c r="M331" s="6">
        <v>6518</v>
      </c>
    </row>
    <row r="332" spans="1:13" ht="15" thickBot="1" x14ac:dyDescent="0.35">
      <c r="A332" s="4" t="s">
        <v>3307</v>
      </c>
      <c r="B332" s="3" t="s">
        <v>352</v>
      </c>
      <c r="C332" s="4" t="s">
        <v>334</v>
      </c>
      <c r="D332" s="5" t="s">
        <v>14</v>
      </c>
      <c r="E332" s="5" t="s">
        <v>15</v>
      </c>
      <c r="F332" s="6">
        <v>1</v>
      </c>
      <c r="G332" s="6">
        <v>0</v>
      </c>
      <c r="H332" s="6">
        <v>0</v>
      </c>
      <c r="I332" s="6">
        <v>1</v>
      </c>
      <c r="J332" s="6">
        <v>25800</v>
      </c>
      <c r="K332" s="31">
        <v>0</v>
      </c>
      <c r="L332" s="6">
        <v>25800</v>
      </c>
      <c r="M332" s="6">
        <v>3103</v>
      </c>
    </row>
    <row r="333" spans="1:13" ht="15" thickBot="1" x14ac:dyDescent="0.35">
      <c r="A333" s="4" t="s">
        <v>3308</v>
      </c>
      <c r="B333" s="3" t="s">
        <v>353</v>
      </c>
      <c r="C333" s="4" t="s">
        <v>334</v>
      </c>
      <c r="D333" s="5" t="s">
        <v>14</v>
      </c>
      <c r="E333" s="5" t="s">
        <v>15</v>
      </c>
      <c r="F333" s="6">
        <v>1</v>
      </c>
      <c r="G333" s="6">
        <v>0</v>
      </c>
      <c r="H333" s="6">
        <v>0</v>
      </c>
      <c r="I333" s="6">
        <v>1</v>
      </c>
      <c r="J333" s="6">
        <v>13000</v>
      </c>
      <c r="K333" s="31">
        <v>0</v>
      </c>
      <c r="L333" s="6">
        <v>13000</v>
      </c>
      <c r="M333" s="6">
        <v>2295</v>
      </c>
    </row>
    <row r="334" spans="1:13" ht="15" thickBot="1" x14ac:dyDescent="0.35">
      <c r="A334" s="4" t="s">
        <v>3309</v>
      </c>
      <c r="B334" s="3" t="s">
        <v>354</v>
      </c>
      <c r="C334" s="4" t="s">
        <v>334</v>
      </c>
      <c r="D334" s="5" t="s">
        <v>14</v>
      </c>
      <c r="E334" s="5" t="s">
        <v>15</v>
      </c>
      <c r="F334" s="6">
        <v>1</v>
      </c>
      <c r="G334" s="6">
        <v>0</v>
      </c>
      <c r="H334" s="6">
        <v>0</v>
      </c>
      <c r="I334" s="6">
        <v>1</v>
      </c>
      <c r="J334" s="6">
        <v>6246</v>
      </c>
      <c r="K334" s="28">
        <v>0</v>
      </c>
      <c r="L334" s="6">
        <v>6246</v>
      </c>
      <c r="M334" s="6">
        <v>2448</v>
      </c>
    </row>
    <row r="335" spans="1:13" ht="15" thickBot="1" x14ac:dyDescent="0.35">
      <c r="A335" s="4" t="s">
        <v>3310</v>
      </c>
      <c r="B335" s="3" t="s">
        <v>355</v>
      </c>
      <c r="C335" s="4" t="s">
        <v>334</v>
      </c>
      <c r="D335" s="5" t="s">
        <v>21</v>
      </c>
      <c r="E335" s="5" t="s">
        <v>22</v>
      </c>
      <c r="F335" s="6">
        <v>1</v>
      </c>
      <c r="G335" s="6">
        <v>0</v>
      </c>
      <c r="H335" s="6">
        <v>0</v>
      </c>
      <c r="I335" s="6">
        <v>1</v>
      </c>
      <c r="J335" s="6">
        <v>15543</v>
      </c>
      <c r="K335" s="31">
        <v>0</v>
      </c>
      <c r="L335" s="6">
        <v>15543</v>
      </c>
      <c r="M335" s="6">
        <v>3044</v>
      </c>
    </row>
    <row r="336" spans="1:13" ht="15" thickBot="1" x14ac:dyDescent="0.35">
      <c r="A336" s="4" t="s">
        <v>3311</v>
      </c>
      <c r="B336" s="3" t="s">
        <v>356</v>
      </c>
      <c r="C336" s="4" t="s">
        <v>334</v>
      </c>
      <c r="D336" s="5" t="s">
        <v>14</v>
      </c>
      <c r="E336" s="5" t="s">
        <v>15</v>
      </c>
      <c r="F336" s="6">
        <v>1</v>
      </c>
      <c r="G336" s="6">
        <v>0</v>
      </c>
      <c r="H336" s="6">
        <v>0</v>
      </c>
      <c r="I336" s="6">
        <v>1</v>
      </c>
      <c r="J336" s="6">
        <v>43053</v>
      </c>
      <c r="K336" s="31">
        <v>0</v>
      </c>
      <c r="L336" s="6">
        <v>43053</v>
      </c>
      <c r="M336" s="6">
        <v>2288</v>
      </c>
    </row>
    <row r="337" spans="1:13" ht="15" thickBot="1" x14ac:dyDescent="0.35">
      <c r="A337" s="4" t="s">
        <v>3312</v>
      </c>
      <c r="B337" s="3" t="s">
        <v>357</v>
      </c>
      <c r="C337" s="4" t="s">
        <v>334</v>
      </c>
      <c r="D337" s="5" t="s">
        <v>21</v>
      </c>
      <c r="E337" s="5" t="s">
        <v>22</v>
      </c>
      <c r="F337" s="6">
        <v>0</v>
      </c>
      <c r="G337" s="6">
        <v>8</v>
      </c>
      <c r="H337" s="6">
        <v>0</v>
      </c>
      <c r="I337" s="6">
        <v>8</v>
      </c>
      <c r="J337" s="6">
        <v>1800</v>
      </c>
      <c r="K337" s="31">
        <v>23684</v>
      </c>
      <c r="L337" s="6">
        <v>25484</v>
      </c>
      <c r="M337" s="6">
        <v>16059</v>
      </c>
    </row>
    <row r="338" spans="1:13" ht="15" thickBot="1" x14ac:dyDescent="0.35">
      <c r="A338" s="4" t="s">
        <v>3313</v>
      </c>
      <c r="B338" s="3" t="s">
        <v>358</v>
      </c>
      <c r="C338" s="4" t="s">
        <v>334</v>
      </c>
      <c r="D338" s="5" t="s">
        <v>21</v>
      </c>
      <c r="E338" s="5" t="s">
        <v>22</v>
      </c>
      <c r="F338" s="6">
        <v>1</v>
      </c>
      <c r="G338" s="6">
        <v>5</v>
      </c>
      <c r="H338" s="6">
        <v>1</v>
      </c>
      <c r="I338" s="6">
        <v>7</v>
      </c>
      <c r="J338" s="6">
        <v>13000</v>
      </c>
      <c r="K338" s="31">
        <v>10500</v>
      </c>
      <c r="L338" s="6">
        <v>23500</v>
      </c>
      <c r="M338" s="6">
        <v>7870</v>
      </c>
    </row>
    <row r="339" spans="1:13" ht="15" thickBot="1" x14ac:dyDescent="0.35">
      <c r="A339" s="4" t="s">
        <v>3314</v>
      </c>
      <c r="B339" s="3" t="s">
        <v>359</v>
      </c>
      <c r="C339" s="4" t="s">
        <v>334</v>
      </c>
      <c r="D339" s="5" t="s">
        <v>14</v>
      </c>
      <c r="E339" s="5" t="s">
        <v>15</v>
      </c>
      <c r="F339" s="6">
        <v>1</v>
      </c>
      <c r="G339" s="6">
        <v>0</v>
      </c>
      <c r="H339" s="6">
        <v>0</v>
      </c>
      <c r="I339" s="6">
        <v>1</v>
      </c>
      <c r="J339" s="6">
        <v>49793</v>
      </c>
      <c r="K339" s="31">
        <v>0</v>
      </c>
      <c r="L339" s="6">
        <v>49793</v>
      </c>
      <c r="M339" s="6">
        <v>3429</v>
      </c>
    </row>
    <row r="340" spans="1:13" ht="15" thickBot="1" x14ac:dyDescent="0.35">
      <c r="A340" s="4" t="s">
        <v>3315</v>
      </c>
      <c r="B340" s="3" t="s">
        <v>360</v>
      </c>
      <c r="C340" s="4" t="s">
        <v>334</v>
      </c>
      <c r="D340" s="5" t="s">
        <v>14</v>
      </c>
      <c r="E340" s="5" t="s">
        <v>15</v>
      </c>
      <c r="F340" s="6">
        <v>1</v>
      </c>
      <c r="G340" s="6">
        <v>0</v>
      </c>
      <c r="H340" s="6">
        <v>0</v>
      </c>
      <c r="I340" s="6">
        <v>1</v>
      </c>
      <c r="J340" s="6">
        <v>16885</v>
      </c>
      <c r="K340" s="31">
        <v>0</v>
      </c>
      <c r="L340" s="6">
        <v>16885</v>
      </c>
      <c r="M340" s="6">
        <v>2781</v>
      </c>
    </row>
    <row r="341" spans="1:13" ht="15" thickBot="1" x14ac:dyDescent="0.35">
      <c r="A341" s="4" t="s">
        <v>3316</v>
      </c>
      <c r="B341" s="3" t="s">
        <v>361</v>
      </c>
      <c r="C341" s="4" t="s">
        <v>334</v>
      </c>
      <c r="D341" s="5" t="s">
        <v>21</v>
      </c>
      <c r="E341" s="5" t="s">
        <v>22</v>
      </c>
      <c r="F341" s="6">
        <v>1</v>
      </c>
      <c r="G341" s="6">
        <v>1</v>
      </c>
      <c r="H341" s="6">
        <v>0</v>
      </c>
      <c r="I341" s="6">
        <v>2</v>
      </c>
      <c r="J341" s="6">
        <v>14548</v>
      </c>
      <c r="K341" s="31">
        <v>6680</v>
      </c>
      <c r="L341" s="6">
        <v>21228</v>
      </c>
      <c r="M341" s="6">
        <v>6286</v>
      </c>
    </row>
    <row r="342" spans="1:13" ht="15" thickBot="1" x14ac:dyDescent="0.35">
      <c r="A342" s="4" t="s">
        <v>3317</v>
      </c>
      <c r="B342" s="3" t="s">
        <v>362</v>
      </c>
      <c r="C342" s="4" t="s">
        <v>334</v>
      </c>
      <c r="D342" s="5" t="s">
        <v>101</v>
      </c>
      <c r="E342" s="5" t="s">
        <v>102</v>
      </c>
      <c r="F342" s="6">
        <v>1</v>
      </c>
      <c r="G342" s="6">
        <v>0</v>
      </c>
      <c r="H342" s="6">
        <v>0</v>
      </c>
      <c r="I342" s="6">
        <v>1</v>
      </c>
      <c r="J342" s="6">
        <v>25000</v>
      </c>
      <c r="K342" s="31">
        <v>0</v>
      </c>
      <c r="L342" s="6">
        <v>25000</v>
      </c>
      <c r="M342" s="6">
        <v>3280</v>
      </c>
    </row>
    <row r="343" spans="1:13" ht="15" thickBot="1" x14ac:dyDescent="0.35">
      <c r="A343" s="4" t="s">
        <v>3318</v>
      </c>
      <c r="B343" s="3" t="s">
        <v>363</v>
      </c>
      <c r="C343" s="4" t="s">
        <v>334</v>
      </c>
      <c r="D343" s="5" t="s">
        <v>14</v>
      </c>
      <c r="E343" s="5" t="s">
        <v>15</v>
      </c>
      <c r="F343" s="6">
        <v>1</v>
      </c>
      <c r="G343" s="6">
        <v>0</v>
      </c>
      <c r="H343" s="6">
        <v>0</v>
      </c>
      <c r="I343" s="6">
        <v>1</v>
      </c>
      <c r="J343" s="6">
        <v>16800</v>
      </c>
      <c r="K343" s="28">
        <v>0</v>
      </c>
      <c r="L343" s="6">
        <v>16800</v>
      </c>
      <c r="M343" s="6">
        <v>2184</v>
      </c>
    </row>
    <row r="344" spans="1:13" ht="15" thickBot="1" x14ac:dyDescent="0.35">
      <c r="A344" s="4" t="s">
        <v>3319</v>
      </c>
      <c r="B344" s="3" t="s">
        <v>364</v>
      </c>
      <c r="C344" s="4" t="s">
        <v>334</v>
      </c>
      <c r="D344" s="5" t="s">
        <v>21</v>
      </c>
      <c r="E344" s="5" t="s">
        <v>22</v>
      </c>
      <c r="F344" s="6">
        <v>1</v>
      </c>
      <c r="G344" s="6">
        <v>0</v>
      </c>
      <c r="H344" s="6">
        <v>0</v>
      </c>
      <c r="I344" s="6">
        <v>1</v>
      </c>
      <c r="J344" s="6">
        <v>30842</v>
      </c>
      <c r="K344" s="31">
        <v>0</v>
      </c>
      <c r="L344" s="6">
        <v>30842</v>
      </c>
      <c r="M344" s="6">
        <v>3038</v>
      </c>
    </row>
    <row r="345" spans="1:13" ht="15" thickBot="1" x14ac:dyDescent="0.35">
      <c r="A345" s="4" t="s">
        <v>3320</v>
      </c>
      <c r="B345" s="3" t="s">
        <v>365</v>
      </c>
      <c r="C345" s="4" t="s">
        <v>334</v>
      </c>
      <c r="D345" s="5" t="s">
        <v>14</v>
      </c>
      <c r="E345" s="5" t="s">
        <v>15</v>
      </c>
      <c r="F345" s="6">
        <v>1</v>
      </c>
      <c r="G345" s="6">
        <v>0</v>
      </c>
      <c r="H345" s="6">
        <v>0</v>
      </c>
      <c r="I345" s="6">
        <v>1</v>
      </c>
      <c r="J345" s="6">
        <v>63000</v>
      </c>
      <c r="K345" s="31">
        <v>0</v>
      </c>
      <c r="L345" s="6">
        <v>63000</v>
      </c>
      <c r="M345" s="6">
        <v>4173</v>
      </c>
    </row>
    <row r="346" spans="1:13" ht="15" thickBot="1" x14ac:dyDescent="0.35">
      <c r="A346" s="4" t="s">
        <v>3321</v>
      </c>
      <c r="B346" s="3" t="s">
        <v>366</v>
      </c>
      <c r="C346" s="4" t="s">
        <v>334</v>
      </c>
      <c r="D346" s="5" t="s">
        <v>21</v>
      </c>
      <c r="E346" s="5" t="s">
        <v>22</v>
      </c>
      <c r="F346" s="6">
        <v>1</v>
      </c>
      <c r="G346" s="6">
        <v>0</v>
      </c>
      <c r="H346" s="6">
        <v>0</v>
      </c>
      <c r="I346" s="6">
        <v>1</v>
      </c>
      <c r="J346" s="6">
        <v>52000</v>
      </c>
      <c r="K346" s="31">
        <v>0</v>
      </c>
      <c r="L346" s="6">
        <v>52000</v>
      </c>
      <c r="M346" s="6">
        <v>3314</v>
      </c>
    </row>
    <row r="347" spans="1:13" ht="15" thickBot="1" x14ac:dyDescent="0.35">
      <c r="A347" s="4" t="s">
        <v>3322</v>
      </c>
      <c r="B347" s="3" t="s">
        <v>367</v>
      </c>
      <c r="C347" s="4" t="s">
        <v>334</v>
      </c>
      <c r="D347" s="5" t="s">
        <v>18</v>
      </c>
      <c r="E347" s="5" t="s">
        <v>19</v>
      </c>
      <c r="F347" s="6">
        <v>1</v>
      </c>
      <c r="G347" s="6">
        <v>0</v>
      </c>
      <c r="H347" s="6">
        <v>0</v>
      </c>
      <c r="I347" s="6">
        <v>1</v>
      </c>
      <c r="J347" s="6">
        <v>65000</v>
      </c>
      <c r="K347" s="31">
        <v>0</v>
      </c>
      <c r="L347" s="6">
        <v>65000</v>
      </c>
      <c r="M347" s="6">
        <v>2570</v>
      </c>
    </row>
    <row r="348" spans="1:13" ht="15" thickBot="1" x14ac:dyDescent="0.35">
      <c r="A348" s="4" t="s">
        <v>3323</v>
      </c>
      <c r="B348" s="3" t="s">
        <v>368</v>
      </c>
      <c r="C348" s="4" t="s">
        <v>334</v>
      </c>
      <c r="D348" s="5" t="s">
        <v>14</v>
      </c>
      <c r="E348" s="5" t="s">
        <v>15</v>
      </c>
      <c r="F348" s="6">
        <v>1</v>
      </c>
      <c r="G348" s="6">
        <v>1</v>
      </c>
      <c r="H348" s="6">
        <v>0</v>
      </c>
      <c r="I348" s="6">
        <v>2</v>
      </c>
      <c r="J348" s="6">
        <v>24100</v>
      </c>
      <c r="K348" s="31">
        <v>7500</v>
      </c>
      <c r="L348" s="6">
        <v>31600</v>
      </c>
      <c r="M348" s="6">
        <v>5600</v>
      </c>
    </row>
    <row r="349" spans="1:13" ht="15" thickBot="1" x14ac:dyDescent="0.35">
      <c r="A349" s="4" t="s">
        <v>3324</v>
      </c>
      <c r="B349" s="3" t="s">
        <v>369</v>
      </c>
      <c r="C349" s="4" t="s">
        <v>334</v>
      </c>
      <c r="D349" s="5" t="s">
        <v>14</v>
      </c>
      <c r="E349" s="5" t="s">
        <v>15</v>
      </c>
      <c r="F349" s="6">
        <v>1</v>
      </c>
      <c r="G349" s="6">
        <v>0</v>
      </c>
      <c r="H349" s="6">
        <v>0</v>
      </c>
      <c r="I349" s="6">
        <v>1</v>
      </c>
      <c r="J349" s="6">
        <v>11100</v>
      </c>
      <c r="K349" s="31">
        <v>0</v>
      </c>
      <c r="L349" s="6">
        <v>11100</v>
      </c>
      <c r="M349" s="6">
        <v>2500</v>
      </c>
    </row>
    <row r="350" spans="1:13" ht="15" thickBot="1" x14ac:dyDescent="0.35">
      <c r="A350" s="4" t="s">
        <v>3325</v>
      </c>
      <c r="B350" s="3" t="s">
        <v>370</v>
      </c>
      <c r="C350" s="4" t="s">
        <v>334</v>
      </c>
      <c r="D350" s="5" t="s">
        <v>14</v>
      </c>
      <c r="E350" s="5" t="s">
        <v>15</v>
      </c>
      <c r="F350" s="6">
        <v>1</v>
      </c>
      <c r="G350" s="6">
        <v>0</v>
      </c>
      <c r="H350" s="6">
        <v>0</v>
      </c>
      <c r="I350" s="6">
        <v>1</v>
      </c>
      <c r="J350" s="6">
        <v>29151</v>
      </c>
      <c r="K350" s="31">
        <v>0</v>
      </c>
      <c r="L350" s="6">
        <v>29151</v>
      </c>
      <c r="M350" s="6">
        <v>2594</v>
      </c>
    </row>
    <row r="351" spans="1:13" ht="15" thickBot="1" x14ac:dyDescent="0.35">
      <c r="A351" s="4" t="s">
        <v>3326</v>
      </c>
      <c r="B351" s="3" t="s">
        <v>371</v>
      </c>
      <c r="C351" s="4" t="s">
        <v>334</v>
      </c>
      <c r="D351" s="5" t="s">
        <v>101</v>
      </c>
      <c r="E351" s="5" t="s">
        <v>102</v>
      </c>
      <c r="F351" s="6">
        <v>1</v>
      </c>
      <c r="G351" s="6">
        <v>0</v>
      </c>
      <c r="H351" s="6">
        <v>0</v>
      </c>
      <c r="I351" s="6">
        <v>1</v>
      </c>
      <c r="J351" s="6">
        <v>33000</v>
      </c>
      <c r="K351" s="31">
        <v>0</v>
      </c>
      <c r="L351" s="6">
        <v>33000</v>
      </c>
      <c r="M351" s="6">
        <v>3319</v>
      </c>
    </row>
    <row r="352" spans="1:13" ht="15" thickBot="1" x14ac:dyDescent="0.35">
      <c r="A352" s="4" t="s">
        <v>3327</v>
      </c>
      <c r="B352" s="3" t="s">
        <v>372</v>
      </c>
      <c r="C352" s="4" t="s">
        <v>334</v>
      </c>
      <c r="D352" s="5" t="s">
        <v>101</v>
      </c>
      <c r="E352" s="5" t="s">
        <v>102</v>
      </c>
      <c r="F352" s="6">
        <v>1</v>
      </c>
      <c r="G352" s="6">
        <v>1</v>
      </c>
      <c r="H352" s="6">
        <v>0</v>
      </c>
      <c r="I352" s="6">
        <v>2</v>
      </c>
      <c r="J352" s="6">
        <v>8400</v>
      </c>
      <c r="K352" s="31">
        <v>3300</v>
      </c>
      <c r="L352" s="6">
        <v>11700</v>
      </c>
      <c r="M352" s="6">
        <v>5661</v>
      </c>
    </row>
    <row r="353" spans="1:13" ht="15" thickBot="1" x14ac:dyDescent="0.35">
      <c r="A353" s="4" t="s">
        <v>3328</v>
      </c>
      <c r="B353" s="3" t="s">
        <v>373</v>
      </c>
      <c r="C353" s="4" t="s">
        <v>334</v>
      </c>
      <c r="D353" s="5" t="s">
        <v>14</v>
      </c>
      <c r="E353" s="5" t="s">
        <v>15</v>
      </c>
      <c r="F353" s="6">
        <v>1</v>
      </c>
      <c r="G353" s="6">
        <v>0</v>
      </c>
      <c r="H353" s="6">
        <v>0</v>
      </c>
      <c r="I353" s="6">
        <v>1</v>
      </c>
      <c r="J353" s="4" t="s">
        <v>34</v>
      </c>
      <c r="K353" s="28" t="s">
        <v>34</v>
      </c>
      <c r="L353" s="4" t="s">
        <v>34</v>
      </c>
      <c r="M353" s="6">
        <v>2510</v>
      </c>
    </row>
    <row r="354" spans="1:13" ht="15" thickBot="1" x14ac:dyDescent="0.35">
      <c r="A354" s="4" t="s">
        <v>3329</v>
      </c>
      <c r="B354" s="3" t="s">
        <v>374</v>
      </c>
      <c r="C354" s="4" t="s">
        <v>334</v>
      </c>
      <c r="D354" s="5" t="s">
        <v>14</v>
      </c>
      <c r="E354" s="5" t="s">
        <v>15</v>
      </c>
      <c r="F354" s="6">
        <v>1</v>
      </c>
      <c r="G354" s="6">
        <v>7</v>
      </c>
      <c r="H354" s="6">
        <v>0</v>
      </c>
      <c r="I354" s="6">
        <v>8</v>
      </c>
      <c r="J354" s="6">
        <v>17200</v>
      </c>
      <c r="K354" s="31">
        <v>19653</v>
      </c>
      <c r="L354" s="6">
        <v>36853</v>
      </c>
      <c r="M354" s="6">
        <v>13658</v>
      </c>
    </row>
    <row r="355" spans="1:13" ht="15" thickBot="1" x14ac:dyDescent="0.35">
      <c r="A355" s="4" t="s">
        <v>3330</v>
      </c>
      <c r="B355" s="3" t="s">
        <v>375</v>
      </c>
      <c r="C355" s="4" t="s">
        <v>334</v>
      </c>
      <c r="D355" s="5" t="s">
        <v>21</v>
      </c>
      <c r="E355" s="5" t="s">
        <v>22</v>
      </c>
      <c r="F355" s="6">
        <v>1</v>
      </c>
      <c r="G355" s="6">
        <v>6</v>
      </c>
      <c r="H355" s="6">
        <v>0</v>
      </c>
      <c r="I355" s="6">
        <v>7</v>
      </c>
      <c r="J355" s="6">
        <v>15000</v>
      </c>
      <c r="K355" s="31">
        <v>22205</v>
      </c>
      <c r="L355" s="6">
        <v>37205</v>
      </c>
      <c r="M355" s="6">
        <v>14534</v>
      </c>
    </row>
    <row r="356" spans="1:13" ht="15" thickBot="1" x14ac:dyDescent="0.35">
      <c r="A356" s="4" t="s">
        <v>3331</v>
      </c>
      <c r="B356" s="59" t="s">
        <v>376</v>
      </c>
      <c r="C356" s="35" t="s">
        <v>334</v>
      </c>
      <c r="D356" s="36" t="s">
        <v>21</v>
      </c>
      <c r="E356" s="36" t="s">
        <v>22</v>
      </c>
      <c r="F356" s="37">
        <v>1</v>
      </c>
      <c r="G356" s="37">
        <v>0</v>
      </c>
      <c r="H356" s="37">
        <v>0</v>
      </c>
      <c r="I356" s="37">
        <v>1</v>
      </c>
      <c r="J356" s="37">
        <v>10000</v>
      </c>
      <c r="K356" s="38">
        <v>0</v>
      </c>
      <c r="L356" s="37">
        <v>10000</v>
      </c>
      <c r="M356" s="37">
        <v>2808</v>
      </c>
    </row>
    <row r="357" spans="1:13" x14ac:dyDescent="0.3">
      <c r="B357" s="17" t="s">
        <v>2551</v>
      </c>
      <c r="C357" s="18"/>
      <c r="D357" s="19"/>
      <c r="E357" s="19"/>
      <c r="F357" s="27">
        <f t="shared" ref="F357:M357" si="4">SUM(F314:F356)</f>
        <v>42</v>
      </c>
      <c r="G357" s="27">
        <f t="shared" si="4"/>
        <v>52</v>
      </c>
      <c r="H357" s="27">
        <f t="shared" si="4"/>
        <v>1</v>
      </c>
      <c r="I357" s="27">
        <f t="shared" si="4"/>
        <v>94</v>
      </c>
      <c r="J357" s="27">
        <f t="shared" si="4"/>
        <v>991486</v>
      </c>
      <c r="K357" s="619">
        <f t="shared" si="4"/>
        <v>140146</v>
      </c>
      <c r="L357" s="27">
        <f t="shared" si="4"/>
        <v>1131632</v>
      </c>
      <c r="M357" s="27">
        <f t="shared" si="4"/>
        <v>208641</v>
      </c>
    </row>
    <row r="358" spans="1:13" x14ac:dyDescent="0.3">
      <c r="B358" s="17" t="s">
        <v>2552</v>
      </c>
      <c r="C358" s="18"/>
      <c r="D358" s="19"/>
      <c r="E358" s="19"/>
      <c r="F358" s="27"/>
      <c r="G358" s="27"/>
      <c r="H358" s="27"/>
      <c r="I358" s="34">
        <f>I357/43</f>
        <v>2.1860465116279069</v>
      </c>
      <c r="J358" s="27">
        <f>J357/43</f>
        <v>23057.81395348837</v>
      </c>
      <c r="K358" s="27">
        <f>K357/43</f>
        <v>3259.2093023255816</v>
      </c>
      <c r="L358" s="27">
        <f>L357/43</f>
        <v>26317.023255813954</v>
      </c>
      <c r="M358" s="27">
        <f>M357/43</f>
        <v>4852.1162790697672</v>
      </c>
    </row>
    <row r="359" spans="1:13" x14ac:dyDescent="0.3">
      <c r="B359" s="22"/>
      <c r="C359" s="4"/>
      <c r="D359" s="5"/>
      <c r="E359" s="5"/>
      <c r="F359" s="6"/>
      <c r="G359" s="6"/>
      <c r="H359" s="6"/>
      <c r="I359" s="6"/>
      <c r="J359" s="6"/>
      <c r="K359" s="28"/>
      <c r="L359" s="6"/>
      <c r="M359" s="6"/>
    </row>
    <row r="360" spans="1:13" ht="15" thickBot="1" x14ac:dyDescent="0.35">
      <c r="A360" s="4" t="s">
        <v>3245</v>
      </c>
      <c r="B360" s="21" t="s">
        <v>377</v>
      </c>
      <c r="C360" s="4" t="s">
        <v>378</v>
      </c>
      <c r="D360" s="5" t="s">
        <v>14</v>
      </c>
      <c r="E360" s="5" t="s">
        <v>15</v>
      </c>
      <c r="F360" s="6">
        <v>1</v>
      </c>
      <c r="G360" s="6">
        <v>4</v>
      </c>
      <c r="H360" s="6">
        <v>0</v>
      </c>
      <c r="I360" s="6">
        <v>5</v>
      </c>
      <c r="J360" s="6">
        <v>110000</v>
      </c>
      <c r="K360" s="31">
        <v>52900</v>
      </c>
      <c r="L360" s="6">
        <v>162900</v>
      </c>
      <c r="M360" s="6">
        <v>18725</v>
      </c>
    </row>
    <row r="361" spans="1:13" ht="15" thickBot="1" x14ac:dyDescent="0.35">
      <c r="A361" s="4" t="s">
        <v>3246</v>
      </c>
      <c r="B361" s="3" t="s">
        <v>379</v>
      </c>
      <c r="C361" s="4" t="s">
        <v>378</v>
      </c>
      <c r="D361" s="5" t="s">
        <v>21</v>
      </c>
      <c r="E361" s="5" t="s">
        <v>22</v>
      </c>
      <c r="F361" s="6">
        <v>1</v>
      </c>
      <c r="G361" s="6">
        <v>3</v>
      </c>
      <c r="H361" s="6">
        <v>1</v>
      </c>
      <c r="I361" s="6">
        <v>5</v>
      </c>
      <c r="J361" s="6">
        <v>62000</v>
      </c>
      <c r="K361" s="31">
        <v>44817</v>
      </c>
      <c r="L361" s="6">
        <v>106817</v>
      </c>
      <c r="M361" s="6">
        <v>10374</v>
      </c>
    </row>
    <row r="362" spans="1:13" ht="15" thickBot="1" x14ac:dyDescent="0.35">
      <c r="A362" s="4" t="s">
        <v>3247</v>
      </c>
      <c r="B362" s="3" t="s">
        <v>380</v>
      </c>
      <c r="C362" s="4" t="s">
        <v>378</v>
      </c>
      <c r="D362" s="5" t="s">
        <v>21</v>
      </c>
      <c r="E362" s="5" t="s">
        <v>22</v>
      </c>
      <c r="F362" s="6">
        <v>1</v>
      </c>
      <c r="G362" s="6">
        <v>0</v>
      </c>
      <c r="H362" s="6">
        <v>0</v>
      </c>
      <c r="I362" s="6">
        <v>1</v>
      </c>
      <c r="J362" s="6">
        <v>53000</v>
      </c>
      <c r="K362" s="31">
        <v>0</v>
      </c>
      <c r="L362" s="6">
        <v>53000</v>
      </c>
      <c r="M362" s="6">
        <v>3600</v>
      </c>
    </row>
    <row r="363" spans="1:13" ht="15" thickBot="1" x14ac:dyDescent="0.35">
      <c r="A363" s="4" t="s">
        <v>3248</v>
      </c>
      <c r="B363" s="3" t="s">
        <v>381</v>
      </c>
      <c r="C363" s="4" t="s">
        <v>378</v>
      </c>
      <c r="D363" s="5" t="s">
        <v>21</v>
      </c>
      <c r="E363" s="5" t="s">
        <v>22</v>
      </c>
      <c r="F363" s="6">
        <v>1</v>
      </c>
      <c r="G363" s="6">
        <v>12</v>
      </c>
      <c r="H363" s="6">
        <v>1</v>
      </c>
      <c r="I363" s="6">
        <v>14</v>
      </c>
      <c r="J363" s="6">
        <v>75000</v>
      </c>
      <c r="K363" s="31">
        <v>60432</v>
      </c>
      <c r="L363" s="6">
        <v>135432</v>
      </c>
      <c r="M363" s="6">
        <v>34082</v>
      </c>
    </row>
    <row r="364" spans="1:13" ht="15" thickBot="1" x14ac:dyDescent="0.35">
      <c r="A364" s="4" t="s">
        <v>3249</v>
      </c>
      <c r="B364" s="3" t="s">
        <v>382</v>
      </c>
      <c r="C364" s="4" t="s">
        <v>378</v>
      </c>
      <c r="D364" s="5" t="s">
        <v>21</v>
      </c>
      <c r="E364" s="5" t="s">
        <v>22</v>
      </c>
      <c r="F364" s="6">
        <v>1</v>
      </c>
      <c r="G364" s="6">
        <v>4</v>
      </c>
      <c r="H364" s="6">
        <v>0</v>
      </c>
      <c r="I364" s="6">
        <v>5</v>
      </c>
      <c r="J364" s="6">
        <v>30000</v>
      </c>
      <c r="K364" s="31">
        <v>11300</v>
      </c>
      <c r="L364" s="6">
        <v>41300</v>
      </c>
      <c r="M364" s="6">
        <v>10552</v>
      </c>
    </row>
    <row r="365" spans="1:13" ht="15" thickBot="1" x14ac:dyDescent="0.35">
      <c r="A365" s="4" t="s">
        <v>3250</v>
      </c>
      <c r="B365" s="3" t="s">
        <v>383</v>
      </c>
      <c r="C365" s="4" t="s">
        <v>378</v>
      </c>
      <c r="D365" s="5" t="s">
        <v>101</v>
      </c>
      <c r="E365" s="5" t="s">
        <v>102</v>
      </c>
      <c r="F365" s="6">
        <v>1</v>
      </c>
      <c r="G365" s="6">
        <v>2</v>
      </c>
      <c r="H365" s="6">
        <v>0</v>
      </c>
      <c r="I365" s="6">
        <v>3</v>
      </c>
      <c r="J365" s="6">
        <v>84000</v>
      </c>
      <c r="K365" s="31">
        <v>21400</v>
      </c>
      <c r="L365" s="6">
        <v>105400</v>
      </c>
      <c r="M365" s="6">
        <v>10556</v>
      </c>
    </row>
    <row r="366" spans="1:13" ht="15" thickBot="1" x14ac:dyDescent="0.35">
      <c r="A366" s="4" t="s">
        <v>3251</v>
      </c>
      <c r="B366" s="3" t="s">
        <v>384</v>
      </c>
      <c r="C366" s="4" t="s">
        <v>378</v>
      </c>
      <c r="D366" s="5" t="s">
        <v>14</v>
      </c>
      <c r="E366" s="5" t="s">
        <v>15</v>
      </c>
      <c r="F366" s="6">
        <v>1</v>
      </c>
      <c r="G366" s="6">
        <v>1</v>
      </c>
      <c r="H366" s="6">
        <v>0</v>
      </c>
      <c r="I366" s="6">
        <v>2</v>
      </c>
      <c r="J366" s="6">
        <v>32000</v>
      </c>
      <c r="K366" s="31">
        <v>12000</v>
      </c>
      <c r="L366" s="6">
        <v>44000</v>
      </c>
      <c r="M366" s="6">
        <v>5167</v>
      </c>
    </row>
    <row r="367" spans="1:13" ht="15" thickBot="1" x14ac:dyDescent="0.35">
      <c r="A367" s="4" t="s">
        <v>3252</v>
      </c>
      <c r="B367" s="3" t="s">
        <v>385</v>
      </c>
      <c r="C367" s="4" t="s">
        <v>378</v>
      </c>
      <c r="D367" s="5" t="s">
        <v>14</v>
      </c>
      <c r="E367" s="5" t="s">
        <v>15</v>
      </c>
      <c r="F367" s="6">
        <v>1</v>
      </c>
      <c r="G367" s="6">
        <v>2</v>
      </c>
      <c r="H367" s="6">
        <v>0</v>
      </c>
      <c r="I367" s="6">
        <v>3</v>
      </c>
      <c r="J367" s="6">
        <v>85643</v>
      </c>
      <c r="K367" s="31">
        <v>20134</v>
      </c>
      <c r="L367" s="6">
        <v>105777</v>
      </c>
      <c r="M367" s="6">
        <v>6616</v>
      </c>
    </row>
    <row r="368" spans="1:13" ht="15" thickBot="1" x14ac:dyDescent="0.35">
      <c r="A368" s="4" t="s">
        <v>3253</v>
      </c>
      <c r="B368" s="3" t="s">
        <v>386</v>
      </c>
      <c r="C368" s="4" t="s">
        <v>378</v>
      </c>
      <c r="D368" s="5" t="s">
        <v>14</v>
      </c>
      <c r="E368" s="5" t="s">
        <v>15</v>
      </c>
      <c r="F368" s="6">
        <v>1</v>
      </c>
      <c r="G368" s="6">
        <v>21</v>
      </c>
      <c r="H368" s="6">
        <v>1</v>
      </c>
      <c r="I368" s="6">
        <v>23</v>
      </c>
      <c r="J368" s="6">
        <v>420000</v>
      </c>
      <c r="K368" s="31">
        <v>211039</v>
      </c>
      <c r="L368" s="6">
        <v>631039</v>
      </c>
      <c r="M368" s="6">
        <v>39840</v>
      </c>
    </row>
    <row r="369" spans="1:13" ht="15" thickBot="1" x14ac:dyDescent="0.35">
      <c r="A369" s="4" t="s">
        <v>3254</v>
      </c>
      <c r="B369" s="3" t="s">
        <v>387</v>
      </c>
      <c r="C369" s="4" t="s">
        <v>378</v>
      </c>
      <c r="D369" s="5" t="s">
        <v>14</v>
      </c>
      <c r="E369" s="5" t="s">
        <v>15</v>
      </c>
      <c r="F369" s="6">
        <v>1</v>
      </c>
      <c r="G369" s="6">
        <v>1</v>
      </c>
      <c r="H369" s="6">
        <v>0</v>
      </c>
      <c r="I369" s="6">
        <v>2</v>
      </c>
      <c r="J369" s="6">
        <v>72000</v>
      </c>
      <c r="K369" s="31">
        <v>18000</v>
      </c>
      <c r="L369" s="6">
        <v>90000</v>
      </c>
      <c r="M369" s="6">
        <v>6822</v>
      </c>
    </row>
    <row r="370" spans="1:13" ht="15" thickBot="1" x14ac:dyDescent="0.35">
      <c r="A370" s="4" t="s">
        <v>3255</v>
      </c>
      <c r="B370" s="3" t="s">
        <v>388</v>
      </c>
      <c r="C370" s="4" t="s">
        <v>378</v>
      </c>
      <c r="D370" s="5" t="s">
        <v>14</v>
      </c>
      <c r="E370" s="5" t="s">
        <v>15</v>
      </c>
      <c r="F370" s="6">
        <v>1</v>
      </c>
      <c r="G370" s="6">
        <v>0</v>
      </c>
      <c r="H370" s="6">
        <v>0</v>
      </c>
      <c r="I370" s="6">
        <v>1</v>
      </c>
      <c r="J370" s="6">
        <v>82166</v>
      </c>
      <c r="K370" s="31">
        <v>0</v>
      </c>
      <c r="L370" s="6">
        <v>82166</v>
      </c>
      <c r="M370" s="6">
        <v>2412</v>
      </c>
    </row>
    <row r="371" spans="1:13" ht="15" thickBot="1" x14ac:dyDescent="0.35">
      <c r="A371" s="4" t="s">
        <v>3256</v>
      </c>
      <c r="B371" s="3" t="s">
        <v>389</v>
      </c>
      <c r="C371" s="4" t="s">
        <v>378</v>
      </c>
      <c r="D371" s="5" t="s">
        <v>21</v>
      </c>
      <c r="E371" s="5" t="s">
        <v>22</v>
      </c>
      <c r="F371" s="6">
        <v>1</v>
      </c>
      <c r="G371" s="6">
        <v>18</v>
      </c>
      <c r="H371" s="6">
        <v>0</v>
      </c>
      <c r="I371" s="6">
        <v>19</v>
      </c>
      <c r="J371" s="6">
        <v>12800</v>
      </c>
      <c r="K371" s="31">
        <v>74915</v>
      </c>
      <c r="L371" s="6">
        <v>87715</v>
      </c>
      <c r="M371" s="6">
        <v>39384</v>
      </c>
    </row>
    <row r="372" spans="1:13" ht="15" thickBot="1" x14ac:dyDescent="0.35">
      <c r="A372" s="4" t="s">
        <v>3257</v>
      </c>
      <c r="B372" s="3" t="s">
        <v>390</v>
      </c>
      <c r="C372" s="4" t="s">
        <v>378</v>
      </c>
      <c r="D372" s="5" t="s">
        <v>14</v>
      </c>
      <c r="E372" s="5" t="s">
        <v>15</v>
      </c>
      <c r="F372" s="6">
        <v>1</v>
      </c>
      <c r="G372" s="6">
        <v>0</v>
      </c>
      <c r="H372" s="6">
        <v>0</v>
      </c>
      <c r="I372" s="6">
        <v>1</v>
      </c>
      <c r="J372" s="6">
        <v>105000</v>
      </c>
      <c r="K372" s="31">
        <v>0</v>
      </c>
      <c r="L372" s="6">
        <v>105000</v>
      </c>
      <c r="M372" s="6">
        <v>3280</v>
      </c>
    </row>
    <row r="373" spans="1:13" ht="15" thickBot="1" x14ac:dyDescent="0.35">
      <c r="A373" s="4" t="s">
        <v>3258</v>
      </c>
      <c r="B373" s="3" t="s">
        <v>391</v>
      </c>
      <c r="C373" s="4" t="s">
        <v>378</v>
      </c>
      <c r="D373" s="5" t="s">
        <v>14</v>
      </c>
      <c r="E373" s="5" t="s">
        <v>15</v>
      </c>
      <c r="F373" s="6">
        <v>1</v>
      </c>
      <c r="G373" s="6">
        <v>7</v>
      </c>
      <c r="H373" s="6">
        <v>0</v>
      </c>
      <c r="I373" s="6">
        <v>8</v>
      </c>
      <c r="J373" s="6">
        <v>153000</v>
      </c>
      <c r="K373" s="31">
        <v>58426</v>
      </c>
      <c r="L373" s="6">
        <v>211426</v>
      </c>
      <c r="M373" s="6">
        <v>18140</v>
      </c>
    </row>
    <row r="374" spans="1:13" ht="15" thickBot="1" x14ac:dyDescent="0.35">
      <c r="A374" s="4" t="s">
        <v>3259</v>
      </c>
      <c r="B374" s="3" t="s">
        <v>392</v>
      </c>
      <c r="C374" s="4" t="s">
        <v>378</v>
      </c>
      <c r="D374" s="5" t="s">
        <v>14</v>
      </c>
      <c r="E374" s="5" t="s">
        <v>15</v>
      </c>
      <c r="F374" s="6">
        <v>1</v>
      </c>
      <c r="G374" s="6">
        <v>2</v>
      </c>
      <c r="H374" s="6">
        <v>0</v>
      </c>
      <c r="I374" s="6">
        <v>3</v>
      </c>
      <c r="J374" s="6">
        <v>18500</v>
      </c>
      <c r="K374" s="31">
        <v>42500</v>
      </c>
      <c r="L374" s="6">
        <v>61000</v>
      </c>
      <c r="M374" s="6">
        <v>9784</v>
      </c>
    </row>
    <row r="375" spans="1:13" ht="15" thickBot="1" x14ac:dyDescent="0.35">
      <c r="A375" s="4" t="s">
        <v>3260</v>
      </c>
      <c r="B375" s="3" t="s">
        <v>393</v>
      </c>
      <c r="C375" s="4" t="s">
        <v>378</v>
      </c>
      <c r="D375" s="5" t="s">
        <v>14</v>
      </c>
      <c r="E375" s="5" t="s">
        <v>15</v>
      </c>
      <c r="F375" s="6">
        <v>1</v>
      </c>
      <c r="G375" s="6">
        <v>1</v>
      </c>
      <c r="H375" s="6">
        <v>0</v>
      </c>
      <c r="I375" s="6">
        <v>2</v>
      </c>
      <c r="J375" s="6">
        <v>72291</v>
      </c>
      <c r="K375" s="31">
        <v>5000</v>
      </c>
      <c r="L375" s="6">
        <v>77291</v>
      </c>
      <c r="M375" s="6">
        <v>5190</v>
      </c>
    </row>
    <row r="376" spans="1:13" ht="15" thickBot="1" x14ac:dyDescent="0.35">
      <c r="A376" s="4" t="s">
        <v>3261</v>
      </c>
      <c r="B376" s="3" t="s">
        <v>394</v>
      </c>
      <c r="C376" s="4" t="s">
        <v>378</v>
      </c>
      <c r="D376" s="5" t="s">
        <v>14</v>
      </c>
      <c r="E376" s="5" t="s">
        <v>15</v>
      </c>
      <c r="F376" s="6">
        <v>1</v>
      </c>
      <c r="G376" s="6">
        <v>0</v>
      </c>
      <c r="H376" s="6">
        <v>0</v>
      </c>
      <c r="I376" s="6">
        <v>1</v>
      </c>
      <c r="J376" s="6">
        <v>30100</v>
      </c>
      <c r="K376" s="31">
        <v>0</v>
      </c>
      <c r="L376" s="6">
        <v>30100</v>
      </c>
      <c r="M376" s="6">
        <v>2840</v>
      </c>
    </row>
    <row r="377" spans="1:13" ht="15" thickBot="1" x14ac:dyDescent="0.35">
      <c r="A377" s="4" t="s">
        <v>3262</v>
      </c>
      <c r="B377" s="3" t="s">
        <v>395</v>
      </c>
      <c r="C377" s="4" t="s">
        <v>378</v>
      </c>
      <c r="D377" s="5" t="s">
        <v>21</v>
      </c>
      <c r="E377" s="5" t="s">
        <v>22</v>
      </c>
      <c r="F377" s="6">
        <v>1</v>
      </c>
      <c r="G377" s="6">
        <v>12</v>
      </c>
      <c r="H377" s="6">
        <v>0</v>
      </c>
      <c r="I377" s="6">
        <v>13</v>
      </c>
      <c r="J377" s="6">
        <v>33250</v>
      </c>
      <c r="K377" s="31">
        <v>39012</v>
      </c>
      <c r="L377" s="6">
        <v>72262</v>
      </c>
      <c r="M377" s="6">
        <v>23977</v>
      </c>
    </row>
    <row r="378" spans="1:13" ht="15" thickBot="1" x14ac:dyDescent="0.35">
      <c r="A378" s="4" t="s">
        <v>3263</v>
      </c>
      <c r="B378" s="3" t="s">
        <v>396</v>
      </c>
      <c r="C378" s="4" t="s">
        <v>378</v>
      </c>
      <c r="D378" s="5" t="s">
        <v>14</v>
      </c>
      <c r="E378" s="5" t="s">
        <v>15</v>
      </c>
      <c r="F378" s="6">
        <v>1</v>
      </c>
      <c r="G378" s="6">
        <v>4</v>
      </c>
      <c r="H378" s="6">
        <v>0</v>
      </c>
      <c r="I378" s="6">
        <v>5</v>
      </c>
      <c r="J378" s="6">
        <v>98000</v>
      </c>
      <c r="K378" s="31">
        <v>39800</v>
      </c>
      <c r="L378" s="6">
        <v>137800</v>
      </c>
      <c r="M378" s="6">
        <v>11283</v>
      </c>
    </row>
    <row r="379" spans="1:13" ht="15" thickBot="1" x14ac:dyDescent="0.35">
      <c r="A379" s="4" t="s">
        <v>3264</v>
      </c>
      <c r="B379" s="3" t="s">
        <v>397</v>
      </c>
      <c r="C379" s="4" t="s">
        <v>378</v>
      </c>
      <c r="D379" s="5" t="s">
        <v>21</v>
      </c>
      <c r="E379" s="5" t="s">
        <v>22</v>
      </c>
      <c r="F379" s="6">
        <v>0</v>
      </c>
      <c r="G379" s="6">
        <v>18</v>
      </c>
      <c r="H379" s="6">
        <v>0</v>
      </c>
      <c r="I379" s="6">
        <v>18</v>
      </c>
      <c r="J379" s="6">
        <v>0</v>
      </c>
      <c r="K379" s="31">
        <v>291943</v>
      </c>
      <c r="L379" s="6">
        <v>291943</v>
      </c>
      <c r="M379" s="6">
        <v>41729</v>
      </c>
    </row>
    <row r="380" spans="1:13" ht="15" thickBot="1" x14ac:dyDescent="0.35">
      <c r="A380" s="4" t="s">
        <v>3265</v>
      </c>
      <c r="B380" s="3" t="s">
        <v>398</v>
      </c>
      <c r="C380" s="4" t="s">
        <v>378</v>
      </c>
      <c r="D380" s="5" t="s">
        <v>21</v>
      </c>
      <c r="E380" s="5" t="s">
        <v>22</v>
      </c>
      <c r="F380" s="6">
        <v>1</v>
      </c>
      <c r="G380" s="6">
        <v>6</v>
      </c>
      <c r="H380" s="6">
        <v>0</v>
      </c>
      <c r="I380" s="6">
        <v>7</v>
      </c>
      <c r="J380" s="6">
        <v>8100</v>
      </c>
      <c r="K380" s="31">
        <v>7615</v>
      </c>
      <c r="L380" s="6">
        <v>15715</v>
      </c>
      <c r="M380" s="6">
        <v>9569</v>
      </c>
    </row>
    <row r="381" spans="1:13" ht="15" thickBot="1" x14ac:dyDescent="0.35">
      <c r="A381" s="4" t="s">
        <v>3266</v>
      </c>
      <c r="B381" s="3" t="s">
        <v>399</v>
      </c>
      <c r="C381" s="4" t="s">
        <v>378</v>
      </c>
      <c r="D381" s="5" t="s">
        <v>21</v>
      </c>
      <c r="E381" s="5" t="s">
        <v>22</v>
      </c>
      <c r="F381" s="6">
        <v>1</v>
      </c>
      <c r="G381" s="6">
        <v>3</v>
      </c>
      <c r="H381" s="6">
        <v>0</v>
      </c>
      <c r="I381" s="6">
        <v>4</v>
      </c>
      <c r="J381" s="6">
        <v>64500</v>
      </c>
      <c r="K381" s="31">
        <v>21115</v>
      </c>
      <c r="L381" s="6">
        <v>85615</v>
      </c>
      <c r="M381" s="6">
        <v>6330</v>
      </c>
    </row>
    <row r="382" spans="1:13" ht="15" thickBot="1" x14ac:dyDescent="0.35">
      <c r="A382" s="4" t="s">
        <v>3267</v>
      </c>
      <c r="B382" s="3" t="s">
        <v>400</v>
      </c>
      <c r="C382" s="4" t="s">
        <v>378</v>
      </c>
      <c r="D382" s="5" t="s">
        <v>21</v>
      </c>
      <c r="E382" s="5" t="s">
        <v>22</v>
      </c>
      <c r="F382" s="6">
        <v>1</v>
      </c>
      <c r="G382" s="6">
        <v>15</v>
      </c>
      <c r="H382" s="6">
        <v>0</v>
      </c>
      <c r="I382" s="6">
        <v>16</v>
      </c>
      <c r="J382" s="6">
        <v>33380</v>
      </c>
      <c r="K382" s="31">
        <v>117191</v>
      </c>
      <c r="L382" s="6">
        <v>150571</v>
      </c>
      <c r="M382" s="6">
        <v>33260</v>
      </c>
    </row>
    <row r="383" spans="1:13" ht="15" thickBot="1" x14ac:dyDescent="0.35">
      <c r="A383" s="4" t="s">
        <v>3268</v>
      </c>
      <c r="B383" s="3" t="s">
        <v>401</v>
      </c>
      <c r="C383" s="4" t="s">
        <v>378</v>
      </c>
      <c r="D383" s="5" t="s">
        <v>21</v>
      </c>
      <c r="E383" s="5" t="s">
        <v>22</v>
      </c>
      <c r="F383" s="6">
        <v>1</v>
      </c>
      <c r="G383" s="6">
        <v>10</v>
      </c>
      <c r="H383" s="6">
        <v>0</v>
      </c>
      <c r="I383" s="6">
        <v>10</v>
      </c>
      <c r="J383" s="6">
        <v>0</v>
      </c>
      <c r="K383" s="31">
        <v>40552</v>
      </c>
      <c r="L383" s="6">
        <v>40552</v>
      </c>
      <c r="M383" s="6">
        <v>25402</v>
      </c>
    </row>
    <row r="384" spans="1:13" ht="15" thickBot="1" x14ac:dyDescent="0.35">
      <c r="A384" s="4" t="s">
        <v>3269</v>
      </c>
      <c r="B384" s="3" t="s">
        <v>402</v>
      </c>
      <c r="C384" s="4" t="s">
        <v>378</v>
      </c>
      <c r="D384" s="5" t="s">
        <v>14</v>
      </c>
      <c r="E384" s="5" t="s">
        <v>15</v>
      </c>
      <c r="F384" s="6">
        <v>1</v>
      </c>
      <c r="G384" s="6">
        <v>0</v>
      </c>
      <c r="H384" s="6">
        <v>0</v>
      </c>
      <c r="I384" s="6">
        <v>1</v>
      </c>
      <c r="J384" s="6">
        <v>59314</v>
      </c>
      <c r="K384" s="31">
        <v>0</v>
      </c>
      <c r="L384" s="6">
        <v>59314</v>
      </c>
      <c r="M384" s="6">
        <v>3224</v>
      </c>
    </row>
    <row r="385" spans="1:13" ht="15" thickBot="1" x14ac:dyDescent="0.35">
      <c r="A385" s="4" t="s">
        <v>3270</v>
      </c>
      <c r="B385" s="3" t="s">
        <v>403</v>
      </c>
      <c r="C385" s="4" t="s">
        <v>378</v>
      </c>
      <c r="D385" s="5" t="s">
        <v>14</v>
      </c>
      <c r="E385" s="5" t="s">
        <v>15</v>
      </c>
      <c r="F385" s="6">
        <v>1</v>
      </c>
      <c r="G385" s="6">
        <v>0</v>
      </c>
      <c r="H385" s="6">
        <v>0</v>
      </c>
      <c r="I385" s="6">
        <v>1</v>
      </c>
      <c r="J385" s="6">
        <v>20250</v>
      </c>
      <c r="K385" s="31">
        <v>0</v>
      </c>
      <c r="L385" s="6">
        <v>20250</v>
      </c>
      <c r="M385" s="6">
        <v>2700</v>
      </c>
    </row>
    <row r="386" spans="1:13" ht="15" thickBot="1" x14ac:dyDescent="0.35">
      <c r="A386" s="4" t="s">
        <v>3271</v>
      </c>
      <c r="B386" s="3" t="s">
        <v>404</v>
      </c>
      <c r="C386" s="4" t="s">
        <v>378</v>
      </c>
      <c r="D386" s="5" t="s">
        <v>21</v>
      </c>
      <c r="E386" s="5" t="s">
        <v>22</v>
      </c>
      <c r="F386" s="6">
        <v>1</v>
      </c>
      <c r="G386" s="6">
        <v>0</v>
      </c>
      <c r="H386" s="6">
        <v>0</v>
      </c>
      <c r="I386" s="6">
        <v>1</v>
      </c>
      <c r="J386" s="6">
        <v>49000</v>
      </c>
      <c r="K386" s="31">
        <v>0</v>
      </c>
      <c r="L386" s="6">
        <v>49000</v>
      </c>
      <c r="M386" s="6">
        <v>3415</v>
      </c>
    </row>
    <row r="387" spans="1:13" ht="15" thickBot="1" x14ac:dyDescent="0.35">
      <c r="A387" s="4" t="s">
        <v>3272</v>
      </c>
      <c r="B387" s="3" t="s">
        <v>405</v>
      </c>
      <c r="C387" s="4" t="s">
        <v>378</v>
      </c>
      <c r="D387" s="5" t="s">
        <v>14</v>
      </c>
      <c r="E387" s="5" t="s">
        <v>15</v>
      </c>
      <c r="F387" s="6">
        <v>1</v>
      </c>
      <c r="G387" s="6">
        <v>4</v>
      </c>
      <c r="H387" s="6">
        <v>0</v>
      </c>
      <c r="I387" s="6">
        <v>5</v>
      </c>
      <c r="J387" s="6">
        <v>32553</v>
      </c>
      <c r="K387" s="31">
        <v>46842</v>
      </c>
      <c r="L387" s="6">
        <v>79395</v>
      </c>
      <c r="M387" s="6">
        <v>11742</v>
      </c>
    </row>
    <row r="388" spans="1:13" ht="15" thickBot="1" x14ac:dyDescent="0.35">
      <c r="A388" s="4" t="s">
        <v>3273</v>
      </c>
      <c r="B388" s="3" t="s">
        <v>406</v>
      </c>
      <c r="C388" s="4" t="s">
        <v>378</v>
      </c>
      <c r="D388" s="5" t="s">
        <v>21</v>
      </c>
      <c r="E388" s="5" t="s">
        <v>22</v>
      </c>
      <c r="F388" s="6">
        <v>1</v>
      </c>
      <c r="G388" s="6">
        <v>0</v>
      </c>
      <c r="H388" s="6">
        <v>2</v>
      </c>
      <c r="I388" s="6">
        <v>3</v>
      </c>
      <c r="J388" s="6">
        <v>76600</v>
      </c>
      <c r="K388" s="31">
        <v>310</v>
      </c>
      <c r="L388" s="6">
        <v>76910</v>
      </c>
      <c r="M388" s="6">
        <v>6080</v>
      </c>
    </row>
    <row r="389" spans="1:13" ht="15" thickBot="1" x14ac:dyDescent="0.35">
      <c r="A389" s="4" t="s">
        <v>3274</v>
      </c>
      <c r="B389" s="3" t="s">
        <v>407</v>
      </c>
      <c r="C389" s="4" t="s">
        <v>378</v>
      </c>
      <c r="D389" s="5" t="s">
        <v>14</v>
      </c>
      <c r="E389" s="5" t="s">
        <v>15</v>
      </c>
      <c r="F389" s="6">
        <v>1</v>
      </c>
      <c r="G389" s="6">
        <v>0</v>
      </c>
      <c r="H389" s="6">
        <v>0</v>
      </c>
      <c r="I389" s="6">
        <v>1</v>
      </c>
      <c r="J389" s="6">
        <v>42000</v>
      </c>
      <c r="K389" s="31">
        <v>0</v>
      </c>
      <c r="L389" s="6">
        <v>42000</v>
      </c>
      <c r="M389" s="6">
        <v>2828</v>
      </c>
    </row>
    <row r="390" spans="1:13" ht="15" thickBot="1" x14ac:dyDescent="0.35">
      <c r="A390" s="4" t="s">
        <v>3275</v>
      </c>
      <c r="B390" s="3" t="s">
        <v>408</v>
      </c>
      <c r="C390" s="4" t="s">
        <v>378</v>
      </c>
      <c r="D390" s="5" t="s">
        <v>21</v>
      </c>
      <c r="E390" s="5" t="s">
        <v>22</v>
      </c>
      <c r="F390" s="6">
        <v>1</v>
      </c>
      <c r="G390" s="6">
        <v>10</v>
      </c>
      <c r="H390" s="6">
        <v>0</v>
      </c>
      <c r="I390" s="6">
        <v>11</v>
      </c>
      <c r="J390" s="6">
        <v>29765</v>
      </c>
      <c r="K390" s="31">
        <v>42041</v>
      </c>
      <c r="L390" s="6">
        <v>71806</v>
      </c>
      <c r="M390" s="6">
        <v>30047</v>
      </c>
    </row>
    <row r="391" spans="1:13" ht="15" thickBot="1" x14ac:dyDescent="0.35">
      <c r="A391" s="4" t="s">
        <v>3276</v>
      </c>
      <c r="B391" s="3" t="s">
        <v>409</v>
      </c>
      <c r="C391" s="4" t="s">
        <v>378</v>
      </c>
      <c r="D391" s="5" t="s">
        <v>14</v>
      </c>
      <c r="E391" s="5" t="s">
        <v>15</v>
      </c>
      <c r="F391" s="6">
        <v>1</v>
      </c>
      <c r="G391" s="6">
        <v>0</v>
      </c>
      <c r="H391" s="6">
        <v>0</v>
      </c>
      <c r="I391" s="6">
        <v>1</v>
      </c>
      <c r="J391" s="6">
        <v>30000</v>
      </c>
      <c r="K391" s="31">
        <v>0</v>
      </c>
      <c r="L391" s="6">
        <v>30000</v>
      </c>
      <c r="M391" s="6">
        <v>3080</v>
      </c>
    </row>
    <row r="392" spans="1:13" ht="15" thickBot="1" x14ac:dyDescent="0.35">
      <c r="A392" s="4" t="s">
        <v>3277</v>
      </c>
      <c r="B392" s="3" t="s">
        <v>410</v>
      </c>
      <c r="C392" s="4" t="s">
        <v>378</v>
      </c>
      <c r="D392" s="5" t="s">
        <v>21</v>
      </c>
      <c r="E392" s="5" t="s">
        <v>22</v>
      </c>
      <c r="F392" s="6">
        <v>1</v>
      </c>
      <c r="G392" s="6">
        <v>0</v>
      </c>
      <c r="H392" s="6">
        <v>0</v>
      </c>
      <c r="I392" s="6">
        <v>1</v>
      </c>
      <c r="J392" s="6">
        <v>13865</v>
      </c>
      <c r="K392" s="31">
        <v>0</v>
      </c>
      <c r="L392" s="6">
        <v>13865</v>
      </c>
      <c r="M392" s="6">
        <v>2937</v>
      </c>
    </row>
    <row r="393" spans="1:13" ht="15" thickBot="1" x14ac:dyDescent="0.35">
      <c r="A393" s="4" t="s">
        <v>3278</v>
      </c>
      <c r="B393" s="3" t="s">
        <v>411</v>
      </c>
      <c r="C393" s="4" t="s">
        <v>378</v>
      </c>
      <c r="D393" s="5" t="s">
        <v>14</v>
      </c>
      <c r="E393" s="5" t="s">
        <v>15</v>
      </c>
      <c r="F393" s="6">
        <v>1</v>
      </c>
      <c r="G393" s="6">
        <v>0</v>
      </c>
      <c r="H393" s="6">
        <v>0</v>
      </c>
      <c r="I393" s="6">
        <v>1</v>
      </c>
      <c r="J393" s="6">
        <v>124000</v>
      </c>
      <c r="K393" s="31">
        <v>0</v>
      </c>
      <c r="L393" s="6">
        <v>124000</v>
      </c>
      <c r="M393" s="6">
        <v>2288</v>
      </c>
    </row>
    <row r="394" spans="1:13" ht="15" thickBot="1" x14ac:dyDescent="0.35">
      <c r="A394" s="4" t="s">
        <v>3279</v>
      </c>
      <c r="B394" s="3" t="s">
        <v>412</v>
      </c>
      <c r="C394" s="4" t="s">
        <v>378</v>
      </c>
      <c r="D394" s="5" t="s">
        <v>14</v>
      </c>
      <c r="E394" s="5" t="s">
        <v>15</v>
      </c>
      <c r="F394" s="6">
        <v>1</v>
      </c>
      <c r="G394" s="6">
        <v>0</v>
      </c>
      <c r="H394" s="6">
        <v>0</v>
      </c>
      <c r="I394" s="6">
        <v>1</v>
      </c>
      <c r="J394" s="6">
        <v>42556</v>
      </c>
      <c r="K394" s="31">
        <v>0</v>
      </c>
      <c r="L394" s="6">
        <v>42556</v>
      </c>
      <c r="M394" s="6">
        <v>2810</v>
      </c>
    </row>
    <row r="395" spans="1:13" ht="15" thickBot="1" x14ac:dyDescent="0.35">
      <c r="A395" s="4" t="s">
        <v>3280</v>
      </c>
      <c r="B395" s="3" t="s">
        <v>413</v>
      </c>
      <c r="C395" s="4" t="s">
        <v>378</v>
      </c>
      <c r="D395" s="5" t="s">
        <v>21</v>
      </c>
      <c r="E395" s="5" t="s">
        <v>22</v>
      </c>
      <c r="F395" s="6">
        <v>1</v>
      </c>
      <c r="G395" s="6">
        <v>2</v>
      </c>
      <c r="H395" s="6">
        <v>0</v>
      </c>
      <c r="I395" s="6">
        <v>3</v>
      </c>
      <c r="J395" s="6">
        <v>58000</v>
      </c>
      <c r="K395" s="31">
        <v>7300</v>
      </c>
      <c r="L395" s="6">
        <v>65300</v>
      </c>
      <c r="M395" s="6">
        <v>8144</v>
      </c>
    </row>
    <row r="396" spans="1:13" ht="15" thickBot="1" x14ac:dyDescent="0.35">
      <c r="A396" s="4" t="s">
        <v>3281</v>
      </c>
      <c r="B396" s="3" t="s">
        <v>414</v>
      </c>
      <c r="C396" s="4" t="s">
        <v>378</v>
      </c>
      <c r="D396" s="5" t="s">
        <v>14</v>
      </c>
      <c r="E396" s="5" t="s">
        <v>15</v>
      </c>
      <c r="F396" s="6">
        <v>1</v>
      </c>
      <c r="G396" s="6">
        <v>0</v>
      </c>
      <c r="H396" s="6">
        <v>0</v>
      </c>
      <c r="I396" s="6">
        <v>1</v>
      </c>
      <c r="J396" s="6">
        <v>50000</v>
      </c>
      <c r="K396" s="31">
        <v>0</v>
      </c>
      <c r="L396" s="6">
        <v>50000</v>
      </c>
      <c r="M396" s="6">
        <v>2860</v>
      </c>
    </row>
    <row r="397" spans="1:13" ht="15" thickBot="1" x14ac:dyDescent="0.35">
      <c r="A397" s="4" t="s">
        <v>3282</v>
      </c>
      <c r="B397" s="3" t="s">
        <v>415</v>
      </c>
      <c r="C397" s="4" t="s">
        <v>378</v>
      </c>
      <c r="D397" s="5" t="s">
        <v>14</v>
      </c>
      <c r="E397" s="5" t="s">
        <v>15</v>
      </c>
      <c r="F397" s="6">
        <v>1</v>
      </c>
      <c r="G397" s="6">
        <v>3</v>
      </c>
      <c r="H397" s="6">
        <v>0</v>
      </c>
      <c r="I397" s="6">
        <v>4</v>
      </c>
      <c r="J397" s="6">
        <v>35000</v>
      </c>
      <c r="K397" s="31">
        <v>27769</v>
      </c>
      <c r="L397" s="6">
        <v>62769</v>
      </c>
      <c r="M397" s="6">
        <v>9857</v>
      </c>
    </row>
    <row r="398" spans="1:13" ht="15" thickBot="1" x14ac:dyDescent="0.35">
      <c r="A398" s="4" t="s">
        <v>3283</v>
      </c>
      <c r="B398" s="3" t="s">
        <v>416</v>
      </c>
      <c r="C398" s="4" t="s">
        <v>378</v>
      </c>
      <c r="D398" s="5" t="s">
        <v>21</v>
      </c>
      <c r="E398" s="5" t="s">
        <v>22</v>
      </c>
      <c r="F398" s="6">
        <v>1</v>
      </c>
      <c r="G398" s="6">
        <v>0</v>
      </c>
      <c r="H398" s="6">
        <v>0</v>
      </c>
      <c r="I398" s="6">
        <v>1</v>
      </c>
      <c r="J398" s="6">
        <v>27300</v>
      </c>
      <c r="K398" s="31">
        <v>0</v>
      </c>
      <c r="L398" s="6">
        <v>27300</v>
      </c>
      <c r="M398" s="6">
        <v>2901</v>
      </c>
    </row>
    <row r="399" spans="1:13" ht="15" thickBot="1" x14ac:dyDescent="0.35">
      <c r="A399" s="45" t="s">
        <v>3288</v>
      </c>
      <c r="B399" s="3" t="s">
        <v>417</v>
      </c>
      <c r="C399" s="4" t="s">
        <v>378</v>
      </c>
      <c r="D399" s="5" t="s">
        <v>28</v>
      </c>
      <c r="E399" s="5" t="s">
        <v>29</v>
      </c>
      <c r="F399" s="6">
        <v>1</v>
      </c>
      <c r="G399" s="6">
        <v>7</v>
      </c>
      <c r="H399" s="6">
        <v>0</v>
      </c>
      <c r="I399" s="6">
        <v>8</v>
      </c>
      <c r="J399" s="6">
        <v>7000</v>
      </c>
      <c r="K399" s="31">
        <v>87416</v>
      </c>
      <c r="L399" s="6">
        <v>94416</v>
      </c>
      <c r="M399" s="6">
        <v>16936</v>
      </c>
    </row>
    <row r="400" spans="1:13" ht="15" thickBot="1" x14ac:dyDescent="0.35">
      <c r="A400" s="4" t="s">
        <v>3284</v>
      </c>
      <c r="B400" s="3" t="s">
        <v>418</v>
      </c>
      <c r="C400" s="4" t="s">
        <v>378</v>
      </c>
      <c r="D400" s="5" t="s">
        <v>18</v>
      </c>
      <c r="E400" s="5" t="s">
        <v>19</v>
      </c>
      <c r="F400" s="6">
        <v>1</v>
      </c>
      <c r="G400" s="6">
        <v>1</v>
      </c>
      <c r="H400" s="6">
        <v>0</v>
      </c>
      <c r="I400" s="6">
        <v>2</v>
      </c>
      <c r="J400" s="6">
        <v>64000</v>
      </c>
      <c r="K400" s="31">
        <v>12000</v>
      </c>
      <c r="L400" s="6">
        <v>76000</v>
      </c>
      <c r="M400" s="6">
        <v>7393</v>
      </c>
    </row>
    <row r="401" spans="1:13" ht="15" thickBot="1" x14ac:dyDescent="0.35">
      <c r="A401" s="4" t="s">
        <v>3285</v>
      </c>
      <c r="B401" s="3" t="s">
        <v>419</v>
      </c>
      <c r="C401" s="4" t="s">
        <v>378</v>
      </c>
      <c r="D401" s="5" t="s">
        <v>14</v>
      </c>
      <c r="E401" s="5" t="s">
        <v>15</v>
      </c>
      <c r="F401" s="6">
        <v>1</v>
      </c>
      <c r="G401" s="6">
        <v>1</v>
      </c>
      <c r="H401" s="6">
        <v>0</v>
      </c>
      <c r="I401" s="6">
        <v>2</v>
      </c>
      <c r="J401" s="6">
        <v>55000</v>
      </c>
      <c r="K401" s="31">
        <v>12000</v>
      </c>
      <c r="L401" s="6">
        <v>67000</v>
      </c>
      <c r="M401" s="6">
        <v>6116</v>
      </c>
    </row>
    <row r="402" spans="1:13" ht="15" thickBot="1" x14ac:dyDescent="0.35">
      <c r="A402" s="4" t="s">
        <v>3286</v>
      </c>
      <c r="B402" s="3" t="s">
        <v>420</v>
      </c>
      <c r="C402" s="4" t="s">
        <v>378</v>
      </c>
      <c r="D402" s="5" t="s">
        <v>14</v>
      </c>
      <c r="E402" s="5" t="s">
        <v>15</v>
      </c>
      <c r="F402" s="6">
        <v>1</v>
      </c>
      <c r="G402" s="6">
        <v>0</v>
      </c>
      <c r="H402" s="6">
        <v>0</v>
      </c>
      <c r="I402" s="6">
        <v>1</v>
      </c>
      <c r="J402" s="6">
        <v>33450</v>
      </c>
      <c r="K402" s="28">
        <v>0</v>
      </c>
      <c r="L402" s="6">
        <v>33450</v>
      </c>
      <c r="M402" s="6">
        <v>3676</v>
      </c>
    </row>
    <row r="403" spans="1:13" ht="15" thickBot="1" x14ac:dyDescent="0.35">
      <c r="A403" s="4" t="s">
        <v>3287</v>
      </c>
      <c r="B403" s="3" t="s">
        <v>421</v>
      </c>
      <c r="C403" s="35" t="s">
        <v>378</v>
      </c>
      <c r="D403" s="36" t="s">
        <v>101</v>
      </c>
      <c r="E403" s="36" t="s">
        <v>102</v>
      </c>
      <c r="F403" s="37">
        <v>1</v>
      </c>
      <c r="G403" s="37">
        <v>2</v>
      </c>
      <c r="H403" s="37">
        <v>1</v>
      </c>
      <c r="I403" s="37">
        <v>4</v>
      </c>
      <c r="J403" s="37">
        <v>60000</v>
      </c>
      <c r="K403" s="56">
        <v>12100</v>
      </c>
      <c r="L403" s="37">
        <v>72100</v>
      </c>
      <c r="M403" s="37">
        <v>9360</v>
      </c>
    </row>
    <row r="404" spans="1:13" x14ac:dyDescent="0.3">
      <c r="B404" s="17" t="s">
        <v>2553</v>
      </c>
      <c r="C404" s="18"/>
      <c r="D404" s="19"/>
      <c r="E404" s="19"/>
      <c r="F404" s="27">
        <f t="shared" ref="F404:M404" si="5">SUM(F360:F403)</f>
        <v>43</v>
      </c>
      <c r="G404" s="27">
        <f t="shared" si="5"/>
        <v>176</v>
      </c>
      <c r="H404" s="27">
        <f t="shared" si="5"/>
        <v>6</v>
      </c>
      <c r="I404" s="27">
        <f t="shared" si="5"/>
        <v>224</v>
      </c>
      <c r="J404" s="27">
        <f t="shared" si="5"/>
        <v>2644383</v>
      </c>
      <c r="K404" s="33">
        <f t="shared" si="5"/>
        <v>1437869</v>
      </c>
      <c r="L404" s="27">
        <f t="shared" si="5"/>
        <v>4082252</v>
      </c>
      <c r="M404" s="27">
        <f t="shared" si="5"/>
        <v>517308</v>
      </c>
    </row>
    <row r="405" spans="1:13" x14ac:dyDescent="0.3">
      <c r="B405" s="17" t="s">
        <v>2554</v>
      </c>
      <c r="C405" s="18"/>
      <c r="D405" s="19"/>
      <c r="E405" s="19"/>
      <c r="F405" s="27"/>
      <c r="G405" s="27"/>
      <c r="H405" s="27"/>
      <c r="I405" s="34">
        <f>I404/44</f>
        <v>5.0909090909090908</v>
      </c>
      <c r="J405" s="27">
        <f>J404/44</f>
        <v>60099.61363636364</v>
      </c>
      <c r="K405" s="27">
        <f>K404/44</f>
        <v>32678.840909090908</v>
      </c>
      <c r="L405" s="27">
        <f>L404/44</f>
        <v>92778.454545454544</v>
      </c>
      <c r="M405" s="27">
        <f>M404/44</f>
        <v>11757</v>
      </c>
    </row>
  </sheetData>
  <hyperlinks>
    <hyperlink ref="H1" location="'Table of Contents'!A1" display="Return to Table of Contents"/>
    <hyperlink ref="H1:J1" location="'Table of Contents'!A1"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7"/>
  <sheetViews>
    <sheetView zoomScale="75" zoomScaleNormal="75" workbookViewId="0">
      <pane ySplit="3" topLeftCell="A4" activePane="bottomLeft" state="frozen"/>
      <selection pane="bottomLeft" activeCell="B4" sqref="B4"/>
    </sheetView>
  </sheetViews>
  <sheetFormatPr defaultRowHeight="14.4" x14ac:dyDescent="0.3"/>
  <cols>
    <col min="2" max="2" width="49.77734375" bestFit="1" customWidth="1"/>
    <col min="3" max="3" width="25.5546875" bestFit="1" customWidth="1"/>
    <col min="4" max="13" width="11.109375" bestFit="1" customWidth="1"/>
    <col min="14" max="14" width="10.33203125" style="60" customWidth="1"/>
  </cols>
  <sheetData>
    <row r="1" spans="1:14" ht="18" x14ac:dyDescent="0.35">
      <c r="B1" s="16" t="s">
        <v>2546</v>
      </c>
      <c r="C1" s="12"/>
      <c r="D1" s="13" t="s">
        <v>435</v>
      </c>
      <c r="E1" s="12"/>
      <c r="F1" s="14"/>
      <c r="G1" s="14"/>
      <c r="H1" s="634" t="s">
        <v>2545</v>
      </c>
      <c r="I1" s="642"/>
      <c r="J1" s="643"/>
    </row>
    <row r="2" spans="1:14" ht="15" thickBot="1" x14ac:dyDescent="0.35"/>
    <row r="3" spans="1:14" s="2" customFormat="1" ht="67.2" thickBot="1" x14ac:dyDescent="0.35">
      <c r="A3" s="1" t="s">
        <v>3174</v>
      </c>
      <c r="B3" s="1" t="s">
        <v>0</v>
      </c>
      <c r="C3" s="1" t="s">
        <v>1</v>
      </c>
      <c r="D3" s="1" t="s">
        <v>422</v>
      </c>
      <c r="E3" s="1" t="s">
        <v>423</v>
      </c>
      <c r="F3" s="1" t="s">
        <v>424</v>
      </c>
      <c r="G3" s="1" t="s">
        <v>425</v>
      </c>
      <c r="H3" s="1" t="s">
        <v>426</v>
      </c>
      <c r="I3" s="1" t="s">
        <v>427</v>
      </c>
      <c r="J3" s="1" t="s">
        <v>428</v>
      </c>
      <c r="K3" s="1" t="s">
        <v>429</v>
      </c>
      <c r="L3" s="1" t="s">
        <v>430</v>
      </c>
      <c r="M3" s="1" t="s">
        <v>431</v>
      </c>
      <c r="N3" s="7" t="s">
        <v>432</v>
      </c>
    </row>
    <row r="4" spans="1:14" ht="15" thickBot="1" x14ac:dyDescent="0.35">
      <c r="A4" s="4" t="s">
        <v>3175</v>
      </c>
      <c r="B4" s="3" t="s">
        <v>12</v>
      </c>
      <c r="C4" s="4" t="s">
        <v>13</v>
      </c>
      <c r="D4" s="6">
        <v>1285</v>
      </c>
      <c r="E4" s="6">
        <v>16123</v>
      </c>
      <c r="F4" s="6">
        <v>934</v>
      </c>
      <c r="G4" s="6">
        <v>1250</v>
      </c>
      <c r="H4" s="6">
        <v>42</v>
      </c>
      <c r="I4" s="6">
        <v>0</v>
      </c>
      <c r="J4" s="6">
        <v>0</v>
      </c>
      <c r="K4" s="6">
        <v>0</v>
      </c>
      <c r="L4" s="6">
        <v>0</v>
      </c>
      <c r="M4" s="6">
        <v>18349</v>
      </c>
      <c r="N4" s="60">
        <f t="shared" ref="N4:N35" si="0">M4/D4</f>
        <v>14.279377431906616</v>
      </c>
    </row>
    <row r="5" spans="1:14" ht="15" thickBot="1" x14ac:dyDescent="0.35">
      <c r="A5" s="4" t="s">
        <v>3176</v>
      </c>
      <c r="B5" s="3" t="s">
        <v>16</v>
      </c>
      <c r="C5" s="4" t="s">
        <v>13</v>
      </c>
      <c r="D5" s="6">
        <v>3248</v>
      </c>
      <c r="E5" s="6">
        <v>8869</v>
      </c>
      <c r="F5" s="6">
        <v>62</v>
      </c>
      <c r="G5" s="6">
        <v>233</v>
      </c>
      <c r="H5" s="6">
        <v>17</v>
      </c>
      <c r="I5" s="6">
        <v>0</v>
      </c>
      <c r="J5" s="6">
        <v>0</v>
      </c>
      <c r="K5" s="6">
        <v>0</v>
      </c>
      <c r="L5" s="6">
        <v>0</v>
      </c>
      <c r="M5" s="6">
        <v>9181</v>
      </c>
      <c r="N5" s="60">
        <f t="shared" si="0"/>
        <v>2.8266625615763545</v>
      </c>
    </row>
    <row r="6" spans="1:14" ht="15" thickBot="1" x14ac:dyDescent="0.35">
      <c r="A6" s="4" t="s">
        <v>3177</v>
      </c>
      <c r="B6" s="3" t="s">
        <v>17</v>
      </c>
      <c r="C6" s="4" t="s">
        <v>13</v>
      </c>
      <c r="D6" s="6">
        <v>657</v>
      </c>
      <c r="E6" s="6">
        <v>14616</v>
      </c>
      <c r="F6" s="6">
        <v>540</v>
      </c>
      <c r="G6" s="6">
        <v>1218</v>
      </c>
      <c r="H6" s="6">
        <v>20</v>
      </c>
      <c r="I6" s="6">
        <v>0</v>
      </c>
      <c r="J6" s="6">
        <v>9661</v>
      </c>
      <c r="K6" s="6">
        <v>1625</v>
      </c>
      <c r="L6" s="6">
        <v>121</v>
      </c>
      <c r="M6" s="6">
        <v>27801</v>
      </c>
      <c r="N6" s="60">
        <f t="shared" si="0"/>
        <v>42.315068493150683</v>
      </c>
    </row>
    <row r="7" spans="1:14" ht="15" thickBot="1" x14ac:dyDescent="0.35">
      <c r="A7" s="4" t="s">
        <v>3178</v>
      </c>
      <c r="B7" s="3" t="s">
        <v>20</v>
      </c>
      <c r="C7" s="4" t="s">
        <v>13</v>
      </c>
      <c r="D7" s="6">
        <v>3769</v>
      </c>
      <c r="E7" s="6">
        <v>16959</v>
      </c>
      <c r="F7" s="6">
        <v>1970</v>
      </c>
      <c r="G7" s="6">
        <v>1303</v>
      </c>
      <c r="H7" s="6">
        <v>58</v>
      </c>
      <c r="I7" s="6">
        <v>0</v>
      </c>
      <c r="J7" s="6">
        <v>0</v>
      </c>
      <c r="K7" s="6">
        <v>0</v>
      </c>
      <c r="L7" s="6">
        <v>0</v>
      </c>
      <c r="M7" s="6">
        <v>20290</v>
      </c>
      <c r="N7" s="60">
        <f t="shared" si="0"/>
        <v>5.3833908198461131</v>
      </c>
    </row>
    <row r="8" spans="1:14" ht="15" thickBot="1" x14ac:dyDescent="0.35">
      <c r="A8" s="4" t="s">
        <v>3179</v>
      </c>
      <c r="B8" s="3" t="s">
        <v>23</v>
      </c>
      <c r="C8" s="4" t="s">
        <v>13</v>
      </c>
      <c r="D8" s="6">
        <v>3150</v>
      </c>
      <c r="E8" s="6">
        <v>18759</v>
      </c>
      <c r="F8" s="6">
        <v>195</v>
      </c>
      <c r="G8" s="6">
        <v>65</v>
      </c>
      <c r="H8" s="6">
        <v>2</v>
      </c>
      <c r="I8" s="6">
        <v>0</v>
      </c>
      <c r="J8" s="6">
        <v>0</v>
      </c>
      <c r="K8" s="6">
        <v>0</v>
      </c>
      <c r="L8" s="6">
        <v>0</v>
      </c>
      <c r="M8" s="6">
        <v>19021</v>
      </c>
      <c r="N8" s="60">
        <f t="shared" si="0"/>
        <v>6.0384126984126985</v>
      </c>
    </row>
    <row r="9" spans="1:14" ht="15" thickBot="1" x14ac:dyDescent="0.35">
      <c r="A9" s="4" t="s">
        <v>3180</v>
      </c>
      <c r="B9" s="3" t="s">
        <v>24</v>
      </c>
      <c r="C9" s="4" t="s">
        <v>13</v>
      </c>
      <c r="D9" s="6">
        <v>3811</v>
      </c>
      <c r="E9" s="6">
        <v>27829</v>
      </c>
      <c r="F9" s="6">
        <v>713</v>
      </c>
      <c r="G9" s="6">
        <v>999</v>
      </c>
      <c r="H9" s="6">
        <v>80</v>
      </c>
      <c r="I9" s="6">
        <v>1</v>
      </c>
      <c r="J9" s="6">
        <v>9383</v>
      </c>
      <c r="K9" s="6">
        <v>1595</v>
      </c>
      <c r="L9" s="6">
        <v>112</v>
      </c>
      <c r="M9" s="6">
        <v>40711</v>
      </c>
      <c r="N9" s="60">
        <f t="shared" si="0"/>
        <v>10.682498032012596</v>
      </c>
    </row>
    <row r="10" spans="1:14" ht="15" thickBot="1" x14ac:dyDescent="0.35">
      <c r="A10" s="4" t="s">
        <v>3181</v>
      </c>
      <c r="B10" s="3" t="s">
        <v>25</v>
      </c>
      <c r="C10" s="4" t="s">
        <v>13</v>
      </c>
      <c r="D10" s="6">
        <v>3623</v>
      </c>
      <c r="E10" s="6">
        <v>14811</v>
      </c>
      <c r="F10" s="6">
        <v>226</v>
      </c>
      <c r="G10" s="6">
        <v>635</v>
      </c>
      <c r="H10" s="6">
        <v>20</v>
      </c>
      <c r="I10" s="6">
        <v>0</v>
      </c>
      <c r="J10" s="6">
        <v>5</v>
      </c>
      <c r="K10" s="6">
        <v>0</v>
      </c>
      <c r="L10" s="6">
        <v>0</v>
      </c>
      <c r="M10" s="6">
        <v>15697</v>
      </c>
      <c r="N10" s="60">
        <f t="shared" si="0"/>
        <v>4.332597295059343</v>
      </c>
    </row>
    <row r="11" spans="1:14" ht="15" thickBot="1" x14ac:dyDescent="0.35">
      <c r="A11" s="4" t="s">
        <v>3182</v>
      </c>
      <c r="B11" s="3" t="s">
        <v>26</v>
      </c>
      <c r="C11" s="4" t="s">
        <v>13</v>
      </c>
      <c r="D11" s="6">
        <v>3081</v>
      </c>
      <c r="E11" s="6">
        <v>14525</v>
      </c>
      <c r="F11" s="6">
        <v>740</v>
      </c>
      <c r="G11" s="6">
        <v>769</v>
      </c>
      <c r="H11" s="6">
        <v>55</v>
      </c>
      <c r="I11" s="6">
        <v>0</v>
      </c>
      <c r="J11" s="6">
        <v>3387</v>
      </c>
      <c r="K11" s="6">
        <v>2143</v>
      </c>
      <c r="L11" s="6">
        <v>0</v>
      </c>
      <c r="M11" s="6">
        <v>21619</v>
      </c>
      <c r="N11" s="60">
        <f t="shared" si="0"/>
        <v>7.0168776371308015</v>
      </c>
    </row>
    <row r="12" spans="1:14" ht="15" thickBot="1" x14ac:dyDescent="0.35">
      <c r="A12" s="4" t="s">
        <v>3183</v>
      </c>
      <c r="B12" s="3" t="s">
        <v>27</v>
      </c>
      <c r="C12" s="4" t="s">
        <v>13</v>
      </c>
      <c r="D12" s="6">
        <v>2937</v>
      </c>
      <c r="E12" s="6">
        <v>6751</v>
      </c>
      <c r="F12" s="6">
        <v>341</v>
      </c>
      <c r="G12" s="6">
        <v>762</v>
      </c>
      <c r="H12" s="6">
        <v>12</v>
      </c>
      <c r="I12" s="6">
        <v>0</v>
      </c>
      <c r="J12" s="6">
        <v>0</v>
      </c>
      <c r="K12" s="6">
        <v>0</v>
      </c>
      <c r="L12" s="6">
        <v>0</v>
      </c>
      <c r="M12" s="6">
        <v>7866</v>
      </c>
      <c r="N12" s="60">
        <f t="shared" si="0"/>
        <v>2.6782431052093973</v>
      </c>
    </row>
    <row r="13" spans="1:14" ht="15" thickBot="1" x14ac:dyDescent="0.35">
      <c r="A13" s="4" t="s">
        <v>3184</v>
      </c>
      <c r="B13" s="3" t="s">
        <v>30</v>
      </c>
      <c r="C13" s="4" t="s">
        <v>13</v>
      </c>
      <c r="D13" s="6">
        <v>2611</v>
      </c>
      <c r="E13" s="6">
        <v>16140</v>
      </c>
      <c r="F13" s="6">
        <v>175</v>
      </c>
      <c r="G13" s="6">
        <v>350</v>
      </c>
      <c r="H13" s="6">
        <v>34</v>
      </c>
      <c r="I13" s="6">
        <v>0</v>
      </c>
      <c r="J13" s="6">
        <v>0</v>
      </c>
      <c r="K13" s="6">
        <v>0</v>
      </c>
      <c r="L13" s="6">
        <v>0</v>
      </c>
      <c r="M13" s="6">
        <v>16699</v>
      </c>
      <c r="N13" s="60">
        <f t="shared" si="0"/>
        <v>6.3956338567598623</v>
      </c>
    </row>
    <row r="14" spans="1:14" ht="15" thickBot="1" x14ac:dyDescent="0.35">
      <c r="A14" s="4" t="s">
        <v>3185</v>
      </c>
      <c r="B14" s="3" t="s">
        <v>31</v>
      </c>
      <c r="C14" s="4" t="s">
        <v>13</v>
      </c>
      <c r="D14" s="6">
        <v>722</v>
      </c>
      <c r="E14" s="6">
        <v>12116</v>
      </c>
      <c r="F14" s="6">
        <v>340</v>
      </c>
      <c r="G14" s="6">
        <v>631</v>
      </c>
      <c r="H14" s="6">
        <v>9</v>
      </c>
      <c r="I14" s="6">
        <v>0</v>
      </c>
      <c r="J14" s="6">
        <v>2621</v>
      </c>
      <c r="K14" s="6">
        <v>1886</v>
      </c>
      <c r="L14" s="6">
        <v>0</v>
      </c>
      <c r="M14" s="6">
        <v>17603</v>
      </c>
      <c r="N14" s="60">
        <f t="shared" si="0"/>
        <v>24.380886426592799</v>
      </c>
    </row>
    <row r="15" spans="1:14" ht="15" thickBot="1" x14ac:dyDescent="0.35">
      <c r="A15" s="4" t="s">
        <v>3186</v>
      </c>
      <c r="B15" s="3" t="s">
        <v>32</v>
      </c>
      <c r="C15" s="4" t="s">
        <v>13</v>
      </c>
      <c r="D15" s="6">
        <v>3879</v>
      </c>
      <c r="E15" s="6">
        <v>22617</v>
      </c>
      <c r="F15" s="6">
        <v>1705</v>
      </c>
      <c r="G15" s="6">
        <v>1331</v>
      </c>
      <c r="H15" s="6">
        <v>260</v>
      </c>
      <c r="I15" s="6">
        <v>0</v>
      </c>
      <c r="J15" s="6">
        <v>10237</v>
      </c>
      <c r="K15" s="6">
        <v>1609</v>
      </c>
      <c r="L15" s="6">
        <v>125</v>
      </c>
      <c r="M15" s="6">
        <v>37884</v>
      </c>
      <c r="N15" s="60">
        <f t="shared" si="0"/>
        <v>9.7664346481051822</v>
      </c>
    </row>
    <row r="16" spans="1:14" ht="15" thickBot="1" x14ac:dyDescent="0.35">
      <c r="A16" s="4" t="s">
        <v>3187</v>
      </c>
      <c r="B16" s="3" t="s">
        <v>33</v>
      </c>
      <c r="C16" s="4" t="s">
        <v>13</v>
      </c>
      <c r="D16" s="6">
        <v>1495</v>
      </c>
      <c r="E16" s="6">
        <v>33544</v>
      </c>
      <c r="F16" s="6">
        <v>1205</v>
      </c>
      <c r="G16" s="6">
        <v>1810</v>
      </c>
      <c r="H16" s="6">
        <v>20</v>
      </c>
      <c r="I16" s="6">
        <v>0</v>
      </c>
      <c r="J16" s="6">
        <v>0</v>
      </c>
      <c r="K16" s="6">
        <v>0</v>
      </c>
      <c r="L16" s="6">
        <v>0</v>
      </c>
      <c r="M16" s="6">
        <v>36579</v>
      </c>
      <c r="N16" s="60">
        <f t="shared" si="0"/>
        <v>24.467558528428093</v>
      </c>
    </row>
    <row r="17" spans="1:14" ht="15" thickBot="1" x14ac:dyDescent="0.35">
      <c r="A17" s="4" t="s">
        <v>3188</v>
      </c>
      <c r="B17" s="3" t="s">
        <v>35</v>
      </c>
      <c r="C17" s="4" t="s">
        <v>13</v>
      </c>
      <c r="D17" s="6">
        <v>3604</v>
      </c>
      <c r="E17" s="6">
        <v>35185</v>
      </c>
      <c r="F17" s="6">
        <v>1708</v>
      </c>
      <c r="G17" s="6">
        <v>1970</v>
      </c>
      <c r="H17" s="6">
        <v>79</v>
      </c>
      <c r="I17" s="6">
        <v>0</v>
      </c>
      <c r="J17" s="6">
        <v>7170</v>
      </c>
      <c r="K17" s="6">
        <v>2138</v>
      </c>
      <c r="L17" s="6">
        <v>0</v>
      </c>
      <c r="M17" s="6">
        <v>48250</v>
      </c>
      <c r="N17" s="60">
        <f t="shared" si="0"/>
        <v>13.387902330743618</v>
      </c>
    </row>
    <row r="18" spans="1:14" ht="15" thickBot="1" x14ac:dyDescent="0.35">
      <c r="A18" s="4" t="s">
        <v>3189</v>
      </c>
      <c r="B18" s="3" t="s">
        <v>36</v>
      </c>
      <c r="C18" s="4" t="s">
        <v>13</v>
      </c>
      <c r="D18" s="6">
        <v>3803</v>
      </c>
      <c r="E18" s="6">
        <v>24714</v>
      </c>
      <c r="F18" s="6">
        <v>953</v>
      </c>
      <c r="G18" s="6">
        <v>872</v>
      </c>
      <c r="H18" s="6">
        <v>25</v>
      </c>
      <c r="I18" s="6">
        <v>0</v>
      </c>
      <c r="J18" s="6">
        <v>6580</v>
      </c>
      <c r="K18" s="6">
        <v>2201</v>
      </c>
      <c r="L18" s="6">
        <v>0</v>
      </c>
      <c r="M18" s="6">
        <v>35345</v>
      </c>
      <c r="N18" s="60">
        <f t="shared" si="0"/>
        <v>9.2939784380752037</v>
      </c>
    </row>
    <row r="19" spans="1:14" ht="15" thickBot="1" x14ac:dyDescent="0.35">
      <c r="A19" s="4" t="s">
        <v>3190</v>
      </c>
      <c r="B19" s="3" t="s">
        <v>37</v>
      </c>
      <c r="C19" s="4" t="s">
        <v>13</v>
      </c>
      <c r="D19" s="6">
        <v>2373</v>
      </c>
      <c r="E19" s="6">
        <v>15427</v>
      </c>
      <c r="F19" s="6">
        <v>134</v>
      </c>
      <c r="G19" s="6">
        <v>2420</v>
      </c>
      <c r="H19" s="6">
        <v>18</v>
      </c>
      <c r="I19" s="6">
        <v>0</v>
      </c>
      <c r="J19" s="6">
        <v>3941</v>
      </c>
      <c r="K19" s="6">
        <v>2059</v>
      </c>
      <c r="L19" s="6">
        <v>0</v>
      </c>
      <c r="M19" s="6">
        <v>23999</v>
      </c>
      <c r="N19" s="60">
        <f t="shared" si="0"/>
        <v>10.113358617783396</v>
      </c>
    </row>
    <row r="20" spans="1:14" ht="15" thickBot="1" x14ac:dyDescent="0.35">
      <c r="A20" s="4" t="s">
        <v>3191</v>
      </c>
      <c r="B20" s="3" t="s">
        <v>38</v>
      </c>
      <c r="C20" s="4" t="s">
        <v>13</v>
      </c>
      <c r="D20" s="6">
        <v>3953</v>
      </c>
      <c r="E20" s="6">
        <v>19815</v>
      </c>
      <c r="F20" s="6">
        <v>1146</v>
      </c>
      <c r="G20" s="6">
        <v>1270</v>
      </c>
      <c r="H20" s="6">
        <v>23</v>
      </c>
      <c r="I20" s="6">
        <v>0</v>
      </c>
      <c r="J20" s="6">
        <v>176</v>
      </c>
      <c r="K20" s="6">
        <v>0</v>
      </c>
      <c r="L20" s="6">
        <v>0</v>
      </c>
      <c r="M20" s="6">
        <v>22430</v>
      </c>
      <c r="N20" s="60">
        <f t="shared" si="0"/>
        <v>5.674171515304832</v>
      </c>
    </row>
    <row r="21" spans="1:14" ht="15" thickBot="1" x14ac:dyDescent="0.35">
      <c r="A21" s="4" t="s">
        <v>3192</v>
      </c>
      <c r="B21" s="3" t="s">
        <v>39</v>
      </c>
      <c r="C21" s="4" t="s">
        <v>13</v>
      </c>
      <c r="D21" s="6">
        <v>3228</v>
      </c>
      <c r="E21" s="6">
        <v>11096</v>
      </c>
      <c r="F21" s="6">
        <v>727</v>
      </c>
      <c r="G21" s="6">
        <v>1199</v>
      </c>
      <c r="H21" s="6">
        <v>633</v>
      </c>
      <c r="I21" s="6">
        <v>0</v>
      </c>
      <c r="J21" s="6">
        <v>3287</v>
      </c>
      <c r="K21" s="6">
        <v>1579</v>
      </c>
      <c r="L21" s="6">
        <v>0</v>
      </c>
      <c r="M21" s="6">
        <v>18521</v>
      </c>
      <c r="N21" s="60">
        <f t="shared" si="0"/>
        <v>5.7376084262701363</v>
      </c>
    </row>
    <row r="22" spans="1:14" ht="15" thickBot="1" x14ac:dyDescent="0.35">
      <c r="A22" s="4" t="s">
        <v>3193</v>
      </c>
      <c r="B22" s="3" t="s">
        <v>40</v>
      </c>
      <c r="C22" s="4" t="s">
        <v>13</v>
      </c>
      <c r="D22" s="6">
        <v>3453</v>
      </c>
      <c r="E22" s="6">
        <v>14900</v>
      </c>
      <c r="F22" s="6">
        <v>2139</v>
      </c>
      <c r="G22" s="6">
        <v>2808</v>
      </c>
      <c r="H22" s="6">
        <v>115</v>
      </c>
      <c r="I22" s="6">
        <v>1</v>
      </c>
      <c r="J22" s="6">
        <v>3387</v>
      </c>
      <c r="K22" s="6">
        <v>2143</v>
      </c>
      <c r="L22" s="6">
        <v>0</v>
      </c>
      <c r="M22" s="6">
        <v>25492</v>
      </c>
      <c r="N22" s="60">
        <f t="shared" si="0"/>
        <v>7.3825658847379092</v>
      </c>
    </row>
    <row r="23" spans="1:14" ht="15" thickBot="1" x14ac:dyDescent="0.35">
      <c r="A23" s="4" t="s">
        <v>3194</v>
      </c>
      <c r="B23" s="3" t="s">
        <v>41</v>
      </c>
      <c r="C23" s="4" t="s">
        <v>13</v>
      </c>
      <c r="D23" s="6">
        <v>1236</v>
      </c>
      <c r="E23" s="6">
        <v>9942</v>
      </c>
      <c r="F23" s="6">
        <v>207</v>
      </c>
      <c r="G23" s="6">
        <v>1465</v>
      </c>
      <c r="H23" s="6">
        <v>1</v>
      </c>
      <c r="I23" s="6">
        <v>0</v>
      </c>
      <c r="J23" s="6">
        <v>3387</v>
      </c>
      <c r="K23" s="6">
        <v>2143</v>
      </c>
      <c r="L23" s="6">
        <v>0</v>
      </c>
      <c r="M23" s="6">
        <v>17145</v>
      </c>
      <c r="N23" s="60">
        <f t="shared" si="0"/>
        <v>13.871359223300971</v>
      </c>
    </row>
    <row r="24" spans="1:14" ht="15" thickBot="1" x14ac:dyDescent="0.35">
      <c r="A24" s="4" t="s">
        <v>3195</v>
      </c>
      <c r="B24" s="3" t="s">
        <v>42</v>
      </c>
      <c r="C24" s="4" t="s">
        <v>13</v>
      </c>
      <c r="D24" s="6">
        <v>3179</v>
      </c>
      <c r="E24" s="6">
        <v>12034</v>
      </c>
      <c r="F24" s="6">
        <v>1123</v>
      </c>
      <c r="G24" s="6">
        <v>2166</v>
      </c>
      <c r="H24" s="6">
        <v>41</v>
      </c>
      <c r="I24" s="6">
        <v>0</v>
      </c>
      <c r="J24" s="6">
        <v>0</v>
      </c>
      <c r="K24" s="6">
        <v>0</v>
      </c>
      <c r="L24" s="6">
        <v>0</v>
      </c>
      <c r="M24" s="6">
        <v>15364</v>
      </c>
      <c r="N24" s="60">
        <f t="shared" si="0"/>
        <v>4.8329663416168609</v>
      </c>
    </row>
    <row r="25" spans="1:14" ht="15" thickBot="1" x14ac:dyDescent="0.35">
      <c r="A25" s="4" t="s">
        <v>3196</v>
      </c>
      <c r="B25" s="3" t="s">
        <v>43</v>
      </c>
      <c r="C25" s="4" t="s">
        <v>13</v>
      </c>
      <c r="D25" s="6">
        <v>2190</v>
      </c>
      <c r="E25" s="6">
        <v>15247</v>
      </c>
      <c r="F25" s="6">
        <v>232</v>
      </c>
      <c r="G25" s="6">
        <v>110</v>
      </c>
      <c r="H25" s="6">
        <v>37</v>
      </c>
      <c r="I25" s="6">
        <v>0</v>
      </c>
      <c r="J25" s="6">
        <v>3387</v>
      </c>
      <c r="K25" s="6">
        <v>2143</v>
      </c>
      <c r="L25" s="6">
        <v>0</v>
      </c>
      <c r="M25" s="6">
        <v>21156</v>
      </c>
      <c r="N25" s="60">
        <f t="shared" si="0"/>
        <v>9.6602739726027398</v>
      </c>
    </row>
    <row r="26" spans="1:14" ht="15" thickBot="1" x14ac:dyDescent="0.35">
      <c r="A26" s="4" t="s">
        <v>3197</v>
      </c>
      <c r="B26" s="3" t="s">
        <v>44</v>
      </c>
      <c r="C26" s="4" t="s">
        <v>13</v>
      </c>
      <c r="D26" s="6">
        <v>2769</v>
      </c>
      <c r="E26" s="6">
        <v>14981</v>
      </c>
      <c r="F26" s="6">
        <v>242</v>
      </c>
      <c r="G26" s="6">
        <v>144</v>
      </c>
      <c r="H26" s="6">
        <v>17</v>
      </c>
      <c r="I26" s="6">
        <v>0</v>
      </c>
      <c r="J26" s="6">
        <v>0</v>
      </c>
      <c r="K26" s="6">
        <v>0</v>
      </c>
      <c r="L26" s="6">
        <v>0</v>
      </c>
      <c r="M26" s="6">
        <v>15384</v>
      </c>
      <c r="N26" s="60">
        <f t="shared" si="0"/>
        <v>5.5557963163596966</v>
      </c>
    </row>
    <row r="27" spans="1:14" ht="15" thickBot="1" x14ac:dyDescent="0.35">
      <c r="A27" s="4" t="s">
        <v>3198</v>
      </c>
      <c r="B27" s="3" t="s">
        <v>45</v>
      </c>
      <c r="C27" s="4" t="s">
        <v>13</v>
      </c>
      <c r="D27" s="6">
        <v>3958</v>
      </c>
      <c r="E27" s="6">
        <v>25687</v>
      </c>
      <c r="F27" s="6">
        <v>145</v>
      </c>
      <c r="G27" s="6">
        <v>2267</v>
      </c>
      <c r="H27" s="6">
        <v>97</v>
      </c>
      <c r="I27" s="6">
        <v>0</v>
      </c>
      <c r="J27" s="6">
        <v>0</v>
      </c>
      <c r="K27" s="6">
        <v>0</v>
      </c>
      <c r="L27" s="6">
        <v>0</v>
      </c>
      <c r="M27" s="6">
        <v>28196</v>
      </c>
      <c r="N27" s="60">
        <f t="shared" si="0"/>
        <v>7.1237998989388576</v>
      </c>
    </row>
    <row r="28" spans="1:14" ht="15" thickBot="1" x14ac:dyDescent="0.35">
      <c r="A28" s="4" t="s">
        <v>3199</v>
      </c>
      <c r="B28" s="3" t="s">
        <v>46</v>
      </c>
      <c r="C28" s="4" t="s">
        <v>13</v>
      </c>
      <c r="D28" s="6">
        <v>2791</v>
      </c>
      <c r="E28" s="6">
        <v>16319</v>
      </c>
      <c r="F28" s="6">
        <v>584</v>
      </c>
      <c r="G28" s="6">
        <v>1509</v>
      </c>
      <c r="H28" s="6">
        <v>39</v>
      </c>
      <c r="I28" s="6">
        <v>0</v>
      </c>
      <c r="J28" s="6">
        <v>32194</v>
      </c>
      <c r="K28" s="6">
        <v>9302</v>
      </c>
      <c r="L28" s="6">
        <v>0</v>
      </c>
      <c r="M28" s="6">
        <v>59947</v>
      </c>
      <c r="N28" s="60">
        <f t="shared" si="0"/>
        <v>21.478681476173414</v>
      </c>
    </row>
    <row r="29" spans="1:14" ht="15" thickBot="1" x14ac:dyDescent="0.35">
      <c r="A29" s="4" t="s">
        <v>3200</v>
      </c>
      <c r="B29" s="3" t="s">
        <v>47</v>
      </c>
      <c r="C29" s="4" t="s">
        <v>13</v>
      </c>
      <c r="D29" s="6">
        <v>3150</v>
      </c>
      <c r="E29" s="6">
        <v>15079</v>
      </c>
      <c r="F29" s="6">
        <v>530</v>
      </c>
      <c r="G29" s="6">
        <v>1408</v>
      </c>
      <c r="H29" s="6">
        <v>53</v>
      </c>
      <c r="I29" s="6">
        <v>0</v>
      </c>
      <c r="J29" s="6">
        <v>15240</v>
      </c>
      <c r="K29" s="6">
        <v>0</v>
      </c>
      <c r="L29" s="6">
        <v>0</v>
      </c>
      <c r="M29" s="6">
        <v>32310</v>
      </c>
      <c r="N29" s="60">
        <f t="shared" si="0"/>
        <v>10.257142857142858</v>
      </c>
    </row>
    <row r="30" spans="1:14" ht="15" thickBot="1" x14ac:dyDescent="0.35">
      <c r="A30" s="4" t="s">
        <v>3201</v>
      </c>
      <c r="B30" s="3" t="s">
        <v>48</v>
      </c>
      <c r="C30" s="4" t="s">
        <v>13</v>
      </c>
      <c r="D30" s="6">
        <v>3043</v>
      </c>
      <c r="E30" s="6">
        <v>36394</v>
      </c>
      <c r="F30" s="6">
        <v>566</v>
      </c>
      <c r="G30" s="6">
        <v>1453</v>
      </c>
      <c r="H30" s="6">
        <v>40</v>
      </c>
      <c r="I30" s="6">
        <v>0</v>
      </c>
      <c r="J30" s="6">
        <v>0</v>
      </c>
      <c r="K30" s="6">
        <v>0</v>
      </c>
      <c r="L30" s="6">
        <v>0</v>
      </c>
      <c r="M30" s="6">
        <v>38453</v>
      </c>
      <c r="N30" s="60">
        <f t="shared" si="0"/>
        <v>12.636542885310549</v>
      </c>
    </row>
    <row r="31" spans="1:14" ht="15" thickBot="1" x14ac:dyDescent="0.35">
      <c r="A31" s="4" t="s">
        <v>3202</v>
      </c>
      <c r="B31" s="3" t="s">
        <v>49</v>
      </c>
      <c r="C31" s="4" t="s">
        <v>13</v>
      </c>
      <c r="D31" s="6">
        <v>2047</v>
      </c>
      <c r="E31" s="6">
        <v>7162</v>
      </c>
      <c r="F31" s="6">
        <v>301</v>
      </c>
      <c r="G31" s="6">
        <v>484</v>
      </c>
      <c r="H31" s="6">
        <v>5</v>
      </c>
      <c r="I31" s="6">
        <v>0</v>
      </c>
      <c r="J31" s="6">
        <v>0</v>
      </c>
      <c r="K31" s="6">
        <v>0</v>
      </c>
      <c r="L31" s="6">
        <v>0</v>
      </c>
      <c r="M31" s="6">
        <v>7952</v>
      </c>
      <c r="N31" s="60">
        <f t="shared" si="0"/>
        <v>3.8847093307278944</v>
      </c>
    </row>
    <row r="32" spans="1:14" ht="15" thickBot="1" x14ac:dyDescent="0.35">
      <c r="A32" s="4" t="s">
        <v>3203</v>
      </c>
      <c r="B32" s="3" t="s">
        <v>50</v>
      </c>
      <c r="C32" s="4" t="s">
        <v>13</v>
      </c>
      <c r="D32" s="6">
        <v>3650</v>
      </c>
      <c r="E32" s="6">
        <v>23260</v>
      </c>
      <c r="F32" s="6">
        <v>3480</v>
      </c>
      <c r="G32" s="6">
        <v>4963</v>
      </c>
      <c r="H32" s="6">
        <v>50</v>
      </c>
      <c r="I32" s="6">
        <v>3</v>
      </c>
      <c r="J32" s="6">
        <v>8387</v>
      </c>
      <c r="K32" s="6">
        <v>1544</v>
      </c>
      <c r="L32" s="6">
        <v>122</v>
      </c>
      <c r="M32" s="6">
        <v>41806</v>
      </c>
      <c r="N32" s="60">
        <f t="shared" si="0"/>
        <v>11.453698630136985</v>
      </c>
    </row>
    <row r="33" spans="1:14" ht="15" thickBot="1" x14ac:dyDescent="0.35">
      <c r="A33" s="4" t="s">
        <v>3204</v>
      </c>
      <c r="B33" s="3" t="s">
        <v>51</v>
      </c>
      <c r="C33" s="4" t="s">
        <v>13</v>
      </c>
      <c r="D33" s="6">
        <v>1828</v>
      </c>
      <c r="E33" s="6">
        <v>5000</v>
      </c>
      <c r="F33" s="6">
        <v>150</v>
      </c>
      <c r="G33" s="6">
        <v>300</v>
      </c>
      <c r="H33" s="6">
        <v>12</v>
      </c>
      <c r="I33" s="6">
        <v>0</v>
      </c>
      <c r="J33" s="6">
        <v>0</v>
      </c>
      <c r="K33" s="6">
        <v>0</v>
      </c>
      <c r="L33" s="6">
        <v>0</v>
      </c>
      <c r="M33" s="6">
        <v>5462</v>
      </c>
      <c r="N33" s="60">
        <f t="shared" si="0"/>
        <v>2.9879649890590811</v>
      </c>
    </row>
    <row r="34" spans="1:14" ht="15" thickBot="1" x14ac:dyDescent="0.35">
      <c r="A34" s="4" t="s">
        <v>3205</v>
      </c>
      <c r="B34" s="3" t="s">
        <v>52</v>
      </c>
      <c r="C34" s="4" t="s">
        <v>13</v>
      </c>
      <c r="D34" s="6">
        <v>3926</v>
      </c>
      <c r="E34" s="6">
        <v>27719</v>
      </c>
      <c r="F34" s="6">
        <v>559</v>
      </c>
      <c r="G34" s="6">
        <v>628</v>
      </c>
      <c r="H34" s="6">
        <v>24</v>
      </c>
      <c r="I34" s="6">
        <v>0</v>
      </c>
      <c r="J34" s="6">
        <v>0</v>
      </c>
      <c r="K34" s="6">
        <v>0</v>
      </c>
      <c r="L34" s="6">
        <v>0</v>
      </c>
      <c r="M34" s="6">
        <v>28930</v>
      </c>
      <c r="N34" s="60">
        <f t="shared" si="0"/>
        <v>7.3688232297503822</v>
      </c>
    </row>
    <row r="35" spans="1:14" ht="15" thickBot="1" x14ac:dyDescent="0.35">
      <c r="A35" s="4" t="s">
        <v>3206</v>
      </c>
      <c r="B35" s="3" t="s">
        <v>53</v>
      </c>
      <c r="C35" s="4" t="s">
        <v>13</v>
      </c>
      <c r="D35" s="6">
        <v>3038</v>
      </c>
      <c r="E35" s="6">
        <v>42659</v>
      </c>
      <c r="F35" s="6">
        <v>1809</v>
      </c>
      <c r="G35" s="6">
        <v>3248</v>
      </c>
      <c r="H35" s="6">
        <v>143</v>
      </c>
      <c r="I35" s="6">
        <v>0</v>
      </c>
      <c r="J35" s="6">
        <v>0</v>
      </c>
      <c r="K35" s="6">
        <v>0</v>
      </c>
      <c r="L35" s="6">
        <v>0</v>
      </c>
      <c r="M35" s="6">
        <v>47859</v>
      </c>
      <c r="N35" s="60">
        <f t="shared" si="0"/>
        <v>15.753456221198157</v>
      </c>
    </row>
    <row r="36" spans="1:14" ht="15" thickBot="1" x14ac:dyDescent="0.35">
      <c r="A36" s="4" t="s">
        <v>3207</v>
      </c>
      <c r="B36" s="3" t="s">
        <v>54</v>
      </c>
      <c r="C36" s="4" t="s">
        <v>13</v>
      </c>
      <c r="D36" s="6">
        <v>3730</v>
      </c>
      <c r="E36" s="6">
        <v>16519</v>
      </c>
      <c r="F36" s="6">
        <v>111</v>
      </c>
      <c r="G36" s="6">
        <v>284</v>
      </c>
      <c r="H36" s="6">
        <v>32</v>
      </c>
      <c r="I36" s="6">
        <v>0</v>
      </c>
      <c r="J36" s="6">
        <v>3387</v>
      </c>
      <c r="K36" s="6">
        <v>2143</v>
      </c>
      <c r="L36" s="6">
        <v>0</v>
      </c>
      <c r="M36" s="6">
        <v>22476</v>
      </c>
      <c r="N36" s="60">
        <f t="shared" ref="N36:N67" si="1">M36/D36</f>
        <v>6.0257372654155494</v>
      </c>
    </row>
    <row r="37" spans="1:14" ht="15" thickBot="1" x14ac:dyDescent="0.35">
      <c r="A37" s="4" t="s">
        <v>3208</v>
      </c>
      <c r="B37" s="3" t="s">
        <v>55</v>
      </c>
      <c r="C37" s="4" t="s">
        <v>13</v>
      </c>
      <c r="D37" s="6">
        <v>2463</v>
      </c>
      <c r="E37" s="6">
        <v>13013</v>
      </c>
      <c r="F37" s="6">
        <v>578</v>
      </c>
      <c r="G37" s="6">
        <v>1054</v>
      </c>
      <c r="H37" s="6">
        <v>9</v>
      </c>
      <c r="I37" s="6">
        <v>0</v>
      </c>
      <c r="J37" s="6">
        <v>0</v>
      </c>
      <c r="K37" s="6">
        <v>0</v>
      </c>
      <c r="L37" s="6">
        <v>0</v>
      </c>
      <c r="M37" s="6">
        <v>14654</v>
      </c>
      <c r="N37" s="60">
        <f t="shared" si="1"/>
        <v>5.9496548924076329</v>
      </c>
    </row>
    <row r="38" spans="1:14" ht="15" thickBot="1" x14ac:dyDescent="0.35">
      <c r="A38" s="4" t="s">
        <v>3209</v>
      </c>
      <c r="B38" s="3" t="s">
        <v>56</v>
      </c>
      <c r="C38" s="4" t="s">
        <v>13</v>
      </c>
      <c r="D38" s="6">
        <v>1900</v>
      </c>
      <c r="E38" s="6">
        <v>31498</v>
      </c>
      <c r="F38" s="6">
        <v>235</v>
      </c>
      <c r="G38" s="6">
        <v>1005</v>
      </c>
      <c r="H38" s="6">
        <v>31</v>
      </c>
      <c r="I38" s="6">
        <v>1</v>
      </c>
      <c r="J38" s="6">
        <v>4741</v>
      </c>
      <c r="K38" s="6">
        <v>1176</v>
      </c>
      <c r="L38" s="6">
        <v>103</v>
      </c>
      <c r="M38" s="6">
        <v>38789</v>
      </c>
      <c r="N38" s="60">
        <f t="shared" si="1"/>
        <v>20.415263157894739</v>
      </c>
    </row>
    <row r="39" spans="1:14" ht="15" thickBot="1" x14ac:dyDescent="0.35">
      <c r="A39" s="4" t="s">
        <v>3210</v>
      </c>
      <c r="B39" s="3" t="s">
        <v>59</v>
      </c>
      <c r="C39" s="4" t="s">
        <v>13</v>
      </c>
      <c r="D39" s="6">
        <v>2027</v>
      </c>
      <c r="E39" s="6">
        <v>19886</v>
      </c>
      <c r="F39" s="6">
        <v>1772</v>
      </c>
      <c r="G39" s="6">
        <v>2145</v>
      </c>
      <c r="H39" s="6">
        <v>69</v>
      </c>
      <c r="I39" s="6">
        <v>0</v>
      </c>
      <c r="J39" s="6">
        <v>1496</v>
      </c>
      <c r="K39" s="6">
        <v>581</v>
      </c>
      <c r="L39" s="6">
        <v>0</v>
      </c>
      <c r="M39" s="6">
        <v>25949</v>
      </c>
      <c r="N39" s="60">
        <f t="shared" si="1"/>
        <v>12.801677355698075</v>
      </c>
    </row>
    <row r="40" spans="1:14" ht="15" thickBot="1" x14ac:dyDescent="0.35">
      <c r="A40" s="4" t="s">
        <v>3211</v>
      </c>
      <c r="B40" s="3" t="s">
        <v>60</v>
      </c>
      <c r="C40" s="4" t="s">
        <v>13</v>
      </c>
      <c r="D40" s="6">
        <v>2835</v>
      </c>
      <c r="E40" s="6">
        <v>21703</v>
      </c>
      <c r="F40" s="6">
        <v>425</v>
      </c>
      <c r="G40" s="6">
        <v>260</v>
      </c>
      <c r="H40" s="6">
        <v>41</v>
      </c>
      <c r="I40" s="6">
        <v>0</v>
      </c>
      <c r="J40" s="6">
        <v>20</v>
      </c>
      <c r="K40" s="6">
        <v>0</v>
      </c>
      <c r="L40" s="6">
        <v>0</v>
      </c>
      <c r="M40" s="6">
        <v>22449</v>
      </c>
      <c r="N40" s="60">
        <f t="shared" si="1"/>
        <v>7.9185185185185185</v>
      </c>
    </row>
    <row r="41" spans="1:14" ht="15" thickBot="1" x14ac:dyDescent="0.35">
      <c r="A41" s="4" t="s">
        <v>3212</v>
      </c>
      <c r="B41" s="3" t="s">
        <v>61</v>
      </c>
      <c r="C41" s="4" t="s">
        <v>13</v>
      </c>
      <c r="D41" s="6">
        <v>2372</v>
      </c>
      <c r="E41" s="6">
        <v>20757</v>
      </c>
      <c r="F41" s="6">
        <v>1297</v>
      </c>
      <c r="G41" s="6">
        <v>190</v>
      </c>
      <c r="H41" s="6">
        <v>6</v>
      </c>
      <c r="I41" s="6">
        <v>0</v>
      </c>
      <c r="J41" s="6">
        <v>0</v>
      </c>
      <c r="K41" s="6">
        <v>832</v>
      </c>
      <c r="L41" s="6">
        <v>0</v>
      </c>
      <c r="M41" s="6">
        <v>23082</v>
      </c>
      <c r="N41" s="60">
        <f t="shared" si="1"/>
        <v>9.731028667790893</v>
      </c>
    </row>
    <row r="42" spans="1:14" ht="15" thickBot="1" x14ac:dyDescent="0.35">
      <c r="A42" s="4" t="s">
        <v>3213</v>
      </c>
      <c r="B42" s="3" t="s">
        <v>62</v>
      </c>
      <c r="C42" s="4" t="s">
        <v>13</v>
      </c>
      <c r="D42" s="6">
        <v>3667</v>
      </c>
      <c r="E42" s="6">
        <v>16501</v>
      </c>
      <c r="F42" s="6">
        <v>392</v>
      </c>
      <c r="G42" s="6">
        <v>1550</v>
      </c>
      <c r="H42" s="6">
        <v>43</v>
      </c>
      <c r="I42" s="6">
        <v>1</v>
      </c>
      <c r="J42" s="6">
        <v>0</v>
      </c>
      <c r="K42" s="6">
        <v>0</v>
      </c>
      <c r="L42" s="6">
        <v>0</v>
      </c>
      <c r="M42" s="6">
        <v>18486</v>
      </c>
      <c r="N42" s="60">
        <f t="shared" si="1"/>
        <v>5.04117807472048</v>
      </c>
    </row>
    <row r="43" spans="1:14" ht="15" thickBot="1" x14ac:dyDescent="0.35">
      <c r="A43" s="4" t="s">
        <v>3214</v>
      </c>
      <c r="B43" s="3" t="s">
        <v>63</v>
      </c>
      <c r="C43" s="4" t="s">
        <v>13</v>
      </c>
      <c r="D43" s="6">
        <v>492</v>
      </c>
      <c r="E43" s="6">
        <v>12637</v>
      </c>
      <c r="F43" s="6">
        <v>169</v>
      </c>
      <c r="G43" s="6">
        <v>699</v>
      </c>
      <c r="H43" s="6">
        <v>26</v>
      </c>
      <c r="I43" s="6">
        <v>0</v>
      </c>
      <c r="J43" s="6">
        <v>3387</v>
      </c>
      <c r="K43" s="6">
        <v>2143</v>
      </c>
      <c r="L43" s="6">
        <v>0</v>
      </c>
      <c r="M43" s="6">
        <v>19061</v>
      </c>
      <c r="N43" s="60">
        <f t="shared" si="1"/>
        <v>38.741869918699187</v>
      </c>
    </row>
    <row r="44" spans="1:14" ht="15" thickBot="1" x14ac:dyDescent="0.35">
      <c r="A44" s="4" t="s">
        <v>3215</v>
      </c>
      <c r="B44" s="3" t="s">
        <v>64</v>
      </c>
      <c r="C44" s="4" t="s">
        <v>13</v>
      </c>
      <c r="D44" s="6">
        <v>3996</v>
      </c>
      <c r="E44" s="6">
        <v>9654</v>
      </c>
      <c r="F44" s="6">
        <v>59</v>
      </c>
      <c r="G44" s="6">
        <v>1111</v>
      </c>
      <c r="H44" s="6">
        <v>36</v>
      </c>
      <c r="I44" s="6">
        <v>0</v>
      </c>
      <c r="J44" s="6">
        <v>0</v>
      </c>
      <c r="K44" s="6">
        <v>0</v>
      </c>
      <c r="L44" s="6">
        <v>0</v>
      </c>
      <c r="M44" s="6">
        <v>10860</v>
      </c>
      <c r="N44" s="60">
        <f t="shared" si="1"/>
        <v>2.7177177177177176</v>
      </c>
    </row>
    <row r="45" spans="1:14" ht="15" thickBot="1" x14ac:dyDescent="0.35">
      <c r="A45" s="4" t="s">
        <v>3216</v>
      </c>
      <c r="B45" s="3" t="s">
        <v>65</v>
      </c>
      <c r="C45" s="4" t="s">
        <v>13</v>
      </c>
      <c r="D45" s="6">
        <v>2440</v>
      </c>
      <c r="E45" s="6">
        <v>16500</v>
      </c>
      <c r="F45" s="6">
        <v>650</v>
      </c>
      <c r="G45" s="6">
        <v>0</v>
      </c>
      <c r="H45" s="6">
        <v>10</v>
      </c>
      <c r="I45" s="6">
        <v>0</v>
      </c>
      <c r="J45" s="6">
        <v>2530</v>
      </c>
      <c r="K45" s="6">
        <v>1970</v>
      </c>
      <c r="L45" s="6">
        <v>0</v>
      </c>
      <c r="M45" s="6">
        <v>21660</v>
      </c>
      <c r="N45" s="60">
        <f t="shared" si="1"/>
        <v>8.8770491803278695</v>
      </c>
    </row>
    <row r="46" spans="1:14" ht="15" thickBot="1" x14ac:dyDescent="0.35">
      <c r="A46" s="4" t="s">
        <v>3217</v>
      </c>
      <c r="B46" s="3" t="s">
        <v>66</v>
      </c>
      <c r="C46" s="4" t="s">
        <v>13</v>
      </c>
      <c r="D46" s="6">
        <v>3433</v>
      </c>
      <c r="E46" s="6">
        <v>16300</v>
      </c>
      <c r="F46" s="6">
        <v>77</v>
      </c>
      <c r="G46" s="6">
        <v>100</v>
      </c>
      <c r="H46" s="6">
        <v>18</v>
      </c>
      <c r="I46" s="6">
        <v>0</v>
      </c>
      <c r="J46" s="6">
        <v>0</v>
      </c>
      <c r="K46" s="6">
        <v>0</v>
      </c>
      <c r="L46" s="6">
        <v>0</v>
      </c>
      <c r="M46" s="6">
        <v>16495</v>
      </c>
      <c r="N46" s="60">
        <f t="shared" si="1"/>
        <v>4.8048354209146522</v>
      </c>
    </row>
    <row r="47" spans="1:14" ht="15" thickBot="1" x14ac:dyDescent="0.35">
      <c r="A47" s="4" t="s">
        <v>3218</v>
      </c>
      <c r="B47" s="3" t="s">
        <v>67</v>
      </c>
      <c r="C47" s="4" t="s">
        <v>13</v>
      </c>
      <c r="D47" s="6">
        <v>1848</v>
      </c>
      <c r="E47" s="6">
        <v>12894</v>
      </c>
      <c r="F47" s="6">
        <v>141</v>
      </c>
      <c r="G47" s="6">
        <v>1847</v>
      </c>
      <c r="H47" s="6">
        <v>32</v>
      </c>
      <c r="I47" s="6">
        <v>0</v>
      </c>
      <c r="J47" s="6">
        <v>0</v>
      </c>
      <c r="K47" s="6">
        <v>0</v>
      </c>
      <c r="L47" s="6">
        <v>0</v>
      </c>
      <c r="M47" s="6">
        <v>14914</v>
      </c>
      <c r="N47" s="60">
        <f t="shared" si="1"/>
        <v>8.0703463203463208</v>
      </c>
    </row>
    <row r="48" spans="1:14" ht="15" thickBot="1" x14ac:dyDescent="0.35">
      <c r="A48" s="4" t="s">
        <v>3219</v>
      </c>
      <c r="B48" s="3" t="s">
        <v>68</v>
      </c>
      <c r="C48" s="4" t="s">
        <v>13</v>
      </c>
      <c r="D48" s="6">
        <v>3645</v>
      </c>
      <c r="E48" s="6">
        <v>34928</v>
      </c>
      <c r="F48" s="6">
        <v>1790</v>
      </c>
      <c r="G48" s="6">
        <v>2722</v>
      </c>
      <c r="H48" s="6">
        <v>73</v>
      </c>
      <c r="I48" s="6">
        <v>0</v>
      </c>
      <c r="J48" s="6">
        <v>8706</v>
      </c>
      <c r="K48" s="6">
        <v>890</v>
      </c>
      <c r="L48" s="6">
        <v>0</v>
      </c>
      <c r="M48" s="6">
        <v>49109</v>
      </c>
      <c r="N48" s="60">
        <f t="shared" si="1"/>
        <v>13.472976680384088</v>
      </c>
    </row>
    <row r="49" spans="1:14" ht="15" thickBot="1" x14ac:dyDescent="0.35">
      <c r="A49" s="4" t="s">
        <v>3220</v>
      </c>
      <c r="B49" s="3" t="s">
        <v>69</v>
      </c>
      <c r="C49" s="4" t="s">
        <v>13</v>
      </c>
      <c r="D49" s="6">
        <v>19</v>
      </c>
      <c r="E49" s="6">
        <v>9476</v>
      </c>
      <c r="F49" s="6">
        <v>1</v>
      </c>
      <c r="G49" s="6">
        <v>36</v>
      </c>
      <c r="H49" s="6">
        <v>29</v>
      </c>
      <c r="I49" s="6">
        <v>31</v>
      </c>
      <c r="J49" s="6">
        <v>0</v>
      </c>
      <c r="K49" s="6">
        <v>0</v>
      </c>
      <c r="L49" s="6">
        <v>0</v>
      </c>
      <c r="M49" s="6">
        <v>9542</v>
      </c>
      <c r="N49" s="60">
        <f t="shared" si="1"/>
        <v>502.21052631578948</v>
      </c>
    </row>
    <row r="50" spans="1:14" ht="15" thickBot="1" x14ac:dyDescent="0.35">
      <c r="A50" s="4" t="s">
        <v>3221</v>
      </c>
      <c r="B50" s="3" t="s">
        <v>70</v>
      </c>
      <c r="C50" s="4" t="s">
        <v>13</v>
      </c>
      <c r="D50" s="6">
        <v>3679</v>
      </c>
      <c r="E50" s="6">
        <v>30944</v>
      </c>
      <c r="F50" s="6">
        <v>748</v>
      </c>
      <c r="G50" s="6">
        <v>1152</v>
      </c>
      <c r="H50" s="6">
        <v>46</v>
      </c>
      <c r="I50" s="6">
        <v>0</v>
      </c>
      <c r="J50" s="6">
        <v>2917</v>
      </c>
      <c r="K50" s="6">
        <v>1986</v>
      </c>
      <c r="L50" s="6">
        <v>0</v>
      </c>
      <c r="M50" s="6">
        <v>37793</v>
      </c>
      <c r="N50" s="60">
        <f t="shared" si="1"/>
        <v>10.272628431639033</v>
      </c>
    </row>
    <row r="51" spans="1:14" ht="15" thickBot="1" x14ac:dyDescent="0.35">
      <c r="A51" s="4" t="s">
        <v>3222</v>
      </c>
      <c r="B51" s="3" t="s">
        <v>73</v>
      </c>
      <c r="C51" s="4" t="s">
        <v>13</v>
      </c>
      <c r="D51" s="6">
        <v>1830</v>
      </c>
      <c r="E51" s="6">
        <v>8517</v>
      </c>
      <c r="F51" s="6">
        <v>74</v>
      </c>
      <c r="G51" s="6">
        <v>26</v>
      </c>
      <c r="H51" s="6">
        <v>3</v>
      </c>
      <c r="I51" s="6">
        <v>0</v>
      </c>
      <c r="J51" s="6">
        <v>0</v>
      </c>
      <c r="K51" s="6">
        <v>0</v>
      </c>
      <c r="L51" s="6">
        <v>0</v>
      </c>
      <c r="M51" s="6">
        <v>8620</v>
      </c>
      <c r="N51" s="60">
        <f t="shared" si="1"/>
        <v>4.7103825136612025</v>
      </c>
    </row>
    <row r="52" spans="1:14" ht="15" thickBot="1" x14ac:dyDescent="0.35">
      <c r="A52" s="4" t="s">
        <v>3223</v>
      </c>
      <c r="B52" s="3" t="s">
        <v>74</v>
      </c>
      <c r="C52" s="4" t="s">
        <v>13</v>
      </c>
      <c r="D52" s="6">
        <v>1939</v>
      </c>
      <c r="E52" s="6">
        <v>17556</v>
      </c>
      <c r="F52" s="6">
        <v>836</v>
      </c>
      <c r="G52" s="6">
        <v>1468</v>
      </c>
      <c r="H52" s="6">
        <v>137</v>
      </c>
      <c r="I52" s="6">
        <v>1</v>
      </c>
      <c r="J52" s="6">
        <v>6982</v>
      </c>
      <c r="K52" s="6">
        <v>1305</v>
      </c>
      <c r="L52" s="6">
        <v>0</v>
      </c>
      <c r="M52" s="6">
        <v>28284</v>
      </c>
      <c r="N52" s="60">
        <f t="shared" si="1"/>
        <v>14.586900464156782</v>
      </c>
    </row>
    <row r="53" spans="1:14" ht="15" thickBot="1" x14ac:dyDescent="0.35">
      <c r="A53" s="4" t="s">
        <v>3224</v>
      </c>
      <c r="B53" s="3" t="s">
        <v>75</v>
      </c>
      <c r="C53" s="4" t="s">
        <v>13</v>
      </c>
      <c r="D53" s="6">
        <v>3739</v>
      </c>
      <c r="E53" s="6">
        <v>12133</v>
      </c>
      <c r="F53" s="6">
        <v>217</v>
      </c>
      <c r="G53" s="6">
        <v>594</v>
      </c>
      <c r="H53" s="6">
        <v>22</v>
      </c>
      <c r="I53" s="6">
        <v>2</v>
      </c>
      <c r="J53" s="6">
        <v>2787</v>
      </c>
      <c r="K53" s="6">
        <v>811</v>
      </c>
      <c r="L53" s="6">
        <v>108</v>
      </c>
      <c r="M53" s="6">
        <v>16672</v>
      </c>
      <c r="N53" s="60">
        <f t="shared" si="1"/>
        <v>4.4589462423107786</v>
      </c>
    </row>
    <row r="54" spans="1:14" ht="15" thickBot="1" x14ac:dyDescent="0.35">
      <c r="A54" s="4" t="s">
        <v>3225</v>
      </c>
      <c r="B54" s="3" t="s">
        <v>76</v>
      </c>
      <c r="C54" s="4" t="s">
        <v>13</v>
      </c>
      <c r="D54" s="6">
        <v>1508</v>
      </c>
      <c r="E54" s="6">
        <v>12012</v>
      </c>
      <c r="F54" s="6">
        <v>112</v>
      </c>
      <c r="G54" s="6">
        <v>50</v>
      </c>
      <c r="H54" s="6">
        <v>23</v>
      </c>
      <c r="I54" s="6">
        <v>0</v>
      </c>
      <c r="J54" s="6">
        <v>0</v>
      </c>
      <c r="K54" s="6">
        <v>0</v>
      </c>
      <c r="L54" s="6">
        <v>0</v>
      </c>
      <c r="M54" s="6">
        <v>12197</v>
      </c>
      <c r="N54" s="60">
        <f t="shared" si="1"/>
        <v>8.0881962864721491</v>
      </c>
    </row>
    <row r="55" spans="1:14" ht="15" thickBot="1" x14ac:dyDescent="0.35">
      <c r="A55" s="4" t="s">
        <v>3226</v>
      </c>
      <c r="B55" s="3" t="s">
        <v>77</v>
      </c>
      <c r="C55" s="4" t="s">
        <v>13</v>
      </c>
      <c r="D55" s="6">
        <v>3731</v>
      </c>
      <c r="E55" s="6">
        <v>14745</v>
      </c>
      <c r="F55" s="6">
        <v>170</v>
      </c>
      <c r="G55" s="6">
        <v>825</v>
      </c>
      <c r="H55" s="6">
        <v>40</v>
      </c>
      <c r="I55" s="6">
        <v>0</v>
      </c>
      <c r="J55" s="6">
        <v>0</v>
      </c>
      <c r="K55" s="6">
        <v>0</v>
      </c>
      <c r="L55" s="6">
        <v>0</v>
      </c>
      <c r="M55" s="6">
        <v>15780</v>
      </c>
      <c r="N55" s="60">
        <f t="shared" si="1"/>
        <v>4.2294291074778876</v>
      </c>
    </row>
    <row r="56" spans="1:14" ht="15" thickBot="1" x14ac:dyDescent="0.35">
      <c r="A56" s="4" t="s">
        <v>3227</v>
      </c>
      <c r="B56" s="3" t="s">
        <v>78</v>
      </c>
      <c r="C56" s="4" t="s">
        <v>13</v>
      </c>
      <c r="D56" s="6">
        <v>3674</v>
      </c>
      <c r="E56" s="6">
        <v>14858</v>
      </c>
      <c r="F56" s="6">
        <v>270</v>
      </c>
      <c r="G56" s="6">
        <v>2248</v>
      </c>
      <c r="H56" s="6">
        <v>49</v>
      </c>
      <c r="I56" s="6">
        <v>0</v>
      </c>
      <c r="J56" s="6">
        <v>0</v>
      </c>
      <c r="K56" s="6">
        <v>0</v>
      </c>
      <c r="L56" s="6">
        <v>0</v>
      </c>
      <c r="M56" s="6">
        <v>17425</v>
      </c>
      <c r="N56" s="60">
        <f t="shared" si="1"/>
        <v>4.7427871529667938</v>
      </c>
    </row>
    <row r="57" spans="1:14" ht="15" thickBot="1" x14ac:dyDescent="0.35">
      <c r="A57" s="4" t="s">
        <v>3228</v>
      </c>
      <c r="B57" s="3" t="s">
        <v>79</v>
      </c>
      <c r="C57" s="4" t="s">
        <v>13</v>
      </c>
      <c r="D57" s="6">
        <v>882</v>
      </c>
      <c r="E57" s="6">
        <v>12564</v>
      </c>
      <c r="F57" s="6">
        <v>275</v>
      </c>
      <c r="G57" s="6">
        <v>356</v>
      </c>
      <c r="H57" s="6">
        <v>38</v>
      </c>
      <c r="I57" s="6">
        <v>0</v>
      </c>
      <c r="J57" s="6">
        <v>3307</v>
      </c>
      <c r="K57" s="6">
        <v>1997</v>
      </c>
      <c r="L57" s="6">
        <v>0</v>
      </c>
      <c r="M57" s="6">
        <v>18537</v>
      </c>
      <c r="N57" s="60">
        <f t="shared" si="1"/>
        <v>21.017006802721088</v>
      </c>
    </row>
    <row r="58" spans="1:14" ht="15" thickBot="1" x14ac:dyDescent="0.35">
      <c r="A58" s="4" t="s">
        <v>3229</v>
      </c>
      <c r="B58" s="3" t="s">
        <v>80</v>
      </c>
      <c r="C58" s="4" t="s">
        <v>13</v>
      </c>
      <c r="D58" s="6">
        <v>2419</v>
      </c>
      <c r="E58" s="6">
        <v>12452</v>
      </c>
      <c r="F58" s="6">
        <v>0</v>
      </c>
      <c r="G58" s="6">
        <v>240</v>
      </c>
      <c r="H58" s="6">
        <v>0</v>
      </c>
      <c r="I58" s="6">
        <v>0</v>
      </c>
      <c r="J58" s="6">
        <v>0</v>
      </c>
      <c r="K58" s="6">
        <v>0</v>
      </c>
      <c r="L58" s="6">
        <v>0</v>
      </c>
      <c r="M58" s="6">
        <v>12692</v>
      </c>
      <c r="N58" s="60">
        <f t="shared" si="1"/>
        <v>5.2467961967755272</v>
      </c>
    </row>
    <row r="59" spans="1:14" ht="15" thickBot="1" x14ac:dyDescent="0.35">
      <c r="A59" s="4" t="s">
        <v>3230</v>
      </c>
      <c r="B59" s="3" t="s">
        <v>81</v>
      </c>
      <c r="C59" s="4" t="s">
        <v>13</v>
      </c>
      <c r="D59" s="6">
        <v>3775</v>
      </c>
      <c r="E59" s="6">
        <v>33064</v>
      </c>
      <c r="F59" s="6">
        <v>923</v>
      </c>
      <c r="G59" s="6">
        <v>520</v>
      </c>
      <c r="H59" s="6">
        <v>50</v>
      </c>
      <c r="I59" s="6">
        <v>0</v>
      </c>
      <c r="J59" s="6">
        <v>7150</v>
      </c>
      <c r="K59" s="6">
        <v>2299</v>
      </c>
      <c r="L59" s="6">
        <v>0</v>
      </c>
      <c r="M59" s="6">
        <v>44006</v>
      </c>
      <c r="N59" s="60">
        <f t="shared" si="1"/>
        <v>11.657218543046358</v>
      </c>
    </row>
    <row r="60" spans="1:14" ht="15" thickBot="1" x14ac:dyDescent="0.35">
      <c r="A60" s="4" t="s">
        <v>3231</v>
      </c>
      <c r="B60" s="3" t="s">
        <v>82</v>
      </c>
      <c r="C60" s="4" t="s">
        <v>13</v>
      </c>
      <c r="D60" s="6">
        <v>3138</v>
      </c>
      <c r="E60" s="6">
        <v>13108</v>
      </c>
      <c r="F60" s="6">
        <v>586</v>
      </c>
      <c r="G60" s="6">
        <v>810</v>
      </c>
      <c r="H60" s="6">
        <v>14</v>
      </c>
      <c r="I60" s="6">
        <v>1</v>
      </c>
      <c r="J60" s="6">
        <v>0</v>
      </c>
      <c r="K60" s="6">
        <v>0</v>
      </c>
      <c r="L60" s="6">
        <v>0</v>
      </c>
      <c r="M60" s="6">
        <v>14518</v>
      </c>
      <c r="N60" s="60">
        <f t="shared" si="1"/>
        <v>4.6265137029955383</v>
      </c>
    </row>
    <row r="61" spans="1:14" ht="15" thickBot="1" x14ac:dyDescent="0.35">
      <c r="A61" s="4" t="s">
        <v>3232</v>
      </c>
      <c r="B61" s="3" t="s">
        <v>83</v>
      </c>
      <c r="C61" s="4" t="s">
        <v>13</v>
      </c>
      <c r="D61" s="6">
        <v>3428</v>
      </c>
      <c r="E61" s="6">
        <v>15238</v>
      </c>
      <c r="F61" s="6">
        <v>144</v>
      </c>
      <c r="G61" s="6">
        <v>907</v>
      </c>
      <c r="H61" s="6">
        <v>78</v>
      </c>
      <c r="I61" s="6">
        <v>0</v>
      </c>
      <c r="J61" s="6">
        <v>2982</v>
      </c>
      <c r="K61" s="6">
        <v>1950</v>
      </c>
      <c r="L61" s="6">
        <v>0</v>
      </c>
      <c r="M61" s="6">
        <v>21299</v>
      </c>
      <c r="N61" s="60">
        <f t="shared" si="1"/>
        <v>6.2132438739789961</v>
      </c>
    </row>
    <row r="62" spans="1:14" ht="15" thickBot="1" x14ac:dyDescent="0.35">
      <c r="A62" s="4" t="s">
        <v>3233</v>
      </c>
      <c r="B62" s="3" t="s">
        <v>84</v>
      </c>
      <c r="C62" s="4" t="s">
        <v>13</v>
      </c>
      <c r="D62" s="6">
        <v>1932</v>
      </c>
      <c r="E62" s="6">
        <v>13849</v>
      </c>
      <c r="F62" s="6">
        <v>126</v>
      </c>
      <c r="G62" s="6">
        <v>735</v>
      </c>
      <c r="H62" s="6">
        <v>29</v>
      </c>
      <c r="I62" s="6">
        <v>0</v>
      </c>
      <c r="J62" s="6">
        <v>0</v>
      </c>
      <c r="K62" s="6">
        <v>0</v>
      </c>
      <c r="L62" s="6">
        <v>0</v>
      </c>
      <c r="M62" s="6">
        <v>14739</v>
      </c>
      <c r="N62" s="60">
        <f t="shared" si="1"/>
        <v>7.6288819875776399</v>
      </c>
    </row>
    <row r="63" spans="1:14" ht="15" thickBot="1" x14ac:dyDescent="0.35">
      <c r="A63" s="4" t="s">
        <v>3234</v>
      </c>
      <c r="B63" s="3" t="s">
        <v>85</v>
      </c>
      <c r="C63" s="4" t="s">
        <v>13</v>
      </c>
      <c r="D63" s="6">
        <v>2387</v>
      </c>
      <c r="E63" s="6">
        <v>17992</v>
      </c>
      <c r="F63" s="6">
        <v>787</v>
      </c>
      <c r="G63" s="6">
        <v>3445</v>
      </c>
      <c r="H63" s="6">
        <v>57</v>
      </c>
      <c r="I63" s="6">
        <v>0</v>
      </c>
      <c r="J63" s="6">
        <v>0</v>
      </c>
      <c r="K63" s="6">
        <v>0</v>
      </c>
      <c r="L63" s="6">
        <v>0</v>
      </c>
      <c r="M63" s="6">
        <v>22281</v>
      </c>
      <c r="N63" s="60">
        <f t="shared" si="1"/>
        <v>9.3343108504398824</v>
      </c>
    </row>
    <row r="64" spans="1:14" ht="15" thickBot="1" x14ac:dyDescent="0.35">
      <c r="A64" s="4" t="s">
        <v>3235</v>
      </c>
      <c r="B64" s="3" t="s">
        <v>86</v>
      </c>
      <c r="C64" s="4" t="s">
        <v>13</v>
      </c>
      <c r="D64" s="6">
        <v>1873</v>
      </c>
      <c r="E64" s="6">
        <v>16229</v>
      </c>
      <c r="F64" s="6">
        <v>254</v>
      </c>
      <c r="G64" s="6">
        <v>310</v>
      </c>
      <c r="H64" s="6">
        <v>1</v>
      </c>
      <c r="I64" s="6">
        <v>0</v>
      </c>
      <c r="J64" s="6">
        <v>8938</v>
      </c>
      <c r="K64" s="6">
        <v>2313</v>
      </c>
      <c r="L64" s="6">
        <v>0</v>
      </c>
      <c r="M64" s="6">
        <v>28045</v>
      </c>
      <c r="N64" s="60">
        <f t="shared" si="1"/>
        <v>14.97330485851575</v>
      </c>
    </row>
    <row r="65" spans="1:14" ht="15" thickBot="1" x14ac:dyDescent="0.35">
      <c r="A65" s="4" t="s">
        <v>3236</v>
      </c>
      <c r="B65" s="3" t="s">
        <v>87</v>
      </c>
      <c r="C65" s="4" t="s">
        <v>13</v>
      </c>
      <c r="D65" s="6">
        <v>1652</v>
      </c>
      <c r="E65" s="6">
        <v>9875</v>
      </c>
      <c r="F65" s="6">
        <v>210</v>
      </c>
      <c r="G65" s="6">
        <v>155</v>
      </c>
      <c r="H65" s="6">
        <v>31</v>
      </c>
      <c r="I65" s="6">
        <v>0</v>
      </c>
      <c r="J65" s="6">
        <v>17000</v>
      </c>
      <c r="K65" s="6">
        <v>0</v>
      </c>
      <c r="L65" s="6">
        <v>215</v>
      </c>
      <c r="M65" s="6">
        <v>27486</v>
      </c>
      <c r="N65" s="60">
        <f t="shared" si="1"/>
        <v>16.638014527845037</v>
      </c>
    </row>
    <row r="66" spans="1:14" ht="15" thickBot="1" x14ac:dyDescent="0.35">
      <c r="A66" s="4" t="s">
        <v>3237</v>
      </c>
      <c r="B66" s="3" t="s">
        <v>88</v>
      </c>
      <c r="C66" s="4" t="s">
        <v>13</v>
      </c>
      <c r="D66" s="6">
        <v>3895</v>
      </c>
      <c r="E66" s="6">
        <v>20530</v>
      </c>
      <c r="F66" s="6">
        <v>32</v>
      </c>
      <c r="G66" s="6">
        <v>1798</v>
      </c>
      <c r="H66" s="6">
        <v>42</v>
      </c>
      <c r="I66" s="6">
        <v>0</v>
      </c>
      <c r="J66" s="6">
        <v>0</v>
      </c>
      <c r="K66" s="6">
        <v>0</v>
      </c>
      <c r="L66" s="6">
        <v>0</v>
      </c>
      <c r="M66" s="6">
        <v>22402</v>
      </c>
      <c r="N66" s="60">
        <f t="shared" si="1"/>
        <v>5.7514762516046209</v>
      </c>
    </row>
    <row r="67" spans="1:14" ht="15" thickBot="1" x14ac:dyDescent="0.35">
      <c r="A67" s="4" t="s">
        <v>3238</v>
      </c>
      <c r="B67" s="3" t="s">
        <v>89</v>
      </c>
      <c r="C67" s="4" t="s">
        <v>13</v>
      </c>
      <c r="D67" s="6">
        <v>2156</v>
      </c>
      <c r="E67" s="6">
        <v>15096</v>
      </c>
      <c r="F67" s="6">
        <v>98</v>
      </c>
      <c r="G67" s="6">
        <v>704</v>
      </c>
      <c r="H67" s="6">
        <v>16</v>
      </c>
      <c r="I67" s="6">
        <v>1</v>
      </c>
      <c r="J67" s="6">
        <v>2622</v>
      </c>
      <c r="K67" s="6">
        <v>1983</v>
      </c>
      <c r="L67" s="6">
        <v>0</v>
      </c>
      <c r="M67" s="6">
        <v>20519</v>
      </c>
      <c r="N67" s="60">
        <f t="shared" si="1"/>
        <v>9.5171614100185522</v>
      </c>
    </row>
    <row r="68" spans="1:14" ht="15" thickBot="1" x14ac:dyDescent="0.35">
      <c r="A68" s="4" t="s">
        <v>3239</v>
      </c>
      <c r="B68" s="3" t="s">
        <v>90</v>
      </c>
      <c r="C68" s="4" t="s">
        <v>13</v>
      </c>
      <c r="D68" s="6">
        <v>2475</v>
      </c>
      <c r="E68" s="6">
        <v>17572</v>
      </c>
      <c r="F68" s="6">
        <v>241</v>
      </c>
      <c r="G68" s="6">
        <v>1258</v>
      </c>
      <c r="H68" s="6">
        <v>5</v>
      </c>
      <c r="I68" s="6">
        <v>0</v>
      </c>
      <c r="J68" s="6">
        <v>8938</v>
      </c>
      <c r="K68" s="6">
        <v>2313</v>
      </c>
      <c r="L68" s="6">
        <v>0</v>
      </c>
      <c r="M68" s="6">
        <v>30327</v>
      </c>
      <c r="N68" s="60">
        <f t="shared" ref="N68:N74" si="2">M68/D68</f>
        <v>12.253333333333334</v>
      </c>
    </row>
    <row r="69" spans="1:14" ht="15" thickBot="1" x14ac:dyDescent="0.35">
      <c r="A69" s="4" t="s">
        <v>3240</v>
      </c>
      <c r="B69" s="3" t="s">
        <v>93</v>
      </c>
      <c r="C69" s="4" t="s">
        <v>13</v>
      </c>
      <c r="D69" s="6">
        <v>1968</v>
      </c>
      <c r="E69" s="6">
        <v>14950</v>
      </c>
      <c r="F69" s="6">
        <v>49</v>
      </c>
      <c r="G69" s="6">
        <v>424</v>
      </c>
      <c r="H69" s="6">
        <v>8</v>
      </c>
      <c r="I69" s="6">
        <v>0</v>
      </c>
      <c r="J69" s="6">
        <v>0</v>
      </c>
      <c r="K69" s="6">
        <v>0</v>
      </c>
      <c r="L69" s="6">
        <v>0</v>
      </c>
      <c r="M69" s="6">
        <v>15431</v>
      </c>
      <c r="N69" s="60">
        <f t="shared" si="2"/>
        <v>7.8409552845528454</v>
      </c>
    </row>
    <row r="70" spans="1:14" ht="15" thickBot="1" x14ac:dyDescent="0.35">
      <c r="A70" s="4" t="s">
        <v>3241</v>
      </c>
      <c r="B70" s="3" t="s">
        <v>94</v>
      </c>
      <c r="C70" s="4" t="s">
        <v>13</v>
      </c>
      <c r="D70" s="6">
        <v>2202</v>
      </c>
      <c r="E70" s="6">
        <v>9418</v>
      </c>
      <c r="F70" s="6">
        <v>114</v>
      </c>
      <c r="G70" s="6">
        <v>0</v>
      </c>
      <c r="H70" s="6">
        <v>1</v>
      </c>
      <c r="I70" s="6">
        <v>0</v>
      </c>
      <c r="J70" s="6">
        <v>0</v>
      </c>
      <c r="K70" s="6">
        <v>0</v>
      </c>
      <c r="L70" s="6">
        <v>0</v>
      </c>
      <c r="M70" s="6">
        <v>9533</v>
      </c>
      <c r="N70" s="60">
        <f t="shared" si="2"/>
        <v>4.3292461398728426</v>
      </c>
    </row>
    <row r="71" spans="1:14" ht="15" thickBot="1" x14ac:dyDescent="0.35">
      <c r="A71" s="4" t="s">
        <v>3242</v>
      </c>
      <c r="B71" s="3" t="s">
        <v>95</v>
      </c>
      <c r="C71" s="4" t="s">
        <v>13</v>
      </c>
      <c r="D71" s="6">
        <v>2913</v>
      </c>
      <c r="E71" s="6">
        <v>16787</v>
      </c>
      <c r="F71" s="6">
        <v>645</v>
      </c>
      <c r="G71" s="6">
        <v>366</v>
      </c>
      <c r="H71" s="6">
        <v>4</v>
      </c>
      <c r="I71" s="6">
        <v>0</v>
      </c>
      <c r="J71" s="6">
        <v>0</v>
      </c>
      <c r="K71" s="6">
        <v>0</v>
      </c>
      <c r="L71" s="6">
        <v>0</v>
      </c>
      <c r="M71" s="6">
        <v>17802</v>
      </c>
      <c r="N71" s="60">
        <f t="shared" si="2"/>
        <v>6.1112255406797118</v>
      </c>
    </row>
    <row r="72" spans="1:14" ht="15" thickBot="1" x14ac:dyDescent="0.35">
      <c r="A72" s="4" t="s">
        <v>3243</v>
      </c>
      <c r="B72" s="3" t="s">
        <v>96</v>
      </c>
      <c r="C72" s="4" t="s">
        <v>13</v>
      </c>
      <c r="D72" s="6">
        <v>575</v>
      </c>
      <c r="E72" s="6">
        <v>15989</v>
      </c>
      <c r="F72" s="6">
        <v>764</v>
      </c>
      <c r="G72" s="6">
        <v>3174</v>
      </c>
      <c r="H72" s="6">
        <v>44</v>
      </c>
      <c r="I72" s="6">
        <v>0</v>
      </c>
      <c r="J72" s="6">
        <v>3102</v>
      </c>
      <c r="K72" s="6">
        <v>1920</v>
      </c>
      <c r="L72" s="6">
        <v>0</v>
      </c>
      <c r="M72" s="6">
        <v>24993</v>
      </c>
      <c r="N72" s="60">
        <f t="shared" si="2"/>
        <v>43.466086956521742</v>
      </c>
    </row>
    <row r="73" spans="1:14" ht="15" thickBot="1" x14ac:dyDescent="0.35">
      <c r="A73" s="4" t="s">
        <v>3244</v>
      </c>
      <c r="B73" s="3" t="s">
        <v>97</v>
      </c>
      <c r="C73" s="35" t="s">
        <v>13</v>
      </c>
      <c r="D73" s="37">
        <v>2738</v>
      </c>
      <c r="E73" s="37">
        <v>29801</v>
      </c>
      <c r="F73" s="37">
        <v>381</v>
      </c>
      <c r="G73" s="37">
        <v>1636</v>
      </c>
      <c r="H73" s="37">
        <v>39</v>
      </c>
      <c r="I73" s="37">
        <v>0</v>
      </c>
      <c r="J73" s="37">
        <v>0</v>
      </c>
      <c r="K73" s="37">
        <v>0</v>
      </c>
      <c r="L73" s="37">
        <v>0</v>
      </c>
      <c r="M73" s="37">
        <v>31857</v>
      </c>
      <c r="N73" s="62">
        <f t="shared" si="2"/>
        <v>11.635135135135135</v>
      </c>
    </row>
    <row r="74" spans="1:14" x14ac:dyDescent="0.3">
      <c r="B74" s="17" t="s">
        <v>2547</v>
      </c>
      <c r="C74" s="18"/>
      <c r="D74" s="27">
        <f t="shared" ref="D74:M74" si="3">SUM(D4:D73)</f>
        <v>186862</v>
      </c>
      <c r="E74" s="27">
        <f t="shared" si="3"/>
        <v>1243824</v>
      </c>
      <c r="F74" s="27">
        <f t="shared" si="3"/>
        <v>41634</v>
      </c>
      <c r="G74" s="27">
        <f t="shared" si="3"/>
        <v>78244</v>
      </c>
      <c r="H74" s="27">
        <f t="shared" si="3"/>
        <v>3313</v>
      </c>
      <c r="I74" s="27">
        <f t="shared" si="3"/>
        <v>43</v>
      </c>
      <c r="J74" s="27">
        <f t="shared" si="3"/>
        <v>213422</v>
      </c>
      <c r="K74" s="27">
        <f t="shared" si="3"/>
        <v>62722</v>
      </c>
      <c r="L74" s="27">
        <f t="shared" si="3"/>
        <v>906</v>
      </c>
      <c r="M74" s="27">
        <f t="shared" si="3"/>
        <v>1644065</v>
      </c>
      <c r="N74" s="61">
        <f t="shared" si="2"/>
        <v>8.7982842953623521</v>
      </c>
    </row>
    <row r="75" spans="1:14" ht="15" thickBot="1" x14ac:dyDescent="0.35">
      <c r="B75" s="17" t="s">
        <v>2548</v>
      </c>
      <c r="C75" s="18"/>
      <c r="D75" s="27">
        <f>D74/70</f>
        <v>2669.457142857143</v>
      </c>
      <c r="E75" s="27">
        <f t="shared" ref="E75:M75" si="4">E74/70</f>
        <v>17768.914285714287</v>
      </c>
      <c r="F75" s="27">
        <f t="shared" si="4"/>
        <v>594.7714285714286</v>
      </c>
      <c r="G75" s="27">
        <f t="shared" si="4"/>
        <v>1117.7714285714285</v>
      </c>
      <c r="H75" s="27">
        <f t="shared" si="4"/>
        <v>47.328571428571429</v>
      </c>
      <c r="I75" s="27">
        <f t="shared" si="4"/>
        <v>0.61428571428571432</v>
      </c>
      <c r="J75" s="27">
        <f t="shared" si="4"/>
        <v>3048.8857142857141</v>
      </c>
      <c r="K75" s="27">
        <f t="shared" si="4"/>
        <v>896.02857142857147</v>
      </c>
      <c r="L75" s="27">
        <f t="shared" si="4"/>
        <v>12.942857142857143</v>
      </c>
      <c r="M75" s="27">
        <f t="shared" si="4"/>
        <v>23486.642857142859</v>
      </c>
      <c r="N75" s="61"/>
    </row>
    <row r="76" spans="1:14" ht="15" thickBot="1" x14ac:dyDescent="0.35">
      <c r="B76" s="3"/>
      <c r="C76" s="4"/>
      <c r="D76" s="6"/>
      <c r="E76" s="6"/>
      <c r="F76" s="6"/>
      <c r="G76" s="6"/>
      <c r="H76" s="6"/>
      <c r="I76" s="6"/>
      <c r="J76" s="6"/>
      <c r="K76" s="6"/>
      <c r="L76" s="6"/>
      <c r="M76" s="6"/>
    </row>
    <row r="77" spans="1:14" ht="15" thickBot="1" x14ac:dyDescent="0.35">
      <c r="A77" s="4" t="s">
        <v>3483</v>
      </c>
      <c r="B77" s="3" t="s">
        <v>98</v>
      </c>
      <c r="C77" s="4" t="s">
        <v>99</v>
      </c>
      <c r="D77" s="6">
        <v>6351</v>
      </c>
      <c r="E77" s="6">
        <v>21933</v>
      </c>
      <c r="F77" s="6">
        <v>929</v>
      </c>
      <c r="G77" s="6">
        <v>778</v>
      </c>
      <c r="H77" s="6">
        <v>2</v>
      </c>
      <c r="I77" s="6">
        <v>2</v>
      </c>
      <c r="J77" s="6">
        <v>10755</v>
      </c>
      <c r="K77" s="6">
        <v>3164</v>
      </c>
      <c r="L77" s="6">
        <v>0</v>
      </c>
      <c r="M77" s="6">
        <v>37561</v>
      </c>
      <c r="N77" s="60">
        <f t="shared" ref="N77:N108" si="5">M77/D77</f>
        <v>5.9141867422453158</v>
      </c>
    </row>
    <row r="78" spans="1:14" ht="15" thickBot="1" x14ac:dyDescent="0.35">
      <c r="A78" s="4" t="s">
        <v>3484</v>
      </c>
      <c r="B78" s="3" t="s">
        <v>100</v>
      </c>
      <c r="C78" s="4" t="s">
        <v>99</v>
      </c>
      <c r="D78" s="6">
        <v>6583</v>
      </c>
      <c r="E78" s="6">
        <v>27750</v>
      </c>
      <c r="F78" s="6">
        <v>1831</v>
      </c>
      <c r="G78" s="6">
        <v>2554</v>
      </c>
      <c r="H78" s="6">
        <v>115</v>
      </c>
      <c r="I78" s="6">
        <v>0</v>
      </c>
      <c r="J78" s="6">
        <v>6613</v>
      </c>
      <c r="K78" s="6">
        <v>0</v>
      </c>
      <c r="L78" s="6">
        <v>0</v>
      </c>
      <c r="M78" s="6">
        <v>38863</v>
      </c>
      <c r="N78" s="60">
        <f t="shared" si="5"/>
        <v>5.903539419717454</v>
      </c>
    </row>
    <row r="79" spans="1:14" ht="15" thickBot="1" x14ac:dyDescent="0.35">
      <c r="A79" s="4" t="s">
        <v>3485</v>
      </c>
      <c r="B79" s="3" t="s">
        <v>103</v>
      </c>
      <c r="C79" s="4" t="s">
        <v>99</v>
      </c>
      <c r="D79" s="6">
        <v>5379</v>
      </c>
      <c r="E79" s="6">
        <v>24314</v>
      </c>
      <c r="F79" s="6">
        <v>2825</v>
      </c>
      <c r="G79" s="6">
        <v>1409</v>
      </c>
      <c r="H79" s="6">
        <v>64</v>
      </c>
      <c r="I79" s="6">
        <v>2</v>
      </c>
      <c r="J79" s="6">
        <v>3799</v>
      </c>
      <c r="K79" s="6">
        <v>1517</v>
      </c>
      <c r="L79" s="6">
        <v>0</v>
      </c>
      <c r="M79" s="6">
        <v>33928</v>
      </c>
      <c r="N79" s="60">
        <f t="shared" si="5"/>
        <v>6.3074920989031416</v>
      </c>
    </row>
    <row r="80" spans="1:14" ht="15" thickBot="1" x14ac:dyDescent="0.35">
      <c r="A80" s="4" t="s">
        <v>3486</v>
      </c>
      <c r="B80" s="3" t="s">
        <v>104</v>
      </c>
      <c r="C80" s="4" t="s">
        <v>99</v>
      </c>
      <c r="D80" s="6">
        <v>4537</v>
      </c>
      <c r="E80" s="6">
        <v>7088</v>
      </c>
      <c r="F80" s="6">
        <v>154</v>
      </c>
      <c r="G80" s="6">
        <v>1</v>
      </c>
      <c r="H80" s="6">
        <v>30</v>
      </c>
      <c r="I80" s="6">
        <v>0</v>
      </c>
      <c r="J80" s="6">
        <v>0</v>
      </c>
      <c r="K80" s="6">
        <v>0</v>
      </c>
      <c r="L80" s="6">
        <v>0</v>
      </c>
      <c r="M80" s="6">
        <v>7273</v>
      </c>
      <c r="N80" s="60">
        <f t="shared" si="5"/>
        <v>1.6030416574829183</v>
      </c>
    </row>
    <row r="81" spans="1:14" ht="15" thickBot="1" x14ac:dyDescent="0.35">
      <c r="A81" s="4" t="s">
        <v>3487</v>
      </c>
      <c r="B81" s="3" t="s">
        <v>105</v>
      </c>
      <c r="C81" s="4" t="s">
        <v>99</v>
      </c>
      <c r="D81" s="6">
        <v>6621</v>
      </c>
      <c r="E81" s="6">
        <v>31205</v>
      </c>
      <c r="F81" s="6">
        <v>3020</v>
      </c>
      <c r="G81" s="6">
        <v>4413</v>
      </c>
      <c r="H81" s="6">
        <v>110</v>
      </c>
      <c r="I81" s="6">
        <v>0</v>
      </c>
      <c r="J81" s="6">
        <v>5222</v>
      </c>
      <c r="K81" s="6">
        <v>1989</v>
      </c>
      <c r="L81" s="6">
        <v>0</v>
      </c>
      <c r="M81" s="6">
        <v>45959</v>
      </c>
      <c r="N81" s="60">
        <f t="shared" si="5"/>
        <v>6.9413985802748828</v>
      </c>
    </row>
    <row r="82" spans="1:14" ht="15" thickBot="1" x14ac:dyDescent="0.35">
      <c r="A82" s="4" t="s">
        <v>3488</v>
      </c>
      <c r="B82" s="3" t="s">
        <v>106</v>
      </c>
      <c r="C82" s="4" t="s">
        <v>99</v>
      </c>
      <c r="D82" s="6">
        <v>4075</v>
      </c>
      <c r="E82" s="6">
        <v>19620</v>
      </c>
      <c r="F82" s="6">
        <v>827</v>
      </c>
      <c r="G82" s="6">
        <v>898</v>
      </c>
      <c r="H82" s="6">
        <v>35</v>
      </c>
      <c r="I82" s="6">
        <v>0</v>
      </c>
      <c r="J82" s="6">
        <v>12577</v>
      </c>
      <c r="K82" s="6">
        <v>0</v>
      </c>
      <c r="L82" s="6">
        <v>0</v>
      </c>
      <c r="M82" s="6">
        <v>33957</v>
      </c>
      <c r="N82" s="60">
        <f t="shared" si="5"/>
        <v>8.3330061349693256</v>
      </c>
    </row>
    <row r="83" spans="1:14" ht="15" thickBot="1" x14ac:dyDescent="0.35">
      <c r="A83" s="4" t="s">
        <v>3489</v>
      </c>
      <c r="B83" s="3" t="s">
        <v>107</v>
      </c>
      <c r="C83" s="4" t="s">
        <v>99</v>
      </c>
      <c r="D83" s="6">
        <v>5263</v>
      </c>
      <c r="E83" s="6">
        <v>33541</v>
      </c>
      <c r="F83" s="6">
        <v>1032</v>
      </c>
      <c r="G83" s="6">
        <v>2196</v>
      </c>
      <c r="H83" s="6">
        <v>125</v>
      </c>
      <c r="I83" s="6">
        <v>3</v>
      </c>
      <c r="J83" s="6">
        <v>6392</v>
      </c>
      <c r="K83" s="6">
        <v>1172</v>
      </c>
      <c r="L83" s="6">
        <v>0</v>
      </c>
      <c r="M83" s="6">
        <v>44458</v>
      </c>
      <c r="N83" s="60">
        <f t="shared" si="5"/>
        <v>8.4472734182025455</v>
      </c>
    </row>
    <row r="84" spans="1:14" ht="15" thickBot="1" x14ac:dyDescent="0.35">
      <c r="A84" s="4" t="s">
        <v>3490</v>
      </c>
      <c r="B84" s="3" t="s">
        <v>108</v>
      </c>
      <c r="C84" s="4" t="s">
        <v>99</v>
      </c>
      <c r="D84" s="6">
        <v>4005</v>
      </c>
      <c r="E84" s="6">
        <v>14450</v>
      </c>
      <c r="F84" s="6">
        <v>310</v>
      </c>
      <c r="G84" s="6">
        <v>235</v>
      </c>
      <c r="H84" s="6">
        <v>54</v>
      </c>
      <c r="I84" s="6">
        <v>0</v>
      </c>
      <c r="J84" s="6">
        <v>0</v>
      </c>
      <c r="K84" s="6">
        <v>0</v>
      </c>
      <c r="L84" s="6">
        <v>0</v>
      </c>
      <c r="M84" s="6">
        <v>15049</v>
      </c>
      <c r="N84" s="60">
        <f t="shared" si="5"/>
        <v>3.7575530586766543</v>
      </c>
    </row>
    <row r="85" spans="1:14" ht="15" thickBot="1" x14ac:dyDescent="0.35">
      <c r="A85" s="4" t="s">
        <v>3491</v>
      </c>
      <c r="B85" s="3" t="s">
        <v>109</v>
      </c>
      <c r="C85" s="4" t="s">
        <v>99</v>
      </c>
      <c r="D85" s="6">
        <v>4191</v>
      </c>
      <c r="E85" s="6">
        <v>11902</v>
      </c>
      <c r="F85" s="6">
        <v>834</v>
      </c>
      <c r="G85" s="6">
        <v>1592</v>
      </c>
      <c r="H85" s="6">
        <v>50</v>
      </c>
      <c r="I85" s="6">
        <v>2</v>
      </c>
      <c r="J85" s="6">
        <v>0</v>
      </c>
      <c r="K85" s="6">
        <v>0</v>
      </c>
      <c r="L85" s="6">
        <v>0</v>
      </c>
      <c r="M85" s="6">
        <v>14378</v>
      </c>
      <c r="N85" s="60">
        <f t="shared" si="5"/>
        <v>3.4306848007635411</v>
      </c>
    </row>
    <row r="86" spans="1:14" ht="15" thickBot="1" x14ac:dyDescent="0.35">
      <c r="A86" s="4" t="s">
        <v>3492</v>
      </c>
      <c r="B86" s="3" t="s">
        <v>110</v>
      </c>
      <c r="C86" s="4" t="s">
        <v>99</v>
      </c>
      <c r="D86" s="6">
        <v>4622</v>
      </c>
      <c r="E86" s="6">
        <v>26638</v>
      </c>
      <c r="F86" s="6">
        <v>526</v>
      </c>
      <c r="G86" s="6">
        <v>1451</v>
      </c>
      <c r="H86" s="6">
        <v>35</v>
      </c>
      <c r="I86" s="6">
        <v>0</v>
      </c>
      <c r="J86" s="6">
        <v>0</v>
      </c>
      <c r="K86" s="6">
        <v>0</v>
      </c>
      <c r="L86" s="6">
        <v>0</v>
      </c>
      <c r="M86" s="6">
        <v>28650</v>
      </c>
      <c r="N86" s="60">
        <f t="shared" si="5"/>
        <v>6.198615318044137</v>
      </c>
    </row>
    <row r="87" spans="1:14" ht="15" thickBot="1" x14ac:dyDescent="0.35">
      <c r="A87" s="4" t="s">
        <v>3493</v>
      </c>
      <c r="B87" s="3" t="s">
        <v>111</v>
      </c>
      <c r="C87" s="4" t="s">
        <v>99</v>
      </c>
      <c r="D87" s="6">
        <v>4986</v>
      </c>
      <c r="E87" s="6">
        <v>19406</v>
      </c>
      <c r="F87" s="6">
        <v>677</v>
      </c>
      <c r="G87" s="6">
        <v>1379</v>
      </c>
      <c r="H87" s="6">
        <v>51</v>
      </c>
      <c r="I87" s="6">
        <v>1</v>
      </c>
      <c r="J87" s="6">
        <v>8959</v>
      </c>
      <c r="K87" s="6">
        <v>0</v>
      </c>
      <c r="L87" s="6">
        <v>0</v>
      </c>
      <c r="M87" s="6">
        <v>30472</v>
      </c>
      <c r="N87" s="60">
        <f t="shared" si="5"/>
        <v>6.1115122342559163</v>
      </c>
    </row>
    <row r="88" spans="1:14" ht="15" thickBot="1" x14ac:dyDescent="0.35">
      <c r="A88" s="4" t="s">
        <v>3494</v>
      </c>
      <c r="B88" s="3" t="s">
        <v>112</v>
      </c>
      <c r="C88" s="4" t="s">
        <v>99</v>
      </c>
      <c r="D88" s="6">
        <v>4514</v>
      </c>
      <c r="E88" s="6">
        <v>13500</v>
      </c>
      <c r="F88" s="6">
        <v>300</v>
      </c>
      <c r="G88" s="6">
        <v>850</v>
      </c>
      <c r="H88" s="6">
        <v>47</v>
      </c>
      <c r="I88" s="6">
        <v>0</v>
      </c>
      <c r="J88" s="6">
        <v>0</v>
      </c>
      <c r="K88" s="6">
        <v>0</v>
      </c>
      <c r="L88" s="6">
        <v>0</v>
      </c>
      <c r="M88" s="6">
        <v>14697</v>
      </c>
      <c r="N88" s="60">
        <f t="shared" si="5"/>
        <v>3.2558706247230838</v>
      </c>
    </row>
    <row r="89" spans="1:14" ht="15" thickBot="1" x14ac:dyDescent="0.35">
      <c r="A89" s="4" t="s">
        <v>3495</v>
      </c>
      <c r="B89" s="3" t="s">
        <v>113</v>
      </c>
      <c r="C89" s="4" t="s">
        <v>99</v>
      </c>
      <c r="D89" s="6">
        <v>6838</v>
      </c>
      <c r="E89" s="6">
        <v>21210</v>
      </c>
      <c r="F89" s="6">
        <v>415</v>
      </c>
      <c r="G89" s="6">
        <v>368</v>
      </c>
      <c r="H89" s="6">
        <v>43</v>
      </c>
      <c r="I89" s="6">
        <v>1</v>
      </c>
      <c r="J89" s="6">
        <v>7756</v>
      </c>
      <c r="K89" s="6">
        <v>0</v>
      </c>
      <c r="L89" s="6">
        <v>0</v>
      </c>
      <c r="M89" s="6">
        <v>29792</v>
      </c>
      <c r="N89" s="60">
        <f t="shared" si="5"/>
        <v>4.3568294823047671</v>
      </c>
    </row>
    <row r="90" spans="1:14" ht="15" thickBot="1" x14ac:dyDescent="0.35">
      <c r="A90" s="4" t="s">
        <v>3496</v>
      </c>
      <c r="B90" s="3" t="s">
        <v>114</v>
      </c>
      <c r="C90" s="4" t="s">
        <v>99</v>
      </c>
      <c r="D90" s="6">
        <v>4869</v>
      </c>
      <c r="E90" s="6">
        <v>16198</v>
      </c>
      <c r="F90" s="6">
        <v>547</v>
      </c>
      <c r="G90" s="6">
        <v>430</v>
      </c>
      <c r="H90" s="6">
        <v>36</v>
      </c>
      <c r="I90" s="6">
        <v>0</v>
      </c>
      <c r="J90" s="6">
        <v>0</v>
      </c>
      <c r="K90" s="6">
        <v>0</v>
      </c>
      <c r="L90" s="6">
        <v>0</v>
      </c>
      <c r="M90" s="6">
        <v>17211</v>
      </c>
      <c r="N90" s="60">
        <f t="shared" si="5"/>
        <v>3.534812076401725</v>
      </c>
    </row>
    <row r="91" spans="1:14" ht="15" thickBot="1" x14ac:dyDescent="0.35">
      <c r="A91" s="4" t="s">
        <v>3497</v>
      </c>
      <c r="B91" s="3" t="s">
        <v>115</v>
      </c>
      <c r="C91" s="4" t="s">
        <v>99</v>
      </c>
      <c r="D91" s="6">
        <v>4768</v>
      </c>
      <c r="E91" s="6">
        <v>25297</v>
      </c>
      <c r="F91" s="6">
        <v>1325</v>
      </c>
      <c r="G91" s="6">
        <v>1018</v>
      </c>
      <c r="H91" s="6">
        <v>80</v>
      </c>
      <c r="I91" s="6">
        <v>0</v>
      </c>
      <c r="J91" s="6">
        <v>6613</v>
      </c>
      <c r="K91" s="6">
        <v>581</v>
      </c>
      <c r="L91" s="6">
        <v>0</v>
      </c>
      <c r="M91" s="6">
        <v>34914</v>
      </c>
      <c r="N91" s="60">
        <f t="shared" si="5"/>
        <v>7.3225671140939594</v>
      </c>
    </row>
    <row r="92" spans="1:14" ht="15" thickBot="1" x14ac:dyDescent="0.35">
      <c r="A92" s="4" t="s">
        <v>3498</v>
      </c>
      <c r="B92" s="3" t="s">
        <v>116</v>
      </c>
      <c r="C92" s="4" t="s">
        <v>99</v>
      </c>
      <c r="D92" s="6">
        <v>5214</v>
      </c>
      <c r="E92" s="6">
        <v>21735</v>
      </c>
      <c r="F92" s="6">
        <v>244</v>
      </c>
      <c r="G92" s="6">
        <v>979</v>
      </c>
      <c r="H92" s="6">
        <v>30</v>
      </c>
      <c r="I92" s="6">
        <v>0</v>
      </c>
      <c r="J92" s="6">
        <v>6354</v>
      </c>
      <c r="K92" s="6">
        <v>2102</v>
      </c>
      <c r="L92" s="6">
        <v>0</v>
      </c>
      <c r="M92" s="6">
        <v>31444</v>
      </c>
      <c r="N92" s="60">
        <f t="shared" si="5"/>
        <v>6.030686612965094</v>
      </c>
    </row>
    <row r="93" spans="1:14" ht="15" thickBot="1" x14ac:dyDescent="0.35">
      <c r="A93" s="4" t="s">
        <v>3499</v>
      </c>
      <c r="B93" s="3" t="s">
        <v>117</v>
      </c>
      <c r="C93" s="4" t="s">
        <v>99</v>
      </c>
      <c r="D93" s="6">
        <v>5432</v>
      </c>
      <c r="E93" s="6">
        <v>16422</v>
      </c>
      <c r="F93" s="6">
        <v>964</v>
      </c>
      <c r="G93" s="6">
        <v>1471</v>
      </c>
      <c r="H93" s="6">
        <v>62</v>
      </c>
      <c r="I93" s="6">
        <v>3</v>
      </c>
      <c r="J93" s="6">
        <v>14560</v>
      </c>
      <c r="K93" s="6">
        <v>1570</v>
      </c>
      <c r="L93" s="6">
        <v>112</v>
      </c>
      <c r="M93" s="6">
        <v>35161</v>
      </c>
      <c r="N93" s="60">
        <f t="shared" si="5"/>
        <v>6.4729381443298966</v>
      </c>
    </row>
    <row r="94" spans="1:14" ht="15" thickBot="1" x14ac:dyDescent="0.35">
      <c r="A94" s="4" t="s">
        <v>3500</v>
      </c>
      <c r="B94" s="3" t="s">
        <v>118</v>
      </c>
      <c r="C94" s="4" t="s">
        <v>99</v>
      </c>
      <c r="D94" s="6">
        <v>6164</v>
      </c>
      <c r="E94" s="6">
        <v>13210</v>
      </c>
      <c r="F94" s="6">
        <v>784</v>
      </c>
      <c r="G94" s="6">
        <v>713</v>
      </c>
      <c r="H94" s="6">
        <v>34</v>
      </c>
      <c r="I94" s="6">
        <v>0</v>
      </c>
      <c r="J94" s="6">
        <v>3387</v>
      </c>
      <c r="K94" s="6">
        <v>2143</v>
      </c>
      <c r="L94" s="6">
        <v>0</v>
      </c>
      <c r="M94" s="6">
        <v>20271</v>
      </c>
      <c r="N94" s="60">
        <f t="shared" si="5"/>
        <v>3.2886112913692407</v>
      </c>
    </row>
    <row r="95" spans="1:14" ht="15" thickBot="1" x14ac:dyDescent="0.35">
      <c r="A95" s="4" t="s">
        <v>3501</v>
      </c>
      <c r="B95" s="3" t="s">
        <v>119</v>
      </c>
      <c r="C95" s="4" t="s">
        <v>99</v>
      </c>
      <c r="D95" s="6">
        <v>5641</v>
      </c>
      <c r="E95" s="6">
        <v>16832</v>
      </c>
      <c r="F95" s="6">
        <v>1032</v>
      </c>
      <c r="G95" s="6">
        <v>1564</v>
      </c>
      <c r="H95" s="6">
        <v>14</v>
      </c>
      <c r="I95" s="6">
        <v>0</v>
      </c>
      <c r="J95" s="6">
        <v>3891</v>
      </c>
      <c r="K95" s="6">
        <v>1820</v>
      </c>
      <c r="L95" s="6">
        <v>0</v>
      </c>
      <c r="M95" s="6">
        <v>25153</v>
      </c>
      <c r="N95" s="60">
        <f t="shared" si="5"/>
        <v>4.4589611770962598</v>
      </c>
    </row>
    <row r="96" spans="1:14" ht="15" thickBot="1" x14ac:dyDescent="0.35">
      <c r="A96" s="4" t="s">
        <v>3502</v>
      </c>
      <c r="B96" s="3" t="s">
        <v>120</v>
      </c>
      <c r="C96" s="4" t="s">
        <v>99</v>
      </c>
      <c r="D96" s="6">
        <v>6831</v>
      </c>
      <c r="E96" s="6">
        <v>19550</v>
      </c>
      <c r="F96" s="6">
        <v>40</v>
      </c>
      <c r="G96" s="6">
        <v>100</v>
      </c>
      <c r="H96" s="6">
        <v>25</v>
      </c>
      <c r="I96" s="6">
        <v>0</v>
      </c>
      <c r="J96" s="6">
        <v>2058</v>
      </c>
      <c r="K96" s="6">
        <v>552</v>
      </c>
      <c r="L96" s="6">
        <v>0</v>
      </c>
      <c r="M96" s="6">
        <v>22325</v>
      </c>
      <c r="N96" s="60">
        <f t="shared" si="5"/>
        <v>3.268189137754355</v>
      </c>
    </row>
    <row r="97" spans="1:14" ht="15" thickBot="1" x14ac:dyDescent="0.35">
      <c r="A97" s="4" t="s">
        <v>3503</v>
      </c>
      <c r="B97" s="3" t="s">
        <v>121</v>
      </c>
      <c r="C97" s="4" t="s">
        <v>99</v>
      </c>
      <c r="D97" s="6">
        <v>6119</v>
      </c>
      <c r="E97" s="6">
        <v>19412</v>
      </c>
      <c r="F97" s="6">
        <v>1596</v>
      </c>
      <c r="G97" s="6">
        <v>2558</v>
      </c>
      <c r="H97" s="6">
        <v>56</v>
      </c>
      <c r="I97" s="6">
        <v>1</v>
      </c>
      <c r="J97" s="6">
        <v>2915</v>
      </c>
      <c r="K97" s="6">
        <v>1934</v>
      </c>
      <c r="L97" s="6">
        <v>0</v>
      </c>
      <c r="M97" s="6">
        <v>28471</v>
      </c>
      <c r="N97" s="60">
        <f t="shared" si="5"/>
        <v>4.6528844582448112</v>
      </c>
    </row>
    <row r="98" spans="1:14" ht="15" thickBot="1" x14ac:dyDescent="0.35">
      <c r="A98" s="4" t="s">
        <v>3504</v>
      </c>
      <c r="B98" s="3" t="s">
        <v>122</v>
      </c>
      <c r="C98" s="4" t="s">
        <v>99</v>
      </c>
      <c r="D98" s="6">
        <v>6582</v>
      </c>
      <c r="E98" s="6">
        <v>45210</v>
      </c>
      <c r="F98" s="6">
        <v>800</v>
      </c>
      <c r="G98" s="6">
        <v>950</v>
      </c>
      <c r="H98" s="6">
        <v>30</v>
      </c>
      <c r="I98" s="6">
        <v>0</v>
      </c>
      <c r="J98" s="6">
        <v>90</v>
      </c>
      <c r="K98" s="6">
        <v>0</v>
      </c>
      <c r="L98" s="6">
        <v>0</v>
      </c>
      <c r="M98" s="6">
        <v>47080</v>
      </c>
      <c r="N98" s="60">
        <f t="shared" si="5"/>
        <v>7.1528410817380736</v>
      </c>
    </row>
    <row r="99" spans="1:14" ht="15" thickBot="1" x14ac:dyDescent="0.35">
      <c r="A99" s="4" t="s">
        <v>3505</v>
      </c>
      <c r="B99" s="3" t="s">
        <v>123</v>
      </c>
      <c r="C99" s="4" t="s">
        <v>99</v>
      </c>
      <c r="D99" s="6">
        <v>5933</v>
      </c>
      <c r="E99" s="6">
        <v>26651</v>
      </c>
      <c r="F99" s="6">
        <v>1702</v>
      </c>
      <c r="G99" s="6">
        <v>1985</v>
      </c>
      <c r="H99" s="6">
        <v>60</v>
      </c>
      <c r="I99" s="6">
        <v>4</v>
      </c>
      <c r="J99" s="6">
        <v>3892</v>
      </c>
      <c r="K99" s="6">
        <v>1820</v>
      </c>
      <c r="L99" s="6">
        <v>0</v>
      </c>
      <c r="M99" s="6">
        <v>36110</v>
      </c>
      <c r="N99" s="60">
        <f t="shared" si="5"/>
        <v>6.0862969829765721</v>
      </c>
    </row>
    <row r="100" spans="1:14" ht="15" thickBot="1" x14ac:dyDescent="0.35">
      <c r="A100" s="4" t="s">
        <v>3506</v>
      </c>
      <c r="B100" s="3" t="s">
        <v>124</v>
      </c>
      <c r="C100" s="4" t="s">
        <v>99</v>
      </c>
      <c r="D100" s="6">
        <v>4220</v>
      </c>
      <c r="E100" s="6">
        <v>16065</v>
      </c>
      <c r="F100" s="6">
        <v>779</v>
      </c>
      <c r="G100" s="6">
        <v>858</v>
      </c>
      <c r="H100" s="6">
        <v>28</v>
      </c>
      <c r="I100" s="6">
        <v>0</v>
      </c>
      <c r="J100" s="6">
        <v>4568</v>
      </c>
      <c r="K100" s="6">
        <v>1833</v>
      </c>
      <c r="L100" s="6">
        <v>0</v>
      </c>
      <c r="M100" s="6">
        <v>24131</v>
      </c>
      <c r="N100" s="60">
        <f t="shared" si="5"/>
        <v>5.7182464454976305</v>
      </c>
    </row>
    <row r="101" spans="1:14" ht="15" thickBot="1" x14ac:dyDescent="0.35">
      <c r="A101" s="4" t="s">
        <v>3507</v>
      </c>
      <c r="B101" s="3" t="s">
        <v>125</v>
      </c>
      <c r="C101" s="4" t="s">
        <v>99</v>
      </c>
      <c r="D101" s="6">
        <v>4610</v>
      </c>
      <c r="E101" s="6">
        <v>21658</v>
      </c>
      <c r="F101" s="6">
        <v>385</v>
      </c>
      <c r="G101" s="6">
        <v>876</v>
      </c>
      <c r="H101" s="6">
        <v>24</v>
      </c>
      <c r="I101" s="6">
        <v>0</v>
      </c>
      <c r="J101" s="6">
        <v>0</v>
      </c>
      <c r="K101" s="6">
        <v>0</v>
      </c>
      <c r="L101" s="6">
        <v>0</v>
      </c>
      <c r="M101" s="6">
        <v>22943</v>
      </c>
      <c r="N101" s="60">
        <f t="shared" si="5"/>
        <v>4.9767895878524948</v>
      </c>
    </row>
    <row r="102" spans="1:14" ht="15" thickBot="1" x14ac:dyDescent="0.35">
      <c r="A102" s="4" t="s">
        <v>3508</v>
      </c>
      <c r="B102" s="3" t="s">
        <v>126</v>
      </c>
      <c r="C102" s="4" t="s">
        <v>99</v>
      </c>
      <c r="D102" s="6">
        <v>5531</v>
      </c>
      <c r="E102" s="6">
        <v>15879</v>
      </c>
      <c r="F102" s="6">
        <v>1050</v>
      </c>
      <c r="G102" s="6">
        <v>1034</v>
      </c>
      <c r="H102" s="6">
        <v>0</v>
      </c>
      <c r="I102" s="6">
        <v>0</v>
      </c>
      <c r="J102" s="6">
        <v>0</v>
      </c>
      <c r="K102" s="6">
        <v>0</v>
      </c>
      <c r="L102" s="6">
        <v>0</v>
      </c>
      <c r="M102" s="6">
        <v>17963</v>
      </c>
      <c r="N102" s="60">
        <f t="shared" si="5"/>
        <v>3.2476948110649069</v>
      </c>
    </row>
    <row r="103" spans="1:14" ht="15" thickBot="1" x14ac:dyDescent="0.35">
      <c r="A103" s="4" t="s">
        <v>3509</v>
      </c>
      <c r="B103" s="3" t="s">
        <v>127</v>
      </c>
      <c r="C103" s="4" t="s">
        <v>99</v>
      </c>
      <c r="D103" s="6">
        <v>4978</v>
      </c>
      <c r="E103" s="6">
        <v>43286</v>
      </c>
      <c r="F103" s="6">
        <v>620</v>
      </c>
      <c r="G103" s="6">
        <v>800</v>
      </c>
      <c r="H103" s="6">
        <v>48</v>
      </c>
      <c r="I103" s="6">
        <v>0</v>
      </c>
      <c r="J103" s="6">
        <v>8938</v>
      </c>
      <c r="K103" s="6">
        <v>2313</v>
      </c>
      <c r="L103" s="6">
        <v>0</v>
      </c>
      <c r="M103" s="6">
        <v>56005</v>
      </c>
      <c r="N103" s="60">
        <f t="shared" si="5"/>
        <v>11.25050220972278</v>
      </c>
    </row>
    <row r="104" spans="1:14" ht="15" thickBot="1" x14ac:dyDescent="0.35">
      <c r="A104" s="4" t="s">
        <v>3510</v>
      </c>
      <c r="B104" s="3" t="s">
        <v>128</v>
      </c>
      <c r="C104" s="4" t="s">
        <v>99</v>
      </c>
      <c r="D104" s="6">
        <v>5784</v>
      </c>
      <c r="E104" s="6">
        <v>28271</v>
      </c>
      <c r="F104" s="6">
        <v>2254</v>
      </c>
      <c r="G104" s="6">
        <v>1221</v>
      </c>
      <c r="H104" s="6">
        <v>65</v>
      </c>
      <c r="I104" s="6">
        <v>0</v>
      </c>
      <c r="J104" s="6">
        <v>32194</v>
      </c>
      <c r="K104" s="6">
        <v>9302</v>
      </c>
      <c r="L104" s="6">
        <v>0</v>
      </c>
      <c r="M104" s="6">
        <v>73307</v>
      </c>
      <c r="N104" s="60">
        <f t="shared" si="5"/>
        <v>12.674100968188105</v>
      </c>
    </row>
    <row r="105" spans="1:14" ht="15" thickBot="1" x14ac:dyDescent="0.35">
      <c r="A105" s="4" t="s">
        <v>3511</v>
      </c>
      <c r="B105" s="3" t="s">
        <v>129</v>
      </c>
      <c r="C105" s="4" t="s">
        <v>99</v>
      </c>
      <c r="D105" s="6">
        <v>6443</v>
      </c>
      <c r="E105" s="6">
        <v>16732</v>
      </c>
      <c r="F105" s="6">
        <v>265</v>
      </c>
      <c r="G105" s="6">
        <v>593</v>
      </c>
      <c r="H105" s="6">
        <v>25</v>
      </c>
      <c r="I105" s="6">
        <v>0</v>
      </c>
      <c r="J105" s="6">
        <v>7927</v>
      </c>
      <c r="K105" s="6">
        <v>1323</v>
      </c>
      <c r="L105" s="6">
        <v>0</v>
      </c>
      <c r="M105" s="6">
        <v>26865</v>
      </c>
      <c r="N105" s="60">
        <f t="shared" si="5"/>
        <v>4.1696414713642715</v>
      </c>
    </row>
    <row r="106" spans="1:14" ht="15" thickBot="1" x14ac:dyDescent="0.35">
      <c r="A106" s="4" t="s">
        <v>3512</v>
      </c>
      <c r="B106" s="3" t="s">
        <v>130</v>
      </c>
      <c r="C106" s="4" t="s">
        <v>99</v>
      </c>
      <c r="D106" s="6">
        <v>4080</v>
      </c>
      <c r="E106" s="6">
        <v>23575</v>
      </c>
      <c r="F106" s="6">
        <v>462</v>
      </c>
      <c r="G106" s="6">
        <v>3001</v>
      </c>
      <c r="H106" s="6">
        <v>27</v>
      </c>
      <c r="I106" s="6">
        <v>0</v>
      </c>
      <c r="J106" s="6">
        <v>14751</v>
      </c>
      <c r="K106" s="6">
        <v>0</v>
      </c>
      <c r="L106" s="6">
        <v>0</v>
      </c>
      <c r="M106" s="6">
        <v>41816</v>
      </c>
      <c r="N106" s="60">
        <f t="shared" si="5"/>
        <v>10.249019607843136</v>
      </c>
    </row>
    <row r="107" spans="1:14" ht="15" thickBot="1" x14ac:dyDescent="0.35">
      <c r="A107" s="4" t="s">
        <v>3513</v>
      </c>
      <c r="B107" s="3" t="s">
        <v>131</v>
      </c>
      <c r="C107" s="4" t="s">
        <v>99</v>
      </c>
      <c r="D107" s="6">
        <v>5945</v>
      </c>
      <c r="E107" s="6">
        <v>39750</v>
      </c>
      <c r="F107" s="6">
        <v>1231</v>
      </c>
      <c r="G107" s="6">
        <v>942</v>
      </c>
      <c r="H107" s="6">
        <v>32</v>
      </c>
      <c r="I107" s="6">
        <v>0</v>
      </c>
      <c r="J107" s="6">
        <v>7850</v>
      </c>
      <c r="K107" s="6">
        <v>0</v>
      </c>
      <c r="L107" s="6">
        <v>0</v>
      </c>
      <c r="M107" s="6">
        <v>49805</v>
      </c>
      <c r="N107" s="60">
        <f t="shared" si="5"/>
        <v>8.3776282590412112</v>
      </c>
    </row>
    <row r="108" spans="1:14" ht="15" thickBot="1" x14ac:dyDescent="0.35">
      <c r="A108" s="4" t="s">
        <v>3514</v>
      </c>
      <c r="B108" s="3" t="s">
        <v>132</v>
      </c>
      <c r="C108" s="4" t="s">
        <v>99</v>
      </c>
      <c r="D108" s="6">
        <v>6997</v>
      </c>
      <c r="E108" s="6">
        <v>33724</v>
      </c>
      <c r="F108" s="6">
        <v>2403</v>
      </c>
      <c r="G108" s="6">
        <v>3212</v>
      </c>
      <c r="H108" s="6">
        <v>112</v>
      </c>
      <c r="I108" s="6">
        <v>6</v>
      </c>
      <c r="J108" s="6">
        <v>9338</v>
      </c>
      <c r="K108" s="6">
        <v>11388</v>
      </c>
      <c r="L108" s="6">
        <v>9112</v>
      </c>
      <c r="M108" s="6">
        <v>69289</v>
      </c>
      <c r="N108" s="60">
        <f t="shared" si="5"/>
        <v>9.9026725739602686</v>
      </c>
    </row>
    <row r="109" spans="1:14" ht="15" thickBot="1" x14ac:dyDescent="0.35">
      <c r="A109" s="4" t="s">
        <v>3515</v>
      </c>
      <c r="B109" s="3" t="s">
        <v>133</v>
      </c>
      <c r="C109" s="4" t="s">
        <v>99</v>
      </c>
      <c r="D109" s="6">
        <v>4168</v>
      </c>
      <c r="E109" s="6">
        <v>24283</v>
      </c>
      <c r="F109" s="6">
        <v>1955</v>
      </c>
      <c r="G109" s="6">
        <v>3179</v>
      </c>
      <c r="H109" s="6">
        <v>58</v>
      </c>
      <c r="I109" s="6">
        <v>0</v>
      </c>
      <c r="J109" s="6">
        <v>3288</v>
      </c>
      <c r="K109" s="6">
        <v>1565</v>
      </c>
      <c r="L109" s="6">
        <v>0</v>
      </c>
      <c r="M109" s="6">
        <v>34328</v>
      </c>
      <c r="N109" s="60">
        <f t="shared" ref="N109:N140" si="6">M109/D109</f>
        <v>8.2360844529750477</v>
      </c>
    </row>
    <row r="110" spans="1:14" ht="15" thickBot="1" x14ac:dyDescent="0.35">
      <c r="A110" s="4" t="s">
        <v>3516</v>
      </c>
      <c r="B110" s="3" t="s">
        <v>134</v>
      </c>
      <c r="C110" s="4" t="s">
        <v>99</v>
      </c>
      <c r="D110" s="6">
        <v>4934</v>
      </c>
      <c r="E110" s="6">
        <v>21134</v>
      </c>
      <c r="F110" s="6">
        <v>2611</v>
      </c>
      <c r="G110" s="6">
        <v>4811</v>
      </c>
      <c r="H110" s="6">
        <v>40</v>
      </c>
      <c r="I110" s="6">
        <v>52</v>
      </c>
      <c r="J110" s="6">
        <v>3288</v>
      </c>
      <c r="K110" s="6">
        <v>1565</v>
      </c>
      <c r="L110" s="6">
        <v>0</v>
      </c>
      <c r="M110" s="6">
        <v>33449</v>
      </c>
      <c r="N110" s="60">
        <f t="shared" si="6"/>
        <v>6.7792865828942031</v>
      </c>
    </row>
    <row r="111" spans="1:14" ht="15" thickBot="1" x14ac:dyDescent="0.35">
      <c r="A111" s="4" t="s">
        <v>3517</v>
      </c>
      <c r="B111" s="3" t="s">
        <v>135</v>
      </c>
      <c r="C111" s="4" t="s">
        <v>99</v>
      </c>
      <c r="D111" s="6">
        <v>5857</v>
      </c>
      <c r="E111" s="6">
        <v>19517</v>
      </c>
      <c r="F111" s="6">
        <v>3003</v>
      </c>
      <c r="G111" s="6">
        <v>5319</v>
      </c>
      <c r="H111" s="6">
        <v>78</v>
      </c>
      <c r="I111" s="6">
        <v>0</v>
      </c>
      <c r="J111" s="6">
        <v>9688</v>
      </c>
      <c r="K111" s="6">
        <v>1617</v>
      </c>
      <c r="L111" s="6">
        <v>112</v>
      </c>
      <c r="M111" s="6">
        <v>39334</v>
      </c>
      <c r="N111" s="60">
        <f t="shared" si="6"/>
        <v>6.7157247737749701</v>
      </c>
    </row>
    <row r="112" spans="1:14" ht="15" thickBot="1" x14ac:dyDescent="0.35">
      <c r="A112" s="4" t="s">
        <v>3518</v>
      </c>
      <c r="B112" s="3" t="s">
        <v>136</v>
      </c>
      <c r="C112" s="4" t="s">
        <v>99</v>
      </c>
      <c r="D112" s="6">
        <v>4141</v>
      </c>
      <c r="E112" s="6">
        <v>14267</v>
      </c>
      <c r="F112" s="6">
        <v>551</v>
      </c>
      <c r="G112" s="6">
        <v>2284</v>
      </c>
      <c r="H112" s="6">
        <v>6</v>
      </c>
      <c r="I112" s="6">
        <v>0</v>
      </c>
      <c r="J112" s="6">
        <v>0</v>
      </c>
      <c r="K112" s="6">
        <v>0</v>
      </c>
      <c r="L112" s="6">
        <v>0</v>
      </c>
      <c r="M112" s="6">
        <v>17108</v>
      </c>
      <c r="N112" s="60">
        <f t="shared" si="6"/>
        <v>4.1313692344844242</v>
      </c>
    </row>
    <row r="113" spans="1:14" ht="15" thickBot="1" x14ac:dyDescent="0.35">
      <c r="A113" s="4" t="s">
        <v>3519</v>
      </c>
      <c r="B113" s="3" t="s">
        <v>137</v>
      </c>
      <c r="C113" s="4" t="s">
        <v>99</v>
      </c>
      <c r="D113" s="6">
        <v>4197</v>
      </c>
      <c r="E113" s="6">
        <v>23636</v>
      </c>
      <c r="F113" s="6">
        <v>1159</v>
      </c>
      <c r="G113" s="6">
        <v>74</v>
      </c>
      <c r="H113" s="6">
        <v>4</v>
      </c>
      <c r="I113" s="6">
        <v>0</v>
      </c>
      <c r="J113" s="6">
        <v>0</v>
      </c>
      <c r="K113" s="6">
        <v>0</v>
      </c>
      <c r="L113" s="6">
        <v>0</v>
      </c>
      <c r="M113" s="6">
        <v>24873</v>
      </c>
      <c r="N113" s="60">
        <f t="shared" si="6"/>
        <v>5.9263759828448892</v>
      </c>
    </row>
    <row r="114" spans="1:14" ht="15" thickBot="1" x14ac:dyDescent="0.35">
      <c r="A114" s="4" t="s">
        <v>3520</v>
      </c>
      <c r="B114" s="3" t="s">
        <v>138</v>
      </c>
      <c r="C114" s="4" t="s">
        <v>99</v>
      </c>
      <c r="D114" s="6">
        <v>5068</v>
      </c>
      <c r="E114" s="6">
        <v>43957</v>
      </c>
      <c r="F114" s="6">
        <v>923</v>
      </c>
      <c r="G114" s="6">
        <v>5261</v>
      </c>
      <c r="H114" s="6">
        <v>48</v>
      </c>
      <c r="I114" s="6">
        <v>0</v>
      </c>
      <c r="J114" s="6">
        <v>11183</v>
      </c>
      <c r="K114" s="6">
        <v>1936</v>
      </c>
      <c r="L114" s="6">
        <v>125</v>
      </c>
      <c r="M114" s="6">
        <v>63433</v>
      </c>
      <c r="N114" s="60">
        <f t="shared" si="6"/>
        <v>12.516377269139699</v>
      </c>
    </row>
    <row r="115" spans="1:14" ht="15" thickBot="1" x14ac:dyDescent="0.35">
      <c r="A115" s="4" t="s">
        <v>3521</v>
      </c>
      <c r="B115" s="3" t="s">
        <v>139</v>
      </c>
      <c r="C115" s="4" t="s">
        <v>99</v>
      </c>
      <c r="D115" s="6">
        <v>4968</v>
      </c>
      <c r="E115" s="6">
        <v>15403</v>
      </c>
      <c r="F115" s="6">
        <v>434</v>
      </c>
      <c r="G115" s="6">
        <v>677</v>
      </c>
      <c r="H115" s="6">
        <v>12</v>
      </c>
      <c r="I115" s="6">
        <v>0</v>
      </c>
      <c r="J115" s="6">
        <v>0</v>
      </c>
      <c r="K115" s="6">
        <v>0</v>
      </c>
      <c r="L115" s="6">
        <v>0</v>
      </c>
      <c r="M115" s="6">
        <v>16526</v>
      </c>
      <c r="N115" s="60">
        <f t="shared" si="6"/>
        <v>3.326489533011272</v>
      </c>
    </row>
    <row r="116" spans="1:14" ht="15" thickBot="1" x14ac:dyDescent="0.35">
      <c r="A116" s="4" t="s">
        <v>3522</v>
      </c>
      <c r="B116" s="3" t="s">
        <v>140</v>
      </c>
      <c r="C116" s="4" t="s">
        <v>99</v>
      </c>
      <c r="D116" s="6">
        <v>4101</v>
      </c>
      <c r="E116" s="6">
        <v>24402</v>
      </c>
      <c r="F116" s="6">
        <v>529</v>
      </c>
      <c r="G116" s="6">
        <v>2583</v>
      </c>
      <c r="H116" s="6">
        <v>15</v>
      </c>
      <c r="I116" s="6">
        <v>3</v>
      </c>
      <c r="J116" s="6">
        <v>6795</v>
      </c>
      <c r="K116" s="6">
        <v>0</v>
      </c>
      <c r="L116" s="6">
        <v>0</v>
      </c>
      <c r="M116" s="6">
        <v>34324</v>
      </c>
      <c r="N116" s="60">
        <f t="shared" si="6"/>
        <v>8.3696659351377711</v>
      </c>
    </row>
    <row r="117" spans="1:14" ht="15" thickBot="1" x14ac:dyDescent="0.35">
      <c r="A117" s="4" t="s">
        <v>3523</v>
      </c>
      <c r="B117" s="3" t="s">
        <v>141</v>
      </c>
      <c r="C117" s="4" t="s">
        <v>99</v>
      </c>
      <c r="D117" s="6">
        <v>5241</v>
      </c>
      <c r="E117" s="6">
        <v>20289</v>
      </c>
      <c r="F117" s="6">
        <v>792</v>
      </c>
      <c r="G117" s="6">
        <v>745</v>
      </c>
      <c r="H117" s="6">
        <v>55</v>
      </c>
      <c r="I117" s="6">
        <v>0</v>
      </c>
      <c r="J117" s="6">
        <v>2675</v>
      </c>
      <c r="K117" s="6">
        <v>1674</v>
      </c>
      <c r="L117" s="6">
        <v>0</v>
      </c>
      <c r="M117" s="6">
        <v>26230</v>
      </c>
      <c r="N117" s="60">
        <f t="shared" si="6"/>
        <v>5.0047700820454111</v>
      </c>
    </row>
    <row r="118" spans="1:14" ht="15" thickBot="1" x14ac:dyDescent="0.35">
      <c r="A118" s="4" t="s">
        <v>3524</v>
      </c>
      <c r="B118" s="3" t="s">
        <v>142</v>
      </c>
      <c r="C118" s="4" t="s">
        <v>99</v>
      </c>
      <c r="D118" s="6">
        <v>5160</v>
      </c>
      <c r="E118" s="6">
        <v>21219</v>
      </c>
      <c r="F118" s="6">
        <v>1235</v>
      </c>
      <c r="G118" s="6">
        <v>2156</v>
      </c>
      <c r="H118" s="6">
        <v>81</v>
      </c>
      <c r="I118" s="6">
        <v>1</v>
      </c>
      <c r="J118" s="6">
        <v>2928</v>
      </c>
      <c r="K118" s="6">
        <v>1935</v>
      </c>
      <c r="L118" s="6">
        <v>0</v>
      </c>
      <c r="M118" s="6">
        <v>29554</v>
      </c>
      <c r="N118" s="60">
        <f t="shared" si="6"/>
        <v>5.7275193798449608</v>
      </c>
    </row>
    <row r="119" spans="1:14" ht="15" thickBot="1" x14ac:dyDescent="0.35">
      <c r="A119" s="4" t="s">
        <v>3525</v>
      </c>
      <c r="B119" s="3" t="s">
        <v>143</v>
      </c>
      <c r="C119" s="4" t="s">
        <v>99</v>
      </c>
      <c r="D119" s="6">
        <v>5841</v>
      </c>
      <c r="E119" s="6">
        <v>19499</v>
      </c>
      <c r="F119" s="6">
        <v>699</v>
      </c>
      <c r="G119" s="6">
        <v>1005</v>
      </c>
      <c r="H119" s="6">
        <v>51</v>
      </c>
      <c r="I119" s="6">
        <v>0</v>
      </c>
      <c r="J119" s="6">
        <v>0</v>
      </c>
      <c r="K119" s="6">
        <v>0</v>
      </c>
      <c r="L119" s="6">
        <v>0</v>
      </c>
      <c r="M119" s="6">
        <v>21254</v>
      </c>
      <c r="N119" s="60">
        <f t="shared" si="6"/>
        <v>3.6387604862181133</v>
      </c>
    </row>
    <row r="120" spans="1:14" ht="15" thickBot="1" x14ac:dyDescent="0.35">
      <c r="A120" s="4" t="s">
        <v>3526</v>
      </c>
      <c r="B120" s="3" t="s">
        <v>144</v>
      </c>
      <c r="C120" s="4" t="s">
        <v>99</v>
      </c>
      <c r="D120" s="6">
        <v>4730</v>
      </c>
      <c r="E120" s="6">
        <v>32405</v>
      </c>
      <c r="F120" s="6">
        <v>480</v>
      </c>
      <c r="G120" s="6">
        <v>1686</v>
      </c>
      <c r="H120" s="6">
        <v>32</v>
      </c>
      <c r="I120" s="6">
        <v>1</v>
      </c>
      <c r="J120" s="6">
        <v>0</v>
      </c>
      <c r="K120" s="6">
        <v>0</v>
      </c>
      <c r="L120" s="6">
        <v>0</v>
      </c>
      <c r="M120" s="6">
        <v>34603</v>
      </c>
      <c r="N120" s="60">
        <f t="shared" si="6"/>
        <v>7.315644820295983</v>
      </c>
    </row>
    <row r="121" spans="1:14" ht="15" thickBot="1" x14ac:dyDescent="0.35">
      <c r="A121" s="4" t="s">
        <v>3527</v>
      </c>
      <c r="B121" s="3" t="s">
        <v>145</v>
      </c>
      <c r="C121" s="4" t="s">
        <v>99</v>
      </c>
      <c r="D121" s="6">
        <v>5072</v>
      </c>
      <c r="E121" s="6">
        <v>21213</v>
      </c>
      <c r="F121" s="6">
        <v>440</v>
      </c>
      <c r="G121" s="6">
        <v>448</v>
      </c>
      <c r="H121" s="6">
        <v>50</v>
      </c>
      <c r="I121" s="6">
        <v>1</v>
      </c>
      <c r="J121" s="6">
        <v>1310</v>
      </c>
      <c r="K121" s="6">
        <v>1617</v>
      </c>
      <c r="L121" s="6">
        <v>0</v>
      </c>
      <c r="M121" s="6">
        <v>25078</v>
      </c>
      <c r="N121" s="60">
        <f t="shared" si="6"/>
        <v>4.9444006309148261</v>
      </c>
    </row>
    <row r="122" spans="1:14" ht="15" thickBot="1" x14ac:dyDescent="0.35">
      <c r="A122" s="4" t="s">
        <v>3528</v>
      </c>
      <c r="B122" s="3" t="s">
        <v>146</v>
      </c>
      <c r="C122" s="4" t="s">
        <v>99</v>
      </c>
      <c r="D122" s="6">
        <v>6634</v>
      </c>
      <c r="E122" s="6">
        <v>27198</v>
      </c>
      <c r="F122" s="6">
        <v>705</v>
      </c>
      <c r="G122" s="6">
        <v>1572</v>
      </c>
      <c r="H122" s="6">
        <v>92</v>
      </c>
      <c r="I122" s="6">
        <v>3</v>
      </c>
      <c r="J122" s="6">
        <v>350</v>
      </c>
      <c r="K122" s="6">
        <v>0</v>
      </c>
      <c r="L122" s="6">
        <v>0</v>
      </c>
      <c r="M122" s="6">
        <v>29917</v>
      </c>
      <c r="N122" s="60">
        <f t="shared" si="6"/>
        <v>4.5096472716309917</v>
      </c>
    </row>
    <row r="123" spans="1:14" ht="15" thickBot="1" x14ac:dyDescent="0.35">
      <c r="A123" s="4" t="s">
        <v>3529</v>
      </c>
      <c r="B123" s="3" t="s">
        <v>147</v>
      </c>
      <c r="C123" s="4" t="s">
        <v>99</v>
      </c>
      <c r="D123" s="6">
        <v>5819</v>
      </c>
      <c r="E123" s="6">
        <v>40212</v>
      </c>
      <c r="F123" s="6">
        <v>1067</v>
      </c>
      <c r="G123" s="6">
        <v>1007</v>
      </c>
      <c r="H123" s="6">
        <v>134</v>
      </c>
      <c r="I123" s="6">
        <v>0</v>
      </c>
      <c r="J123" s="6">
        <v>6600</v>
      </c>
      <c r="K123" s="6">
        <v>1426</v>
      </c>
      <c r="L123" s="6">
        <v>169</v>
      </c>
      <c r="M123" s="6">
        <v>50615</v>
      </c>
      <c r="N123" s="60">
        <f t="shared" si="6"/>
        <v>8.698229936415192</v>
      </c>
    </row>
    <row r="124" spans="1:14" ht="15" thickBot="1" x14ac:dyDescent="0.35">
      <c r="A124" s="4" t="s">
        <v>3530</v>
      </c>
      <c r="B124" s="3" t="s">
        <v>148</v>
      </c>
      <c r="C124" s="4" t="s">
        <v>99</v>
      </c>
      <c r="D124" s="6">
        <v>6834</v>
      </c>
      <c r="E124" s="6">
        <v>20128</v>
      </c>
      <c r="F124" s="6">
        <v>1141</v>
      </c>
      <c r="G124" s="6">
        <v>715</v>
      </c>
      <c r="H124" s="6">
        <v>60</v>
      </c>
      <c r="I124" s="6">
        <v>0</v>
      </c>
      <c r="J124" s="6">
        <v>3287</v>
      </c>
      <c r="K124" s="6">
        <v>1579</v>
      </c>
      <c r="L124" s="6">
        <v>0</v>
      </c>
      <c r="M124" s="6">
        <v>26910</v>
      </c>
      <c r="N124" s="60">
        <f t="shared" si="6"/>
        <v>3.9376646180860404</v>
      </c>
    </row>
    <row r="125" spans="1:14" ht="15" thickBot="1" x14ac:dyDescent="0.35">
      <c r="A125" s="4" t="s">
        <v>3531</v>
      </c>
      <c r="B125" s="3" t="s">
        <v>149</v>
      </c>
      <c r="C125" s="4" t="s">
        <v>99</v>
      </c>
      <c r="D125" s="6">
        <v>4469</v>
      </c>
      <c r="E125" s="6">
        <v>13600</v>
      </c>
      <c r="F125" s="6">
        <v>19</v>
      </c>
      <c r="G125" s="6">
        <v>145</v>
      </c>
      <c r="H125" s="6">
        <v>20</v>
      </c>
      <c r="I125" s="6">
        <v>0</v>
      </c>
      <c r="J125" s="6">
        <v>8938</v>
      </c>
      <c r="K125" s="6">
        <v>2313</v>
      </c>
      <c r="L125" s="6">
        <v>0</v>
      </c>
      <c r="M125" s="6">
        <v>25035</v>
      </c>
      <c r="N125" s="60">
        <f t="shared" si="6"/>
        <v>5.6019243678675315</v>
      </c>
    </row>
    <row r="126" spans="1:14" ht="15" thickBot="1" x14ac:dyDescent="0.35">
      <c r="A126" s="4" t="s">
        <v>3532</v>
      </c>
      <c r="B126" s="3" t="s">
        <v>150</v>
      </c>
      <c r="C126" s="4" t="s">
        <v>99</v>
      </c>
      <c r="D126" s="6">
        <v>6174</v>
      </c>
      <c r="E126" s="6">
        <v>28337</v>
      </c>
      <c r="F126" s="6">
        <v>2715</v>
      </c>
      <c r="G126" s="6">
        <v>2092</v>
      </c>
      <c r="H126" s="6">
        <v>44</v>
      </c>
      <c r="I126" s="6">
        <v>0</v>
      </c>
      <c r="J126" s="6">
        <v>7183</v>
      </c>
      <c r="K126" s="6">
        <v>2138</v>
      </c>
      <c r="L126" s="6">
        <v>0</v>
      </c>
      <c r="M126" s="6">
        <v>42509</v>
      </c>
      <c r="N126" s="60">
        <f t="shared" si="6"/>
        <v>6.8851635892452219</v>
      </c>
    </row>
    <row r="127" spans="1:14" ht="15" thickBot="1" x14ac:dyDescent="0.35">
      <c r="A127" s="4" t="s">
        <v>3533</v>
      </c>
      <c r="B127" s="3" t="s">
        <v>151</v>
      </c>
      <c r="C127" s="4" t="s">
        <v>99</v>
      </c>
      <c r="D127" s="6">
        <v>6458</v>
      </c>
      <c r="E127" s="6">
        <v>19356</v>
      </c>
      <c r="F127" s="6">
        <v>201</v>
      </c>
      <c r="G127" s="6">
        <v>807</v>
      </c>
      <c r="H127" s="6">
        <v>56</v>
      </c>
      <c r="I127" s="6">
        <v>0</v>
      </c>
      <c r="J127" s="6">
        <v>2983</v>
      </c>
      <c r="K127" s="6">
        <v>2042</v>
      </c>
      <c r="L127" s="6">
        <v>0</v>
      </c>
      <c r="M127" s="6">
        <v>25445</v>
      </c>
      <c r="N127" s="60">
        <f t="shared" si="6"/>
        <v>3.9400743264168474</v>
      </c>
    </row>
    <row r="128" spans="1:14" ht="15" thickBot="1" x14ac:dyDescent="0.35">
      <c r="A128" s="4" t="s">
        <v>3534</v>
      </c>
      <c r="B128" s="3" t="s">
        <v>152</v>
      </c>
      <c r="C128" s="4" t="s">
        <v>99</v>
      </c>
      <c r="D128" s="6">
        <v>6341</v>
      </c>
      <c r="E128" s="6">
        <v>25650</v>
      </c>
      <c r="F128" s="6">
        <v>610</v>
      </c>
      <c r="G128" s="6">
        <v>3625</v>
      </c>
      <c r="H128" s="6">
        <v>18</v>
      </c>
      <c r="I128" s="6">
        <v>0</v>
      </c>
      <c r="J128" s="6">
        <v>0</v>
      </c>
      <c r="K128" s="6">
        <v>0</v>
      </c>
      <c r="L128" s="6">
        <v>0</v>
      </c>
      <c r="M128" s="6">
        <v>29903</v>
      </c>
      <c r="N128" s="60">
        <f t="shared" si="6"/>
        <v>4.7158176943699734</v>
      </c>
    </row>
    <row r="129" spans="1:14" ht="15" thickBot="1" x14ac:dyDescent="0.35">
      <c r="A129" s="4" t="s">
        <v>3535</v>
      </c>
      <c r="B129" s="3" t="s">
        <v>153</v>
      </c>
      <c r="C129" s="4" t="s">
        <v>99</v>
      </c>
      <c r="D129" s="6">
        <v>5433</v>
      </c>
      <c r="E129" s="6">
        <v>26543</v>
      </c>
      <c r="F129" s="6">
        <v>1961</v>
      </c>
      <c r="G129" s="6">
        <v>1956</v>
      </c>
      <c r="H129" s="6">
        <v>97</v>
      </c>
      <c r="I129" s="6">
        <v>16</v>
      </c>
      <c r="J129" s="6">
        <v>0</v>
      </c>
      <c r="K129" s="6">
        <v>0</v>
      </c>
      <c r="L129" s="6">
        <v>0</v>
      </c>
      <c r="M129" s="6">
        <v>30557</v>
      </c>
      <c r="N129" s="60">
        <f t="shared" si="6"/>
        <v>5.6243327811522184</v>
      </c>
    </row>
    <row r="130" spans="1:14" ht="15" thickBot="1" x14ac:dyDescent="0.35">
      <c r="A130" s="4" t="s">
        <v>3536</v>
      </c>
      <c r="B130" s="3" t="s">
        <v>154</v>
      </c>
      <c r="C130" s="4" t="s">
        <v>99</v>
      </c>
      <c r="D130" s="6">
        <v>4105</v>
      </c>
      <c r="E130" s="6">
        <v>22684</v>
      </c>
      <c r="F130" s="6">
        <v>275</v>
      </c>
      <c r="G130" s="6">
        <v>468</v>
      </c>
      <c r="H130" s="6">
        <v>30</v>
      </c>
      <c r="I130" s="6">
        <v>0</v>
      </c>
      <c r="J130" s="6">
        <v>0</v>
      </c>
      <c r="K130" s="6">
        <v>0</v>
      </c>
      <c r="L130" s="6">
        <v>0</v>
      </c>
      <c r="M130" s="6">
        <v>23457</v>
      </c>
      <c r="N130" s="60">
        <f t="shared" si="6"/>
        <v>5.7142509135200976</v>
      </c>
    </row>
    <row r="131" spans="1:14" ht="15" thickBot="1" x14ac:dyDescent="0.35">
      <c r="A131" s="4" t="s">
        <v>3537</v>
      </c>
      <c r="B131" s="3" t="s">
        <v>155</v>
      </c>
      <c r="C131" s="4" t="s">
        <v>99</v>
      </c>
      <c r="D131" s="6">
        <v>5033</v>
      </c>
      <c r="E131" s="6">
        <v>15000</v>
      </c>
      <c r="F131" s="6">
        <v>500</v>
      </c>
      <c r="G131" s="6">
        <v>2413</v>
      </c>
      <c r="H131" s="6">
        <v>60</v>
      </c>
      <c r="I131" s="6">
        <v>0</v>
      </c>
      <c r="J131" s="6">
        <v>0</v>
      </c>
      <c r="K131" s="6">
        <v>0</v>
      </c>
      <c r="L131" s="6">
        <v>0</v>
      </c>
      <c r="M131" s="6">
        <v>17973</v>
      </c>
      <c r="N131" s="60">
        <f t="shared" si="6"/>
        <v>3.5710311941188158</v>
      </c>
    </row>
    <row r="132" spans="1:14" ht="15" thickBot="1" x14ac:dyDescent="0.35">
      <c r="A132" s="4" t="s">
        <v>3538</v>
      </c>
      <c r="B132" s="3" t="s">
        <v>156</v>
      </c>
      <c r="C132" s="4" t="s">
        <v>99</v>
      </c>
      <c r="D132" s="6">
        <v>5413</v>
      </c>
      <c r="E132" s="6">
        <v>12763</v>
      </c>
      <c r="F132" s="6">
        <v>310</v>
      </c>
      <c r="G132" s="6">
        <v>608</v>
      </c>
      <c r="H132" s="6">
        <v>15</v>
      </c>
      <c r="I132" s="6">
        <v>0</v>
      </c>
      <c r="J132" s="6">
        <v>6336</v>
      </c>
      <c r="K132" s="6">
        <v>2196</v>
      </c>
      <c r="L132" s="6">
        <v>0</v>
      </c>
      <c r="M132" s="6">
        <v>22228</v>
      </c>
      <c r="N132" s="60">
        <f t="shared" si="6"/>
        <v>4.1064104932569743</v>
      </c>
    </row>
    <row r="133" spans="1:14" ht="15" thickBot="1" x14ac:dyDescent="0.35">
      <c r="A133" s="4" t="s">
        <v>3539</v>
      </c>
      <c r="B133" s="3" t="s">
        <v>157</v>
      </c>
      <c r="C133" s="4" t="s">
        <v>99</v>
      </c>
      <c r="D133" s="6">
        <v>6847</v>
      </c>
      <c r="E133" s="6">
        <v>14518</v>
      </c>
      <c r="F133" s="6">
        <v>81</v>
      </c>
      <c r="G133" s="6">
        <v>711</v>
      </c>
      <c r="H133" s="6">
        <v>0</v>
      </c>
      <c r="I133" s="6">
        <v>0</v>
      </c>
      <c r="J133" s="6">
        <v>9696</v>
      </c>
      <c r="K133" s="6">
        <v>2304</v>
      </c>
      <c r="L133" s="6">
        <v>0</v>
      </c>
      <c r="M133" s="6">
        <v>27310</v>
      </c>
      <c r="N133" s="60">
        <f t="shared" si="6"/>
        <v>3.9886081495545493</v>
      </c>
    </row>
    <row r="134" spans="1:14" ht="15" thickBot="1" x14ac:dyDescent="0.35">
      <c r="A134" s="4" t="s">
        <v>3540</v>
      </c>
      <c r="B134" s="3" t="s">
        <v>158</v>
      </c>
      <c r="C134" s="4" t="s">
        <v>99</v>
      </c>
      <c r="D134" s="6">
        <v>6240</v>
      </c>
      <c r="E134" s="6">
        <v>27394</v>
      </c>
      <c r="F134" s="6">
        <v>879</v>
      </c>
      <c r="G134" s="6">
        <v>637</v>
      </c>
      <c r="H134" s="6">
        <v>27</v>
      </c>
      <c r="I134" s="6">
        <v>0</v>
      </c>
      <c r="J134" s="6">
        <v>0</v>
      </c>
      <c r="K134" s="6">
        <v>0</v>
      </c>
      <c r="L134" s="6">
        <v>0</v>
      </c>
      <c r="M134" s="6">
        <v>28937</v>
      </c>
      <c r="N134" s="60">
        <f t="shared" si="6"/>
        <v>4.6373397435897434</v>
      </c>
    </row>
    <row r="135" spans="1:14" ht="15" thickBot="1" x14ac:dyDescent="0.35">
      <c r="A135" s="4" t="s">
        <v>3541</v>
      </c>
      <c r="B135" s="3" t="s">
        <v>159</v>
      </c>
      <c r="C135" s="4" t="s">
        <v>99</v>
      </c>
      <c r="D135" s="6">
        <v>4110</v>
      </c>
      <c r="E135" s="6">
        <v>12435</v>
      </c>
      <c r="F135" s="6">
        <v>600</v>
      </c>
      <c r="G135" s="6">
        <v>529</v>
      </c>
      <c r="H135" s="6">
        <v>36</v>
      </c>
      <c r="I135" s="6">
        <v>1</v>
      </c>
      <c r="J135" s="6">
        <v>8938</v>
      </c>
      <c r="K135" s="6">
        <v>2313</v>
      </c>
      <c r="L135" s="6">
        <v>0</v>
      </c>
      <c r="M135" s="6">
        <v>24851</v>
      </c>
      <c r="N135" s="60">
        <f t="shared" si="6"/>
        <v>6.0464720194647201</v>
      </c>
    </row>
    <row r="136" spans="1:14" ht="15" thickBot="1" x14ac:dyDescent="0.35">
      <c r="A136" s="4" t="s">
        <v>3542</v>
      </c>
      <c r="B136" s="3" t="s">
        <v>160</v>
      </c>
      <c r="C136" s="4" t="s">
        <v>99</v>
      </c>
      <c r="D136" s="6">
        <v>5523</v>
      </c>
      <c r="E136" s="6">
        <v>22000</v>
      </c>
      <c r="F136" s="6">
        <v>555</v>
      </c>
      <c r="G136" s="6">
        <v>1306</v>
      </c>
      <c r="H136" s="6">
        <v>48</v>
      </c>
      <c r="I136" s="6">
        <v>0</v>
      </c>
      <c r="J136" s="6">
        <v>2399</v>
      </c>
      <c r="K136" s="6">
        <v>176</v>
      </c>
      <c r="L136" s="6">
        <v>0</v>
      </c>
      <c r="M136" s="6">
        <v>26484</v>
      </c>
      <c r="N136" s="60">
        <f t="shared" si="6"/>
        <v>4.7952199891363385</v>
      </c>
    </row>
    <row r="137" spans="1:14" ht="15" thickBot="1" x14ac:dyDescent="0.35">
      <c r="A137" s="4" t="s">
        <v>3543</v>
      </c>
      <c r="B137" s="3" t="s">
        <v>161</v>
      </c>
      <c r="C137" s="4" t="s">
        <v>99</v>
      </c>
      <c r="D137" s="6">
        <v>4659</v>
      </c>
      <c r="E137" s="6">
        <v>21348</v>
      </c>
      <c r="F137" s="6">
        <v>732</v>
      </c>
      <c r="G137" s="6">
        <v>1051</v>
      </c>
      <c r="H137" s="6">
        <v>51</v>
      </c>
      <c r="I137" s="6">
        <v>1</v>
      </c>
      <c r="J137" s="6">
        <v>3180</v>
      </c>
      <c r="K137" s="6">
        <v>1817</v>
      </c>
      <c r="L137" s="6">
        <v>0</v>
      </c>
      <c r="M137" s="6">
        <v>28179</v>
      </c>
      <c r="N137" s="60">
        <f t="shared" si="6"/>
        <v>6.0482936252414685</v>
      </c>
    </row>
    <row r="138" spans="1:14" ht="15" thickBot="1" x14ac:dyDescent="0.35">
      <c r="A138" s="4" t="s">
        <v>3544</v>
      </c>
      <c r="B138" s="3" t="s">
        <v>162</v>
      </c>
      <c r="C138" s="4" t="s">
        <v>99</v>
      </c>
      <c r="D138" s="6">
        <v>6295</v>
      </c>
      <c r="E138" s="6">
        <v>31512</v>
      </c>
      <c r="F138" s="6">
        <v>1137</v>
      </c>
      <c r="G138" s="6">
        <v>1949</v>
      </c>
      <c r="H138" s="6">
        <v>74</v>
      </c>
      <c r="I138" s="6">
        <v>4</v>
      </c>
      <c r="J138" s="6">
        <v>3059</v>
      </c>
      <c r="K138" s="6">
        <v>1986</v>
      </c>
      <c r="L138" s="6">
        <v>0</v>
      </c>
      <c r="M138" s="6">
        <v>39717</v>
      </c>
      <c r="N138" s="60">
        <f t="shared" si="6"/>
        <v>6.3092930897537727</v>
      </c>
    </row>
    <row r="139" spans="1:14" ht="15" thickBot="1" x14ac:dyDescent="0.35">
      <c r="A139" s="4" t="s">
        <v>3545</v>
      </c>
      <c r="B139" s="3" t="s">
        <v>163</v>
      </c>
      <c r="C139" s="4" t="s">
        <v>99</v>
      </c>
      <c r="D139" s="6">
        <v>4434</v>
      </c>
      <c r="E139" s="6">
        <v>23277</v>
      </c>
      <c r="F139" s="6">
        <v>791</v>
      </c>
      <c r="G139" s="6">
        <v>595</v>
      </c>
      <c r="H139" s="6">
        <v>68</v>
      </c>
      <c r="I139" s="6">
        <v>0</v>
      </c>
      <c r="J139" s="6">
        <v>2465</v>
      </c>
      <c r="K139" s="6">
        <v>1802</v>
      </c>
      <c r="L139" s="6">
        <v>0</v>
      </c>
      <c r="M139" s="6">
        <v>28998</v>
      </c>
      <c r="N139" s="60">
        <f t="shared" si="6"/>
        <v>6.5399188092016241</v>
      </c>
    </row>
    <row r="140" spans="1:14" ht="15" thickBot="1" x14ac:dyDescent="0.35">
      <c r="A140" s="4" t="s">
        <v>3546</v>
      </c>
      <c r="B140" s="3" t="s">
        <v>164</v>
      </c>
      <c r="C140" s="4" t="s">
        <v>99</v>
      </c>
      <c r="D140" s="6">
        <v>4375</v>
      </c>
      <c r="E140" s="6">
        <v>29134</v>
      </c>
      <c r="F140" s="6">
        <v>1547</v>
      </c>
      <c r="G140" s="6">
        <v>2756</v>
      </c>
      <c r="H140" s="6">
        <v>98</v>
      </c>
      <c r="I140" s="6">
        <v>1</v>
      </c>
      <c r="J140" s="6">
        <v>3721</v>
      </c>
      <c r="K140" s="6">
        <v>1989</v>
      </c>
      <c r="L140" s="6">
        <v>0</v>
      </c>
      <c r="M140" s="6">
        <v>39245</v>
      </c>
      <c r="N140" s="60">
        <f t="shared" si="6"/>
        <v>8.9702857142857138</v>
      </c>
    </row>
    <row r="141" spans="1:14" ht="15" thickBot="1" x14ac:dyDescent="0.35">
      <c r="A141" s="4" t="s">
        <v>3547</v>
      </c>
      <c r="B141" s="3" t="s">
        <v>165</v>
      </c>
      <c r="C141" s="4" t="s">
        <v>99</v>
      </c>
      <c r="D141" s="6">
        <v>5101</v>
      </c>
      <c r="E141" s="6">
        <v>21354</v>
      </c>
      <c r="F141" s="6">
        <v>2398</v>
      </c>
      <c r="G141" s="6">
        <v>2512</v>
      </c>
      <c r="H141" s="6">
        <v>55</v>
      </c>
      <c r="I141" s="6">
        <v>1</v>
      </c>
      <c r="J141" s="6">
        <v>4579</v>
      </c>
      <c r="K141" s="6">
        <v>1818</v>
      </c>
      <c r="L141" s="6">
        <v>0</v>
      </c>
      <c r="M141" s="6">
        <v>32716</v>
      </c>
      <c r="N141" s="60">
        <f t="shared" ref="N141:N154" si="7">M141/D141</f>
        <v>6.4136443834542245</v>
      </c>
    </row>
    <row r="142" spans="1:14" ht="15" thickBot="1" x14ac:dyDescent="0.35">
      <c r="A142" s="4" t="s">
        <v>3548</v>
      </c>
      <c r="B142" s="3" t="s">
        <v>166</v>
      </c>
      <c r="C142" s="4" t="s">
        <v>99</v>
      </c>
      <c r="D142" s="6">
        <v>4038</v>
      </c>
      <c r="E142" s="6">
        <v>26760</v>
      </c>
      <c r="F142" s="6">
        <v>675</v>
      </c>
      <c r="G142" s="6">
        <v>2586</v>
      </c>
      <c r="H142" s="6">
        <v>63</v>
      </c>
      <c r="I142" s="6">
        <v>3</v>
      </c>
      <c r="J142" s="6">
        <v>3363</v>
      </c>
      <c r="K142" s="6">
        <v>1792</v>
      </c>
      <c r="L142" s="6">
        <v>0</v>
      </c>
      <c r="M142" s="6">
        <v>35239</v>
      </c>
      <c r="N142" s="60">
        <f t="shared" si="7"/>
        <v>8.7268449727587907</v>
      </c>
    </row>
    <row r="143" spans="1:14" ht="15" thickBot="1" x14ac:dyDescent="0.35">
      <c r="A143" s="4" t="s">
        <v>3549</v>
      </c>
      <c r="B143" s="3" t="s">
        <v>167</v>
      </c>
      <c r="C143" s="4" t="s">
        <v>99</v>
      </c>
      <c r="D143" s="6">
        <v>5246</v>
      </c>
      <c r="E143" s="6">
        <v>11623</v>
      </c>
      <c r="F143" s="6">
        <v>151</v>
      </c>
      <c r="G143" s="6">
        <v>1982</v>
      </c>
      <c r="H143" s="6">
        <v>44</v>
      </c>
      <c r="I143" s="6">
        <v>0</v>
      </c>
      <c r="J143" s="6">
        <v>2672</v>
      </c>
      <c r="K143" s="6">
        <v>1856</v>
      </c>
      <c r="L143" s="6">
        <v>0</v>
      </c>
      <c r="M143" s="6">
        <v>18328</v>
      </c>
      <c r="N143" s="60">
        <f t="shared" si="7"/>
        <v>3.4937094929470072</v>
      </c>
    </row>
    <row r="144" spans="1:14" ht="15" thickBot="1" x14ac:dyDescent="0.35">
      <c r="A144" s="4" t="s">
        <v>3550</v>
      </c>
      <c r="B144" s="3" t="s">
        <v>168</v>
      </c>
      <c r="C144" s="4" t="s">
        <v>99</v>
      </c>
      <c r="D144" s="6">
        <v>4340</v>
      </c>
      <c r="E144" s="6">
        <v>21840</v>
      </c>
      <c r="F144" s="6">
        <v>398</v>
      </c>
      <c r="G144" s="6">
        <v>786</v>
      </c>
      <c r="H144" s="6">
        <v>92</v>
      </c>
      <c r="I144" s="6">
        <v>3</v>
      </c>
      <c r="J144" s="6">
        <v>9017</v>
      </c>
      <c r="K144" s="6">
        <v>2331</v>
      </c>
      <c r="L144" s="6">
        <v>0</v>
      </c>
      <c r="M144" s="6">
        <v>34464</v>
      </c>
      <c r="N144" s="60">
        <f t="shared" si="7"/>
        <v>7.9410138248847923</v>
      </c>
    </row>
    <row r="145" spans="1:14" ht="15" thickBot="1" x14ac:dyDescent="0.35">
      <c r="A145" s="4" t="s">
        <v>3551</v>
      </c>
      <c r="B145" s="3" t="s">
        <v>169</v>
      </c>
      <c r="C145" s="4" t="s">
        <v>99</v>
      </c>
      <c r="D145" s="6">
        <v>5479</v>
      </c>
      <c r="E145" s="6">
        <v>18971</v>
      </c>
      <c r="F145" s="6">
        <v>3726</v>
      </c>
      <c r="G145" s="6">
        <v>1878</v>
      </c>
      <c r="H145" s="6">
        <v>70</v>
      </c>
      <c r="I145" s="6">
        <v>2</v>
      </c>
      <c r="J145" s="6">
        <v>32300</v>
      </c>
      <c r="K145" s="6">
        <v>1937</v>
      </c>
      <c r="L145" s="6">
        <v>125</v>
      </c>
      <c r="M145" s="6">
        <v>59007</v>
      </c>
      <c r="N145" s="60">
        <f t="shared" si="7"/>
        <v>10.76966599744479</v>
      </c>
    </row>
    <row r="146" spans="1:14" ht="15" thickBot="1" x14ac:dyDescent="0.35">
      <c r="A146" s="4" t="s">
        <v>3552</v>
      </c>
      <c r="B146" s="3" t="s">
        <v>170</v>
      </c>
      <c r="C146" s="4" t="s">
        <v>99</v>
      </c>
      <c r="D146" s="6">
        <v>6680</v>
      </c>
      <c r="E146" s="6">
        <v>25250</v>
      </c>
      <c r="F146" s="6">
        <v>975</v>
      </c>
      <c r="G146" s="6">
        <v>600</v>
      </c>
      <c r="H146" s="6">
        <v>25</v>
      </c>
      <c r="I146" s="6">
        <v>0</v>
      </c>
      <c r="J146" s="6">
        <v>0</v>
      </c>
      <c r="K146" s="6">
        <v>0</v>
      </c>
      <c r="L146" s="6">
        <v>0</v>
      </c>
      <c r="M146" s="6">
        <v>26850</v>
      </c>
      <c r="N146" s="60">
        <f t="shared" si="7"/>
        <v>4.0194610778443112</v>
      </c>
    </row>
    <row r="147" spans="1:14" ht="15" thickBot="1" x14ac:dyDescent="0.35">
      <c r="A147" s="4" t="s">
        <v>3553</v>
      </c>
      <c r="B147" s="3" t="s">
        <v>171</v>
      </c>
      <c r="C147" s="4" t="s">
        <v>99</v>
      </c>
      <c r="D147" s="6">
        <v>6033</v>
      </c>
      <c r="E147" s="6">
        <v>33757</v>
      </c>
      <c r="F147" s="6">
        <v>2027</v>
      </c>
      <c r="G147" s="6">
        <v>2188</v>
      </c>
      <c r="H147" s="6">
        <v>13</v>
      </c>
      <c r="I147" s="6">
        <v>0</v>
      </c>
      <c r="J147" s="6">
        <v>0</v>
      </c>
      <c r="K147" s="6">
        <v>0</v>
      </c>
      <c r="L147" s="6">
        <v>0</v>
      </c>
      <c r="M147" s="6">
        <v>37985</v>
      </c>
      <c r="N147" s="60">
        <f t="shared" si="7"/>
        <v>6.2962042101773577</v>
      </c>
    </row>
    <row r="148" spans="1:14" ht="15" thickBot="1" x14ac:dyDescent="0.35">
      <c r="A148" s="4" t="s">
        <v>3554</v>
      </c>
      <c r="B148" s="3" t="s">
        <v>172</v>
      </c>
      <c r="C148" s="4" t="s">
        <v>99</v>
      </c>
      <c r="D148" s="6">
        <v>5092</v>
      </c>
      <c r="E148" s="6">
        <v>25371</v>
      </c>
      <c r="F148" s="6">
        <v>727</v>
      </c>
      <c r="G148" s="6">
        <v>1265</v>
      </c>
      <c r="H148" s="6">
        <v>74</v>
      </c>
      <c r="I148" s="6">
        <v>1</v>
      </c>
      <c r="J148" s="6">
        <v>1580</v>
      </c>
      <c r="K148" s="6">
        <v>283</v>
      </c>
      <c r="L148" s="6">
        <v>0</v>
      </c>
      <c r="M148" s="6">
        <v>29300</v>
      </c>
      <c r="N148" s="60">
        <f t="shared" si="7"/>
        <v>5.754124116260801</v>
      </c>
    </row>
    <row r="149" spans="1:14" ht="15" thickBot="1" x14ac:dyDescent="0.35">
      <c r="A149" s="4" t="s">
        <v>3555</v>
      </c>
      <c r="B149" s="3" t="s">
        <v>173</v>
      </c>
      <c r="C149" s="4" t="s">
        <v>99</v>
      </c>
      <c r="D149" s="6">
        <v>4757</v>
      </c>
      <c r="E149" s="6">
        <v>19811</v>
      </c>
      <c r="F149" s="6">
        <v>615</v>
      </c>
      <c r="G149" s="6">
        <v>2999</v>
      </c>
      <c r="H149" s="6">
        <v>32</v>
      </c>
      <c r="I149" s="6">
        <v>1</v>
      </c>
      <c r="J149" s="6">
        <v>4085</v>
      </c>
      <c r="K149" s="6">
        <v>1284</v>
      </c>
      <c r="L149" s="6">
        <v>0</v>
      </c>
      <c r="M149" s="6">
        <v>28826</v>
      </c>
      <c r="N149" s="60">
        <f t="shared" si="7"/>
        <v>6.0597014925373136</v>
      </c>
    </row>
    <row r="150" spans="1:14" ht="15" thickBot="1" x14ac:dyDescent="0.35">
      <c r="A150" s="4" t="s">
        <v>3556</v>
      </c>
      <c r="B150" s="3" t="s">
        <v>174</v>
      </c>
      <c r="C150" s="4" t="s">
        <v>99</v>
      </c>
      <c r="D150" s="6">
        <v>4614</v>
      </c>
      <c r="E150" s="6">
        <v>16727</v>
      </c>
      <c r="F150" s="6">
        <v>330</v>
      </c>
      <c r="G150" s="6">
        <v>414</v>
      </c>
      <c r="H150" s="6">
        <v>19</v>
      </c>
      <c r="I150" s="6">
        <v>0</v>
      </c>
      <c r="J150" s="6">
        <v>5520</v>
      </c>
      <c r="K150" s="6">
        <v>550</v>
      </c>
      <c r="L150" s="6">
        <v>0</v>
      </c>
      <c r="M150" s="6">
        <v>23560</v>
      </c>
      <c r="N150" s="60">
        <f t="shared" si="7"/>
        <v>5.1061985262245342</v>
      </c>
    </row>
    <row r="151" spans="1:14" ht="15" thickBot="1" x14ac:dyDescent="0.35">
      <c r="A151" s="4" t="s">
        <v>3557</v>
      </c>
      <c r="B151" s="3" t="s">
        <v>175</v>
      </c>
      <c r="C151" s="4" t="s">
        <v>99</v>
      </c>
      <c r="D151" s="6">
        <v>6999</v>
      </c>
      <c r="E151" s="6">
        <v>31710</v>
      </c>
      <c r="F151" s="6">
        <v>1628</v>
      </c>
      <c r="G151" s="6">
        <v>1887</v>
      </c>
      <c r="H151" s="6">
        <v>65</v>
      </c>
      <c r="I151" s="6">
        <v>0</v>
      </c>
      <c r="J151" s="6">
        <v>19604</v>
      </c>
      <c r="K151" s="6">
        <v>4689</v>
      </c>
      <c r="L151" s="6">
        <v>0</v>
      </c>
      <c r="M151" s="6">
        <v>59583</v>
      </c>
      <c r="N151" s="60">
        <f t="shared" si="7"/>
        <v>8.5130732961851692</v>
      </c>
    </row>
    <row r="152" spans="1:14" ht="15" thickBot="1" x14ac:dyDescent="0.35">
      <c r="A152" s="4" t="s">
        <v>3558</v>
      </c>
      <c r="B152" s="3" t="s">
        <v>176</v>
      </c>
      <c r="C152" s="4" t="s">
        <v>99</v>
      </c>
      <c r="D152" s="6">
        <v>4837</v>
      </c>
      <c r="E152" s="6">
        <v>26307</v>
      </c>
      <c r="F152" s="6">
        <v>676</v>
      </c>
      <c r="G152" s="6">
        <v>1813</v>
      </c>
      <c r="H152" s="6">
        <v>52</v>
      </c>
      <c r="I152" s="6">
        <v>0</v>
      </c>
      <c r="J152" s="6">
        <v>6074</v>
      </c>
      <c r="K152" s="6">
        <v>1176</v>
      </c>
      <c r="L152" s="6">
        <v>0</v>
      </c>
      <c r="M152" s="6">
        <v>36098</v>
      </c>
      <c r="N152" s="60">
        <f t="shared" si="7"/>
        <v>7.4628902212114951</v>
      </c>
    </row>
    <row r="153" spans="1:14" ht="15" thickBot="1" x14ac:dyDescent="0.35">
      <c r="A153" s="4" t="s">
        <v>3559</v>
      </c>
      <c r="B153" s="3" t="s">
        <v>177</v>
      </c>
      <c r="C153" s="4" t="s">
        <v>99</v>
      </c>
      <c r="D153" s="6">
        <v>5240</v>
      </c>
      <c r="E153" s="6">
        <v>17334</v>
      </c>
      <c r="F153" s="6">
        <v>503</v>
      </c>
      <c r="G153" s="6">
        <v>613</v>
      </c>
      <c r="H153" s="6">
        <v>32</v>
      </c>
      <c r="I153" s="6">
        <v>0</v>
      </c>
      <c r="J153" s="6">
        <v>7167</v>
      </c>
      <c r="K153" s="6">
        <v>2310</v>
      </c>
      <c r="L153" s="6">
        <v>0</v>
      </c>
      <c r="M153" s="6">
        <v>27959</v>
      </c>
      <c r="N153" s="60">
        <f t="shared" si="7"/>
        <v>5.3356870229007631</v>
      </c>
    </row>
    <row r="154" spans="1:14" x14ac:dyDescent="0.3">
      <c r="B154" s="17" t="s">
        <v>2549</v>
      </c>
      <c r="C154" s="63"/>
      <c r="D154" s="49">
        <f t="shared" ref="D154:M154" si="8">SUM(D77:D153)</f>
        <v>411236</v>
      </c>
      <c r="E154" s="49">
        <f t="shared" si="8"/>
        <v>1763142</v>
      </c>
      <c r="F154" s="49">
        <f t="shared" si="8"/>
        <v>77629</v>
      </c>
      <c r="G154" s="49">
        <f t="shared" si="8"/>
        <v>119122</v>
      </c>
      <c r="H154" s="49">
        <f t="shared" si="8"/>
        <v>3743</v>
      </c>
      <c r="I154" s="49">
        <f t="shared" si="8"/>
        <v>120</v>
      </c>
      <c r="J154" s="49">
        <f t="shared" si="8"/>
        <v>397650</v>
      </c>
      <c r="K154" s="49">
        <f t="shared" si="8"/>
        <v>102539</v>
      </c>
      <c r="L154" s="49">
        <f t="shared" si="8"/>
        <v>9755</v>
      </c>
      <c r="M154" s="49">
        <f t="shared" si="8"/>
        <v>2473580</v>
      </c>
      <c r="N154" s="64">
        <f t="shared" si="7"/>
        <v>6.0149889601104958</v>
      </c>
    </row>
    <row r="155" spans="1:14" ht="15" thickBot="1" x14ac:dyDescent="0.35">
      <c r="B155" s="17" t="s">
        <v>2550</v>
      </c>
      <c r="C155" s="65"/>
      <c r="D155" s="66">
        <f>D154/77</f>
        <v>5340.727272727273</v>
      </c>
      <c r="E155" s="66">
        <f t="shared" ref="E155:M155" si="9">E154/77</f>
        <v>22897.948051948053</v>
      </c>
      <c r="F155" s="66">
        <f t="shared" si="9"/>
        <v>1008.1688311688312</v>
      </c>
      <c r="G155" s="66">
        <f t="shared" si="9"/>
        <v>1547.0389610389611</v>
      </c>
      <c r="H155" s="66">
        <f t="shared" si="9"/>
        <v>48.61038961038961</v>
      </c>
      <c r="I155" s="66">
        <f t="shared" si="9"/>
        <v>1.5584415584415585</v>
      </c>
      <c r="J155" s="66">
        <f t="shared" si="9"/>
        <v>5164.2857142857147</v>
      </c>
      <c r="K155" s="66">
        <f t="shared" si="9"/>
        <v>1331.6753246753246</v>
      </c>
      <c r="L155" s="66">
        <f t="shared" si="9"/>
        <v>126.68831168831169</v>
      </c>
      <c r="M155" s="66">
        <f t="shared" si="9"/>
        <v>32124.415584415583</v>
      </c>
      <c r="N155" s="67"/>
    </row>
    <row r="156" spans="1:14" ht="15" thickBot="1" x14ac:dyDescent="0.35">
      <c r="B156" s="3"/>
      <c r="C156" s="4"/>
      <c r="D156" s="6"/>
      <c r="E156" s="6"/>
      <c r="F156" s="6"/>
      <c r="G156" s="6"/>
      <c r="H156" s="6"/>
      <c r="I156" s="6"/>
      <c r="J156" s="6"/>
      <c r="K156" s="6"/>
      <c r="L156" s="6"/>
      <c r="M156" s="6"/>
    </row>
    <row r="157" spans="1:14" ht="15" thickBot="1" x14ac:dyDescent="0.35">
      <c r="A157" s="4" t="s">
        <v>3408</v>
      </c>
      <c r="B157" s="3" t="s">
        <v>178</v>
      </c>
      <c r="C157" s="4" t="s">
        <v>179</v>
      </c>
      <c r="D157" s="6">
        <v>7410</v>
      </c>
      <c r="E157" s="6">
        <v>34519</v>
      </c>
      <c r="F157" s="6">
        <v>688</v>
      </c>
      <c r="G157" s="6">
        <v>813</v>
      </c>
      <c r="H157" s="6">
        <v>70</v>
      </c>
      <c r="I157" s="6">
        <v>1</v>
      </c>
      <c r="J157" s="6">
        <v>3092</v>
      </c>
      <c r="K157" s="6">
        <v>1845</v>
      </c>
      <c r="L157" s="6">
        <v>0</v>
      </c>
      <c r="M157" s="6">
        <v>41027</v>
      </c>
      <c r="N157" s="60">
        <f t="shared" ref="N157:N189" si="10">M157/D157</f>
        <v>5.5367071524966258</v>
      </c>
    </row>
    <row r="158" spans="1:14" ht="15" thickBot="1" x14ac:dyDescent="0.35">
      <c r="A158" s="4" t="s">
        <v>3409</v>
      </c>
      <c r="B158" s="3" t="s">
        <v>180</v>
      </c>
      <c r="C158" s="4" t="s">
        <v>179</v>
      </c>
      <c r="D158" s="6">
        <v>11569</v>
      </c>
      <c r="E158" s="6">
        <v>27824</v>
      </c>
      <c r="F158" s="6">
        <v>1117</v>
      </c>
      <c r="G158" s="6">
        <v>6512</v>
      </c>
      <c r="H158" s="6">
        <v>53</v>
      </c>
      <c r="I158" s="6">
        <v>0</v>
      </c>
      <c r="J158" s="6">
        <v>45871</v>
      </c>
      <c r="K158" s="6">
        <v>14898</v>
      </c>
      <c r="L158" s="6">
        <v>0</v>
      </c>
      <c r="M158" s="6">
        <v>96275</v>
      </c>
      <c r="N158" s="60">
        <f t="shared" si="10"/>
        <v>8.3218082807502807</v>
      </c>
    </row>
    <row r="159" spans="1:14" ht="15" thickBot="1" x14ac:dyDescent="0.35">
      <c r="A159" s="4" t="s">
        <v>3410</v>
      </c>
      <c r="B159" s="3" t="s">
        <v>181</v>
      </c>
      <c r="C159" s="4" t="s">
        <v>179</v>
      </c>
      <c r="D159" s="6">
        <v>9706</v>
      </c>
      <c r="E159" s="6">
        <v>51375</v>
      </c>
      <c r="F159" s="6">
        <v>1425</v>
      </c>
      <c r="G159" s="6">
        <v>3340</v>
      </c>
      <c r="H159" s="6">
        <v>75</v>
      </c>
      <c r="I159" s="6">
        <v>3</v>
      </c>
      <c r="J159" s="6">
        <v>11800</v>
      </c>
      <c r="K159" s="6">
        <v>1790</v>
      </c>
      <c r="L159" s="6">
        <v>125</v>
      </c>
      <c r="M159" s="6">
        <v>69930</v>
      </c>
      <c r="N159" s="60">
        <f t="shared" si="10"/>
        <v>7.2048217597362454</v>
      </c>
    </row>
    <row r="160" spans="1:14" ht="15" thickBot="1" x14ac:dyDescent="0.35">
      <c r="A160" s="4" t="s">
        <v>3411</v>
      </c>
      <c r="B160" s="3" t="s">
        <v>182</v>
      </c>
      <c r="C160" s="4" t="s">
        <v>179</v>
      </c>
      <c r="D160" s="6">
        <v>11902</v>
      </c>
      <c r="E160" s="6">
        <v>82849</v>
      </c>
      <c r="F160" s="6">
        <v>3057</v>
      </c>
      <c r="G160" s="6">
        <v>1925</v>
      </c>
      <c r="H160" s="6">
        <v>126</v>
      </c>
      <c r="I160" s="6">
        <v>3</v>
      </c>
      <c r="J160" s="6">
        <v>190</v>
      </c>
      <c r="K160" s="6">
        <v>0</v>
      </c>
      <c r="L160" s="6">
        <v>0</v>
      </c>
      <c r="M160" s="6">
        <v>88147</v>
      </c>
      <c r="N160" s="60">
        <f t="shared" si="10"/>
        <v>7.4060662073601078</v>
      </c>
    </row>
    <row r="161" spans="1:14" ht="15" thickBot="1" x14ac:dyDescent="0.35">
      <c r="A161" s="4" t="s">
        <v>3412</v>
      </c>
      <c r="B161" s="3" t="s">
        <v>183</v>
      </c>
      <c r="C161" s="4" t="s">
        <v>179</v>
      </c>
      <c r="D161" s="6">
        <v>11000</v>
      </c>
      <c r="E161" s="6">
        <v>54116</v>
      </c>
      <c r="F161" s="6">
        <v>996</v>
      </c>
      <c r="G161" s="6">
        <v>1296</v>
      </c>
      <c r="H161" s="6">
        <v>29</v>
      </c>
      <c r="I161" s="6">
        <v>0</v>
      </c>
      <c r="J161" s="6">
        <v>1750</v>
      </c>
      <c r="K161" s="6">
        <v>565</v>
      </c>
      <c r="L161" s="6">
        <v>0</v>
      </c>
      <c r="M161" s="6">
        <v>58752</v>
      </c>
      <c r="N161" s="60">
        <f t="shared" si="10"/>
        <v>5.3410909090909087</v>
      </c>
    </row>
    <row r="162" spans="1:14" ht="15" thickBot="1" x14ac:dyDescent="0.35">
      <c r="A162" s="4" t="s">
        <v>3413</v>
      </c>
      <c r="B162" s="3" t="s">
        <v>184</v>
      </c>
      <c r="C162" s="4" t="s">
        <v>179</v>
      </c>
      <c r="D162" s="6">
        <v>7172</v>
      </c>
      <c r="E162" s="6">
        <v>19062</v>
      </c>
      <c r="F162" s="6">
        <v>1024</v>
      </c>
      <c r="G162" s="6">
        <v>2489</v>
      </c>
      <c r="H162" s="6">
        <v>64</v>
      </c>
      <c r="I162" s="6">
        <v>1</v>
      </c>
      <c r="J162" s="6">
        <v>5642</v>
      </c>
      <c r="K162" s="6">
        <v>1040</v>
      </c>
      <c r="L162" s="6">
        <v>67</v>
      </c>
      <c r="M162" s="6">
        <v>29388</v>
      </c>
      <c r="N162" s="60">
        <f t="shared" si="10"/>
        <v>4.097601784718349</v>
      </c>
    </row>
    <row r="163" spans="1:14" ht="15" thickBot="1" x14ac:dyDescent="0.35">
      <c r="A163" s="4" t="s">
        <v>3414</v>
      </c>
      <c r="B163" s="3" t="s">
        <v>185</v>
      </c>
      <c r="C163" s="4" t="s">
        <v>179</v>
      </c>
      <c r="D163" s="6">
        <v>9197</v>
      </c>
      <c r="E163" s="6">
        <v>49542</v>
      </c>
      <c r="F163" s="6">
        <v>3677</v>
      </c>
      <c r="G163" s="6">
        <v>2996</v>
      </c>
      <c r="H163" s="6">
        <v>110</v>
      </c>
      <c r="I163" s="6">
        <v>0</v>
      </c>
      <c r="J163" s="6">
        <v>9778</v>
      </c>
      <c r="K163" s="6">
        <v>1163</v>
      </c>
      <c r="L163" s="6">
        <v>67</v>
      </c>
      <c r="M163" s="6">
        <v>67333</v>
      </c>
      <c r="N163" s="60">
        <f t="shared" si="10"/>
        <v>7.3211916929433514</v>
      </c>
    </row>
    <row r="164" spans="1:14" ht="15" thickBot="1" x14ac:dyDescent="0.35">
      <c r="A164" s="4" t="s">
        <v>3415</v>
      </c>
      <c r="B164" s="3" t="s">
        <v>186</v>
      </c>
      <c r="C164" s="4" t="s">
        <v>179</v>
      </c>
      <c r="D164" s="6">
        <v>11825</v>
      </c>
      <c r="E164" s="6">
        <v>69548</v>
      </c>
      <c r="F164" s="6">
        <v>5321</v>
      </c>
      <c r="G164" s="6">
        <v>7571</v>
      </c>
      <c r="H164" s="6">
        <v>121</v>
      </c>
      <c r="I164" s="6">
        <v>1</v>
      </c>
      <c r="J164" s="6">
        <v>10764</v>
      </c>
      <c r="K164" s="6">
        <v>4223</v>
      </c>
      <c r="L164" s="6">
        <v>0</v>
      </c>
      <c r="M164" s="6">
        <v>97548</v>
      </c>
      <c r="N164" s="60">
        <f t="shared" si="10"/>
        <v>8.2493023255813949</v>
      </c>
    </row>
    <row r="165" spans="1:14" ht="15" thickBot="1" x14ac:dyDescent="0.35">
      <c r="A165" s="4" t="s">
        <v>3416</v>
      </c>
      <c r="B165" s="3" t="s">
        <v>187</v>
      </c>
      <c r="C165" s="4" t="s">
        <v>179</v>
      </c>
      <c r="D165" s="6">
        <v>7226</v>
      </c>
      <c r="E165" s="6">
        <v>36739</v>
      </c>
      <c r="F165" s="6">
        <v>1179</v>
      </c>
      <c r="G165" s="6">
        <v>2269</v>
      </c>
      <c r="H165" s="6">
        <v>90</v>
      </c>
      <c r="I165" s="6">
        <v>3</v>
      </c>
      <c r="J165" s="6">
        <v>10274</v>
      </c>
      <c r="K165" s="6">
        <v>1726</v>
      </c>
      <c r="L165" s="6">
        <v>125</v>
      </c>
      <c r="M165" s="6">
        <v>52402</v>
      </c>
      <c r="N165" s="60">
        <f t="shared" si="10"/>
        <v>7.2518682535289232</v>
      </c>
    </row>
    <row r="166" spans="1:14" ht="15" thickBot="1" x14ac:dyDescent="0.35">
      <c r="A166" s="4" t="s">
        <v>3417</v>
      </c>
      <c r="B166" s="3" t="s">
        <v>188</v>
      </c>
      <c r="C166" s="4" t="s">
        <v>179</v>
      </c>
      <c r="D166" s="6">
        <v>10090</v>
      </c>
      <c r="E166" s="6">
        <v>39228</v>
      </c>
      <c r="F166" s="6">
        <v>1357</v>
      </c>
      <c r="G166" s="6">
        <v>3382</v>
      </c>
      <c r="H166" s="6">
        <v>87</v>
      </c>
      <c r="I166" s="6">
        <v>3</v>
      </c>
      <c r="J166" s="6">
        <v>6735</v>
      </c>
      <c r="K166" s="6">
        <v>117</v>
      </c>
      <c r="L166" s="6">
        <v>145</v>
      </c>
      <c r="M166" s="6">
        <v>51051</v>
      </c>
      <c r="N166" s="60">
        <f t="shared" si="10"/>
        <v>5.0595639246778985</v>
      </c>
    </row>
    <row r="167" spans="1:14" ht="15" thickBot="1" x14ac:dyDescent="0.35">
      <c r="A167" s="4" t="s">
        <v>3418</v>
      </c>
      <c r="B167" s="3" t="s">
        <v>189</v>
      </c>
      <c r="C167" s="4" t="s">
        <v>179</v>
      </c>
      <c r="D167" s="6">
        <v>9705</v>
      </c>
      <c r="E167" s="6">
        <v>38413</v>
      </c>
      <c r="F167" s="6">
        <v>768</v>
      </c>
      <c r="G167" s="6">
        <v>2245</v>
      </c>
      <c r="H167" s="6">
        <v>70</v>
      </c>
      <c r="I167" s="6">
        <v>2</v>
      </c>
      <c r="J167" s="6">
        <v>300</v>
      </c>
      <c r="K167" s="6">
        <v>0</v>
      </c>
      <c r="L167" s="6">
        <v>0</v>
      </c>
      <c r="M167" s="6">
        <v>41796</v>
      </c>
      <c r="N167" s="60">
        <f t="shared" si="10"/>
        <v>4.3066460587326123</v>
      </c>
    </row>
    <row r="168" spans="1:14" ht="15" thickBot="1" x14ac:dyDescent="0.35">
      <c r="A168" s="4" t="s">
        <v>3419</v>
      </c>
      <c r="B168" s="3" t="s">
        <v>190</v>
      </c>
      <c r="C168" s="4" t="s">
        <v>179</v>
      </c>
      <c r="D168" s="6">
        <v>8692</v>
      </c>
      <c r="E168" s="6">
        <v>46155</v>
      </c>
      <c r="F168" s="6">
        <v>1421</v>
      </c>
      <c r="G168" s="6">
        <v>3164</v>
      </c>
      <c r="H168" s="6">
        <v>86</v>
      </c>
      <c r="I168" s="6">
        <v>5</v>
      </c>
      <c r="J168" s="6">
        <v>3387</v>
      </c>
      <c r="K168" s="6">
        <v>2143</v>
      </c>
      <c r="L168" s="6">
        <v>0</v>
      </c>
      <c r="M168" s="6">
        <v>56356</v>
      </c>
      <c r="N168" s="60">
        <f t="shared" si="10"/>
        <v>6.4836631385181773</v>
      </c>
    </row>
    <row r="169" spans="1:14" ht="15" thickBot="1" x14ac:dyDescent="0.35">
      <c r="A169" s="4" t="s">
        <v>3420</v>
      </c>
      <c r="B169" s="3" t="s">
        <v>191</v>
      </c>
      <c r="C169" s="4" t="s">
        <v>179</v>
      </c>
      <c r="D169" s="6">
        <v>11833</v>
      </c>
      <c r="E169" s="6">
        <v>75418</v>
      </c>
      <c r="F169" s="6">
        <v>1543</v>
      </c>
      <c r="G169" s="6">
        <v>6459</v>
      </c>
      <c r="H169" s="6">
        <v>127</v>
      </c>
      <c r="I169" s="6">
        <v>4</v>
      </c>
      <c r="J169" s="6">
        <v>1310</v>
      </c>
      <c r="K169" s="6">
        <v>363</v>
      </c>
      <c r="L169" s="6">
        <v>0</v>
      </c>
      <c r="M169" s="6">
        <v>85220</v>
      </c>
      <c r="N169" s="60">
        <f t="shared" si="10"/>
        <v>7.2018930110707347</v>
      </c>
    </row>
    <row r="170" spans="1:14" ht="15" thickBot="1" x14ac:dyDescent="0.35">
      <c r="A170" s="4" t="s">
        <v>3421</v>
      </c>
      <c r="B170" s="3" t="s">
        <v>192</v>
      </c>
      <c r="C170" s="4" t="s">
        <v>179</v>
      </c>
      <c r="D170" s="6">
        <v>10857</v>
      </c>
      <c r="E170" s="6">
        <v>40162</v>
      </c>
      <c r="F170" s="6">
        <v>1466</v>
      </c>
      <c r="G170" s="6">
        <v>1618</v>
      </c>
      <c r="H170" s="6">
        <v>66</v>
      </c>
      <c r="I170" s="6">
        <v>1</v>
      </c>
      <c r="J170" s="6">
        <v>3892</v>
      </c>
      <c r="K170" s="6">
        <v>1820</v>
      </c>
      <c r="L170" s="6">
        <v>0</v>
      </c>
      <c r="M170" s="6">
        <v>49024</v>
      </c>
      <c r="N170" s="60">
        <f t="shared" si="10"/>
        <v>4.5154278345767711</v>
      </c>
    </row>
    <row r="171" spans="1:14" ht="15" thickBot="1" x14ac:dyDescent="0.35">
      <c r="A171" s="4" t="s">
        <v>3422</v>
      </c>
      <c r="B171" s="3" t="s">
        <v>193</v>
      </c>
      <c r="C171" s="4" t="s">
        <v>179</v>
      </c>
      <c r="D171" s="6">
        <v>9467</v>
      </c>
      <c r="E171" s="6">
        <v>19145</v>
      </c>
      <c r="F171" s="6">
        <v>545</v>
      </c>
      <c r="G171" s="6">
        <v>819</v>
      </c>
      <c r="H171" s="6">
        <v>35</v>
      </c>
      <c r="I171" s="6">
        <v>0</v>
      </c>
      <c r="J171" s="6">
        <v>3892</v>
      </c>
      <c r="K171" s="6">
        <v>1832</v>
      </c>
      <c r="L171" s="6">
        <v>0</v>
      </c>
      <c r="M171" s="6">
        <v>26268</v>
      </c>
      <c r="N171" s="60">
        <f t="shared" si="10"/>
        <v>2.7746910320059155</v>
      </c>
    </row>
    <row r="172" spans="1:14" ht="15" thickBot="1" x14ac:dyDescent="0.35">
      <c r="A172" s="4" t="s">
        <v>3423</v>
      </c>
      <c r="B172" s="3" t="s">
        <v>194</v>
      </c>
      <c r="C172" s="4" t="s">
        <v>179</v>
      </c>
      <c r="D172" s="6">
        <v>8257</v>
      </c>
      <c r="E172" s="6">
        <v>38269</v>
      </c>
      <c r="F172" s="6">
        <v>2070</v>
      </c>
      <c r="G172" s="6">
        <v>2660</v>
      </c>
      <c r="H172" s="6">
        <v>39</v>
      </c>
      <c r="I172" s="6">
        <v>4</v>
      </c>
      <c r="J172" s="6">
        <v>3799</v>
      </c>
      <c r="K172" s="6">
        <v>1517</v>
      </c>
      <c r="L172" s="6">
        <v>83</v>
      </c>
      <c r="M172" s="6">
        <v>48437</v>
      </c>
      <c r="N172" s="60">
        <f t="shared" si="10"/>
        <v>5.8661741552622022</v>
      </c>
    </row>
    <row r="173" spans="1:14" ht="15" thickBot="1" x14ac:dyDescent="0.35">
      <c r="A173" s="4" t="s">
        <v>3424</v>
      </c>
      <c r="B173" s="3" t="s">
        <v>195</v>
      </c>
      <c r="C173" s="4" t="s">
        <v>179</v>
      </c>
      <c r="D173" s="6">
        <v>9420</v>
      </c>
      <c r="E173" s="6">
        <v>40575</v>
      </c>
      <c r="F173" s="6">
        <v>3895</v>
      </c>
      <c r="G173" s="6">
        <v>3028</v>
      </c>
      <c r="H173" s="6">
        <v>158</v>
      </c>
      <c r="I173" s="6">
        <v>4</v>
      </c>
      <c r="J173" s="6">
        <v>10068</v>
      </c>
      <c r="K173" s="6">
        <v>1694</v>
      </c>
      <c r="L173" s="6">
        <v>125</v>
      </c>
      <c r="M173" s="6">
        <v>59543</v>
      </c>
      <c r="N173" s="60">
        <f t="shared" si="10"/>
        <v>6.3209129511677284</v>
      </c>
    </row>
    <row r="174" spans="1:14" ht="15" thickBot="1" x14ac:dyDescent="0.35">
      <c r="A174" s="4" t="s">
        <v>3425</v>
      </c>
      <c r="B174" s="3" t="s">
        <v>196</v>
      </c>
      <c r="C174" s="4" t="s">
        <v>179</v>
      </c>
      <c r="D174" s="6">
        <v>11862</v>
      </c>
      <c r="E174" s="6">
        <v>36046</v>
      </c>
      <c r="F174" s="6">
        <v>1892</v>
      </c>
      <c r="G174" s="6">
        <v>2830</v>
      </c>
      <c r="H174" s="6">
        <v>54</v>
      </c>
      <c r="I174" s="6">
        <v>5</v>
      </c>
      <c r="J174" s="6">
        <v>3892</v>
      </c>
      <c r="K174" s="6">
        <v>1820</v>
      </c>
      <c r="L174" s="6">
        <v>0</v>
      </c>
      <c r="M174" s="6">
        <v>46534</v>
      </c>
      <c r="N174" s="60">
        <f t="shared" si="10"/>
        <v>3.9229472264373628</v>
      </c>
    </row>
    <row r="175" spans="1:14" ht="15" thickBot="1" x14ac:dyDescent="0.35">
      <c r="A175" s="4" t="s">
        <v>3426</v>
      </c>
      <c r="B175" s="3" t="s">
        <v>197</v>
      </c>
      <c r="C175" s="4" t="s">
        <v>179</v>
      </c>
      <c r="D175" s="6">
        <v>10021</v>
      </c>
      <c r="E175" s="6">
        <v>28580</v>
      </c>
      <c r="F175" s="6">
        <v>1500</v>
      </c>
      <c r="G175" s="6">
        <v>1900</v>
      </c>
      <c r="H175" s="6">
        <v>3</v>
      </c>
      <c r="I175" s="6">
        <v>0</v>
      </c>
      <c r="J175" s="6">
        <v>0</v>
      </c>
      <c r="K175" s="6">
        <v>0</v>
      </c>
      <c r="L175" s="6">
        <v>0</v>
      </c>
      <c r="M175" s="6">
        <v>31983</v>
      </c>
      <c r="N175" s="60">
        <f t="shared" si="10"/>
        <v>3.191597644945614</v>
      </c>
    </row>
    <row r="176" spans="1:14" ht="15" thickBot="1" x14ac:dyDescent="0.35">
      <c r="A176" s="4" t="s">
        <v>3427</v>
      </c>
      <c r="B176" s="3" t="s">
        <v>198</v>
      </c>
      <c r="C176" s="4" t="s">
        <v>179</v>
      </c>
      <c r="D176" s="6">
        <v>7439</v>
      </c>
      <c r="E176" s="6">
        <v>34130</v>
      </c>
      <c r="F176" s="6">
        <v>786</v>
      </c>
      <c r="G176" s="6">
        <v>1265</v>
      </c>
      <c r="H176" s="6">
        <v>58</v>
      </c>
      <c r="I176" s="6">
        <v>1</v>
      </c>
      <c r="J176" s="6">
        <v>11605</v>
      </c>
      <c r="K176" s="6">
        <v>1675</v>
      </c>
      <c r="L176" s="6">
        <v>4249</v>
      </c>
      <c r="M176" s="6">
        <v>53768</v>
      </c>
      <c r="N176" s="60">
        <f t="shared" si="10"/>
        <v>7.2278532060760856</v>
      </c>
    </row>
    <row r="177" spans="1:14" ht="15" thickBot="1" x14ac:dyDescent="0.35">
      <c r="A177" s="4" t="s">
        <v>3428</v>
      </c>
      <c r="B177" s="3" t="s">
        <v>199</v>
      </c>
      <c r="C177" s="4" t="s">
        <v>179</v>
      </c>
      <c r="D177" s="6">
        <v>7392</v>
      </c>
      <c r="E177" s="6">
        <v>38434</v>
      </c>
      <c r="F177" s="6">
        <v>448</v>
      </c>
      <c r="G177" s="6">
        <v>751</v>
      </c>
      <c r="H177" s="6">
        <v>30</v>
      </c>
      <c r="I177" s="6">
        <v>2</v>
      </c>
      <c r="J177" s="6">
        <v>6257</v>
      </c>
      <c r="K177" s="6">
        <v>1234</v>
      </c>
      <c r="L177" s="6">
        <v>69</v>
      </c>
      <c r="M177" s="6">
        <v>47223</v>
      </c>
      <c r="N177" s="60">
        <f t="shared" si="10"/>
        <v>6.3883928571428568</v>
      </c>
    </row>
    <row r="178" spans="1:14" ht="15" thickBot="1" x14ac:dyDescent="0.35">
      <c r="A178" s="4" t="s">
        <v>3429</v>
      </c>
      <c r="B178" s="3" t="s">
        <v>200</v>
      </c>
      <c r="C178" s="4" t="s">
        <v>179</v>
      </c>
      <c r="D178" s="6">
        <v>7717</v>
      </c>
      <c r="E178" s="6">
        <v>35701</v>
      </c>
      <c r="F178" s="6">
        <v>1547</v>
      </c>
      <c r="G178" s="6">
        <v>65</v>
      </c>
      <c r="H178" s="6">
        <v>47</v>
      </c>
      <c r="I178" s="6">
        <v>0</v>
      </c>
      <c r="J178" s="6">
        <v>0</v>
      </c>
      <c r="K178" s="6">
        <v>0</v>
      </c>
      <c r="L178" s="6">
        <v>0</v>
      </c>
      <c r="M178" s="6">
        <v>37360</v>
      </c>
      <c r="N178" s="60">
        <f t="shared" si="10"/>
        <v>4.8412595568225996</v>
      </c>
    </row>
    <row r="179" spans="1:14" ht="15" thickBot="1" x14ac:dyDescent="0.35">
      <c r="A179" s="4" t="s">
        <v>3430</v>
      </c>
      <c r="B179" s="3" t="s">
        <v>201</v>
      </c>
      <c r="C179" s="4" t="s">
        <v>179</v>
      </c>
      <c r="D179" s="6">
        <v>7824</v>
      </c>
      <c r="E179" s="6">
        <v>38288</v>
      </c>
      <c r="F179" s="6">
        <v>1363</v>
      </c>
      <c r="G179" s="6">
        <v>1179</v>
      </c>
      <c r="H179" s="6">
        <v>70</v>
      </c>
      <c r="I179" s="6">
        <v>1</v>
      </c>
      <c r="J179" s="6">
        <v>3490</v>
      </c>
      <c r="K179" s="6">
        <v>1950</v>
      </c>
      <c r="L179" s="6">
        <v>0</v>
      </c>
      <c r="M179" s="6">
        <v>46340</v>
      </c>
      <c r="N179" s="60">
        <f t="shared" si="10"/>
        <v>5.9228016359918199</v>
      </c>
    </row>
    <row r="180" spans="1:14" ht="15" thickBot="1" x14ac:dyDescent="0.35">
      <c r="A180" s="4" t="s">
        <v>3431</v>
      </c>
      <c r="B180" s="3" t="s">
        <v>202</v>
      </c>
      <c r="C180" s="4" t="s">
        <v>179</v>
      </c>
      <c r="D180" s="6">
        <v>9476</v>
      </c>
      <c r="E180" s="6">
        <v>30910</v>
      </c>
      <c r="F180" s="6">
        <v>1131</v>
      </c>
      <c r="G180" s="6">
        <v>1039</v>
      </c>
      <c r="H180" s="6">
        <v>15</v>
      </c>
      <c r="I180" s="6">
        <v>1</v>
      </c>
      <c r="J180" s="6">
        <v>5642</v>
      </c>
      <c r="K180" s="6">
        <v>0</v>
      </c>
      <c r="L180" s="6">
        <v>0</v>
      </c>
      <c r="M180" s="6">
        <v>38737</v>
      </c>
      <c r="N180" s="60">
        <f t="shared" si="10"/>
        <v>4.0879062895736595</v>
      </c>
    </row>
    <row r="181" spans="1:14" ht="15" thickBot="1" x14ac:dyDescent="0.35">
      <c r="A181" s="4" t="s">
        <v>3432</v>
      </c>
      <c r="B181" s="3" t="s">
        <v>203</v>
      </c>
      <c r="C181" s="4" t="s">
        <v>179</v>
      </c>
      <c r="D181" s="6">
        <v>10002</v>
      </c>
      <c r="E181" s="6">
        <v>48721</v>
      </c>
      <c r="F181" s="6">
        <v>4645</v>
      </c>
      <c r="G181" s="6">
        <v>5276</v>
      </c>
      <c r="H181" s="6">
        <v>82</v>
      </c>
      <c r="I181" s="6">
        <v>1</v>
      </c>
      <c r="J181" s="6">
        <v>3892</v>
      </c>
      <c r="K181" s="6">
        <v>1820</v>
      </c>
      <c r="L181" s="6">
        <v>0</v>
      </c>
      <c r="M181" s="6">
        <v>64436</v>
      </c>
      <c r="N181" s="60">
        <f t="shared" si="10"/>
        <v>6.4423115376924613</v>
      </c>
    </row>
    <row r="182" spans="1:14" ht="15" thickBot="1" x14ac:dyDescent="0.35">
      <c r="A182" s="4" t="s">
        <v>3433</v>
      </c>
      <c r="B182" s="3" t="s">
        <v>204</v>
      </c>
      <c r="C182" s="4" t="s">
        <v>179</v>
      </c>
      <c r="D182" s="6">
        <v>11239</v>
      </c>
      <c r="E182" s="6">
        <v>41695</v>
      </c>
      <c r="F182" s="6">
        <v>1756</v>
      </c>
      <c r="G182" s="6">
        <v>1391</v>
      </c>
      <c r="H182" s="6">
        <v>15</v>
      </c>
      <c r="I182" s="6">
        <v>0</v>
      </c>
      <c r="J182" s="6">
        <v>3054</v>
      </c>
      <c r="K182" s="6">
        <v>1983</v>
      </c>
      <c r="L182" s="6">
        <v>0</v>
      </c>
      <c r="M182" s="6">
        <v>49894</v>
      </c>
      <c r="N182" s="60">
        <f t="shared" si="10"/>
        <v>4.4393629326452535</v>
      </c>
    </row>
    <row r="183" spans="1:14" ht="15" thickBot="1" x14ac:dyDescent="0.35">
      <c r="A183" s="4" t="s">
        <v>3434</v>
      </c>
      <c r="B183" s="3" t="s">
        <v>205</v>
      </c>
      <c r="C183" s="4" t="s">
        <v>179</v>
      </c>
      <c r="D183" s="6">
        <v>8891</v>
      </c>
      <c r="E183" s="6">
        <v>29498</v>
      </c>
      <c r="F183" s="6">
        <v>2486</v>
      </c>
      <c r="G183" s="6">
        <v>1611</v>
      </c>
      <c r="H183" s="6">
        <v>80</v>
      </c>
      <c r="I183" s="6">
        <v>0</v>
      </c>
      <c r="J183" s="6">
        <v>3892</v>
      </c>
      <c r="K183" s="6">
        <v>1820</v>
      </c>
      <c r="L183" s="6">
        <v>0</v>
      </c>
      <c r="M183" s="6">
        <v>39387</v>
      </c>
      <c r="N183" s="60">
        <f t="shared" si="10"/>
        <v>4.4299853784726126</v>
      </c>
    </row>
    <row r="184" spans="1:14" ht="15" thickBot="1" x14ac:dyDescent="0.35">
      <c r="A184" s="4" t="s">
        <v>3407</v>
      </c>
      <c r="B184" s="3" t="s">
        <v>289</v>
      </c>
      <c r="C184" s="4" t="s">
        <v>179</v>
      </c>
      <c r="D184" s="6">
        <v>11639</v>
      </c>
      <c r="E184" s="6">
        <v>26379</v>
      </c>
      <c r="F184" s="6">
        <v>953</v>
      </c>
      <c r="G184" s="6">
        <v>991</v>
      </c>
      <c r="H184" s="6">
        <v>50</v>
      </c>
      <c r="I184" s="6">
        <v>1</v>
      </c>
      <c r="J184" s="6">
        <v>2392</v>
      </c>
      <c r="K184" s="6">
        <v>1617</v>
      </c>
      <c r="L184" s="6">
        <v>0</v>
      </c>
      <c r="M184" s="6">
        <v>32382</v>
      </c>
      <c r="N184" s="60">
        <f>M184/D184</f>
        <v>2.7821977833147176</v>
      </c>
    </row>
    <row r="185" spans="1:14" ht="15" thickBot="1" x14ac:dyDescent="0.35">
      <c r="A185" s="4" t="s">
        <v>3435</v>
      </c>
      <c r="B185" s="3" t="s">
        <v>206</v>
      </c>
      <c r="C185" s="4" t="s">
        <v>179</v>
      </c>
      <c r="D185" s="6">
        <v>8133</v>
      </c>
      <c r="E185" s="6">
        <v>30068</v>
      </c>
      <c r="F185" s="6">
        <v>2797</v>
      </c>
      <c r="G185" s="6">
        <v>1304</v>
      </c>
      <c r="H185" s="6">
        <v>107</v>
      </c>
      <c r="I185" s="6">
        <v>8</v>
      </c>
      <c r="J185" s="6">
        <v>8638</v>
      </c>
      <c r="K185" s="6">
        <v>1690</v>
      </c>
      <c r="L185" s="6">
        <v>112</v>
      </c>
      <c r="M185" s="6">
        <v>44716</v>
      </c>
      <c r="N185" s="60">
        <f t="shared" si="10"/>
        <v>5.4980941841878765</v>
      </c>
    </row>
    <row r="186" spans="1:14" ht="15" thickBot="1" x14ac:dyDescent="0.35">
      <c r="A186" s="4" t="s">
        <v>3436</v>
      </c>
      <c r="B186" s="3" t="s">
        <v>207</v>
      </c>
      <c r="C186" s="4" t="s">
        <v>179</v>
      </c>
      <c r="D186" s="6">
        <v>7135</v>
      </c>
      <c r="E186" s="6">
        <v>20076</v>
      </c>
      <c r="F186" s="6">
        <v>1989</v>
      </c>
      <c r="G186" s="6">
        <v>1966</v>
      </c>
      <c r="H186" s="6">
        <v>55</v>
      </c>
      <c r="I186" s="6">
        <v>0</v>
      </c>
      <c r="J186" s="6">
        <v>3275</v>
      </c>
      <c r="K186" s="6">
        <v>1577</v>
      </c>
      <c r="L186" s="6">
        <v>0</v>
      </c>
      <c r="M186" s="6">
        <v>28938</v>
      </c>
      <c r="N186" s="60">
        <f t="shared" si="10"/>
        <v>4.0557813594954446</v>
      </c>
    </row>
    <row r="187" spans="1:14" ht="15" thickBot="1" x14ac:dyDescent="0.35">
      <c r="A187" s="4" t="s">
        <v>3437</v>
      </c>
      <c r="B187" s="3" t="s">
        <v>208</v>
      </c>
      <c r="C187" s="4" t="s">
        <v>179</v>
      </c>
      <c r="D187" s="6">
        <v>11870</v>
      </c>
      <c r="E187" s="6">
        <v>42969</v>
      </c>
      <c r="F187" s="6">
        <v>868</v>
      </c>
      <c r="G187" s="6">
        <v>858</v>
      </c>
      <c r="H187" s="6">
        <v>45</v>
      </c>
      <c r="I187" s="6">
        <v>0</v>
      </c>
      <c r="J187" s="6">
        <v>8938</v>
      </c>
      <c r="K187" s="6">
        <v>2313</v>
      </c>
      <c r="L187" s="6">
        <v>0</v>
      </c>
      <c r="M187" s="6">
        <v>55991</v>
      </c>
      <c r="N187" s="60">
        <f t="shared" si="10"/>
        <v>4.7170176916596462</v>
      </c>
    </row>
    <row r="188" spans="1:14" ht="15" thickBot="1" x14ac:dyDescent="0.35">
      <c r="A188" s="4" t="s">
        <v>3438</v>
      </c>
      <c r="B188" s="3" t="s">
        <v>209</v>
      </c>
      <c r="C188" s="4" t="s">
        <v>179</v>
      </c>
      <c r="D188" s="6">
        <v>8764</v>
      </c>
      <c r="E188" s="6">
        <v>46570</v>
      </c>
      <c r="F188" s="6">
        <v>3427</v>
      </c>
      <c r="G188" s="6">
        <v>1668</v>
      </c>
      <c r="H188" s="6">
        <v>150</v>
      </c>
      <c r="I188" s="6">
        <v>2</v>
      </c>
      <c r="J188" s="6">
        <v>10760</v>
      </c>
      <c r="K188" s="6">
        <v>3239</v>
      </c>
      <c r="L188" s="6">
        <v>0</v>
      </c>
      <c r="M188" s="6">
        <v>65814</v>
      </c>
      <c r="N188" s="60">
        <f t="shared" si="10"/>
        <v>7.5095846645367414</v>
      </c>
    </row>
    <row r="189" spans="1:14" ht="15" thickBot="1" x14ac:dyDescent="0.35">
      <c r="A189" s="4" t="s">
        <v>3439</v>
      </c>
      <c r="B189" s="3" t="s">
        <v>210</v>
      </c>
      <c r="C189" s="4" t="s">
        <v>179</v>
      </c>
      <c r="D189" s="6">
        <v>8046</v>
      </c>
      <c r="E189" s="6">
        <v>29717</v>
      </c>
      <c r="F189" s="6">
        <v>800</v>
      </c>
      <c r="G189" s="6">
        <v>979</v>
      </c>
      <c r="H189" s="6">
        <v>30</v>
      </c>
      <c r="I189" s="6">
        <v>0</v>
      </c>
      <c r="J189" s="6">
        <v>3387</v>
      </c>
      <c r="K189" s="6">
        <v>2143</v>
      </c>
      <c r="L189" s="6">
        <v>0</v>
      </c>
      <c r="M189" s="6">
        <v>37056</v>
      </c>
      <c r="N189" s="60">
        <f t="shared" si="10"/>
        <v>4.6055182699478001</v>
      </c>
    </row>
    <row r="190" spans="1:14" ht="15" thickBot="1" x14ac:dyDescent="0.35">
      <c r="A190" s="4" t="s">
        <v>3440</v>
      </c>
      <c r="B190" s="3" t="s">
        <v>211</v>
      </c>
      <c r="C190" s="4" t="s">
        <v>179</v>
      </c>
      <c r="D190" s="6">
        <v>9233</v>
      </c>
      <c r="E190" s="6">
        <v>20000</v>
      </c>
      <c r="F190" s="6">
        <v>745</v>
      </c>
      <c r="G190" s="6">
        <v>2207</v>
      </c>
      <c r="H190" s="6">
        <v>43</v>
      </c>
      <c r="I190" s="6">
        <v>0</v>
      </c>
      <c r="J190" s="6">
        <v>4500</v>
      </c>
      <c r="K190" s="6">
        <v>420</v>
      </c>
      <c r="L190" s="6">
        <v>0</v>
      </c>
      <c r="M190" s="6">
        <v>27915</v>
      </c>
      <c r="N190" s="60">
        <f t="shared" ref="N190:N221" si="11">M190/D190</f>
        <v>3.0233943463662949</v>
      </c>
    </row>
    <row r="191" spans="1:14" ht="15" thickBot="1" x14ac:dyDescent="0.35">
      <c r="A191" s="4" t="s">
        <v>3441</v>
      </c>
      <c r="B191" s="3" t="s">
        <v>212</v>
      </c>
      <c r="C191" s="4" t="s">
        <v>179</v>
      </c>
      <c r="D191" s="6">
        <v>9533</v>
      </c>
      <c r="E191" s="6">
        <v>16061</v>
      </c>
      <c r="F191" s="6">
        <v>824</v>
      </c>
      <c r="G191" s="6">
        <v>522</v>
      </c>
      <c r="H191" s="6">
        <v>38</v>
      </c>
      <c r="I191" s="6">
        <v>1</v>
      </c>
      <c r="J191" s="6">
        <v>3387</v>
      </c>
      <c r="K191" s="6">
        <v>2143</v>
      </c>
      <c r="L191" s="6">
        <v>0</v>
      </c>
      <c r="M191" s="6">
        <v>22975</v>
      </c>
      <c r="N191" s="60">
        <f t="shared" si="11"/>
        <v>2.4100493024231615</v>
      </c>
    </row>
    <row r="192" spans="1:14" ht="15" thickBot="1" x14ac:dyDescent="0.35">
      <c r="A192" s="4" t="s">
        <v>3442</v>
      </c>
      <c r="B192" s="3" t="s">
        <v>213</v>
      </c>
      <c r="C192" s="4" t="s">
        <v>179</v>
      </c>
      <c r="D192" s="6">
        <v>10470</v>
      </c>
      <c r="E192" s="6">
        <v>22398</v>
      </c>
      <c r="F192" s="6">
        <v>1074</v>
      </c>
      <c r="G192" s="6">
        <v>2362</v>
      </c>
      <c r="H192" s="6">
        <v>32</v>
      </c>
      <c r="I192" s="6">
        <v>0</v>
      </c>
      <c r="J192" s="6">
        <v>936</v>
      </c>
      <c r="K192" s="6">
        <v>0</v>
      </c>
      <c r="L192" s="6">
        <v>0</v>
      </c>
      <c r="M192" s="6">
        <v>26802</v>
      </c>
      <c r="N192" s="60">
        <f t="shared" si="11"/>
        <v>2.5598853868194844</v>
      </c>
    </row>
    <row r="193" spans="1:14" ht="15" thickBot="1" x14ac:dyDescent="0.35">
      <c r="A193" s="4" t="s">
        <v>3443</v>
      </c>
      <c r="B193" s="3" t="s">
        <v>214</v>
      </c>
      <c r="C193" s="4" t="s">
        <v>179</v>
      </c>
      <c r="D193" s="6">
        <v>10360</v>
      </c>
      <c r="E193" s="6">
        <v>37585</v>
      </c>
      <c r="F193" s="6">
        <v>2427</v>
      </c>
      <c r="G193" s="6">
        <v>3057</v>
      </c>
      <c r="H193" s="6">
        <v>33</v>
      </c>
      <c r="I193" s="6">
        <v>0</v>
      </c>
      <c r="J193" s="6">
        <v>3605</v>
      </c>
      <c r="K193" s="6">
        <v>1499</v>
      </c>
      <c r="L193" s="6">
        <v>0</v>
      </c>
      <c r="M193" s="6">
        <v>48206</v>
      </c>
      <c r="N193" s="60">
        <f t="shared" si="11"/>
        <v>4.6530888030888029</v>
      </c>
    </row>
    <row r="194" spans="1:14" ht="15" thickBot="1" x14ac:dyDescent="0.35">
      <c r="A194" s="4" t="s">
        <v>3444</v>
      </c>
      <c r="B194" s="3" t="s">
        <v>215</v>
      </c>
      <c r="C194" s="4" t="s">
        <v>179</v>
      </c>
      <c r="D194" s="6">
        <v>7312</v>
      </c>
      <c r="E194" s="6">
        <v>17838</v>
      </c>
      <c r="F194" s="6">
        <v>1395</v>
      </c>
      <c r="G194" s="6">
        <v>3330</v>
      </c>
      <c r="H194" s="6">
        <v>47</v>
      </c>
      <c r="I194" s="6">
        <v>1</v>
      </c>
      <c r="J194" s="6">
        <v>10760</v>
      </c>
      <c r="K194" s="6">
        <v>3239</v>
      </c>
      <c r="L194" s="6">
        <v>0</v>
      </c>
      <c r="M194" s="6">
        <v>36609</v>
      </c>
      <c r="N194" s="60">
        <f t="shared" si="11"/>
        <v>5.0067013129102849</v>
      </c>
    </row>
    <row r="195" spans="1:14" ht="15" thickBot="1" x14ac:dyDescent="0.35">
      <c r="A195" s="4" t="s">
        <v>3445</v>
      </c>
      <c r="B195" s="3" t="s">
        <v>218</v>
      </c>
      <c r="C195" s="4" t="s">
        <v>179</v>
      </c>
      <c r="D195" s="6">
        <v>8344</v>
      </c>
      <c r="E195" s="6">
        <v>30181</v>
      </c>
      <c r="F195" s="6">
        <v>445</v>
      </c>
      <c r="G195" s="6">
        <v>231</v>
      </c>
      <c r="H195" s="6">
        <v>33</v>
      </c>
      <c r="I195" s="6">
        <v>0</v>
      </c>
      <c r="J195" s="6">
        <v>3209</v>
      </c>
      <c r="K195" s="6">
        <v>2063</v>
      </c>
      <c r="L195" s="6">
        <v>0</v>
      </c>
      <c r="M195" s="6">
        <v>36162</v>
      </c>
      <c r="N195" s="60">
        <f t="shared" si="11"/>
        <v>4.3338926174496644</v>
      </c>
    </row>
    <row r="196" spans="1:14" ht="15" thickBot="1" x14ac:dyDescent="0.35">
      <c r="A196" s="4" t="s">
        <v>3446</v>
      </c>
      <c r="B196" s="3" t="s">
        <v>219</v>
      </c>
      <c r="C196" s="4" t="s">
        <v>179</v>
      </c>
      <c r="D196" s="6">
        <v>7424</v>
      </c>
      <c r="E196" s="6">
        <v>29959</v>
      </c>
      <c r="F196" s="6">
        <v>785</v>
      </c>
      <c r="G196" s="6">
        <v>2179</v>
      </c>
      <c r="H196" s="6">
        <v>56</v>
      </c>
      <c r="I196" s="6">
        <v>0</v>
      </c>
      <c r="J196" s="6">
        <v>3083</v>
      </c>
      <c r="K196" s="6">
        <v>1834</v>
      </c>
      <c r="L196" s="6">
        <v>0</v>
      </c>
      <c r="M196" s="6">
        <v>37896</v>
      </c>
      <c r="N196" s="60">
        <f t="shared" si="11"/>
        <v>5.1045258620689653</v>
      </c>
    </row>
    <row r="197" spans="1:14" ht="15" thickBot="1" x14ac:dyDescent="0.35">
      <c r="A197" s="4" t="s">
        <v>3447</v>
      </c>
      <c r="B197" s="3" t="s">
        <v>220</v>
      </c>
      <c r="C197" s="4" t="s">
        <v>179</v>
      </c>
      <c r="D197" s="6">
        <v>9765</v>
      </c>
      <c r="E197" s="6">
        <v>47912</v>
      </c>
      <c r="F197" s="6">
        <v>1186</v>
      </c>
      <c r="G197" s="6">
        <v>4479</v>
      </c>
      <c r="H197" s="6">
        <v>27</v>
      </c>
      <c r="I197" s="6">
        <v>0</v>
      </c>
      <c r="J197" s="6">
        <v>9024</v>
      </c>
      <c r="K197" s="6">
        <v>1508</v>
      </c>
      <c r="L197" s="6">
        <v>125</v>
      </c>
      <c r="M197" s="6">
        <v>64261</v>
      </c>
      <c r="N197" s="60">
        <f t="shared" si="11"/>
        <v>6.5807475678443419</v>
      </c>
    </row>
    <row r="198" spans="1:14" ht="15" thickBot="1" x14ac:dyDescent="0.35">
      <c r="A198" s="4" t="s">
        <v>3448</v>
      </c>
      <c r="B198" s="3" t="s">
        <v>221</v>
      </c>
      <c r="C198" s="4" t="s">
        <v>179</v>
      </c>
      <c r="D198" s="6">
        <v>9623</v>
      </c>
      <c r="E198" s="6">
        <v>24348</v>
      </c>
      <c r="F198" s="6">
        <v>1300</v>
      </c>
      <c r="G198" s="6">
        <v>1579</v>
      </c>
      <c r="H198" s="6">
        <v>70</v>
      </c>
      <c r="I198" s="6">
        <v>3</v>
      </c>
      <c r="J198" s="6">
        <v>2622</v>
      </c>
      <c r="K198" s="6">
        <v>1983</v>
      </c>
      <c r="L198" s="6">
        <v>0</v>
      </c>
      <c r="M198" s="6">
        <v>31902</v>
      </c>
      <c r="N198" s="60">
        <f t="shared" si="11"/>
        <v>3.3151823755585577</v>
      </c>
    </row>
    <row r="199" spans="1:14" ht="15" thickBot="1" x14ac:dyDescent="0.35">
      <c r="A199" s="4" t="s">
        <v>3449</v>
      </c>
      <c r="B199" s="3" t="s">
        <v>222</v>
      </c>
      <c r="C199" s="4" t="s">
        <v>179</v>
      </c>
      <c r="D199" s="6">
        <v>7656</v>
      </c>
      <c r="E199" s="6">
        <v>33237</v>
      </c>
      <c r="F199" s="6">
        <v>1095</v>
      </c>
      <c r="G199" s="6">
        <v>287</v>
      </c>
      <c r="H199" s="6">
        <v>24</v>
      </c>
      <c r="I199" s="6">
        <v>1</v>
      </c>
      <c r="J199" s="6">
        <v>2465</v>
      </c>
      <c r="K199" s="6">
        <v>1803</v>
      </c>
      <c r="L199" s="6">
        <v>0</v>
      </c>
      <c r="M199" s="6">
        <v>38911</v>
      </c>
      <c r="N199" s="60">
        <f t="shared" si="11"/>
        <v>5.0824190177638453</v>
      </c>
    </row>
    <row r="200" spans="1:14" ht="15" thickBot="1" x14ac:dyDescent="0.35">
      <c r="A200" s="4" t="s">
        <v>3450</v>
      </c>
      <c r="B200" s="3" t="s">
        <v>223</v>
      </c>
      <c r="C200" s="4" t="s">
        <v>179</v>
      </c>
      <c r="D200" s="6">
        <v>8354</v>
      </c>
      <c r="E200" s="6">
        <v>17365</v>
      </c>
      <c r="F200" s="6">
        <v>2587</v>
      </c>
      <c r="G200" s="6">
        <v>1203</v>
      </c>
      <c r="H200" s="6">
        <v>4</v>
      </c>
      <c r="I200" s="6">
        <v>1</v>
      </c>
      <c r="J200" s="6">
        <v>10840</v>
      </c>
      <c r="K200" s="6">
        <v>7521</v>
      </c>
      <c r="L200" s="6">
        <v>0</v>
      </c>
      <c r="M200" s="6">
        <v>39520</v>
      </c>
      <c r="N200" s="60">
        <f t="shared" si="11"/>
        <v>4.7306679435001193</v>
      </c>
    </row>
    <row r="201" spans="1:14" ht="15" thickBot="1" x14ac:dyDescent="0.35">
      <c r="A201" s="4" t="s">
        <v>3451</v>
      </c>
      <c r="B201" s="3" t="s">
        <v>224</v>
      </c>
      <c r="C201" s="4" t="s">
        <v>179</v>
      </c>
      <c r="D201" s="6">
        <v>8640</v>
      </c>
      <c r="E201" s="6">
        <v>9900</v>
      </c>
      <c r="F201" s="6">
        <v>75</v>
      </c>
      <c r="G201" s="6">
        <v>125</v>
      </c>
      <c r="H201" s="6">
        <v>0</v>
      </c>
      <c r="I201" s="6">
        <v>0</v>
      </c>
      <c r="J201" s="6">
        <v>20</v>
      </c>
      <c r="K201" s="6">
        <v>0</v>
      </c>
      <c r="L201" s="6">
        <v>0</v>
      </c>
      <c r="M201" s="6">
        <v>10120</v>
      </c>
      <c r="N201" s="60">
        <f t="shared" si="11"/>
        <v>1.1712962962962963</v>
      </c>
    </row>
    <row r="202" spans="1:14" ht="15" thickBot="1" x14ac:dyDescent="0.35">
      <c r="A202" s="4" t="s">
        <v>3452</v>
      </c>
      <c r="B202" s="3" t="s">
        <v>225</v>
      </c>
      <c r="C202" s="4" t="s">
        <v>179</v>
      </c>
      <c r="D202" s="6">
        <v>9969</v>
      </c>
      <c r="E202" s="6">
        <v>39330</v>
      </c>
      <c r="F202" s="6">
        <v>3037</v>
      </c>
      <c r="G202" s="6">
        <v>1674</v>
      </c>
      <c r="H202" s="6">
        <v>90</v>
      </c>
      <c r="I202" s="6">
        <v>1</v>
      </c>
      <c r="J202" s="6">
        <v>1370</v>
      </c>
      <c r="K202" s="6">
        <v>266</v>
      </c>
      <c r="L202" s="6">
        <v>0</v>
      </c>
      <c r="M202" s="6">
        <v>45767</v>
      </c>
      <c r="N202" s="60">
        <f t="shared" si="11"/>
        <v>4.5909318888554518</v>
      </c>
    </row>
    <row r="203" spans="1:14" ht="15" thickBot="1" x14ac:dyDescent="0.35">
      <c r="A203" s="4" t="s">
        <v>3453</v>
      </c>
      <c r="B203" s="3" t="s">
        <v>226</v>
      </c>
      <c r="C203" s="4" t="s">
        <v>179</v>
      </c>
      <c r="D203" s="6">
        <v>7034</v>
      </c>
      <c r="E203" s="6">
        <v>48150</v>
      </c>
      <c r="F203" s="6">
        <v>1373</v>
      </c>
      <c r="G203" s="6">
        <v>2469</v>
      </c>
      <c r="H203" s="6">
        <v>28</v>
      </c>
      <c r="I203" s="6">
        <v>0</v>
      </c>
      <c r="J203" s="6">
        <v>3288</v>
      </c>
      <c r="K203" s="6">
        <v>1579</v>
      </c>
      <c r="L203" s="6">
        <v>0</v>
      </c>
      <c r="M203" s="6">
        <v>56887</v>
      </c>
      <c r="N203" s="60">
        <f t="shared" si="11"/>
        <v>8.0874324708558429</v>
      </c>
    </row>
    <row r="204" spans="1:14" ht="15" thickBot="1" x14ac:dyDescent="0.35">
      <c r="A204" s="4" t="s">
        <v>3454</v>
      </c>
      <c r="B204" s="3" t="s">
        <v>227</v>
      </c>
      <c r="C204" s="4" t="s">
        <v>179</v>
      </c>
      <c r="D204" s="6">
        <v>8833</v>
      </c>
      <c r="E204" s="6">
        <v>36945</v>
      </c>
      <c r="F204" s="6">
        <v>1768</v>
      </c>
      <c r="G204" s="6">
        <v>2016</v>
      </c>
      <c r="H204" s="6">
        <v>30</v>
      </c>
      <c r="I204" s="6">
        <v>0</v>
      </c>
      <c r="J204" s="6">
        <v>6007</v>
      </c>
      <c r="K204" s="6">
        <v>561</v>
      </c>
      <c r="L204" s="6">
        <v>0</v>
      </c>
      <c r="M204" s="6">
        <v>47327</v>
      </c>
      <c r="N204" s="60">
        <f t="shared" si="11"/>
        <v>5.3579757726706667</v>
      </c>
    </row>
    <row r="205" spans="1:14" ht="15" thickBot="1" x14ac:dyDescent="0.35">
      <c r="A205" s="4" t="s">
        <v>3455</v>
      </c>
      <c r="B205" s="3" t="s">
        <v>228</v>
      </c>
      <c r="C205" s="4" t="s">
        <v>179</v>
      </c>
      <c r="D205" s="6">
        <v>7431</v>
      </c>
      <c r="E205" s="6">
        <v>29304</v>
      </c>
      <c r="F205" s="6">
        <v>1278</v>
      </c>
      <c r="G205" s="6">
        <v>4629</v>
      </c>
      <c r="H205" s="6">
        <v>87</v>
      </c>
      <c r="I205" s="6">
        <v>1</v>
      </c>
      <c r="J205" s="6">
        <v>1200</v>
      </c>
      <c r="K205" s="6">
        <v>1711</v>
      </c>
      <c r="L205" s="6">
        <v>0</v>
      </c>
      <c r="M205" s="6">
        <v>38209</v>
      </c>
      <c r="N205" s="60">
        <f t="shared" si="11"/>
        <v>5.1418382451890725</v>
      </c>
    </row>
    <row r="206" spans="1:14" ht="15" thickBot="1" x14ac:dyDescent="0.35">
      <c r="A206" s="4" t="s">
        <v>3456</v>
      </c>
      <c r="B206" s="3" t="s">
        <v>229</v>
      </c>
      <c r="C206" s="4" t="s">
        <v>179</v>
      </c>
      <c r="D206" s="6">
        <v>11503</v>
      </c>
      <c r="E206" s="6">
        <v>42999</v>
      </c>
      <c r="F206" s="6">
        <v>2083</v>
      </c>
      <c r="G206" s="6">
        <v>4950</v>
      </c>
      <c r="H206" s="6">
        <v>76</v>
      </c>
      <c r="I206" s="6">
        <v>5</v>
      </c>
      <c r="J206" s="6">
        <v>622</v>
      </c>
      <c r="K206" s="6">
        <v>1029</v>
      </c>
      <c r="L206" s="6">
        <v>0</v>
      </c>
      <c r="M206" s="6">
        <v>51759</v>
      </c>
      <c r="N206" s="60">
        <f t="shared" si="11"/>
        <v>4.4996087977049468</v>
      </c>
    </row>
    <row r="207" spans="1:14" ht="15" thickBot="1" x14ac:dyDescent="0.35">
      <c r="A207" s="4" t="s">
        <v>3457</v>
      </c>
      <c r="B207" s="3" t="s">
        <v>230</v>
      </c>
      <c r="C207" s="4" t="s">
        <v>179</v>
      </c>
      <c r="D207" s="6">
        <v>8891</v>
      </c>
      <c r="E207" s="6">
        <v>25564</v>
      </c>
      <c r="F207" s="6">
        <v>758</v>
      </c>
      <c r="G207" s="6">
        <v>1921</v>
      </c>
      <c r="H207" s="6">
        <v>100</v>
      </c>
      <c r="I207" s="6">
        <v>0</v>
      </c>
      <c r="J207" s="6">
        <v>3721</v>
      </c>
      <c r="K207" s="6">
        <v>1989</v>
      </c>
      <c r="L207" s="6">
        <v>0</v>
      </c>
      <c r="M207" s="6">
        <v>34053</v>
      </c>
      <c r="N207" s="60">
        <f t="shared" si="11"/>
        <v>3.8300528624451693</v>
      </c>
    </row>
    <row r="208" spans="1:14" ht="15" thickBot="1" x14ac:dyDescent="0.35">
      <c r="A208" s="4" t="s">
        <v>3458</v>
      </c>
      <c r="B208" s="3" t="s">
        <v>231</v>
      </c>
      <c r="C208" s="4" t="s">
        <v>179</v>
      </c>
      <c r="D208" s="6">
        <v>8150</v>
      </c>
      <c r="E208" s="6">
        <v>20969</v>
      </c>
      <c r="F208" s="6">
        <v>636</v>
      </c>
      <c r="G208" s="6">
        <v>674</v>
      </c>
      <c r="H208" s="6">
        <v>30</v>
      </c>
      <c r="I208" s="6">
        <v>0</v>
      </c>
      <c r="J208" s="6">
        <v>1</v>
      </c>
      <c r="K208" s="6">
        <v>0</v>
      </c>
      <c r="L208" s="6">
        <v>0</v>
      </c>
      <c r="M208" s="6">
        <v>22310</v>
      </c>
      <c r="N208" s="60">
        <f t="shared" si="11"/>
        <v>2.7374233128834358</v>
      </c>
    </row>
    <row r="209" spans="1:14" ht="15" thickBot="1" x14ac:dyDescent="0.35">
      <c r="A209" s="4" t="s">
        <v>3459</v>
      </c>
      <c r="B209" s="3" t="s">
        <v>232</v>
      </c>
      <c r="C209" s="4" t="s">
        <v>179</v>
      </c>
      <c r="D209" s="6">
        <v>7580</v>
      </c>
      <c r="E209" s="6">
        <v>33520</v>
      </c>
      <c r="F209" s="6">
        <v>1509</v>
      </c>
      <c r="G209" s="6">
        <v>4565</v>
      </c>
      <c r="H209" s="6">
        <v>55</v>
      </c>
      <c r="I209" s="6">
        <v>2</v>
      </c>
      <c r="J209" s="6">
        <v>8502</v>
      </c>
      <c r="K209" s="6">
        <v>0</v>
      </c>
      <c r="L209" s="6">
        <v>0</v>
      </c>
      <c r="M209" s="6">
        <v>48151</v>
      </c>
      <c r="N209" s="60">
        <f t="shared" si="11"/>
        <v>6.3523746701846964</v>
      </c>
    </row>
    <row r="210" spans="1:14" ht="15" thickBot="1" x14ac:dyDescent="0.35">
      <c r="A210" s="4" t="s">
        <v>3460</v>
      </c>
      <c r="B210" s="3" t="s">
        <v>233</v>
      </c>
      <c r="C210" s="4" t="s">
        <v>179</v>
      </c>
      <c r="D210" s="6">
        <v>11480</v>
      </c>
      <c r="E210" s="6">
        <v>40192</v>
      </c>
      <c r="F210" s="6">
        <v>2527</v>
      </c>
      <c r="G210" s="6">
        <v>3596</v>
      </c>
      <c r="H210" s="6">
        <v>56</v>
      </c>
      <c r="I210" s="6">
        <v>1</v>
      </c>
      <c r="J210" s="6">
        <v>6011</v>
      </c>
      <c r="K210" s="6">
        <v>509</v>
      </c>
      <c r="L210" s="6">
        <v>0</v>
      </c>
      <c r="M210" s="6">
        <v>52891</v>
      </c>
      <c r="N210" s="60">
        <f t="shared" si="11"/>
        <v>4.6072299651567947</v>
      </c>
    </row>
    <row r="211" spans="1:14" ht="15" thickBot="1" x14ac:dyDescent="0.35">
      <c r="A211" s="4" t="s">
        <v>3461</v>
      </c>
      <c r="B211" s="3" t="s">
        <v>234</v>
      </c>
      <c r="C211" s="4" t="s">
        <v>179</v>
      </c>
      <c r="D211" s="6">
        <v>7798</v>
      </c>
      <c r="E211" s="6">
        <v>23958</v>
      </c>
      <c r="F211" s="6">
        <v>1188</v>
      </c>
      <c r="G211" s="6">
        <v>1035</v>
      </c>
      <c r="H211" s="6">
        <v>49</v>
      </c>
      <c r="I211" s="6">
        <v>0</v>
      </c>
      <c r="J211" s="6">
        <v>2604</v>
      </c>
      <c r="K211" s="6">
        <v>1674</v>
      </c>
      <c r="L211" s="6">
        <v>0</v>
      </c>
      <c r="M211" s="6">
        <v>30508</v>
      </c>
      <c r="N211" s="60">
        <f t="shared" si="11"/>
        <v>3.9122852013336753</v>
      </c>
    </row>
    <row r="212" spans="1:14" ht="15" thickBot="1" x14ac:dyDescent="0.35">
      <c r="A212" s="4" t="s">
        <v>3462</v>
      </c>
      <c r="B212" s="3" t="s">
        <v>235</v>
      </c>
      <c r="C212" s="4" t="s">
        <v>179</v>
      </c>
      <c r="D212" s="6">
        <v>7357</v>
      </c>
      <c r="E212" s="6">
        <v>26346</v>
      </c>
      <c r="F212" s="6">
        <v>895</v>
      </c>
      <c r="G212" s="6">
        <v>1111</v>
      </c>
      <c r="H212" s="6">
        <v>75</v>
      </c>
      <c r="I212" s="6">
        <v>0</v>
      </c>
      <c r="J212" s="6">
        <v>3892</v>
      </c>
      <c r="K212" s="6">
        <v>1832</v>
      </c>
      <c r="L212" s="6">
        <v>0</v>
      </c>
      <c r="M212" s="6">
        <v>34151</v>
      </c>
      <c r="N212" s="60">
        <f t="shared" si="11"/>
        <v>4.6419736305559329</v>
      </c>
    </row>
    <row r="213" spans="1:14" ht="15" thickBot="1" x14ac:dyDescent="0.35">
      <c r="A213" s="4" t="s">
        <v>3463</v>
      </c>
      <c r="B213" s="3" t="s">
        <v>236</v>
      </c>
      <c r="C213" s="4" t="s">
        <v>179</v>
      </c>
      <c r="D213" s="6">
        <v>7103</v>
      </c>
      <c r="E213" s="6">
        <v>31000</v>
      </c>
      <c r="F213" s="6">
        <v>1800</v>
      </c>
      <c r="G213" s="6">
        <v>0</v>
      </c>
      <c r="H213" s="6">
        <v>65</v>
      </c>
      <c r="I213" s="6">
        <v>0</v>
      </c>
      <c r="J213" s="6">
        <v>3721</v>
      </c>
      <c r="K213" s="6">
        <v>2500</v>
      </c>
      <c r="L213" s="6">
        <v>0</v>
      </c>
      <c r="M213" s="6">
        <v>39086</v>
      </c>
      <c r="N213" s="60">
        <f t="shared" si="11"/>
        <v>5.5027453188793469</v>
      </c>
    </row>
    <row r="214" spans="1:14" ht="15" thickBot="1" x14ac:dyDescent="0.35">
      <c r="A214" s="4" t="s">
        <v>3464</v>
      </c>
      <c r="B214" s="3" t="s">
        <v>237</v>
      </c>
      <c r="C214" s="4" t="s">
        <v>179</v>
      </c>
      <c r="D214" s="6">
        <v>10017</v>
      </c>
      <c r="E214" s="6">
        <v>31691</v>
      </c>
      <c r="F214" s="6">
        <v>1140</v>
      </c>
      <c r="G214" s="6">
        <v>2054</v>
      </c>
      <c r="H214" s="6">
        <v>168</v>
      </c>
      <c r="I214" s="6">
        <v>0</v>
      </c>
      <c r="J214" s="6">
        <v>3892</v>
      </c>
      <c r="K214" s="6">
        <v>1890</v>
      </c>
      <c r="L214" s="6">
        <v>0</v>
      </c>
      <c r="M214" s="6">
        <v>40835</v>
      </c>
      <c r="N214" s="60">
        <f t="shared" si="11"/>
        <v>4.0765698312868128</v>
      </c>
    </row>
    <row r="215" spans="1:14" ht="15" thickBot="1" x14ac:dyDescent="0.35">
      <c r="A215" s="4" t="s">
        <v>3465</v>
      </c>
      <c r="B215" s="3" t="s">
        <v>238</v>
      </c>
      <c r="C215" s="4" t="s">
        <v>179</v>
      </c>
      <c r="D215" s="6">
        <v>7272</v>
      </c>
      <c r="E215" s="6">
        <v>23805</v>
      </c>
      <c r="F215" s="6">
        <v>519</v>
      </c>
      <c r="G215" s="6">
        <v>1856</v>
      </c>
      <c r="H215" s="6">
        <v>66</v>
      </c>
      <c r="I215" s="6">
        <v>2</v>
      </c>
      <c r="J215" s="6">
        <v>5436</v>
      </c>
      <c r="K215" s="6">
        <v>2482</v>
      </c>
      <c r="L215" s="6">
        <v>0</v>
      </c>
      <c r="M215" s="6">
        <v>34164</v>
      </c>
      <c r="N215" s="60">
        <f t="shared" si="11"/>
        <v>4.6980198019801982</v>
      </c>
    </row>
    <row r="216" spans="1:14" ht="15" thickBot="1" x14ac:dyDescent="0.35">
      <c r="A216" s="4" t="s">
        <v>3466</v>
      </c>
      <c r="B216" s="3" t="s">
        <v>239</v>
      </c>
      <c r="C216" s="4" t="s">
        <v>179</v>
      </c>
      <c r="D216" s="6">
        <v>11377</v>
      </c>
      <c r="E216" s="6">
        <v>39077</v>
      </c>
      <c r="F216" s="6">
        <v>1137</v>
      </c>
      <c r="G216" s="6">
        <v>1245</v>
      </c>
      <c r="H216" s="6">
        <v>90</v>
      </c>
      <c r="I216" s="6">
        <v>3</v>
      </c>
      <c r="J216" s="6">
        <v>8638</v>
      </c>
      <c r="K216" s="6">
        <v>1571</v>
      </c>
      <c r="L216" s="6">
        <v>112</v>
      </c>
      <c r="M216" s="6">
        <v>51870</v>
      </c>
      <c r="N216" s="60">
        <f t="shared" si="11"/>
        <v>4.5591983827019424</v>
      </c>
    </row>
    <row r="217" spans="1:14" ht="15" thickBot="1" x14ac:dyDescent="0.35">
      <c r="A217" s="4" t="s">
        <v>3467</v>
      </c>
      <c r="B217" s="3" t="s">
        <v>240</v>
      </c>
      <c r="C217" s="4" t="s">
        <v>179</v>
      </c>
      <c r="D217" s="6">
        <v>8386</v>
      </c>
      <c r="E217" s="6">
        <v>48244</v>
      </c>
      <c r="F217" s="6">
        <v>2132</v>
      </c>
      <c r="G217" s="6">
        <v>1282</v>
      </c>
      <c r="H217" s="6">
        <v>79</v>
      </c>
      <c r="I217" s="6">
        <v>1</v>
      </c>
      <c r="J217" s="6">
        <v>5491</v>
      </c>
      <c r="K217" s="6">
        <v>799</v>
      </c>
      <c r="L217" s="6">
        <v>103</v>
      </c>
      <c r="M217" s="6">
        <v>58130</v>
      </c>
      <c r="N217" s="60">
        <f t="shared" si="11"/>
        <v>6.9317910803720491</v>
      </c>
    </row>
    <row r="218" spans="1:14" ht="15" thickBot="1" x14ac:dyDescent="0.35">
      <c r="A218" s="4" t="s">
        <v>3468</v>
      </c>
      <c r="B218" s="3" t="s">
        <v>241</v>
      </c>
      <c r="C218" s="4" t="s">
        <v>179</v>
      </c>
      <c r="D218" s="6">
        <v>9110</v>
      </c>
      <c r="E218" s="6">
        <v>29771</v>
      </c>
      <c r="F218" s="6">
        <v>534</v>
      </c>
      <c r="G218" s="6">
        <v>638</v>
      </c>
      <c r="H218" s="6">
        <v>25</v>
      </c>
      <c r="I218" s="6">
        <v>0</v>
      </c>
      <c r="J218" s="6">
        <v>1222</v>
      </c>
      <c r="K218" s="6">
        <v>204</v>
      </c>
      <c r="L218" s="6">
        <v>0</v>
      </c>
      <c r="M218" s="6">
        <v>32394</v>
      </c>
      <c r="N218" s="60">
        <f t="shared" si="11"/>
        <v>3.5558726673984631</v>
      </c>
    </row>
    <row r="219" spans="1:14" ht="15" thickBot="1" x14ac:dyDescent="0.35">
      <c r="A219" s="4" t="s">
        <v>3469</v>
      </c>
      <c r="B219" s="3" t="s">
        <v>242</v>
      </c>
      <c r="C219" s="4" t="s">
        <v>179</v>
      </c>
      <c r="D219" s="6">
        <v>9645</v>
      </c>
      <c r="E219" s="6">
        <v>59496</v>
      </c>
      <c r="F219" s="6">
        <v>1962</v>
      </c>
      <c r="G219" s="6">
        <v>1067</v>
      </c>
      <c r="H219" s="6">
        <v>108</v>
      </c>
      <c r="I219" s="6">
        <v>8</v>
      </c>
      <c r="J219" s="6">
        <v>3387</v>
      </c>
      <c r="K219" s="6">
        <v>2143</v>
      </c>
      <c r="L219" s="6">
        <v>0</v>
      </c>
      <c r="M219" s="6">
        <v>68163</v>
      </c>
      <c r="N219" s="60">
        <f t="shared" si="11"/>
        <v>7.0671850699844478</v>
      </c>
    </row>
    <row r="220" spans="1:14" ht="15" thickBot="1" x14ac:dyDescent="0.35">
      <c r="A220" s="4" t="s">
        <v>3470</v>
      </c>
      <c r="B220" s="3" t="s">
        <v>243</v>
      </c>
      <c r="C220" s="4" t="s">
        <v>179</v>
      </c>
      <c r="D220" s="6">
        <v>9301</v>
      </c>
      <c r="E220" s="6">
        <v>23641</v>
      </c>
      <c r="F220" s="6">
        <v>739</v>
      </c>
      <c r="G220" s="6">
        <v>2483</v>
      </c>
      <c r="H220" s="6">
        <v>36</v>
      </c>
      <c r="I220" s="6">
        <v>2</v>
      </c>
      <c r="J220" s="6">
        <v>18486</v>
      </c>
      <c r="K220" s="6">
        <v>1720</v>
      </c>
      <c r="L220" s="6">
        <v>112</v>
      </c>
      <c r="M220" s="6">
        <v>47217</v>
      </c>
      <c r="N220" s="60">
        <f t="shared" si="11"/>
        <v>5.076550908504462</v>
      </c>
    </row>
    <row r="221" spans="1:14" ht="15" thickBot="1" x14ac:dyDescent="0.35">
      <c r="A221" s="4" t="s">
        <v>3471</v>
      </c>
      <c r="B221" s="3" t="s">
        <v>244</v>
      </c>
      <c r="C221" s="4" t="s">
        <v>179</v>
      </c>
      <c r="D221" s="6">
        <v>7851</v>
      </c>
      <c r="E221" s="6">
        <v>22090</v>
      </c>
      <c r="F221" s="6">
        <v>1013</v>
      </c>
      <c r="G221" s="6">
        <v>827</v>
      </c>
      <c r="H221" s="6">
        <v>46</v>
      </c>
      <c r="I221" s="6">
        <v>0</v>
      </c>
      <c r="J221" s="6">
        <v>2622</v>
      </c>
      <c r="K221" s="6">
        <v>1983</v>
      </c>
      <c r="L221" s="6">
        <v>0</v>
      </c>
      <c r="M221" s="6">
        <v>28581</v>
      </c>
      <c r="N221" s="60">
        <f t="shared" si="11"/>
        <v>3.6404279709591134</v>
      </c>
    </row>
    <row r="222" spans="1:14" ht="15" thickBot="1" x14ac:dyDescent="0.35">
      <c r="A222" s="4" t="s">
        <v>3472</v>
      </c>
      <c r="B222" s="3" t="s">
        <v>245</v>
      </c>
      <c r="C222" s="4" t="s">
        <v>179</v>
      </c>
      <c r="D222" s="6">
        <v>10250</v>
      </c>
      <c r="E222" s="6">
        <v>34029</v>
      </c>
      <c r="F222" s="6">
        <v>1928</v>
      </c>
      <c r="G222" s="6">
        <v>2806</v>
      </c>
      <c r="H222" s="6">
        <v>67</v>
      </c>
      <c r="I222" s="6">
        <v>2</v>
      </c>
      <c r="J222" s="6">
        <v>3892</v>
      </c>
      <c r="K222" s="6">
        <v>1818</v>
      </c>
      <c r="L222" s="6">
        <v>0</v>
      </c>
      <c r="M222" s="6">
        <v>44540</v>
      </c>
      <c r="N222" s="60">
        <f t="shared" ref="N222:N233" si="12">M222/D222</f>
        <v>4.3453658536585369</v>
      </c>
    </row>
    <row r="223" spans="1:14" ht="15" thickBot="1" x14ac:dyDescent="0.35">
      <c r="A223" s="4" t="s">
        <v>3473</v>
      </c>
      <c r="B223" s="3" t="s">
        <v>246</v>
      </c>
      <c r="C223" s="4" t="s">
        <v>179</v>
      </c>
      <c r="D223" s="6">
        <v>10662</v>
      </c>
      <c r="E223" s="6">
        <v>30172</v>
      </c>
      <c r="F223" s="6">
        <v>796</v>
      </c>
      <c r="G223" s="6">
        <v>1217</v>
      </c>
      <c r="H223" s="6">
        <v>48</v>
      </c>
      <c r="I223" s="6">
        <v>1</v>
      </c>
      <c r="J223" s="6">
        <v>0</v>
      </c>
      <c r="K223" s="6">
        <v>0</v>
      </c>
      <c r="L223" s="6">
        <v>0</v>
      </c>
      <c r="M223" s="6">
        <v>32233</v>
      </c>
      <c r="N223" s="60">
        <f t="shared" si="12"/>
        <v>3.0231663852935657</v>
      </c>
    </row>
    <row r="224" spans="1:14" ht="15" thickBot="1" x14ac:dyDescent="0.35">
      <c r="A224" s="4" t="s">
        <v>3474</v>
      </c>
      <c r="B224" s="3" t="s">
        <v>247</v>
      </c>
      <c r="C224" s="4" t="s">
        <v>179</v>
      </c>
      <c r="D224" s="6">
        <v>11985</v>
      </c>
      <c r="E224" s="6">
        <v>68058</v>
      </c>
      <c r="F224" s="6">
        <v>3293</v>
      </c>
      <c r="G224" s="6">
        <v>1568</v>
      </c>
      <c r="H224" s="6">
        <v>174</v>
      </c>
      <c r="I224" s="6">
        <v>1</v>
      </c>
      <c r="J224" s="6">
        <v>3973</v>
      </c>
      <c r="K224" s="6">
        <v>2093</v>
      </c>
      <c r="L224" s="6">
        <v>0</v>
      </c>
      <c r="M224" s="6">
        <v>79159</v>
      </c>
      <c r="N224" s="60">
        <f t="shared" si="12"/>
        <v>6.6048393825615355</v>
      </c>
    </row>
    <row r="225" spans="1:14" ht="15" thickBot="1" x14ac:dyDescent="0.35">
      <c r="A225" s="4" t="s">
        <v>3475</v>
      </c>
      <c r="B225" s="3" t="s">
        <v>248</v>
      </c>
      <c r="C225" s="4" t="s">
        <v>179</v>
      </c>
      <c r="D225" s="6">
        <v>8147</v>
      </c>
      <c r="E225" s="6">
        <v>27867</v>
      </c>
      <c r="F225" s="6">
        <v>1015</v>
      </c>
      <c r="G225" s="6">
        <v>931</v>
      </c>
      <c r="H225" s="6">
        <v>40</v>
      </c>
      <c r="I225" s="6">
        <v>0</v>
      </c>
      <c r="J225" s="6">
        <v>2991</v>
      </c>
      <c r="K225" s="6">
        <v>1717</v>
      </c>
      <c r="L225" s="6">
        <v>0</v>
      </c>
      <c r="M225" s="6">
        <v>34561</v>
      </c>
      <c r="N225" s="60">
        <f t="shared" si="12"/>
        <v>4.2421750337547559</v>
      </c>
    </row>
    <row r="226" spans="1:14" ht="15" thickBot="1" x14ac:dyDescent="0.35">
      <c r="A226" s="4" t="s">
        <v>3476</v>
      </c>
      <c r="B226" s="3" t="s">
        <v>249</v>
      </c>
      <c r="C226" s="4" t="s">
        <v>179</v>
      </c>
      <c r="D226" s="6">
        <v>9714</v>
      </c>
      <c r="E226" s="6">
        <v>31032</v>
      </c>
      <c r="F226" s="6">
        <v>1783</v>
      </c>
      <c r="G226" s="6">
        <v>1542</v>
      </c>
      <c r="H226" s="6">
        <v>30</v>
      </c>
      <c r="I226" s="6">
        <v>0</v>
      </c>
      <c r="J226" s="6">
        <v>3288</v>
      </c>
      <c r="K226" s="6">
        <v>1565</v>
      </c>
      <c r="L226" s="6">
        <v>0</v>
      </c>
      <c r="M226" s="6">
        <v>39240</v>
      </c>
      <c r="N226" s="60">
        <f t="shared" si="12"/>
        <v>4.0395305744286594</v>
      </c>
    </row>
    <row r="227" spans="1:14" ht="15" thickBot="1" x14ac:dyDescent="0.35">
      <c r="A227" s="4" t="s">
        <v>3477</v>
      </c>
      <c r="B227" s="3" t="s">
        <v>250</v>
      </c>
      <c r="C227" s="4" t="s">
        <v>179</v>
      </c>
      <c r="D227" s="6">
        <v>9514</v>
      </c>
      <c r="E227" s="6">
        <v>35628</v>
      </c>
      <c r="F227" s="6">
        <v>683</v>
      </c>
      <c r="G227" s="6">
        <v>3280</v>
      </c>
      <c r="H227" s="6">
        <v>1</v>
      </c>
      <c r="I227" s="6">
        <v>0</v>
      </c>
      <c r="J227" s="6">
        <v>0</v>
      </c>
      <c r="K227" s="6">
        <v>0</v>
      </c>
      <c r="L227" s="6">
        <v>0</v>
      </c>
      <c r="M227" s="6">
        <v>39592</v>
      </c>
      <c r="N227" s="60">
        <f t="shared" si="12"/>
        <v>4.161446289678369</v>
      </c>
    </row>
    <row r="228" spans="1:14" ht="15" thickBot="1" x14ac:dyDescent="0.35">
      <c r="A228" s="4" t="s">
        <v>3478</v>
      </c>
      <c r="B228" s="3" t="s">
        <v>251</v>
      </c>
      <c r="C228" s="4" t="s">
        <v>179</v>
      </c>
      <c r="D228" s="6">
        <v>10251</v>
      </c>
      <c r="E228" s="6">
        <v>30638</v>
      </c>
      <c r="F228" s="6">
        <v>1439</v>
      </c>
      <c r="G228" s="6">
        <v>775</v>
      </c>
      <c r="H228" s="6">
        <v>55</v>
      </c>
      <c r="I228" s="6">
        <v>0</v>
      </c>
      <c r="J228" s="6">
        <v>3798</v>
      </c>
      <c r="K228" s="6">
        <v>2064</v>
      </c>
      <c r="L228" s="6">
        <v>0</v>
      </c>
      <c r="M228" s="6">
        <v>38769</v>
      </c>
      <c r="N228" s="60">
        <f t="shared" si="12"/>
        <v>3.7819724904887329</v>
      </c>
    </row>
    <row r="229" spans="1:14" ht="15" thickBot="1" x14ac:dyDescent="0.35">
      <c r="A229" s="4" t="s">
        <v>3479</v>
      </c>
      <c r="B229" s="3" t="s">
        <v>252</v>
      </c>
      <c r="C229" s="4" t="s">
        <v>179</v>
      </c>
      <c r="D229" s="6">
        <v>7370</v>
      </c>
      <c r="E229" s="6">
        <v>60067</v>
      </c>
      <c r="F229" s="6">
        <v>2614</v>
      </c>
      <c r="G229" s="6">
        <v>2542</v>
      </c>
      <c r="H229" s="6">
        <v>130</v>
      </c>
      <c r="I229" s="6">
        <v>4</v>
      </c>
      <c r="J229" s="6">
        <v>3209</v>
      </c>
      <c r="K229" s="6">
        <v>2063</v>
      </c>
      <c r="L229" s="6">
        <v>0</v>
      </c>
      <c r="M229" s="6">
        <v>70625</v>
      </c>
      <c r="N229" s="60">
        <f t="shared" si="12"/>
        <v>9.5827679782903665</v>
      </c>
    </row>
    <row r="230" spans="1:14" ht="15" thickBot="1" x14ac:dyDescent="0.35">
      <c r="A230" s="4" t="s">
        <v>3480</v>
      </c>
      <c r="B230" s="3" t="s">
        <v>253</v>
      </c>
      <c r="C230" s="4" t="s">
        <v>179</v>
      </c>
      <c r="D230" s="6">
        <v>8533</v>
      </c>
      <c r="E230" s="6">
        <v>47107</v>
      </c>
      <c r="F230" s="6">
        <v>6248</v>
      </c>
      <c r="G230" s="6">
        <v>6733</v>
      </c>
      <c r="H230" s="6">
        <v>82</v>
      </c>
      <c r="I230" s="6">
        <v>0</v>
      </c>
      <c r="J230" s="6">
        <v>3892</v>
      </c>
      <c r="K230" s="6">
        <v>1818</v>
      </c>
      <c r="L230" s="6">
        <v>0</v>
      </c>
      <c r="M230" s="6">
        <v>65880</v>
      </c>
      <c r="N230" s="60">
        <f t="shared" si="12"/>
        <v>7.7206140864877533</v>
      </c>
    </row>
    <row r="231" spans="1:14" ht="15" thickBot="1" x14ac:dyDescent="0.35">
      <c r="A231" s="4" t="s">
        <v>3481</v>
      </c>
      <c r="B231" s="3" t="s">
        <v>254</v>
      </c>
      <c r="C231" s="4" t="s">
        <v>179</v>
      </c>
      <c r="D231" s="6">
        <v>11811</v>
      </c>
      <c r="E231" s="6">
        <v>39788</v>
      </c>
      <c r="F231" s="6">
        <v>2420</v>
      </c>
      <c r="G231" s="6">
        <v>2781</v>
      </c>
      <c r="H231" s="6">
        <v>108</v>
      </c>
      <c r="I231" s="6">
        <v>1</v>
      </c>
      <c r="J231" s="6">
        <v>3287</v>
      </c>
      <c r="K231" s="6">
        <v>1579</v>
      </c>
      <c r="L231" s="6">
        <v>0</v>
      </c>
      <c r="M231" s="6">
        <v>49963</v>
      </c>
      <c r="N231" s="60">
        <f t="shared" si="12"/>
        <v>4.2302091270849207</v>
      </c>
    </row>
    <row r="232" spans="1:14" ht="15" thickBot="1" x14ac:dyDescent="0.35">
      <c r="A232" s="4" t="s">
        <v>3482</v>
      </c>
      <c r="B232" s="3" t="s">
        <v>255</v>
      </c>
      <c r="C232" s="4" t="s">
        <v>179</v>
      </c>
      <c r="D232" s="6">
        <v>10014</v>
      </c>
      <c r="E232" s="6">
        <v>24120</v>
      </c>
      <c r="F232" s="6">
        <v>1018</v>
      </c>
      <c r="G232" s="6">
        <v>2522</v>
      </c>
      <c r="H232" s="6">
        <v>22</v>
      </c>
      <c r="I232" s="6">
        <v>0</v>
      </c>
      <c r="J232" s="6">
        <v>8050</v>
      </c>
      <c r="K232" s="6">
        <v>1538</v>
      </c>
      <c r="L232" s="6">
        <v>112</v>
      </c>
      <c r="M232" s="6">
        <v>37382</v>
      </c>
      <c r="N232" s="60">
        <f t="shared" si="12"/>
        <v>3.73297383662872</v>
      </c>
    </row>
    <row r="233" spans="1:14" x14ac:dyDescent="0.3">
      <c r="B233" s="17" t="s">
        <v>3560</v>
      </c>
      <c r="C233" s="63"/>
      <c r="D233" s="49">
        <f t="shared" ref="D233:M233" si="13">SUM(D157:D232)</f>
        <v>703831</v>
      </c>
      <c r="E233" s="49">
        <f t="shared" si="13"/>
        <v>2732103</v>
      </c>
      <c r="F233" s="49">
        <f t="shared" si="13"/>
        <v>125140</v>
      </c>
      <c r="G233" s="49">
        <f t="shared" si="13"/>
        <v>166009</v>
      </c>
      <c r="H233" s="49">
        <f t="shared" si="13"/>
        <v>4820</v>
      </c>
      <c r="I233" s="49">
        <f t="shared" si="13"/>
        <v>99</v>
      </c>
      <c r="J233" s="49">
        <f t="shared" si="13"/>
        <v>392602</v>
      </c>
      <c r="K233" s="49">
        <f t="shared" si="13"/>
        <v>128327</v>
      </c>
      <c r="L233" s="49">
        <f t="shared" si="13"/>
        <v>5731</v>
      </c>
      <c r="M233" s="49">
        <f t="shared" si="13"/>
        <v>3554732</v>
      </c>
      <c r="N233" s="64">
        <f t="shared" si="12"/>
        <v>5.0505476456706226</v>
      </c>
    </row>
    <row r="234" spans="1:14" ht="15" thickBot="1" x14ac:dyDescent="0.35">
      <c r="B234" s="17" t="s">
        <v>3561</v>
      </c>
      <c r="C234" s="65"/>
      <c r="D234" s="66">
        <f t="shared" ref="D234:M234" si="14">D233/76</f>
        <v>9260.9342105263149</v>
      </c>
      <c r="E234" s="66">
        <f t="shared" si="14"/>
        <v>35948.723684210527</v>
      </c>
      <c r="F234" s="66">
        <f t="shared" si="14"/>
        <v>1646.578947368421</v>
      </c>
      <c r="G234" s="66">
        <f t="shared" si="14"/>
        <v>2184.3289473684213</v>
      </c>
      <c r="H234" s="66">
        <f t="shared" si="14"/>
        <v>63.421052631578945</v>
      </c>
      <c r="I234" s="66">
        <f t="shared" si="14"/>
        <v>1.3026315789473684</v>
      </c>
      <c r="J234" s="66">
        <f t="shared" si="14"/>
        <v>5165.8157894736842</v>
      </c>
      <c r="K234" s="66">
        <f t="shared" si="14"/>
        <v>1688.5131578947369</v>
      </c>
      <c r="L234" s="66">
        <f t="shared" si="14"/>
        <v>75.40789473684211</v>
      </c>
      <c r="M234" s="66">
        <f t="shared" si="14"/>
        <v>46772.789473684214</v>
      </c>
      <c r="N234" s="67"/>
    </row>
    <row r="235" spans="1:14" ht="15" thickBot="1" x14ac:dyDescent="0.35">
      <c r="B235" s="3"/>
      <c r="C235" s="4"/>
      <c r="D235" s="6"/>
      <c r="E235" s="6"/>
      <c r="F235" s="6"/>
      <c r="G235" s="6"/>
      <c r="H235" s="6"/>
      <c r="I235" s="6"/>
      <c r="J235" s="6"/>
      <c r="K235" s="6"/>
      <c r="L235" s="6"/>
      <c r="M235" s="6"/>
    </row>
    <row r="236" spans="1:14" ht="15" thickBot="1" x14ac:dyDescent="0.35">
      <c r="A236" s="4" t="s">
        <v>3332</v>
      </c>
      <c r="B236" s="3" t="s">
        <v>256</v>
      </c>
      <c r="C236" s="4" t="s">
        <v>257</v>
      </c>
      <c r="D236" s="6">
        <v>21133</v>
      </c>
      <c r="E236" s="6">
        <v>97742</v>
      </c>
      <c r="F236" s="6">
        <v>3336</v>
      </c>
      <c r="G236" s="6">
        <v>4543</v>
      </c>
      <c r="H236" s="6">
        <v>125</v>
      </c>
      <c r="I236" s="6">
        <v>14</v>
      </c>
      <c r="J236" s="6">
        <v>9447</v>
      </c>
      <c r="K236" s="6">
        <v>2358</v>
      </c>
      <c r="L236" s="6">
        <v>0</v>
      </c>
      <c r="M236" s="6">
        <v>117551</v>
      </c>
      <c r="N236" s="60">
        <f t="shared" ref="N236:N267" si="15">M236/D236</f>
        <v>5.5624378933421665</v>
      </c>
    </row>
    <row r="237" spans="1:14" ht="15" thickBot="1" x14ac:dyDescent="0.35">
      <c r="A237" s="4" t="s">
        <v>3333</v>
      </c>
      <c r="B237" s="3" t="s">
        <v>258</v>
      </c>
      <c r="C237" s="4" t="s">
        <v>257</v>
      </c>
      <c r="D237" s="6">
        <v>13741</v>
      </c>
      <c r="E237" s="6">
        <v>15611</v>
      </c>
      <c r="F237" s="6">
        <v>319</v>
      </c>
      <c r="G237" s="6">
        <v>818</v>
      </c>
      <c r="H237" s="6">
        <v>35</v>
      </c>
      <c r="I237" s="6">
        <v>0</v>
      </c>
      <c r="J237" s="6">
        <v>3387</v>
      </c>
      <c r="K237" s="6">
        <v>2143</v>
      </c>
      <c r="L237" s="6">
        <v>0</v>
      </c>
      <c r="M237" s="6">
        <v>22313</v>
      </c>
      <c r="N237" s="60">
        <f t="shared" si="15"/>
        <v>1.6238265046212066</v>
      </c>
    </row>
    <row r="238" spans="1:14" ht="15" thickBot="1" x14ac:dyDescent="0.35">
      <c r="A238" s="4" t="s">
        <v>3334</v>
      </c>
      <c r="B238" s="3" t="s">
        <v>259</v>
      </c>
      <c r="C238" s="4" t="s">
        <v>257</v>
      </c>
      <c r="D238" s="6">
        <v>17401</v>
      </c>
      <c r="E238" s="6">
        <v>55049</v>
      </c>
      <c r="F238" s="6">
        <v>2393</v>
      </c>
      <c r="G238" s="6">
        <v>1646</v>
      </c>
      <c r="H238" s="6">
        <v>135</v>
      </c>
      <c r="I238" s="6">
        <v>4</v>
      </c>
      <c r="J238" s="6">
        <v>7157</v>
      </c>
      <c r="K238" s="6">
        <v>1342</v>
      </c>
      <c r="L238" s="6">
        <v>105</v>
      </c>
      <c r="M238" s="6">
        <v>67827</v>
      </c>
      <c r="N238" s="60">
        <f t="shared" si="15"/>
        <v>3.8978794322165391</v>
      </c>
    </row>
    <row r="239" spans="1:14" ht="15" thickBot="1" x14ac:dyDescent="0.35">
      <c r="A239" s="4" t="s">
        <v>3335</v>
      </c>
      <c r="B239" s="3" t="s">
        <v>260</v>
      </c>
      <c r="C239" s="4" t="s">
        <v>257</v>
      </c>
      <c r="D239" s="6">
        <v>21412</v>
      </c>
      <c r="E239" s="6">
        <v>67309</v>
      </c>
      <c r="F239" s="6">
        <v>4484</v>
      </c>
      <c r="G239" s="6">
        <v>11621</v>
      </c>
      <c r="H239" s="6">
        <v>121</v>
      </c>
      <c r="I239" s="6">
        <v>0</v>
      </c>
      <c r="J239" s="6">
        <v>8664</v>
      </c>
      <c r="K239" s="6">
        <v>969</v>
      </c>
      <c r="L239" s="6">
        <v>0</v>
      </c>
      <c r="M239" s="6">
        <v>93168</v>
      </c>
      <c r="N239" s="60">
        <f t="shared" si="15"/>
        <v>4.3512049318139363</v>
      </c>
    </row>
    <row r="240" spans="1:14" ht="15" thickBot="1" x14ac:dyDescent="0.35">
      <c r="A240" s="4" t="s">
        <v>3336</v>
      </c>
      <c r="B240" s="3" t="s">
        <v>261</v>
      </c>
      <c r="C240" s="4" t="s">
        <v>257</v>
      </c>
      <c r="D240" s="6">
        <v>25883</v>
      </c>
      <c r="E240" s="6">
        <v>56446</v>
      </c>
      <c r="F240" s="6">
        <v>4087</v>
      </c>
      <c r="G240" s="6">
        <v>6724</v>
      </c>
      <c r="H240" s="6">
        <v>146</v>
      </c>
      <c r="I240" s="6">
        <v>6</v>
      </c>
      <c r="J240" s="6">
        <v>11028</v>
      </c>
      <c r="K240" s="6">
        <v>5031</v>
      </c>
      <c r="L240" s="6">
        <v>117</v>
      </c>
      <c r="M240" s="6">
        <v>83579</v>
      </c>
      <c r="N240" s="60">
        <f t="shared" si="15"/>
        <v>3.2291079086659198</v>
      </c>
    </row>
    <row r="241" spans="1:14" ht="15" thickBot="1" x14ac:dyDescent="0.35">
      <c r="A241" s="4" t="s">
        <v>3337</v>
      </c>
      <c r="B241" s="3" t="s">
        <v>262</v>
      </c>
      <c r="C241" s="4" t="s">
        <v>257</v>
      </c>
      <c r="D241" s="6">
        <v>24787</v>
      </c>
      <c r="E241" s="6">
        <v>102065</v>
      </c>
      <c r="F241" s="6">
        <v>2493</v>
      </c>
      <c r="G241" s="6">
        <v>5423</v>
      </c>
      <c r="H241" s="6">
        <v>91</v>
      </c>
      <c r="I241" s="6">
        <v>0</v>
      </c>
      <c r="J241" s="6">
        <v>0</v>
      </c>
      <c r="K241" s="6">
        <v>0</v>
      </c>
      <c r="L241" s="6">
        <v>0</v>
      </c>
      <c r="M241" s="6">
        <v>110072</v>
      </c>
      <c r="N241" s="60">
        <f t="shared" si="15"/>
        <v>4.4407148908702139</v>
      </c>
    </row>
    <row r="242" spans="1:14" ht="15" thickBot="1" x14ac:dyDescent="0.35">
      <c r="A242" s="4" t="s">
        <v>3338</v>
      </c>
      <c r="B242" s="3" t="s">
        <v>263</v>
      </c>
      <c r="C242" s="4" t="s">
        <v>257</v>
      </c>
      <c r="D242" s="6">
        <v>14970</v>
      </c>
      <c r="E242" s="6">
        <v>70447</v>
      </c>
      <c r="F242" s="6">
        <v>5707</v>
      </c>
      <c r="G242" s="6">
        <v>7585</v>
      </c>
      <c r="H242" s="6">
        <v>153</v>
      </c>
      <c r="I242" s="6">
        <v>0</v>
      </c>
      <c r="J242" s="6">
        <v>20229</v>
      </c>
      <c r="K242" s="6">
        <v>6714</v>
      </c>
      <c r="L242" s="6">
        <v>0</v>
      </c>
      <c r="M242" s="6">
        <v>110835</v>
      </c>
      <c r="N242" s="60">
        <f t="shared" si="15"/>
        <v>7.4038076152304608</v>
      </c>
    </row>
    <row r="243" spans="1:14" ht="15" thickBot="1" x14ac:dyDescent="0.35">
      <c r="A243" s="4" t="s">
        <v>3339</v>
      </c>
      <c r="B243" s="3" t="s">
        <v>264</v>
      </c>
      <c r="C243" s="4" t="s">
        <v>257</v>
      </c>
      <c r="D243" s="6">
        <v>20141</v>
      </c>
      <c r="E243" s="6">
        <v>48592</v>
      </c>
      <c r="F243" s="6">
        <v>1933</v>
      </c>
      <c r="G243" s="6">
        <v>2895</v>
      </c>
      <c r="H243" s="6">
        <v>64</v>
      </c>
      <c r="I243" s="6">
        <v>0</v>
      </c>
      <c r="J243" s="6">
        <v>476</v>
      </c>
      <c r="K243" s="6">
        <v>8</v>
      </c>
      <c r="L243" s="6">
        <v>0</v>
      </c>
      <c r="M243" s="6">
        <v>53968</v>
      </c>
      <c r="N243" s="60">
        <f t="shared" si="15"/>
        <v>2.6795094583188521</v>
      </c>
    </row>
    <row r="244" spans="1:14" ht="15" thickBot="1" x14ac:dyDescent="0.35">
      <c r="A244" s="4" t="s">
        <v>3340</v>
      </c>
      <c r="B244" s="3" t="s">
        <v>265</v>
      </c>
      <c r="C244" s="4" t="s">
        <v>257</v>
      </c>
      <c r="D244" s="6">
        <v>15175</v>
      </c>
      <c r="E244" s="6">
        <v>67652</v>
      </c>
      <c r="F244" s="6">
        <v>4204</v>
      </c>
      <c r="G244" s="6">
        <v>4211</v>
      </c>
      <c r="H244" s="6">
        <v>70</v>
      </c>
      <c r="I244" s="6">
        <v>2</v>
      </c>
      <c r="J244" s="6">
        <v>20855</v>
      </c>
      <c r="K244" s="6">
        <v>13983</v>
      </c>
      <c r="L244" s="6">
        <v>0</v>
      </c>
      <c r="M244" s="6">
        <v>110975</v>
      </c>
      <c r="N244" s="60">
        <f t="shared" si="15"/>
        <v>7.3130148270181223</v>
      </c>
    </row>
    <row r="245" spans="1:14" ht="15" thickBot="1" x14ac:dyDescent="0.35">
      <c r="A245" s="4" t="s">
        <v>3341</v>
      </c>
      <c r="B245" s="3" t="s">
        <v>266</v>
      </c>
      <c r="C245" s="4" t="s">
        <v>257</v>
      </c>
      <c r="D245" s="6">
        <v>12667</v>
      </c>
      <c r="E245" s="6">
        <v>41187</v>
      </c>
      <c r="F245" s="6">
        <v>912</v>
      </c>
      <c r="G245" s="6">
        <v>214</v>
      </c>
      <c r="H245" s="6">
        <v>128</v>
      </c>
      <c r="I245" s="6">
        <v>0</v>
      </c>
      <c r="J245" s="6">
        <v>7000</v>
      </c>
      <c r="K245" s="6">
        <v>8721</v>
      </c>
      <c r="L245" s="6">
        <v>0</v>
      </c>
      <c r="M245" s="6">
        <v>58162</v>
      </c>
      <c r="N245" s="60">
        <f t="shared" si="15"/>
        <v>4.591616010104997</v>
      </c>
    </row>
    <row r="246" spans="1:14" ht="15" thickBot="1" x14ac:dyDescent="0.35">
      <c r="A246" s="4" t="s">
        <v>3342</v>
      </c>
      <c r="B246" s="3" t="s">
        <v>267</v>
      </c>
      <c r="C246" s="4" t="s">
        <v>257</v>
      </c>
      <c r="D246" s="6">
        <v>19008</v>
      </c>
      <c r="E246" s="6">
        <v>35580</v>
      </c>
      <c r="F246" s="6">
        <v>2242</v>
      </c>
      <c r="G246" s="6">
        <v>2130</v>
      </c>
      <c r="H246" s="6">
        <v>90</v>
      </c>
      <c r="I246" s="6">
        <v>2</v>
      </c>
      <c r="J246" s="6">
        <v>2921</v>
      </c>
      <c r="K246" s="6">
        <v>1694</v>
      </c>
      <c r="L246" s="6">
        <v>0</v>
      </c>
      <c r="M246" s="6">
        <v>44657</v>
      </c>
      <c r="N246" s="60">
        <f t="shared" si="15"/>
        <v>2.3493792087542089</v>
      </c>
    </row>
    <row r="247" spans="1:14" ht="15" thickBot="1" x14ac:dyDescent="0.35">
      <c r="A247" s="4" t="s">
        <v>3343</v>
      </c>
      <c r="B247" s="3" t="s">
        <v>268</v>
      </c>
      <c r="C247" s="4" t="s">
        <v>257</v>
      </c>
      <c r="D247" s="6">
        <v>15068</v>
      </c>
      <c r="E247" s="6">
        <v>42583</v>
      </c>
      <c r="F247" s="6">
        <v>4010</v>
      </c>
      <c r="G247" s="6">
        <v>2650</v>
      </c>
      <c r="H247" s="6">
        <v>140</v>
      </c>
      <c r="I247" s="6">
        <v>2</v>
      </c>
      <c r="J247" s="6">
        <v>5528</v>
      </c>
      <c r="K247" s="6">
        <v>1076</v>
      </c>
      <c r="L247" s="6">
        <v>50</v>
      </c>
      <c r="M247" s="6">
        <v>56037</v>
      </c>
      <c r="N247" s="60">
        <f t="shared" si="15"/>
        <v>3.7189408016989649</v>
      </c>
    </row>
    <row r="248" spans="1:14" ht="15" thickBot="1" x14ac:dyDescent="0.35">
      <c r="A248" s="4" t="s">
        <v>3344</v>
      </c>
      <c r="B248" s="3" t="s">
        <v>269</v>
      </c>
      <c r="C248" s="4" t="s">
        <v>257</v>
      </c>
      <c r="D248" s="6">
        <v>13894</v>
      </c>
      <c r="E248" s="6">
        <v>58978</v>
      </c>
      <c r="F248" s="6">
        <v>3558</v>
      </c>
      <c r="G248" s="6">
        <v>2501</v>
      </c>
      <c r="H248" s="6">
        <v>115</v>
      </c>
      <c r="I248" s="6">
        <v>2</v>
      </c>
      <c r="J248" s="6">
        <v>583</v>
      </c>
      <c r="K248" s="6">
        <v>6</v>
      </c>
      <c r="L248" s="6">
        <v>2</v>
      </c>
      <c r="M248" s="6">
        <v>65743</v>
      </c>
      <c r="N248" s="60">
        <f t="shared" si="15"/>
        <v>4.7317547142651506</v>
      </c>
    </row>
    <row r="249" spans="1:14" ht="15" thickBot="1" x14ac:dyDescent="0.35">
      <c r="A249" s="4" t="s">
        <v>3345</v>
      </c>
      <c r="B249" s="3" t="s">
        <v>270</v>
      </c>
      <c r="C249" s="4" t="s">
        <v>257</v>
      </c>
      <c r="D249" s="6">
        <v>15010</v>
      </c>
      <c r="E249" s="6">
        <v>58120</v>
      </c>
      <c r="F249" s="6">
        <v>7357</v>
      </c>
      <c r="G249" s="6">
        <v>8683</v>
      </c>
      <c r="H249" s="6">
        <v>144</v>
      </c>
      <c r="I249" s="6">
        <v>10</v>
      </c>
      <c r="J249" s="6">
        <v>14482</v>
      </c>
      <c r="K249" s="6">
        <v>6213</v>
      </c>
      <c r="L249" s="6">
        <v>0</v>
      </c>
      <c r="M249" s="6">
        <v>94999</v>
      </c>
      <c r="N249" s="60">
        <f t="shared" si="15"/>
        <v>6.3290473017988012</v>
      </c>
    </row>
    <row r="250" spans="1:14" ht="15" thickBot="1" x14ac:dyDescent="0.35">
      <c r="A250" s="4" t="s">
        <v>3346</v>
      </c>
      <c r="B250" s="3" t="s">
        <v>271</v>
      </c>
      <c r="C250" s="4" t="s">
        <v>257</v>
      </c>
      <c r="D250" s="6">
        <v>12982</v>
      </c>
      <c r="E250" s="6">
        <v>71200</v>
      </c>
      <c r="F250" s="6">
        <v>2503</v>
      </c>
      <c r="G250" s="6">
        <v>4358</v>
      </c>
      <c r="H250" s="6">
        <v>108</v>
      </c>
      <c r="I250" s="6">
        <v>3</v>
      </c>
      <c r="J250" s="6">
        <v>6211</v>
      </c>
      <c r="K250" s="6">
        <v>1176</v>
      </c>
      <c r="L250" s="6">
        <v>18</v>
      </c>
      <c r="M250" s="6">
        <v>85574</v>
      </c>
      <c r="N250" s="60">
        <f t="shared" si="15"/>
        <v>6.5917424125712527</v>
      </c>
    </row>
    <row r="251" spans="1:14" ht="15" thickBot="1" x14ac:dyDescent="0.35">
      <c r="A251" s="4" t="s">
        <v>3347</v>
      </c>
      <c r="B251" s="3" t="s">
        <v>272</v>
      </c>
      <c r="C251" s="4" t="s">
        <v>257</v>
      </c>
      <c r="D251" s="6">
        <v>14854</v>
      </c>
      <c r="E251" s="6">
        <v>95179</v>
      </c>
      <c r="F251" s="6">
        <v>7321</v>
      </c>
      <c r="G251" s="6">
        <v>6406</v>
      </c>
      <c r="H251" s="6">
        <v>70</v>
      </c>
      <c r="I251" s="6">
        <v>3</v>
      </c>
      <c r="J251" s="6">
        <v>6895</v>
      </c>
      <c r="K251" s="6">
        <v>1158</v>
      </c>
      <c r="L251" s="6">
        <v>55</v>
      </c>
      <c r="M251" s="6">
        <v>117084</v>
      </c>
      <c r="N251" s="60">
        <f t="shared" si="15"/>
        <v>7.8823212602665951</v>
      </c>
    </row>
    <row r="252" spans="1:14" ht="15" thickBot="1" x14ac:dyDescent="0.35">
      <c r="A252" s="4" t="s">
        <v>3348</v>
      </c>
      <c r="B252" s="3" t="s">
        <v>273</v>
      </c>
      <c r="C252" s="4" t="s">
        <v>257</v>
      </c>
      <c r="D252" s="6">
        <v>14074</v>
      </c>
      <c r="E252" s="6">
        <v>66636</v>
      </c>
      <c r="F252" s="6">
        <v>4466</v>
      </c>
      <c r="G252" s="6">
        <v>4928</v>
      </c>
      <c r="H252" s="6">
        <v>30</v>
      </c>
      <c r="I252" s="6">
        <v>0</v>
      </c>
      <c r="J252" s="6">
        <v>3270</v>
      </c>
      <c r="K252" s="6">
        <v>2100</v>
      </c>
      <c r="L252" s="6">
        <v>0</v>
      </c>
      <c r="M252" s="6">
        <v>81430</v>
      </c>
      <c r="N252" s="60">
        <f t="shared" si="15"/>
        <v>5.7858462412960066</v>
      </c>
    </row>
    <row r="253" spans="1:14" ht="15" thickBot="1" x14ac:dyDescent="0.35">
      <c r="A253" s="4" t="s">
        <v>3349</v>
      </c>
      <c r="B253" s="3" t="s">
        <v>274</v>
      </c>
      <c r="C253" s="4" t="s">
        <v>257</v>
      </c>
      <c r="D253" s="6">
        <v>19591</v>
      </c>
      <c r="E253" s="6">
        <v>84082</v>
      </c>
      <c r="F253" s="6">
        <v>12518</v>
      </c>
      <c r="G253" s="6">
        <v>10841</v>
      </c>
      <c r="H253" s="6">
        <v>158</v>
      </c>
      <c r="I253" s="6">
        <v>4</v>
      </c>
      <c r="J253" s="6">
        <v>10760</v>
      </c>
      <c r="K253" s="6">
        <v>3239</v>
      </c>
      <c r="L253" s="6">
        <v>0</v>
      </c>
      <c r="M253" s="6">
        <v>121598</v>
      </c>
      <c r="N253" s="60">
        <f t="shared" si="15"/>
        <v>6.2068296666836815</v>
      </c>
    </row>
    <row r="254" spans="1:14" ht="15" thickBot="1" x14ac:dyDescent="0.35">
      <c r="A254" s="4" t="s">
        <v>3350</v>
      </c>
      <c r="B254" s="3" t="s">
        <v>275</v>
      </c>
      <c r="C254" s="4" t="s">
        <v>257</v>
      </c>
      <c r="D254" s="6">
        <v>13306</v>
      </c>
      <c r="E254" s="6">
        <v>26273</v>
      </c>
      <c r="F254" s="6">
        <v>1004</v>
      </c>
      <c r="G254" s="6">
        <v>1770</v>
      </c>
      <c r="H254" s="6">
        <v>28</v>
      </c>
      <c r="I254" s="6">
        <v>0</v>
      </c>
      <c r="J254" s="6">
        <v>7762</v>
      </c>
      <c r="K254" s="6">
        <v>555</v>
      </c>
      <c r="L254" s="6">
        <v>0</v>
      </c>
      <c r="M254" s="6">
        <v>37392</v>
      </c>
      <c r="N254" s="60">
        <f t="shared" si="15"/>
        <v>2.8101608297008869</v>
      </c>
    </row>
    <row r="255" spans="1:14" ht="15" thickBot="1" x14ac:dyDescent="0.35">
      <c r="A255" s="4" t="s">
        <v>3351</v>
      </c>
      <c r="B255" s="3" t="s">
        <v>276</v>
      </c>
      <c r="C255" s="4" t="s">
        <v>257</v>
      </c>
      <c r="D255" s="6">
        <v>25830</v>
      </c>
      <c r="E255" s="6">
        <v>73855</v>
      </c>
      <c r="F255" s="6">
        <v>2740</v>
      </c>
      <c r="G255" s="6">
        <v>3737</v>
      </c>
      <c r="H255" s="6">
        <v>97</v>
      </c>
      <c r="I255" s="6">
        <v>5</v>
      </c>
      <c r="J255" s="6">
        <v>2622</v>
      </c>
      <c r="K255" s="6">
        <v>1982</v>
      </c>
      <c r="L255" s="6">
        <v>0</v>
      </c>
      <c r="M255" s="6">
        <v>85033</v>
      </c>
      <c r="N255" s="60">
        <f t="shared" si="15"/>
        <v>3.292024777390631</v>
      </c>
    </row>
    <row r="256" spans="1:14" ht="15" thickBot="1" x14ac:dyDescent="0.35">
      <c r="A256" s="4" t="s">
        <v>3352</v>
      </c>
      <c r="B256" s="3" t="s">
        <v>277</v>
      </c>
      <c r="C256" s="4" t="s">
        <v>257</v>
      </c>
      <c r="D256" s="6">
        <v>14230</v>
      </c>
      <c r="E256" s="6">
        <v>37410</v>
      </c>
      <c r="F256" s="6">
        <v>332</v>
      </c>
      <c r="G256" s="6">
        <v>1876</v>
      </c>
      <c r="H256" s="6">
        <v>48</v>
      </c>
      <c r="I256" s="6">
        <v>0</v>
      </c>
      <c r="J256" s="6">
        <v>3892</v>
      </c>
      <c r="K256" s="6">
        <v>1892</v>
      </c>
      <c r="L256" s="6">
        <v>0</v>
      </c>
      <c r="M256" s="6">
        <v>45450</v>
      </c>
      <c r="N256" s="60">
        <f t="shared" si="15"/>
        <v>3.1939564300773013</v>
      </c>
    </row>
    <row r="257" spans="1:14" ht="15" thickBot="1" x14ac:dyDescent="0.35">
      <c r="A257" s="4" t="s">
        <v>3353</v>
      </c>
      <c r="B257" s="3" t="s">
        <v>278</v>
      </c>
      <c r="C257" s="4" t="s">
        <v>257</v>
      </c>
      <c r="D257" s="6">
        <v>19900</v>
      </c>
      <c r="E257" s="6">
        <v>57259</v>
      </c>
      <c r="F257" s="6">
        <v>5904</v>
      </c>
      <c r="G257" s="6">
        <v>6985</v>
      </c>
      <c r="H257" s="6">
        <v>95</v>
      </c>
      <c r="I257" s="6">
        <v>0</v>
      </c>
      <c r="J257" s="6">
        <v>10755</v>
      </c>
      <c r="K257" s="6">
        <v>3234</v>
      </c>
      <c r="L257" s="6">
        <v>0</v>
      </c>
      <c r="M257" s="6">
        <v>84232</v>
      </c>
      <c r="N257" s="60">
        <f t="shared" si="15"/>
        <v>4.2327638190954771</v>
      </c>
    </row>
    <row r="258" spans="1:14" ht="15" thickBot="1" x14ac:dyDescent="0.35">
      <c r="A258" s="4" t="s">
        <v>3354</v>
      </c>
      <c r="B258" s="3" t="s">
        <v>279</v>
      </c>
      <c r="C258" s="4" t="s">
        <v>257</v>
      </c>
      <c r="D258" s="6">
        <v>17626</v>
      </c>
      <c r="E258" s="6">
        <v>79464</v>
      </c>
      <c r="F258" s="6">
        <v>4093</v>
      </c>
      <c r="G258" s="6">
        <v>5460</v>
      </c>
      <c r="H258" s="6">
        <v>64</v>
      </c>
      <c r="I258" s="6">
        <v>2</v>
      </c>
      <c r="J258" s="6">
        <v>3892</v>
      </c>
      <c r="K258" s="6">
        <v>1820</v>
      </c>
      <c r="L258" s="6">
        <v>0</v>
      </c>
      <c r="M258" s="6">
        <v>94793</v>
      </c>
      <c r="N258" s="60">
        <f t="shared" si="15"/>
        <v>5.3780211051855211</v>
      </c>
    </row>
    <row r="259" spans="1:14" ht="15" thickBot="1" x14ac:dyDescent="0.35">
      <c r="A259" s="4" t="s">
        <v>3355</v>
      </c>
      <c r="B259" s="3" t="s">
        <v>280</v>
      </c>
      <c r="C259" s="4" t="s">
        <v>257</v>
      </c>
      <c r="D259" s="6">
        <v>13167</v>
      </c>
      <c r="E259" s="6">
        <v>65033</v>
      </c>
      <c r="F259" s="6">
        <v>4701</v>
      </c>
      <c r="G259" s="6">
        <v>5798</v>
      </c>
      <c r="H259" s="6">
        <v>42</v>
      </c>
      <c r="I259" s="6">
        <v>1</v>
      </c>
      <c r="J259" s="6">
        <v>0</v>
      </c>
      <c r="K259" s="6">
        <v>0</v>
      </c>
      <c r="L259" s="6">
        <v>0</v>
      </c>
      <c r="M259" s="6">
        <v>75574</v>
      </c>
      <c r="N259" s="60">
        <f t="shared" si="15"/>
        <v>5.7396521607047921</v>
      </c>
    </row>
    <row r="260" spans="1:14" ht="15" thickBot="1" x14ac:dyDescent="0.35">
      <c r="A260" s="4" t="s">
        <v>3356</v>
      </c>
      <c r="B260" s="3" t="s">
        <v>281</v>
      </c>
      <c r="C260" s="4" t="s">
        <v>257</v>
      </c>
      <c r="D260" s="6">
        <v>17068</v>
      </c>
      <c r="E260" s="6">
        <v>28518</v>
      </c>
      <c r="F260" s="6">
        <v>2716</v>
      </c>
      <c r="G260" s="6">
        <v>3598</v>
      </c>
      <c r="H260" s="6">
        <v>55</v>
      </c>
      <c r="I260" s="6">
        <v>0</v>
      </c>
      <c r="J260" s="6">
        <v>997</v>
      </c>
      <c r="K260" s="6">
        <v>0</v>
      </c>
      <c r="L260" s="6">
        <v>0</v>
      </c>
      <c r="M260" s="6">
        <v>35884</v>
      </c>
      <c r="N260" s="60">
        <f t="shared" si="15"/>
        <v>2.1024138739161002</v>
      </c>
    </row>
    <row r="261" spans="1:14" ht="15" thickBot="1" x14ac:dyDescent="0.35">
      <c r="A261" s="4" t="s">
        <v>3357</v>
      </c>
      <c r="B261" s="3" t="s">
        <v>282</v>
      </c>
      <c r="C261" s="4" t="s">
        <v>257</v>
      </c>
      <c r="D261" s="6">
        <v>14480</v>
      </c>
      <c r="E261" s="6">
        <v>59876</v>
      </c>
      <c r="F261" s="6">
        <v>2887</v>
      </c>
      <c r="G261" s="6">
        <v>5206</v>
      </c>
      <c r="H261" s="6">
        <v>67</v>
      </c>
      <c r="I261" s="6">
        <v>4</v>
      </c>
      <c r="J261" s="6">
        <v>3084</v>
      </c>
      <c r="K261" s="6">
        <v>1416</v>
      </c>
      <c r="L261" s="6">
        <v>35</v>
      </c>
      <c r="M261" s="6">
        <v>72571</v>
      </c>
      <c r="N261" s="60">
        <f t="shared" si="15"/>
        <v>5.0118093922651932</v>
      </c>
    </row>
    <row r="262" spans="1:14" ht="15" thickBot="1" x14ac:dyDescent="0.35">
      <c r="A262" s="4" t="s">
        <v>3358</v>
      </c>
      <c r="B262" s="3" t="s">
        <v>283</v>
      </c>
      <c r="C262" s="4" t="s">
        <v>257</v>
      </c>
      <c r="D262" s="6">
        <v>13326</v>
      </c>
      <c r="E262" s="6">
        <v>80661</v>
      </c>
      <c r="F262" s="6">
        <v>6963</v>
      </c>
      <c r="G262" s="6">
        <v>4403</v>
      </c>
      <c r="H262" s="6">
        <v>160</v>
      </c>
      <c r="I262" s="6">
        <v>10</v>
      </c>
      <c r="J262" s="6">
        <v>22098</v>
      </c>
      <c r="K262" s="6">
        <v>12737</v>
      </c>
      <c r="L262" s="6">
        <v>0</v>
      </c>
      <c r="M262" s="6">
        <v>127022</v>
      </c>
      <c r="N262" s="60">
        <f t="shared" si="15"/>
        <v>9.531892540897493</v>
      </c>
    </row>
    <row r="263" spans="1:14" ht="15" thickBot="1" x14ac:dyDescent="0.35">
      <c r="A263" s="4" t="s">
        <v>3359</v>
      </c>
      <c r="B263" s="3" t="s">
        <v>284</v>
      </c>
      <c r="C263" s="4" t="s">
        <v>257</v>
      </c>
      <c r="D263" s="6">
        <v>25692</v>
      </c>
      <c r="E263" s="6">
        <v>61599</v>
      </c>
      <c r="F263" s="6">
        <v>3900</v>
      </c>
      <c r="G263" s="6">
        <v>3227</v>
      </c>
      <c r="H263" s="6">
        <v>90</v>
      </c>
      <c r="I263" s="6">
        <v>3</v>
      </c>
      <c r="J263" s="6">
        <v>2415</v>
      </c>
      <c r="K263" s="6">
        <v>1730</v>
      </c>
      <c r="L263" s="6">
        <v>0</v>
      </c>
      <c r="M263" s="6">
        <v>72961</v>
      </c>
      <c r="N263" s="60">
        <f t="shared" si="15"/>
        <v>2.839833411178577</v>
      </c>
    </row>
    <row r="264" spans="1:14" ht="15" thickBot="1" x14ac:dyDescent="0.35">
      <c r="A264" s="4" t="s">
        <v>3360</v>
      </c>
      <c r="B264" s="3" t="s">
        <v>285</v>
      </c>
      <c r="C264" s="4" t="s">
        <v>257</v>
      </c>
      <c r="D264" s="6">
        <v>15959</v>
      </c>
      <c r="E264" s="6">
        <v>36992</v>
      </c>
      <c r="F264" s="6">
        <v>1829</v>
      </c>
      <c r="G264" s="6">
        <v>2345</v>
      </c>
      <c r="H264" s="6">
        <v>33</v>
      </c>
      <c r="I264" s="6">
        <v>3</v>
      </c>
      <c r="J264" s="6">
        <v>20225</v>
      </c>
      <c r="K264" s="6">
        <v>12709</v>
      </c>
      <c r="L264" s="6">
        <v>350</v>
      </c>
      <c r="M264" s="6">
        <v>74483</v>
      </c>
      <c r="N264" s="60">
        <f t="shared" si="15"/>
        <v>4.6671470643524033</v>
      </c>
    </row>
    <row r="265" spans="1:14" ht="15" thickBot="1" x14ac:dyDescent="0.35">
      <c r="A265" s="4" t="s">
        <v>3361</v>
      </c>
      <c r="B265" s="3" t="s">
        <v>286</v>
      </c>
      <c r="C265" s="4" t="s">
        <v>257</v>
      </c>
      <c r="D265" s="6">
        <v>21165</v>
      </c>
      <c r="E265" s="6">
        <v>49934</v>
      </c>
      <c r="F265" s="6">
        <v>3979</v>
      </c>
      <c r="G265" s="6">
        <v>3890</v>
      </c>
      <c r="H265" s="6">
        <v>71</v>
      </c>
      <c r="I265" s="6">
        <v>0</v>
      </c>
      <c r="J265" s="6">
        <v>844</v>
      </c>
      <c r="K265" s="6">
        <v>2</v>
      </c>
      <c r="L265" s="6">
        <v>0</v>
      </c>
      <c r="M265" s="6">
        <v>58720</v>
      </c>
      <c r="N265" s="60">
        <f t="shared" si="15"/>
        <v>2.774391684384597</v>
      </c>
    </row>
    <row r="266" spans="1:14" ht="15" thickBot="1" x14ac:dyDescent="0.35">
      <c r="A266" s="4" t="s">
        <v>3362</v>
      </c>
      <c r="B266" s="3" t="s">
        <v>287</v>
      </c>
      <c r="C266" s="4" t="s">
        <v>257</v>
      </c>
      <c r="D266" s="6">
        <v>22423</v>
      </c>
      <c r="E266" s="6">
        <v>70529</v>
      </c>
      <c r="F266" s="6">
        <v>502</v>
      </c>
      <c r="G266" s="6">
        <v>702</v>
      </c>
      <c r="H266" s="6">
        <v>82</v>
      </c>
      <c r="I266" s="6">
        <v>0</v>
      </c>
      <c r="J266" s="6">
        <v>0</v>
      </c>
      <c r="K266" s="6">
        <v>0</v>
      </c>
      <c r="L266" s="6">
        <v>0</v>
      </c>
      <c r="M266" s="6">
        <v>71815</v>
      </c>
      <c r="N266" s="60">
        <f t="shared" si="15"/>
        <v>3.2027382598225036</v>
      </c>
    </row>
    <row r="267" spans="1:14" ht="15" thickBot="1" x14ac:dyDescent="0.35">
      <c r="A267" s="4" t="s">
        <v>3363</v>
      </c>
      <c r="B267" s="3" t="s">
        <v>288</v>
      </c>
      <c r="C267" s="4" t="s">
        <v>257</v>
      </c>
      <c r="D267" s="6">
        <v>14236</v>
      </c>
      <c r="E267" s="6">
        <v>48398</v>
      </c>
      <c r="F267" s="6">
        <v>2688</v>
      </c>
      <c r="G267" s="6">
        <v>3643</v>
      </c>
      <c r="H267" s="6">
        <v>61</v>
      </c>
      <c r="I267" s="6">
        <v>4</v>
      </c>
      <c r="J267" s="6">
        <v>5598</v>
      </c>
      <c r="K267" s="6">
        <v>0</v>
      </c>
      <c r="L267" s="6">
        <v>0</v>
      </c>
      <c r="M267" s="6">
        <v>60388</v>
      </c>
      <c r="N267" s="60">
        <f t="shared" si="15"/>
        <v>4.2419218881708343</v>
      </c>
    </row>
    <row r="268" spans="1:14" ht="15" thickBot="1" x14ac:dyDescent="0.35">
      <c r="A268" s="4" t="s">
        <v>3364</v>
      </c>
      <c r="B268" s="3" t="s">
        <v>290</v>
      </c>
      <c r="C268" s="4" t="s">
        <v>257</v>
      </c>
      <c r="D268" s="6">
        <v>24587</v>
      </c>
      <c r="E268" s="6">
        <v>25252</v>
      </c>
      <c r="F268" s="6">
        <v>1635</v>
      </c>
      <c r="G268" s="6">
        <v>2722</v>
      </c>
      <c r="H268" s="6">
        <v>0</v>
      </c>
      <c r="I268" s="6">
        <v>0</v>
      </c>
      <c r="J268" s="6">
        <v>0</v>
      </c>
      <c r="K268" s="6">
        <v>0</v>
      </c>
      <c r="L268" s="6">
        <v>0</v>
      </c>
      <c r="M268" s="6">
        <v>29609</v>
      </c>
      <c r="N268" s="60">
        <f t="shared" ref="N268:N298" si="16">M268/D268</f>
        <v>1.2042542807174523</v>
      </c>
    </row>
    <row r="269" spans="1:14" ht="15" thickBot="1" x14ac:dyDescent="0.35">
      <c r="A269" s="4" t="s">
        <v>3365</v>
      </c>
      <c r="B269" s="3" t="s">
        <v>291</v>
      </c>
      <c r="C269" s="4" t="s">
        <v>257</v>
      </c>
      <c r="D269" s="6">
        <v>13233</v>
      </c>
      <c r="E269" s="6">
        <v>37667</v>
      </c>
      <c r="F269" s="6">
        <v>2117</v>
      </c>
      <c r="G269" s="6">
        <v>3876</v>
      </c>
      <c r="H269" s="6">
        <v>65</v>
      </c>
      <c r="I269" s="6">
        <v>1</v>
      </c>
      <c r="J269" s="6">
        <v>11943</v>
      </c>
      <c r="K269" s="6">
        <v>5958</v>
      </c>
      <c r="L269" s="6">
        <v>0</v>
      </c>
      <c r="M269" s="6">
        <v>61626</v>
      </c>
      <c r="N269" s="60">
        <f t="shared" si="16"/>
        <v>4.6569938789390157</v>
      </c>
    </row>
    <row r="270" spans="1:14" ht="15" thickBot="1" x14ac:dyDescent="0.35">
      <c r="A270" s="4" t="s">
        <v>3366</v>
      </c>
      <c r="B270" s="3" t="s">
        <v>292</v>
      </c>
      <c r="C270" s="4" t="s">
        <v>257</v>
      </c>
      <c r="D270" s="6">
        <v>16422</v>
      </c>
      <c r="E270" s="6">
        <v>76654</v>
      </c>
      <c r="F270" s="6">
        <v>3668</v>
      </c>
      <c r="G270" s="6">
        <v>3479</v>
      </c>
      <c r="H270" s="6">
        <v>63</v>
      </c>
      <c r="I270" s="6">
        <v>0</v>
      </c>
      <c r="J270" s="6">
        <v>10224</v>
      </c>
      <c r="K270" s="6">
        <v>3169</v>
      </c>
      <c r="L270" s="6">
        <v>0</v>
      </c>
      <c r="M270" s="6">
        <v>97257</v>
      </c>
      <c r="N270" s="60">
        <f t="shared" si="16"/>
        <v>5.9223602484472053</v>
      </c>
    </row>
    <row r="271" spans="1:14" ht="15" thickBot="1" x14ac:dyDescent="0.35">
      <c r="A271" s="4" t="s">
        <v>3367</v>
      </c>
      <c r="B271" s="3" t="s">
        <v>293</v>
      </c>
      <c r="C271" s="4" t="s">
        <v>257</v>
      </c>
      <c r="D271" s="6">
        <v>19202</v>
      </c>
      <c r="E271" s="6">
        <v>78023</v>
      </c>
      <c r="F271" s="6">
        <v>5301</v>
      </c>
      <c r="G271" s="6">
        <v>6452</v>
      </c>
      <c r="H271" s="6">
        <v>177</v>
      </c>
      <c r="I271" s="6">
        <v>3</v>
      </c>
      <c r="J271" s="6">
        <v>9689</v>
      </c>
      <c r="K271" s="6">
        <v>2975</v>
      </c>
      <c r="L271" s="6">
        <v>0</v>
      </c>
      <c r="M271" s="6">
        <v>102617</v>
      </c>
      <c r="N271" s="60">
        <f t="shared" si="16"/>
        <v>5.3440787417977296</v>
      </c>
    </row>
    <row r="272" spans="1:14" ht="15" thickBot="1" x14ac:dyDescent="0.35">
      <c r="A272" s="4" t="s">
        <v>3368</v>
      </c>
      <c r="B272" s="3" t="s">
        <v>294</v>
      </c>
      <c r="C272" s="4" t="s">
        <v>257</v>
      </c>
      <c r="D272" s="6">
        <v>23088</v>
      </c>
      <c r="E272" s="6">
        <v>40190</v>
      </c>
      <c r="F272" s="6">
        <v>2721</v>
      </c>
      <c r="G272" s="6">
        <v>2297</v>
      </c>
      <c r="H272" s="6">
        <v>31</v>
      </c>
      <c r="I272" s="6">
        <v>0</v>
      </c>
      <c r="J272" s="6">
        <v>0</v>
      </c>
      <c r="K272" s="6">
        <v>0</v>
      </c>
      <c r="L272" s="6">
        <v>0</v>
      </c>
      <c r="M272" s="6">
        <v>45239</v>
      </c>
      <c r="N272" s="60">
        <f t="shared" si="16"/>
        <v>1.9594161469161469</v>
      </c>
    </row>
    <row r="273" spans="1:14" ht="15" thickBot="1" x14ac:dyDescent="0.35">
      <c r="A273" s="4" t="s">
        <v>3369</v>
      </c>
      <c r="B273" s="3" t="s">
        <v>295</v>
      </c>
      <c r="C273" s="4" t="s">
        <v>257</v>
      </c>
      <c r="D273" s="6">
        <v>15322</v>
      </c>
      <c r="E273" s="6">
        <v>46633</v>
      </c>
      <c r="F273" s="6">
        <v>3337</v>
      </c>
      <c r="G273" s="6">
        <v>2140</v>
      </c>
      <c r="H273" s="6">
        <v>105</v>
      </c>
      <c r="I273" s="6">
        <v>6</v>
      </c>
      <c r="J273" s="6">
        <v>258</v>
      </c>
      <c r="K273" s="6">
        <v>0</v>
      </c>
      <c r="L273" s="6">
        <v>0</v>
      </c>
      <c r="M273" s="6">
        <v>52473</v>
      </c>
      <c r="N273" s="60">
        <f t="shared" si="16"/>
        <v>3.4246834616890744</v>
      </c>
    </row>
    <row r="274" spans="1:14" ht="15" thickBot="1" x14ac:dyDescent="0.35">
      <c r="A274" s="4" t="s">
        <v>3370</v>
      </c>
      <c r="B274" s="3" t="s">
        <v>296</v>
      </c>
      <c r="C274" s="4" t="s">
        <v>257</v>
      </c>
      <c r="D274" s="6">
        <v>23096</v>
      </c>
      <c r="E274" s="6">
        <v>82507</v>
      </c>
      <c r="F274" s="6">
        <v>6207</v>
      </c>
      <c r="G274" s="6">
        <v>4402</v>
      </c>
      <c r="H274" s="6">
        <v>181</v>
      </c>
      <c r="I274" s="6">
        <v>1</v>
      </c>
      <c r="J274" s="6">
        <v>4575</v>
      </c>
      <c r="K274" s="6">
        <v>2029</v>
      </c>
      <c r="L274" s="6">
        <v>0</v>
      </c>
      <c r="M274" s="6">
        <v>99901</v>
      </c>
      <c r="N274" s="60">
        <f t="shared" si="16"/>
        <v>4.3254676134395567</v>
      </c>
    </row>
    <row r="275" spans="1:14" ht="15" thickBot="1" x14ac:dyDescent="0.35">
      <c r="A275" s="4" t="s">
        <v>3371</v>
      </c>
      <c r="B275" s="3" t="s">
        <v>297</v>
      </c>
      <c r="C275" s="4" t="s">
        <v>257</v>
      </c>
      <c r="D275" s="6">
        <v>21871</v>
      </c>
      <c r="E275" s="6">
        <v>33746</v>
      </c>
      <c r="F275" s="6">
        <v>1599</v>
      </c>
      <c r="G275" s="6">
        <v>854</v>
      </c>
      <c r="H275" s="6">
        <v>61</v>
      </c>
      <c r="I275" s="6">
        <v>4</v>
      </c>
      <c r="J275" s="6">
        <v>3892</v>
      </c>
      <c r="K275" s="6">
        <v>1820</v>
      </c>
      <c r="L275" s="6">
        <v>0</v>
      </c>
      <c r="M275" s="6">
        <v>41972</v>
      </c>
      <c r="N275" s="60">
        <f t="shared" si="16"/>
        <v>1.919070915824608</v>
      </c>
    </row>
    <row r="276" spans="1:14" ht="15" thickBot="1" x14ac:dyDescent="0.35">
      <c r="A276" s="4" t="s">
        <v>3372</v>
      </c>
      <c r="B276" s="3" t="s">
        <v>298</v>
      </c>
      <c r="C276" s="4" t="s">
        <v>257</v>
      </c>
      <c r="D276" s="6">
        <v>13600</v>
      </c>
      <c r="E276" s="6">
        <v>44408</v>
      </c>
      <c r="F276" s="6">
        <v>1223</v>
      </c>
      <c r="G276" s="6">
        <v>707</v>
      </c>
      <c r="H276" s="6">
        <v>80</v>
      </c>
      <c r="I276" s="6">
        <v>0</v>
      </c>
      <c r="J276" s="6">
        <v>2675</v>
      </c>
      <c r="K276" s="6">
        <v>1898</v>
      </c>
      <c r="L276" s="6">
        <v>0</v>
      </c>
      <c r="M276" s="6">
        <v>50991</v>
      </c>
      <c r="N276" s="60">
        <f t="shared" si="16"/>
        <v>3.7493382352941178</v>
      </c>
    </row>
    <row r="277" spans="1:14" ht="15" thickBot="1" x14ac:dyDescent="0.35">
      <c r="A277" s="4" t="s">
        <v>3373</v>
      </c>
      <c r="B277" s="3" t="s">
        <v>299</v>
      </c>
      <c r="C277" s="4" t="s">
        <v>257</v>
      </c>
      <c r="D277" s="6">
        <v>17153</v>
      </c>
      <c r="E277" s="6">
        <v>32098</v>
      </c>
      <c r="F277" s="6">
        <v>1198</v>
      </c>
      <c r="G277" s="6">
        <v>1630</v>
      </c>
      <c r="H277" s="6">
        <v>16</v>
      </c>
      <c r="I277" s="6">
        <v>0</v>
      </c>
      <c r="J277" s="6">
        <v>0</v>
      </c>
      <c r="K277" s="6">
        <v>43448</v>
      </c>
      <c r="L277" s="6">
        <v>15487</v>
      </c>
      <c r="M277" s="6">
        <v>93876</v>
      </c>
      <c r="N277" s="60">
        <f t="shared" si="16"/>
        <v>5.4728618900483879</v>
      </c>
    </row>
    <row r="278" spans="1:14" ht="15" thickBot="1" x14ac:dyDescent="0.35">
      <c r="A278" s="4" t="s">
        <v>3374</v>
      </c>
      <c r="B278" s="3" t="s">
        <v>300</v>
      </c>
      <c r="C278" s="4" t="s">
        <v>257</v>
      </c>
      <c r="D278" s="6">
        <v>25369</v>
      </c>
      <c r="E278" s="6">
        <v>40799</v>
      </c>
      <c r="F278" s="6">
        <v>763</v>
      </c>
      <c r="G278" s="6">
        <v>833</v>
      </c>
      <c r="H278" s="6">
        <v>42</v>
      </c>
      <c r="I278" s="6">
        <v>0</v>
      </c>
      <c r="J278" s="6">
        <v>10760</v>
      </c>
      <c r="K278" s="6">
        <v>3239</v>
      </c>
      <c r="L278" s="6">
        <v>0</v>
      </c>
      <c r="M278" s="6">
        <v>56436</v>
      </c>
      <c r="N278" s="60">
        <f t="shared" si="16"/>
        <v>2.2246048326697938</v>
      </c>
    </row>
    <row r="279" spans="1:14" ht="15" thickBot="1" x14ac:dyDescent="0.35">
      <c r="A279" s="4" t="s">
        <v>3375</v>
      </c>
      <c r="B279" s="3" t="s">
        <v>301</v>
      </c>
      <c r="C279" s="4" t="s">
        <v>257</v>
      </c>
      <c r="D279" s="6">
        <v>22258</v>
      </c>
      <c r="E279" s="6">
        <v>83519</v>
      </c>
      <c r="F279" s="6">
        <v>6713</v>
      </c>
      <c r="G279" s="6">
        <v>3635</v>
      </c>
      <c r="H279" s="6">
        <v>153</v>
      </c>
      <c r="I279" s="6">
        <v>10</v>
      </c>
      <c r="J279" s="6">
        <v>5885</v>
      </c>
      <c r="K279" s="6">
        <v>1107</v>
      </c>
      <c r="L279" s="6">
        <v>0</v>
      </c>
      <c r="M279" s="6">
        <v>101012</v>
      </c>
      <c r="N279" s="60">
        <f t="shared" si="16"/>
        <v>4.538233444154911</v>
      </c>
    </row>
    <row r="280" spans="1:14" ht="15" thickBot="1" x14ac:dyDescent="0.35">
      <c r="A280" s="4" t="s">
        <v>3376</v>
      </c>
      <c r="B280" s="3" t="s">
        <v>302</v>
      </c>
      <c r="C280" s="4" t="s">
        <v>257</v>
      </c>
      <c r="D280" s="6">
        <v>14545</v>
      </c>
      <c r="E280" s="6">
        <v>46632</v>
      </c>
      <c r="F280" s="6">
        <v>1305</v>
      </c>
      <c r="G280" s="6">
        <v>3271</v>
      </c>
      <c r="H280" s="6">
        <v>139</v>
      </c>
      <c r="I280" s="6">
        <v>4</v>
      </c>
      <c r="J280" s="6">
        <v>9689</v>
      </c>
      <c r="K280" s="6">
        <v>2975</v>
      </c>
      <c r="L280" s="6">
        <v>0</v>
      </c>
      <c r="M280" s="6">
        <v>64011</v>
      </c>
      <c r="N280" s="60">
        <f t="shared" si="16"/>
        <v>4.4008937779305599</v>
      </c>
    </row>
    <row r="281" spans="1:14" ht="15" thickBot="1" x14ac:dyDescent="0.35">
      <c r="A281" s="4" t="s">
        <v>3377</v>
      </c>
      <c r="B281" s="3" t="s">
        <v>303</v>
      </c>
      <c r="C281" s="4" t="s">
        <v>257</v>
      </c>
      <c r="D281" s="6">
        <v>13452</v>
      </c>
      <c r="E281" s="6">
        <v>42628</v>
      </c>
      <c r="F281" s="6">
        <v>2120</v>
      </c>
      <c r="G281" s="6">
        <v>1941</v>
      </c>
      <c r="H281" s="6">
        <v>72</v>
      </c>
      <c r="I281" s="6">
        <v>59</v>
      </c>
      <c r="J281" s="6">
        <v>3006</v>
      </c>
      <c r="K281" s="6">
        <v>1436</v>
      </c>
      <c r="L281" s="6">
        <v>32</v>
      </c>
      <c r="M281" s="6">
        <v>51235</v>
      </c>
      <c r="N281" s="60">
        <f t="shared" si="16"/>
        <v>3.8087273267915553</v>
      </c>
    </row>
    <row r="282" spans="1:14" ht="15" thickBot="1" x14ac:dyDescent="0.35">
      <c r="A282" s="4" t="s">
        <v>3378</v>
      </c>
      <c r="B282" s="3" t="s">
        <v>304</v>
      </c>
      <c r="C282" s="4" t="s">
        <v>257</v>
      </c>
      <c r="D282" s="6">
        <v>22995</v>
      </c>
      <c r="E282" s="6">
        <v>108391</v>
      </c>
      <c r="F282" s="6">
        <v>6153</v>
      </c>
      <c r="G282" s="6">
        <v>12852</v>
      </c>
      <c r="H282" s="6">
        <v>331</v>
      </c>
      <c r="I282" s="6">
        <v>9</v>
      </c>
      <c r="J282" s="6">
        <v>10828</v>
      </c>
      <c r="K282" s="6">
        <v>1369</v>
      </c>
      <c r="L282" s="6">
        <v>0</v>
      </c>
      <c r="M282" s="6">
        <v>139924</v>
      </c>
      <c r="N282" s="60">
        <f t="shared" si="16"/>
        <v>6.0849749945640355</v>
      </c>
    </row>
    <row r="283" spans="1:14" ht="15" thickBot="1" x14ac:dyDescent="0.35">
      <c r="A283" s="4" t="s">
        <v>3379</v>
      </c>
      <c r="B283" s="3" t="s">
        <v>305</v>
      </c>
      <c r="C283" s="4" t="s">
        <v>257</v>
      </c>
      <c r="D283" s="6">
        <v>14948</v>
      </c>
      <c r="E283" s="6">
        <v>37509</v>
      </c>
      <c r="F283" s="6">
        <v>2228</v>
      </c>
      <c r="G283" s="6">
        <v>3805</v>
      </c>
      <c r="H283" s="6">
        <v>104</v>
      </c>
      <c r="I283" s="6">
        <v>3</v>
      </c>
      <c r="J283" s="6">
        <v>6938</v>
      </c>
      <c r="K283" s="6">
        <v>2313</v>
      </c>
      <c r="L283" s="6">
        <v>0</v>
      </c>
      <c r="M283" s="6">
        <v>52897</v>
      </c>
      <c r="N283" s="60">
        <f t="shared" si="16"/>
        <v>3.5387342788332887</v>
      </c>
    </row>
    <row r="284" spans="1:14" ht="15" thickBot="1" x14ac:dyDescent="0.35">
      <c r="A284" s="4" t="s">
        <v>3380</v>
      </c>
      <c r="B284" s="3" t="s">
        <v>306</v>
      </c>
      <c r="C284" s="4" t="s">
        <v>257</v>
      </c>
      <c r="D284" s="6">
        <v>18393</v>
      </c>
      <c r="E284" s="6">
        <v>90602</v>
      </c>
      <c r="F284" s="6">
        <v>4690</v>
      </c>
      <c r="G284" s="6">
        <v>3351</v>
      </c>
      <c r="H284" s="6">
        <v>106</v>
      </c>
      <c r="I284" s="6">
        <v>2</v>
      </c>
      <c r="J284" s="6">
        <v>6466</v>
      </c>
      <c r="K284" s="6">
        <v>1188</v>
      </c>
      <c r="L284" s="6">
        <v>69</v>
      </c>
      <c r="M284" s="6">
        <v>106472</v>
      </c>
      <c r="N284" s="60">
        <f t="shared" si="16"/>
        <v>5.788723971075953</v>
      </c>
    </row>
    <row r="285" spans="1:14" ht="15" thickBot="1" x14ac:dyDescent="0.35">
      <c r="A285" s="4" t="s">
        <v>3381</v>
      </c>
      <c r="B285" s="3" t="s">
        <v>307</v>
      </c>
      <c r="C285" s="4" t="s">
        <v>257</v>
      </c>
      <c r="D285" s="6">
        <v>14384</v>
      </c>
      <c r="E285" s="6">
        <v>49251</v>
      </c>
      <c r="F285" s="6">
        <v>1460</v>
      </c>
      <c r="G285" s="6">
        <v>1563</v>
      </c>
      <c r="H285" s="6">
        <v>87</v>
      </c>
      <c r="I285" s="6">
        <v>0</v>
      </c>
      <c r="J285" s="6">
        <v>2916</v>
      </c>
      <c r="K285" s="6">
        <v>1983</v>
      </c>
      <c r="L285" s="6">
        <v>0</v>
      </c>
      <c r="M285" s="6">
        <v>57260</v>
      </c>
      <c r="N285" s="60">
        <f t="shared" si="16"/>
        <v>3.9808120133481646</v>
      </c>
    </row>
    <row r="286" spans="1:14" ht="15" thickBot="1" x14ac:dyDescent="0.35">
      <c r="A286" s="4" t="s">
        <v>3382</v>
      </c>
      <c r="B286" s="3" t="s">
        <v>308</v>
      </c>
      <c r="C286" s="4" t="s">
        <v>257</v>
      </c>
      <c r="D286" s="6">
        <v>17511</v>
      </c>
      <c r="E286" s="6">
        <v>25546</v>
      </c>
      <c r="F286" s="6">
        <v>1533</v>
      </c>
      <c r="G286" s="6">
        <v>4752</v>
      </c>
      <c r="H286" s="6">
        <v>89</v>
      </c>
      <c r="I286" s="6">
        <v>0</v>
      </c>
      <c r="J286" s="6">
        <v>7401</v>
      </c>
      <c r="K286" s="6">
        <v>1494</v>
      </c>
      <c r="L286" s="6">
        <v>0</v>
      </c>
      <c r="M286" s="6">
        <v>40815</v>
      </c>
      <c r="N286" s="60">
        <f t="shared" si="16"/>
        <v>2.3308206270344356</v>
      </c>
    </row>
    <row r="287" spans="1:14" ht="15" thickBot="1" x14ac:dyDescent="0.35">
      <c r="A287" s="4" t="s">
        <v>3383</v>
      </c>
      <c r="B287" s="3" t="s">
        <v>309</v>
      </c>
      <c r="C287" s="4" t="s">
        <v>257</v>
      </c>
      <c r="D287" s="6">
        <v>15736</v>
      </c>
      <c r="E287" s="6">
        <v>70356</v>
      </c>
      <c r="F287" s="6">
        <v>5233</v>
      </c>
      <c r="G287" s="6">
        <v>5605</v>
      </c>
      <c r="H287" s="6">
        <v>187</v>
      </c>
      <c r="I287" s="6">
        <v>1</v>
      </c>
      <c r="J287" s="6">
        <v>10093</v>
      </c>
      <c r="K287" s="6">
        <v>4049</v>
      </c>
      <c r="L287" s="6">
        <v>0</v>
      </c>
      <c r="M287" s="6">
        <v>95523</v>
      </c>
      <c r="N287" s="60">
        <f t="shared" si="16"/>
        <v>6.0703482460599902</v>
      </c>
    </row>
    <row r="288" spans="1:14" ht="15" thickBot="1" x14ac:dyDescent="0.35">
      <c r="A288" s="4" t="s">
        <v>3384</v>
      </c>
      <c r="B288" s="3" t="s">
        <v>310</v>
      </c>
      <c r="C288" s="4" t="s">
        <v>257</v>
      </c>
      <c r="D288" s="6">
        <v>13097</v>
      </c>
      <c r="E288" s="6">
        <v>32090</v>
      </c>
      <c r="F288" s="6">
        <v>695</v>
      </c>
      <c r="G288" s="6">
        <v>1919</v>
      </c>
      <c r="H288" s="6">
        <v>75</v>
      </c>
      <c r="I288" s="6">
        <v>0</v>
      </c>
      <c r="J288" s="6">
        <v>9800</v>
      </c>
      <c r="K288" s="6">
        <v>1890</v>
      </c>
      <c r="L288" s="6">
        <v>230</v>
      </c>
      <c r="M288" s="6">
        <v>46699</v>
      </c>
      <c r="N288" s="60">
        <f t="shared" si="16"/>
        <v>3.5656257158127818</v>
      </c>
    </row>
    <row r="289" spans="1:14" ht="15" thickBot="1" x14ac:dyDescent="0.35">
      <c r="A289" s="4" t="s">
        <v>3385</v>
      </c>
      <c r="B289" s="3" t="s">
        <v>311</v>
      </c>
      <c r="C289" s="4" t="s">
        <v>257</v>
      </c>
      <c r="D289" s="6">
        <v>22857</v>
      </c>
      <c r="E289" s="6">
        <v>129000</v>
      </c>
      <c r="F289" s="6">
        <v>5900</v>
      </c>
      <c r="G289" s="6">
        <v>6100</v>
      </c>
      <c r="H289" s="6">
        <v>150</v>
      </c>
      <c r="I289" s="6">
        <v>0</v>
      </c>
      <c r="J289" s="6">
        <v>0</v>
      </c>
      <c r="K289" s="6">
        <v>1500</v>
      </c>
      <c r="L289" s="6">
        <v>0</v>
      </c>
      <c r="M289" s="6">
        <v>142650</v>
      </c>
      <c r="N289" s="60">
        <f t="shared" si="16"/>
        <v>6.2409765061031628</v>
      </c>
    </row>
    <row r="290" spans="1:14" ht="15" thickBot="1" x14ac:dyDescent="0.35">
      <c r="A290" s="4" t="s">
        <v>3386</v>
      </c>
      <c r="B290" s="3" t="s">
        <v>312</v>
      </c>
      <c r="C290" s="4" t="s">
        <v>257</v>
      </c>
      <c r="D290" s="6">
        <v>25686</v>
      </c>
      <c r="E290" s="6">
        <v>73970</v>
      </c>
      <c r="F290" s="6">
        <v>3605</v>
      </c>
      <c r="G290" s="6">
        <v>5777</v>
      </c>
      <c r="H290" s="6">
        <v>144</v>
      </c>
      <c r="I290" s="6">
        <v>0</v>
      </c>
      <c r="J290" s="6">
        <v>5801</v>
      </c>
      <c r="K290" s="6">
        <v>380</v>
      </c>
      <c r="L290" s="6">
        <v>20</v>
      </c>
      <c r="M290" s="6">
        <v>89697</v>
      </c>
      <c r="N290" s="60">
        <f t="shared" si="16"/>
        <v>3.4920579303900956</v>
      </c>
    </row>
    <row r="291" spans="1:14" ht="15" thickBot="1" x14ac:dyDescent="0.35">
      <c r="A291" s="4" t="s">
        <v>3387</v>
      </c>
      <c r="B291" s="3" t="s">
        <v>313</v>
      </c>
      <c r="C291" s="4" t="s">
        <v>257</v>
      </c>
      <c r="D291" s="6">
        <v>11448</v>
      </c>
      <c r="E291" s="6">
        <v>74147</v>
      </c>
      <c r="F291" s="6">
        <v>2400</v>
      </c>
      <c r="G291" s="6">
        <v>3761</v>
      </c>
      <c r="H291" s="6">
        <v>85</v>
      </c>
      <c r="I291" s="6">
        <v>0</v>
      </c>
      <c r="J291" s="6">
        <v>3074</v>
      </c>
      <c r="K291" s="6">
        <v>2014</v>
      </c>
      <c r="L291" s="6">
        <v>0</v>
      </c>
      <c r="M291" s="6">
        <v>85481</v>
      </c>
      <c r="N291" s="60">
        <f t="shared" si="16"/>
        <v>7.4668937805730256</v>
      </c>
    </row>
    <row r="292" spans="1:14" ht="15" thickBot="1" x14ac:dyDescent="0.35">
      <c r="A292" s="4" t="s">
        <v>3388</v>
      </c>
      <c r="B292" s="3" t="s">
        <v>314</v>
      </c>
      <c r="C292" s="4" t="s">
        <v>257</v>
      </c>
      <c r="D292" s="6">
        <v>24164</v>
      </c>
      <c r="E292" s="6">
        <v>82529</v>
      </c>
      <c r="F292" s="6">
        <v>6540</v>
      </c>
      <c r="G292" s="6">
        <v>5636</v>
      </c>
      <c r="H292" s="6">
        <v>189</v>
      </c>
      <c r="I292" s="6">
        <v>38</v>
      </c>
      <c r="J292" s="6">
        <v>10398</v>
      </c>
      <c r="K292" s="6">
        <v>1665</v>
      </c>
      <c r="L292" s="6">
        <v>112</v>
      </c>
      <c r="M292" s="6">
        <v>107069</v>
      </c>
      <c r="N292" s="60">
        <f t="shared" si="16"/>
        <v>4.4309303095513988</v>
      </c>
    </row>
    <row r="293" spans="1:14" ht="15" thickBot="1" x14ac:dyDescent="0.35">
      <c r="A293" s="4" t="s">
        <v>3389</v>
      </c>
      <c r="B293" s="3" t="s">
        <v>315</v>
      </c>
      <c r="C293" s="4" t="s">
        <v>257</v>
      </c>
      <c r="D293" s="6">
        <v>14230</v>
      </c>
      <c r="E293" s="6">
        <v>35970</v>
      </c>
      <c r="F293" s="6">
        <v>3776</v>
      </c>
      <c r="G293" s="6">
        <v>4035</v>
      </c>
      <c r="H293" s="6">
        <v>145</v>
      </c>
      <c r="I293" s="6">
        <v>1</v>
      </c>
      <c r="J293" s="6">
        <v>4587</v>
      </c>
      <c r="K293" s="6">
        <v>2662</v>
      </c>
      <c r="L293" s="6">
        <v>0</v>
      </c>
      <c r="M293" s="6">
        <v>51175</v>
      </c>
      <c r="N293" s="60">
        <f t="shared" si="16"/>
        <v>3.596275474349965</v>
      </c>
    </row>
    <row r="294" spans="1:14" ht="15" thickBot="1" x14ac:dyDescent="0.35">
      <c r="A294" s="4" t="s">
        <v>3390</v>
      </c>
      <c r="B294" s="3" t="s">
        <v>316</v>
      </c>
      <c r="C294" s="4" t="s">
        <v>257</v>
      </c>
      <c r="D294" s="6">
        <v>20526</v>
      </c>
      <c r="E294" s="6">
        <v>62041</v>
      </c>
      <c r="F294" s="6">
        <v>7015</v>
      </c>
      <c r="G294" s="6">
        <v>7473</v>
      </c>
      <c r="H294" s="6">
        <v>169</v>
      </c>
      <c r="I294" s="6">
        <v>4</v>
      </c>
      <c r="J294" s="6">
        <v>18293</v>
      </c>
      <c r="K294" s="6">
        <v>7482</v>
      </c>
      <c r="L294" s="6">
        <v>201</v>
      </c>
      <c r="M294" s="6">
        <v>102674</v>
      </c>
      <c r="N294" s="60">
        <f t="shared" si="16"/>
        <v>5.002143622722401</v>
      </c>
    </row>
    <row r="295" spans="1:14" ht="15" thickBot="1" x14ac:dyDescent="0.35">
      <c r="A295" s="4" t="s">
        <v>3391</v>
      </c>
      <c r="B295" s="3" t="s">
        <v>317</v>
      </c>
      <c r="C295" s="4" t="s">
        <v>257</v>
      </c>
      <c r="D295" s="6">
        <v>13579</v>
      </c>
      <c r="E295" s="6">
        <v>40378</v>
      </c>
      <c r="F295" s="6">
        <v>2813</v>
      </c>
      <c r="G295" s="6">
        <v>3971</v>
      </c>
      <c r="H295" s="6">
        <v>77</v>
      </c>
      <c r="I295" s="6">
        <v>0</v>
      </c>
      <c r="J295" s="6">
        <v>7064</v>
      </c>
      <c r="K295" s="6">
        <v>1342</v>
      </c>
      <c r="L295" s="6">
        <v>105</v>
      </c>
      <c r="M295" s="6">
        <v>55750</v>
      </c>
      <c r="N295" s="60">
        <f t="shared" si="16"/>
        <v>4.1056042418440235</v>
      </c>
    </row>
    <row r="296" spans="1:14" ht="15" thickBot="1" x14ac:dyDescent="0.35">
      <c r="A296" s="4" t="s">
        <v>3392</v>
      </c>
      <c r="B296" s="3" t="s">
        <v>318</v>
      </c>
      <c r="C296" s="4" t="s">
        <v>257</v>
      </c>
      <c r="D296" s="6">
        <v>14568</v>
      </c>
      <c r="E296" s="6">
        <v>63624</v>
      </c>
      <c r="F296" s="6">
        <v>8504</v>
      </c>
      <c r="G296" s="6">
        <v>2778</v>
      </c>
      <c r="H296" s="6">
        <v>136</v>
      </c>
      <c r="I296" s="6">
        <v>3</v>
      </c>
      <c r="J296" s="6">
        <v>6264</v>
      </c>
      <c r="K296" s="6">
        <v>1208</v>
      </c>
      <c r="L296" s="6">
        <v>112</v>
      </c>
      <c r="M296" s="6">
        <v>82626</v>
      </c>
      <c r="N296" s="60">
        <f t="shared" si="16"/>
        <v>5.6717462932454694</v>
      </c>
    </row>
    <row r="297" spans="1:14" ht="15" thickBot="1" x14ac:dyDescent="0.35">
      <c r="A297" s="4" t="s">
        <v>3393</v>
      </c>
      <c r="B297" s="3" t="s">
        <v>319</v>
      </c>
      <c r="C297" s="4" t="s">
        <v>257</v>
      </c>
      <c r="D297" s="6">
        <v>12798</v>
      </c>
      <c r="E297" s="6">
        <v>46452</v>
      </c>
      <c r="F297" s="6">
        <v>4301</v>
      </c>
      <c r="G297" s="6">
        <v>2216</v>
      </c>
      <c r="H297" s="6">
        <v>93</v>
      </c>
      <c r="I297" s="6">
        <v>3</v>
      </c>
      <c r="J297" s="6">
        <v>1501</v>
      </c>
      <c r="K297" s="6">
        <v>1943</v>
      </c>
      <c r="L297" s="6">
        <v>0</v>
      </c>
      <c r="M297" s="6">
        <v>56506</v>
      </c>
      <c r="N297" s="60">
        <f t="shared" si="16"/>
        <v>4.4152211283012974</v>
      </c>
    </row>
    <row r="298" spans="1:14" ht="15" thickBot="1" x14ac:dyDescent="0.35">
      <c r="A298" s="4" t="s">
        <v>3394</v>
      </c>
      <c r="B298" s="3" t="s">
        <v>320</v>
      </c>
      <c r="C298" s="4" t="s">
        <v>257</v>
      </c>
      <c r="D298" s="6">
        <v>13912</v>
      </c>
      <c r="E298" s="6">
        <v>31925</v>
      </c>
      <c r="F298" s="6">
        <v>3008</v>
      </c>
      <c r="G298" s="6">
        <v>2370</v>
      </c>
      <c r="H298" s="6">
        <v>78</v>
      </c>
      <c r="I298" s="6">
        <v>3</v>
      </c>
      <c r="J298" s="6">
        <v>8456</v>
      </c>
      <c r="K298" s="6">
        <v>2313</v>
      </c>
      <c r="L298" s="6">
        <v>0</v>
      </c>
      <c r="M298" s="6">
        <v>48150</v>
      </c>
      <c r="N298" s="60">
        <f t="shared" si="16"/>
        <v>3.4610408280621048</v>
      </c>
    </row>
    <row r="299" spans="1:14" ht="15" thickBot="1" x14ac:dyDescent="0.35">
      <c r="A299" s="4" t="s">
        <v>3395</v>
      </c>
      <c r="B299" s="3" t="s">
        <v>321</v>
      </c>
      <c r="C299" s="4" t="s">
        <v>257</v>
      </c>
      <c r="D299" s="6">
        <v>14878</v>
      </c>
      <c r="E299" s="6">
        <v>58734</v>
      </c>
      <c r="F299" s="6">
        <v>1550</v>
      </c>
      <c r="G299" s="6">
        <v>2149</v>
      </c>
      <c r="H299" s="6">
        <v>110</v>
      </c>
      <c r="I299" s="6">
        <v>0</v>
      </c>
      <c r="J299" s="6">
        <v>11642</v>
      </c>
      <c r="K299" s="6">
        <v>0</v>
      </c>
      <c r="L299" s="6">
        <v>0</v>
      </c>
      <c r="M299" s="6">
        <v>74185</v>
      </c>
      <c r="N299" s="60">
        <f t="shared" ref="N299:N311" si="17">M299/D299</f>
        <v>4.9862212662992338</v>
      </c>
    </row>
    <row r="300" spans="1:14" ht="15" thickBot="1" x14ac:dyDescent="0.35">
      <c r="A300" s="4" t="s">
        <v>3396</v>
      </c>
      <c r="B300" s="3" t="s">
        <v>322</v>
      </c>
      <c r="C300" s="4" t="s">
        <v>257</v>
      </c>
      <c r="D300" s="6">
        <v>12486</v>
      </c>
      <c r="E300" s="6">
        <v>68526</v>
      </c>
      <c r="F300" s="6">
        <v>1750</v>
      </c>
      <c r="G300" s="6">
        <v>6431</v>
      </c>
      <c r="H300" s="6">
        <v>0</v>
      </c>
      <c r="I300" s="6">
        <v>0</v>
      </c>
      <c r="J300" s="6">
        <v>0</v>
      </c>
      <c r="K300" s="6">
        <v>0</v>
      </c>
      <c r="L300" s="6">
        <v>0</v>
      </c>
      <c r="M300" s="6">
        <v>76707</v>
      </c>
      <c r="N300" s="60">
        <f t="shared" si="17"/>
        <v>6.1434406535319557</v>
      </c>
    </row>
    <row r="301" spans="1:14" ht="15" thickBot="1" x14ac:dyDescent="0.35">
      <c r="A301" s="4" t="s">
        <v>3397</v>
      </c>
      <c r="B301" s="3" t="s">
        <v>323</v>
      </c>
      <c r="C301" s="4" t="s">
        <v>257</v>
      </c>
      <c r="D301" s="6">
        <v>16753</v>
      </c>
      <c r="E301" s="6">
        <v>67746</v>
      </c>
      <c r="F301" s="6">
        <v>6538</v>
      </c>
      <c r="G301" s="6">
        <v>8510</v>
      </c>
      <c r="H301" s="6">
        <v>128</v>
      </c>
      <c r="I301" s="6">
        <v>5</v>
      </c>
      <c r="J301" s="6">
        <v>10580</v>
      </c>
      <c r="K301" s="6">
        <v>5727</v>
      </c>
      <c r="L301" s="6">
        <v>0</v>
      </c>
      <c r="M301" s="6">
        <v>99229</v>
      </c>
      <c r="N301" s="60">
        <f t="shared" si="17"/>
        <v>5.9230585566764162</v>
      </c>
    </row>
    <row r="302" spans="1:14" ht="15" thickBot="1" x14ac:dyDescent="0.35">
      <c r="A302" s="4" t="s">
        <v>3398</v>
      </c>
      <c r="B302" s="3" t="s">
        <v>324</v>
      </c>
      <c r="C302" s="4" t="s">
        <v>257</v>
      </c>
      <c r="D302" s="6">
        <v>14300</v>
      </c>
      <c r="E302" s="6">
        <v>82891</v>
      </c>
      <c r="F302" s="6">
        <v>8680</v>
      </c>
      <c r="G302" s="6">
        <v>8183</v>
      </c>
      <c r="H302" s="6">
        <v>140</v>
      </c>
      <c r="I302" s="6">
        <v>8</v>
      </c>
      <c r="J302" s="6">
        <v>18659</v>
      </c>
      <c r="K302" s="6">
        <v>12709</v>
      </c>
      <c r="L302" s="6">
        <v>0</v>
      </c>
      <c r="M302" s="6">
        <v>131262</v>
      </c>
      <c r="N302" s="60">
        <f t="shared" si="17"/>
        <v>9.1791608391608399</v>
      </c>
    </row>
    <row r="303" spans="1:14" ht="15" thickBot="1" x14ac:dyDescent="0.35">
      <c r="A303" s="4" t="s">
        <v>3399</v>
      </c>
      <c r="B303" s="3" t="s">
        <v>325</v>
      </c>
      <c r="C303" s="4" t="s">
        <v>257</v>
      </c>
      <c r="D303" s="6">
        <v>13940</v>
      </c>
      <c r="E303" s="6">
        <v>57399</v>
      </c>
      <c r="F303" s="6">
        <v>5601</v>
      </c>
      <c r="G303" s="6">
        <v>5785</v>
      </c>
      <c r="H303" s="6">
        <v>129</v>
      </c>
      <c r="I303" s="6">
        <v>6</v>
      </c>
      <c r="J303" s="6">
        <v>21110</v>
      </c>
      <c r="K303" s="6">
        <v>7306</v>
      </c>
      <c r="L303" s="6">
        <v>0</v>
      </c>
      <c r="M303" s="6">
        <v>97330</v>
      </c>
      <c r="N303" s="60">
        <f t="shared" si="17"/>
        <v>6.9820659971305599</v>
      </c>
    </row>
    <row r="304" spans="1:14" ht="15" thickBot="1" x14ac:dyDescent="0.35">
      <c r="A304" s="4" t="s">
        <v>3400</v>
      </c>
      <c r="B304" s="3" t="s">
        <v>326</v>
      </c>
      <c r="C304" s="4" t="s">
        <v>257</v>
      </c>
      <c r="D304" s="6">
        <v>17937</v>
      </c>
      <c r="E304" s="6">
        <v>45686</v>
      </c>
      <c r="F304" s="6">
        <v>1656</v>
      </c>
      <c r="G304" s="6">
        <v>2915</v>
      </c>
      <c r="H304" s="6">
        <v>94</v>
      </c>
      <c r="I304" s="6">
        <v>1</v>
      </c>
      <c r="J304" s="6">
        <v>6010</v>
      </c>
      <c r="K304" s="6">
        <v>1711</v>
      </c>
      <c r="L304" s="6">
        <v>0</v>
      </c>
      <c r="M304" s="6">
        <v>58072</v>
      </c>
      <c r="N304" s="60">
        <f t="shared" si="17"/>
        <v>3.2375536600323356</v>
      </c>
    </row>
    <row r="305" spans="1:14" ht="15" thickBot="1" x14ac:dyDescent="0.35">
      <c r="A305" s="4" t="s">
        <v>3401</v>
      </c>
      <c r="B305" s="3" t="s">
        <v>327</v>
      </c>
      <c r="C305" s="4" t="s">
        <v>257</v>
      </c>
      <c r="D305" s="6">
        <v>18134</v>
      </c>
      <c r="E305" s="6">
        <v>34845</v>
      </c>
      <c r="F305" s="6">
        <v>1486</v>
      </c>
      <c r="G305" s="6">
        <v>1168</v>
      </c>
      <c r="H305" s="6">
        <v>145</v>
      </c>
      <c r="I305" s="6">
        <v>0</v>
      </c>
      <c r="J305" s="6">
        <v>0</v>
      </c>
      <c r="K305" s="6">
        <v>0</v>
      </c>
      <c r="L305" s="6">
        <v>0</v>
      </c>
      <c r="M305" s="6">
        <v>37644</v>
      </c>
      <c r="N305" s="60">
        <f t="shared" si="17"/>
        <v>2.0758795632513509</v>
      </c>
    </row>
    <row r="306" spans="1:14" ht="15" thickBot="1" x14ac:dyDescent="0.35">
      <c r="A306" s="4" t="s">
        <v>3402</v>
      </c>
      <c r="B306" s="3" t="s">
        <v>328</v>
      </c>
      <c r="C306" s="4" t="s">
        <v>257</v>
      </c>
      <c r="D306" s="6">
        <v>16881</v>
      </c>
      <c r="E306" s="6">
        <v>29149</v>
      </c>
      <c r="F306" s="6">
        <v>678</v>
      </c>
      <c r="G306" s="6">
        <v>870</v>
      </c>
      <c r="H306" s="6">
        <v>34</v>
      </c>
      <c r="I306" s="6">
        <v>0</v>
      </c>
      <c r="J306" s="6">
        <v>3892</v>
      </c>
      <c r="K306" s="6">
        <v>1818</v>
      </c>
      <c r="L306" s="6">
        <v>0</v>
      </c>
      <c r="M306" s="6">
        <v>36441</v>
      </c>
      <c r="N306" s="60">
        <f t="shared" si="17"/>
        <v>2.1586991291985074</v>
      </c>
    </row>
    <row r="307" spans="1:14" ht="15" thickBot="1" x14ac:dyDescent="0.35">
      <c r="A307" s="4" t="s">
        <v>3403</v>
      </c>
      <c r="B307" s="3" t="s">
        <v>329</v>
      </c>
      <c r="C307" s="4" t="s">
        <v>257</v>
      </c>
      <c r="D307" s="6">
        <v>14253</v>
      </c>
      <c r="E307" s="6">
        <v>43981</v>
      </c>
      <c r="F307" s="6">
        <v>1803</v>
      </c>
      <c r="G307" s="6">
        <v>1794</v>
      </c>
      <c r="H307" s="6">
        <v>151</v>
      </c>
      <c r="I307" s="6">
        <v>3</v>
      </c>
      <c r="J307" s="6">
        <v>6074</v>
      </c>
      <c r="K307" s="6">
        <v>1173</v>
      </c>
      <c r="L307" s="6">
        <v>69</v>
      </c>
      <c r="M307" s="6">
        <v>55045</v>
      </c>
      <c r="N307" s="60">
        <f t="shared" si="17"/>
        <v>3.861993966182558</v>
      </c>
    </row>
    <row r="308" spans="1:14" ht="15" thickBot="1" x14ac:dyDescent="0.35">
      <c r="A308" s="4" t="s">
        <v>3404</v>
      </c>
      <c r="B308" s="3" t="s">
        <v>330</v>
      </c>
      <c r="C308" s="4" t="s">
        <v>257</v>
      </c>
      <c r="D308" s="6">
        <v>12238</v>
      </c>
      <c r="E308" s="6">
        <v>31128</v>
      </c>
      <c r="F308" s="6">
        <v>1863</v>
      </c>
      <c r="G308" s="6">
        <v>3806</v>
      </c>
      <c r="H308" s="6">
        <v>56</v>
      </c>
      <c r="I308" s="6">
        <v>0</v>
      </c>
      <c r="J308" s="6">
        <v>2613</v>
      </c>
      <c r="K308" s="6">
        <v>2613</v>
      </c>
      <c r="L308" s="6">
        <v>0</v>
      </c>
      <c r="M308" s="6">
        <v>42079</v>
      </c>
      <c r="N308" s="60">
        <f t="shared" si="17"/>
        <v>3.4383886255924172</v>
      </c>
    </row>
    <row r="309" spans="1:14" ht="15" thickBot="1" x14ac:dyDescent="0.35">
      <c r="A309" s="4" t="s">
        <v>3405</v>
      </c>
      <c r="B309" s="3" t="s">
        <v>331</v>
      </c>
      <c r="C309" s="4" t="s">
        <v>257</v>
      </c>
      <c r="D309" s="6">
        <v>17593</v>
      </c>
      <c r="E309" s="6">
        <v>84607</v>
      </c>
      <c r="F309" s="6">
        <v>6122</v>
      </c>
      <c r="G309" s="6">
        <v>8109</v>
      </c>
      <c r="H309" s="6">
        <v>27</v>
      </c>
      <c r="I309" s="6">
        <v>0</v>
      </c>
      <c r="J309" s="6">
        <v>10760</v>
      </c>
      <c r="K309" s="6">
        <v>3239</v>
      </c>
      <c r="L309" s="6">
        <v>0</v>
      </c>
      <c r="M309" s="6">
        <v>112864</v>
      </c>
      <c r="N309" s="60">
        <f t="shared" si="17"/>
        <v>6.4152788040698008</v>
      </c>
    </row>
    <row r="310" spans="1:14" ht="15" thickBot="1" x14ac:dyDescent="0.35">
      <c r="A310" s="4" t="s">
        <v>3406</v>
      </c>
      <c r="B310" s="3" t="s">
        <v>332</v>
      </c>
      <c r="C310" s="4" t="s">
        <v>257</v>
      </c>
      <c r="D310" s="6">
        <v>13498</v>
      </c>
      <c r="E310" s="6">
        <v>51380</v>
      </c>
      <c r="F310" s="6">
        <v>4671</v>
      </c>
      <c r="G310" s="6">
        <v>6160</v>
      </c>
      <c r="H310" s="6">
        <v>156</v>
      </c>
      <c r="I310" s="6">
        <v>1</v>
      </c>
      <c r="J310" s="6">
        <v>15504</v>
      </c>
      <c r="K310" s="6">
        <v>6581</v>
      </c>
      <c r="L310" s="6">
        <v>0</v>
      </c>
      <c r="M310" s="6">
        <v>84452</v>
      </c>
      <c r="N310" s="60">
        <f t="shared" si="17"/>
        <v>6.2566306119425104</v>
      </c>
    </row>
    <row r="311" spans="1:14" x14ac:dyDescent="0.3">
      <c r="B311" s="17" t="s">
        <v>3562</v>
      </c>
      <c r="C311" s="63"/>
      <c r="D311" s="49">
        <f t="shared" ref="D311:M311" si="18">SUM(D236:D310)</f>
        <v>1297120</v>
      </c>
      <c r="E311" s="49">
        <f t="shared" si="18"/>
        <v>4330868</v>
      </c>
      <c r="F311" s="49">
        <f t="shared" si="18"/>
        <v>270240</v>
      </c>
      <c r="G311" s="49">
        <f t="shared" si="18"/>
        <v>312900</v>
      </c>
      <c r="H311" s="49">
        <f t="shared" si="18"/>
        <v>7516</v>
      </c>
      <c r="I311" s="49">
        <f t="shared" si="18"/>
        <v>263</v>
      </c>
      <c r="J311" s="49">
        <f t="shared" si="18"/>
        <v>522397</v>
      </c>
      <c r="K311" s="49">
        <f t="shared" si="18"/>
        <v>245734</v>
      </c>
      <c r="L311" s="49">
        <f t="shared" si="18"/>
        <v>17169</v>
      </c>
      <c r="M311" s="49">
        <f t="shared" si="18"/>
        <v>5706823</v>
      </c>
      <c r="N311" s="64">
        <f t="shared" si="17"/>
        <v>4.3996106759590479</v>
      </c>
    </row>
    <row r="312" spans="1:14" ht="15" thickBot="1" x14ac:dyDescent="0.35">
      <c r="B312" s="17" t="s">
        <v>3563</v>
      </c>
      <c r="C312" s="65"/>
      <c r="D312" s="66">
        <f t="shared" ref="D312:M312" si="19">D311/75</f>
        <v>17294.933333333334</v>
      </c>
      <c r="E312" s="66">
        <f t="shared" si="19"/>
        <v>57744.906666666669</v>
      </c>
      <c r="F312" s="66">
        <f t="shared" si="19"/>
        <v>3603.2</v>
      </c>
      <c r="G312" s="66">
        <f t="shared" si="19"/>
        <v>4172</v>
      </c>
      <c r="H312" s="66">
        <f t="shared" si="19"/>
        <v>100.21333333333334</v>
      </c>
      <c r="I312" s="66">
        <f t="shared" si="19"/>
        <v>3.5066666666666668</v>
      </c>
      <c r="J312" s="66">
        <f t="shared" si="19"/>
        <v>6965.2933333333331</v>
      </c>
      <c r="K312" s="66">
        <f t="shared" si="19"/>
        <v>3276.4533333333334</v>
      </c>
      <c r="L312" s="66">
        <f t="shared" si="19"/>
        <v>228.92</v>
      </c>
      <c r="M312" s="66">
        <f t="shared" si="19"/>
        <v>76090.973333333328</v>
      </c>
      <c r="N312" s="67"/>
    </row>
    <row r="313" spans="1:14" ht="15" thickBot="1" x14ac:dyDescent="0.35">
      <c r="B313" s="3"/>
      <c r="C313" s="4"/>
      <c r="D313" s="6"/>
      <c r="E313" s="6"/>
      <c r="F313" s="6"/>
      <c r="G313" s="6"/>
      <c r="H313" s="6"/>
      <c r="I313" s="6"/>
      <c r="J313" s="6"/>
      <c r="K313" s="6"/>
      <c r="L313" s="6"/>
      <c r="M313" s="6"/>
    </row>
    <row r="314" spans="1:14" ht="15" thickBot="1" x14ac:dyDescent="0.35">
      <c r="A314" s="4" t="s">
        <v>3289</v>
      </c>
      <c r="B314" s="3" t="s">
        <v>333</v>
      </c>
      <c r="C314" s="4" t="s">
        <v>334</v>
      </c>
      <c r="D314" s="6">
        <v>28283</v>
      </c>
      <c r="E314" s="6">
        <v>49466</v>
      </c>
      <c r="F314" s="6">
        <v>2305</v>
      </c>
      <c r="G314" s="6">
        <v>4889</v>
      </c>
      <c r="H314" s="6">
        <v>55</v>
      </c>
      <c r="I314" s="6">
        <v>1</v>
      </c>
      <c r="J314" s="6">
        <v>4109</v>
      </c>
      <c r="K314" s="6">
        <v>1967</v>
      </c>
      <c r="L314" s="6">
        <v>0</v>
      </c>
      <c r="M314" s="6">
        <v>62791</v>
      </c>
      <c r="N314" s="60">
        <f t="shared" ref="N314:N357" si="20">M314/D314</f>
        <v>2.2200968779832406</v>
      </c>
    </row>
    <row r="315" spans="1:14" ht="15" thickBot="1" x14ac:dyDescent="0.35">
      <c r="A315" s="4" t="s">
        <v>3290</v>
      </c>
      <c r="B315" s="3" t="s">
        <v>335</v>
      </c>
      <c r="C315" s="4" t="s">
        <v>334</v>
      </c>
      <c r="D315" s="6">
        <v>29598</v>
      </c>
      <c r="E315" s="6">
        <v>82812</v>
      </c>
      <c r="F315" s="6">
        <v>2124</v>
      </c>
      <c r="G315" s="6">
        <v>2584</v>
      </c>
      <c r="H315" s="6">
        <v>139</v>
      </c>
      <c r="I315" s="6">
        <v>4</v>
      </c>
      <c r="J315" s="6">
        <v>3450</v>
      </c>
      <c r="K315" s="6">
        <v>2150</v>
      </c>
      <c r="L315" s="6">
        <v>0</v>
      </c>
      <c r="M315" s="6">
        <v>93259</v>
      </c>
      <c r="N315" s="60">
        <f t="shared" si="20"/>
        <v>3.150854787485641</v>
      </c>
    </row>
    <row r="316" spans="1:14" ht="15" thickBot="1" x14ac:dyDescent="0.35">
      <c r="A316" s="4" t="s">
        <v>3291</v>
      </c>
      <c r="B316" s="3" t="s">
        <v>336</v>
      </c>
      <c r="C316" s="4" t="s">
        <v>334</v>
      </c>
      <c r="D316" s="6">
        <v>35350</v>
      </c>
      <c r="E316" s="6">
        <v>140974</v>
      </c>
      <c r="F316" s="6">
        <v>9541</v>
      </c>
      <c r="G316" s="6">
        <v>22177</v>
      </c>
      <c r="H316" s="6">
        <v>373</v>
      </c>
      <c r="I316" s="6">
        <v>26</v>
      </c>
      <c r="J316" s="6">
        <v>7290</v>
      </c>
      <c r="K316" s="6">
        <v>4058</v>
      </c>
      <c r="L316" s="6">
        <v>0</v>
      </c>
      <c r="M316" s="6">
        <v>184413</v>
      </c>
      <c r="N316" s="60">
        <f t="shared" si="20"/>
        <v>5.2167751060820367</v>
      </c>
    </row>
    <row r="317" spans="1:14" ht="15" thickBot="1" x14ac:dyDescent="0.35">
      <c r="A317" s="4" t="s">
        <v>3292</v>
      </c>
      <c r="B317" s="3" t="s">
        <v>337</v>
      </c>
      <c r="C317" s="4" t="s">
        <v>334</v>
      </c>
      <c r="D317" s="6">
        <v>42361</v>
      </c>
      <c r="E317" s="6">
        <v>82605</v>
      </c>
      <c r="F317" s="6">
        <v>2198</v>
      </c>
      <c r="G317" s="6">
        <v>6424</v>
      </c>
      <c r="H317" s="6">
        <v>178</v>
      </c>
      <c r="I317" s="6">
        <v>2</v>
      </c>
      <c r="J317" s="6">
        <v>10760</v>
      </c>
      <c r="K317" s="6">
        <v>3169</v>
      </c>
      <c r="L317" s="6">
        <v>0</v>
      </c>
      <c r="M317" s="6">
        <v>105334</v>
      </c>
      <c r="N317" s="60">
        <f t="shared" si="20"/>
        <v>2.4865796369301951</v>
      </c>
    </row>
    <row r="318" spans="1:14" ht="15" thickBot="1" x14ac:dyDescent="0.35">
      <c r="A318" s="4" t="s">
        <v>3293</v>
      </c>
      <c r="B318" s="3" t="s">
        <v>338</v>
      </c>
      <c r="C318" s="4" t="s">
        <v>334</v>
      </c>
      <c r="D318" s="6">
        <v>41070</v>
      </c>
      <c r="E318" s="6">
        <v>281550</v>
      </c>
      <c r="F318" s="6">
        <v>22640</v>
      </c>
      <c r="G318" s="6">
        <v>27350</v>
      </c>
      <c r="H318" s="6">
        <v>493</v>
      </c>
      <c r="I318" s="6">
        <v>75</v>
      </c>
      <c r="J318" s="6">
        <v>27539</v>
      </c>
      <c r="K318" s="6">
        <v>5711</v>
      </c>
      <c r="L318" s="6">
        <v>0</v>
      </c>
      <c r="M318" s="6">
        <v>365283</v>
      </c>
      <c r="N318" s="60">
        <f t="shared" si="20"/>
        <v>8.8941563184806434</v>
      </c>
    </row>
    <row r="319" spans="1:14" ht="15" thickBot="1" x14ac:dyDescent="0.35">
      <c r="A319" s="4" t="s">
        <v>3294</v>
      </c>
      <c r="B319" s="3" t="s">
        <v>339</v>
      </c>
      <c r="C319" s="4" t="s">
        <v>334</v>
      </c>
      <c r="D319" s="6">
        <v>46905</v>
      </c>
      <c r="E319" s="6">
        <v>117759</v>
      </c>
      <c r="F319" s="6">
        <v>2681</v>
      </c>
      <c r="G319" s="6">
        <v>9795</v>
      </c>
      <c r="H319" s="6">
        <v>99</v>
      </c>
      <c r="I319" s="6">
        <v>4</v>
      </c>
      <c r="J319" s="6">
        <v>3847</v>
      </c>
      <c r="K319" s="6">
        <v>2032</v>
      </c>
      <c r="L319" s="6">
        <v>0</v>
      </c>
      <c r="M319" s="6">
        <v>136213</v>
      </c>
      <c r="N319" s="60">
        <f t="shared" si="20"/>
        <v>2.9040187613260846</v>
      </c>
    </row>
    <row r="320" spans="1:14" ht="15" thickBot="1" x14ac:dyDescent="0.35">
      <c r="A320" s="4" t="s">
        <v>3295</v>
      </c>
      <c r="B320" s="3" t="s">
        <v>340</v>
      </c>
      <c r="C320" s="4" t="s">
        <v>334</v>
      </c>
      <c r="D320" s="6">
        <v>43254</v>
      </c>
      <c r="E320" s="6">
        <v>89538</v>
      </c>
      <c r="F320" s="6">
        <v>11121</v>
      </c>
      <c r="G320" s="6">
        <v>9786</v>
      </c>
      <c r="H320" s="6">
        <v>192</v>
      </c>
      <c r="I320" s="6">
        <v>7</v>
      </c>
      <c r="J320" s="6">
        <v>9700</v>
      </c>
      <c r="K320" s="6">
        <v>2980</v>
      </c>
      <c r="L320" s="6">
        <v>0</v>
      </c>
      <c r="M320" s="6">
        <v>123317</v>
      </c>
      <c r="N320" s="60">
        <f t="shared" si="20"/>
        <v>2.8509964396356406</v>
      </c>
    </row>
    <row r="321" spans="1:14" ht="15" thickBot="1" x14ac:dyDescent="0.35">
      <c r="A321" s="4" t="s">
        <v>3296</v>
      </c>
      <c r="B321" s="3" t="s">
        <v>341</v>
      </c>
      <c r="C321" s="4" t="s">
        <v>334</v>
      </c>
      <c r="D321" s="6">
        <v>35087</v>
      </c>
      <c r="E321" s="6">
        <v>89487</v>
      </c>
      <c r="F321" s="6">
        <v>3120</v>
      </c>
      <c r="G321" s="6">
        <v>3600</v>
      </c>
      <c r="H321" s="6">
        <v>224</v>
      </c>
      <c r="I321" s="6">
        <v>0</v>
      </c>
      <c r="J321" s="6">
        <v>8387</v>
      </c>
      <c r="K321" s="6">
        <v>1546</v>
      </c>
      <c r="L321" s="6">
        <v>112</v>
      </c>
      <c r="M321" s="6">
        <v>106476</v>
      </c>
      <c r="N321" s="60">
        <f t="shared" si="20"/>
        <v>3.0346282098783024</v>
      </c>
    </row>
    <row r="322" spans="1:14" ht="15" thickBot="1" x14ac:dyDescent="0.35">
      <c r="A322" s="4" t="s">
        <v>3297</v>
      </c>
      <c r="B322" s="3" t="s">
        <v>342</v>
      </c>
      <c r="C322" s="4" t="s">
        <v>334</v>
      </c>
      <c r="D322" s="6">
        <v>38002</v>
      </c>
      <c r="E322" s="6">
        <v>69307</v>
      </c>
      <c r="F322" s="6">
        <v>5501</v>
      </c>
      <c r="G322" s="6">
        <v>7386</v>
      </c>
      <c r="H322" s="6">
        <v>238</v>
      </c>
      <c r="I322" s="6">
        <v>8</v>
      </c>
      <c r="J322" s="6">
        <v>7275</v>
      </c>
      <c r="K322" s="6">
        <v>1039</v>
      </c>
      <c r="L322" s="6">
        <v>67</v>
      </c>
      <c r="M322" s="6">
        <v>90813</v>
      </c>
      <c r="N322" s="60">
        <f t="shared" si="20"/>
        <v>2.3896900163149306</v>
      </c>
    </row>
    <row r="323" spans="1:14" ht="15" thickBot="1" x14ac:dyDescent="0.35">
      <c r="A323" s="4" t="s">
        <v>3298</v>
      </c>
      <c r="B323" s="3" t="s">
        <v>343</v>
      </c>
      <c r="C323" s="4" t="s">
        <v>334</v>
      </c>
      <c r="D323" s="6">
        <v>30613</v>
      </c>
      <c r="E323" s="6">
        <v>52125</v>
      </c>
      <c r="F323" s="6">
        <v>1186</v>
      </c>
      <c r="G323" s="6">
        <v>5725</v>
      </c>
      <c r="H323" s="6">
        <v>79</v>
      </c>
      <c r="I323" s="6">
        <v>1</v>
      </c>
      <c r="J323" s="6">
        <v>5900</v>
      </c>
      <c r="K323" s="6">
        <v>2310</v>
      </c>
      <c r="L323" s="6">
        <v>0</v>
      </c>
      <c r="M323" s="6">
        <v>67325</v>
      </c>
      <c r="N323" s="60">
        <f t="shared" si="20"/>
        <v>2.1992290856825534</v>
      </c>
    </row>
    <row r="324" spans="1:14" ht="15" thickBot="1" x14ac:dyDescent="0.35">
      <c r="A324" s="4" t="s">
        <v>3299</v>
      </c>
      <c r="B324" s="3" t="s">
        <v>344</v>
      </c>
      <c r="C324" s="4" t="s">
        <v>334</v>
      </c>
      <c r="D324" s="6">
        <v>43381</v>
      </c>
      <c r="E324" s="6">
        <v>78171</v>
      </c>
      <c r="F324" s="6">
        <v>5576</v>
      </c>
      <c r="G324" s="6">
        <v>9272</v>
      </c>
      <c r="H324" s="6">
        <v>204</v>
      </c>
      <c r="I324" s="6">
        <v>1</v>
      </c>
      <c r="J324" s="6">
        <v>10012</v>
      </c>
      <c r="K324" s="6">
        <v>5512</v>
      </c>
      <c r="L324" s="6">
        <v>0</v>
      </c>
      <c r="M324" s="6">
        <v>108747</v>
      </c>
      <c r="N324" s="60">
        <f t="shared" si="20"/>
        <v>2.5067886862912334</v>
      </c>
    </row>
    <row r="325" spans="1:14" ht="15" thickBot="1" x14ac:dyDescent="0.35">
      <c r="A325" s="4" t="s">
        <v>3300</v>
      </c>
      <c r="B325" s="3" t="s">
        <v>345</v>
      </c>
      <c r="C325" s="4" t="s">
        <v>334</v>
      </c>
      <c r="D325" s="6">
        <v>35563</v>
      </c>
      <c r="E325" s="6">
        <v>96812</v>
      </c>
      <c r="F325" s="6">
        <v>9431</v>
      </c>
      <c r="G325" s="6">
        <v>12012</v>
      </c>
      <c r="H325" s="6">
        <v>95</v>
      </c>
      <c r="I325" s="6">
        <v>14</v>
      </c>
      <c r="J325" s="6">
        <v>12336</v>
      </c>
      <c r="K325" s="6">
        <v>4433</v>
      </c>
      <c r="L325" s="6">
        <v>220</v>
      </c>
      <c r="M325" s="6">
        <v>135339</v>
      </c>
      <c r="N325" s="60">
        <f t="shared" si="20"/>
        <v>3.805612574867137</v>
      </c>
    </row>
    <row r="326" spans="1:14" ht="15" thickBot="1" x14ac:dyDescent="0.35">
      <c r="A326" s="4" t="s">
        <v>3301</v>
      </c>
      <c r="B326" s="3" t="s">
        <v>346</v>
      </c>
      <c r="C326" s="4" t="s">
        <v>334</v>
      </c>
      <c r="D326" s="6">
        <v>40186</v>
      </c>
      <c r="E326" s="6">
        <v>70668</v>
      </c>
      <c r="F326" s="6">
        <v>5508</v>
      </c>
      <c r="G326" s="6">
        <v>8295</v>
      </c>
      <c r="H326" s="6">
        <v>204</v>
      </c>
      <c r="I326" s="6">
        <v>11</v>
      </c>
      <c r="J326" s="6">
        <v>24327</v>
      </c>
      <c r="K326" s="6">
        <v>12414</v>
      </c>
      <c r="L326" s="6">
        <v>0</v>
      </c>
      <c r="M326" s="6">
        <v>121416</v>
      </c>
      <c r="N326" s="60">
        <f t="shared" si="20"/>
        <v>3.021350719155925</v>
      </c>
    </row>
    <row r="327" spans="1:14" ht="15" thickBot="1" x14ac:dyDescent="0.35">
      <c r="A327" s="4" t="s">
        <v>3302</v>
      </c>
      <c r="B327" s="3" t="s">
        <v>347</v>
      </c>
      <c r="C327" s="4" t="s">
        <v>334</v>
      </c>
      <c r="D327" s="6">
        <v>28263</v>
      </c>
      <c r="E327" s="6">
        <v>49351</v>
      </c>
      <c r="F327" s="6">
        <v>2159</v>
      </c>
      <c r="G327" s="6">
        <v>4100</v>
      </c>
      <c r="H327" s="6">
        <v>24</v>
      </c>
      <c r="I327" s="6">
        <v>0</v>
      </c>
      <c r="J327" s="6">
        <v>5302</v>
      </c>
      <c r="K327" s="6">
        <v>333</v>
      </c>
      <c r="L327" s="6">
        <v>0</v>
      </c>
      <c r="M327" s="6">
        <v>61269</v>
      </c>
      <c r="N327" s="60">
        <f t="shared" si="20"/>
        <v>2.1678165799808937</v>
      </c>
    </row>
    <row r="328" spans="1:14" ht="15" thickBot="1" x14ac:dyDescent="0.35">
      <c r="A328" s="4" t="s">
        <v>3303</v>
      </c>
      <c r="B328" s="3" t="s">
        <v>348</v>
      </c>
      <c r="C328" s="4" t="s">
        <v>334</v>
      </c>
      <c r="D328" s="6">
        <v>26391</v>
      </c>
      <c r="E328" s="6">
        <v>82117</v>
      </c>
      <c r="F328" s="6">
        <v>14407</v>
      </c>
      <c r="G328" s="6">
        <v>6179</v>
      </c>
      <c r="H328" s="6">
        <v>205</v>
      </c>
      <c r="I328" s="6">
        <v>8</v>
      </c>
      <c r="J328" s="6">
        <v>11805</v>
      </c>
      <c r="K328" s="6">
        <v>391</v>
      </c>
      <c r="L328" s="6">
        <v>4249</v>
      </c>
      <c r="M328" s="6">
        <v>119353</v>
      </c>
      <c r="N328" s="60">
        <f t="shared" si="20"/>
        <v>4.5224887272176124</v>
      </c>
    </row>
    <row r="329" spans="1:14" ht="15" thickBot="1" x14ac:dyDescent="0.35">
      <c r="A329" s="4" t="s">
        <v>3304</v>
      </c>
      <c r="B329" s="3" t="s">
        <v>349</v>
      </c>
      <c r="C329" s="4" t="s">
        <v>334</v>
      </c>
      <c r="D329" s="6">
        <v>32799</v>
      </c>
      <c r="E329" s="6">
        <v>54492</v>
      </c>
      <c r="F329" s="6">
        <v>6576</v>
      </c>
      <c r="G329" s="6">
        <v>4923</v>
      </c>
      <c r="H329" s="6">
        <v>155</v>
      </c>
      <c r="I329" s="6">
        <v>0</v>
      </c>
      <c r="J329" s="6">
        <v>7706</v>
      </c>
      <c r="K329" s="6">
        <v>2263</v>
      </c>
      <c r="L329" s="6">
        <v>0</v>
      </c>
      <c r="M329" s="6">
        <v>76115</v>
      </c>
      <c r="N329" s="60">
        <f t="shared" si="20"/>
        <v>2.3206500198176774</v>
      </c>
    </row>
    <row r="330" spans="1:14" ht="15" thickBot="1" x14ac:dyDescent="0.35">
      <c r="A330" s="4" t="s">
        <v>3305</v>
      </c>
      <c r="B330" s="3" t="s">
        <v>350</v>
      </c>
      <c r="C330" s="4" t="s">
        <v>334</v>
      </c>
      <c r="D330" s="6">
        <v>34381</v>
      </c>
      <c r="E330" s="6">
        <v>45090</v>
      </c>
      <c r="F330" s="6">
        <v>1885</v>
      </c>
      <c r="G330" s="6">
        <v>4302</v>
      </c>
      <c r="H330" s="6">
        <v>87</v>
      </c>
      <c r="I330" s="6">
        <v>0</v>
      </c>
      <c r="J330" s="6">
        <v>4546</v>
      </c>
      <c r="K330" s="6">
        <v>2220</v>
      </c>
      <c r="L330" s="6">
        <v>0</v>
      </c>
      <c r="M330" s="6">
        <v>58130</v>
      </c>
      <c r="N330" s="60">
        <f t="shared" si="20"/>
        <v>1.6907594310811205</v>
      </c>
    </row>
    <row r="331" spans="1:14" ht="15" thickBot="1" x14ac:dyDescent="0.35">
      <c r="A331" s="4" t="s">
        <v>3306</v>
      </c>
      <c r="B331" s="3" t="s">
        <v>351</v>
      </c>
      <c r="C331" s="4" t="s">
        <v>334</v>
      </c>
      <c r="D331" s="6">
        <v>26168</v>
      </c>
      <c r="E331" s="6">
        <v>92147</v>
      </c>
      <c r="F331" s="6">
        <v>5073</v>
      </c>
      <c r="G331" s="6">
        <v>7965</v>
      </c>
      <c r="H331" s="6">
        <v>268</v>
      </c>
      <c r="I331" s="6">
        <v>3</v>
      </c>
      <c r="J331" s="6">
        <v>2675</v>
      </c>
      <c r="K331" s="6">
        <v>1898</v>
      </c>
      <c r="L331" s="6">
        <v>0</v>
      </c>
      <c r="M331" s="6">
        <v>110026</v>
      </c>
      <c r="N331" s="60">
        <f t="shared" si="20"/>
        <v>4.2046010394374811</v>
      </c>
    </row>
    <row r="332" spans="1:14" ht="15" thickBot="1" x14ac:dyDescent="0.35">
      <c r="A332" s="4" t="s">
        <v>3307</v>
      </c>
      <c r="B332" s="3" t="s">
        <v>352</v>
      </c>
      <c r="C332" s="4" t="s">
        <v>334</v>
      </c>
      <c r="D332" s="6">
        <v>48579</v>
      </c>
      <c r="E332" s="6">
        <v>93130</v>
      </c>
      <c r="F332" s="6">
        <v>4539</v>
      </c>
      <c r="G332" s="6">
        <v>5486</v>
      </c>
      <c r="H332" s="6">
        <v>173</v>
      </c>
      <c r="I332" s="6">
        <v>9</v>
      </c>
      <c r="J332" s="6">
        <v>13238</v>
      </c>
      <c r="K332" s="6">
        <v>2447</v>
      </c>
      <c r="L332" s="6">
        <v>5719</v>
      </c>
      <c r="M332" s="6">
        <v>124732</v>
      </c>
      <c r="N332" s="60">
        <f t="shared" si="20"/>
        <v>2.5676115193808022</v>
      </c>
    </row>
    <row r="333" spans="1:14" ht="15" thickBot="1" x14ac:dyDescent="0.35">
      <c r="A333" s="4" t="s">
        <v>3308</v>
      </c>
      <c r="B333" s="3" t="s">
        <v>353</v>
      </c>
      <c r="C333" s="4" t="s">
        <v>334</v>
      </c>
      <c r="D333" s="6">
        <v>32442</v>
      </c>
      <c r="E333" s="6">
        <v>63046</v>
      </c>
      <c r="F333" s="6">
        <v>4185</v>
      </c>
      <c r="G333" s="6">
        <v>3164</v>
      </c>
      <c r="H333" s="6">
        <v>83</v>
      </c>
      <c r="I333" s="6">
        <v>62</v>
      </c>
      <c r="J333" s="6">
        <v>1339</v>
      </c>
      <c r="K333" s="6">
        <v>372</v>
      </c>
      <c r="L333" s="6">
        <v>0</v>
      </c>
      <c r="M333" s="6">
        <v>72189</v>
      </c>
      <c r="N333" s="60">
        <f t="shared" si="20"/>
        <v>2.2251710745330127</v>
      </c>
    </row>
    <row r="334" spans="1:14" ht="15" thickBot="1" x14ac:dyDescent="0.35">
      <c r="A334" s="4" t="s">
        <v>3309</v>
      </c>
      <c r="B334" s="3" t="s">
        <v>354</v>
      </c>
      <c r="C334" s="4" t="s">
        <v>334</v>
      </c>
      <c r="D334" s="6">
        <v>27692</v>
      </c>
      <c r="E334" s="6">
        <v>52871</v>
      </c>
      <c r="F334" s="6">
        <v>1821</v>
      </c>
      <c r="G334" s="6">
        <v>3048</v>
      </c>
      <c r="H334" s="6">
        <v>43</v>
      </c>
      <c r="I334" s="6">
        <v>0</v>
      </c>
      <c r="J334" s="6">
        <v>10760</v>
      </c>
      <c r="K334" s="6">
        <v>3239</v>
      </c>
      <c r="L334" s="6">
        <v>0</v>
      </c>
      <c r="M334" s="6">
        <v>71782</v>
      </c>
      <c r="N334" s="60">
        <f t="shared" si="20"/>
        <v>2.5921565795175501</v>
      </c>
    </row>
    <row r="335" spans="1:14" ht="15" thickBot="1" x14ac:dyDescent="0.35">
      <c r="A335" s="4" t="s">
        <v>3310</v>
      </c>
      <c r="B335" s="3" t="s">
        <v>355</v>
      </c>
      <c r="C335" s="4" t="s">
        <v>334</v>
      </c>
      <c r="D335" s="6">
        <v>46985</v>
      </c>
      <c r="E335" s="6">
        <v>142402</v>
      </c>
      <c r="F335" s="6">
        <v>17078</v>
      </c>
      <c r="G335" s="6">
        <v>12066</v>
      </c>
      <c r="H335" s="6">
        <v>198</v>
      </c>
      <c r="I335" s="6">
        <v>0</v>
      </c>
      <c r="J335" s="6">
        <v>4604</v>
      </c>
      <c r="K335" s="6">
        <v>1746</v>
      </c>
      <c r="L335" s="6">
        <v>0</v>
      </c>
      <c r="M335" s="6">
        <v>178094</v>
      </c>
      <c r="N335" s="60">
        <f t="shared" si="20"/>
        <v>3.7904437586463766</v>
      </c>
    </row>
    <row r="336" spans="1:14" ht="15" thickBot="1" x14ac:dyDescent="0.35">
      <c r="A336" s="4" t="s">
        <v>3311</v>
      </c>
      <c r="B336" s="3" t="s">
        <v>356</v>
      </c>
      <c r="C336" s="4" t="s">
        <v>334</v>
      </c>
      <c r="D336" s="6">
        <v>40898</v>
      </c>
      <c r="E336" s="6">
        <v>136953</v>
      </c>
      <c r="F336" s="6">
        <v>5586</v>
      </c>
      <c r="G336" s="6">
        <v>5034</v>
      </c>
      <c r="H336" s="6">
        <v>141</v>
      </c>
      <c r="I336" s="6">
        <v>3</v>
      </c>
      <c r="J336" s="6">
        <v>10002</v>
      </c>
      <c r="K336" s="6">
        <v>2038</v>
      </c>
      <c r="L336" s="6">
        <v>0</v>
      </c>
      <c r="M336" s="6">
        <v>159754</v>
      </c>
      <c r="N336" s="60">
        <f t="shared" si="20"/>
        <v>3.9061567802826542</v>
      </c>
    </row>
    <row r="337" spans="1:14" ht="15" thickBot="1" x14ac:dyDescent="0.35">
      <c r="A337" s="4" t="s">
        <v>3312</v>
      </c>
      <c r="B337" s="3" t="s">
        <v>357</v>
      </c>
      <c r="C337" s="4" t="s">
        <v>334</v>
      </c>
      <c r="D337" s="6">
        <v>41786</v>
      </c>
      <c r="E337" s="6">
        <v>104231</v>
      </c>
      <c r="F337" s="6">
        <v>3460</v>
      </c>
      <c r="G337" s="6">
        <v>0</v>
      </c>
      <c r="H337" s="6">
        <v>250</v>
      </c>
      <c r="I337" s="6">
        <v>4</v>
      </c>
      <c r="J337" s="6">
        <v>3308</v>
      </c>
      <c r="K337" s="6">
        <v>1869</v>
      </c>
      <c r="L337" s="6">
        <v>0</v>
      </c>
      <c r="M337" s="6">
        <v>113118</v>
      </c>
      <c r="N337" s="60">
        <f t="shared" si="20"/>
        <v>2.7070789259560617</v>
      </c>
    </row>
    <row r="338" spans="1:14" ht="15" thickBot="1" x14ac:dyDescent="0.35">
      <c r="A338" s="4" t="s">
        <v>3313</v>
      </c>
      <c r="B338" s="3" t="s">
        <v>358</v>
      </c>
      <c r="C338" s="4" t="s">
        <v>334</v>
      </c>
      <c r="D338" s="6">
        <v>40771</v>
      </c>
      <c r="E338" s="6">
        <v>95562</v>
      </c>
      <c r="F338" s="6">
        <v>2189</v>
      </c>
      <c r="G338" s="6">
        <v>5244</v>
      </c>
      <c r="H338" s="6">
        <v>190</v>
      </c>
      <c r="I338" s="6">
        <v>3</v>
      </c>
      <c r="J338" s="6">
        <v>6049</v>
      </c>
      <c r="K338" s="6">
        <v>2046</v>
      </c>
      <c r="L338" s="6">
        <v>0</v>
      </c>
      <c r="M338" s="6">
        <v>111280</v>
      </c>
      <c r="N338" s="60">
        <f t="shared" si="20"/>
        <v>2.7293909886929435</v>
      </c>
    </row>
    <row r="339" spans="1:14" ht="15" thickBot="1" x14ac:dyDescent="0.35">
      <c r="A339" s="4" t="s">
        <v>3314</v>
      </c>
      <c r="B339" s="3" t="s">
        <v>359</v>
      </c>
      <c r="C339" s="4" t="s">
        <v>334</v>
      </c>
      <c r="D339" s="6">
        <v>35540</v>
      </c>
      <c r="E339" s="6">
        <v>108690</v>
      </c>
      <c r="F339" s="6">
        <v>9410</v>
      </c>
      <c r="G339" s="6">
        <v>5026</v>
      </c>
      <c r="H339" s="6">
        <v>180</v>
      </c>
      <c r="I339" s="6">
        <v>0</v>
      </c>
      <c r="J339" s="6">
        <v>11944</v>
      </c>
      <c r="K339" s="6">
        <v>5955</v>
      </c>
      <c r="L339" s="6">
        <v>0</v>
      </c>
      <c r="M339" s="6">
        <v>141205</v>
      </c>
      <c r="N339" s="60">
        <f t="shared" si="20"/>
        <v>3.9731288688801349</v>
      </c>
    </row>
    <row r="340" spans="1:14" ht="15" thickBot="1" x14ac:dyDescent="0.35">
      <c r="A340" s="4" t="s">
        <v>3315</v>
      </c>
      <c r="B340" s="3" t="s">
        <v>360</v>
      </c>
      <c r="C340" s="4" t="s">
        <v>334</v>
      </c>
      <c r="D340" s="6">
        <v>29694</v>
      </c>
      <c r="E340" s="6">
        <v>74262</v>
      </c>
      <c r="F340" s="6">
        <v>2841</v>
      </c>
      <c r="G340" s="6">
        <v>4930</v>
      </c>
      <c r="H340" s="6">
        <v>105</v>
      </c>
      <c r="I340" s="6">
        <v>1</v>
      </c>
      <c r="J340" s="6">
        <v>7392</v>
      </c>
      <c r="K340" s="6">
        <v>4221</v>
      </c>
      <c r="L340" s="6">
        <v>0</v>
      </c>
      <c r="M340" s="6">
        <v>93751</v>
      </c>
      <c r="N340" s="60">
        <f t="shared" si="20"/>
        <v>3.1572371522866574</v>
      </c>
    </row>
    <row r="341" spans="1:14" ht="15" thickBot="1" x14ac:dyDescent="0.35">
      <c r="A341" s="4" t="s">
        <v>3316</v>
      </c>
      <c r="B341" s="3" t="s">
        <v>361</v>
      </c>
      <c r="C341" s="4" t="s">
        <v>334</v>
      </c>
      <c r="D341" s="6">
        <v>28646</v>
      </c>
      <c r="E341" s="6">
        <v>62568</v>
      </c>
      <c r="F341" s="6">
        <v>1820</v>
      </c>
      <c r="G341" s="6">
        <v>6254</v>
      </c>
      <c r="H341" s="6">
        <v>129</v>
      </c>
      <c r="I341" s="6">
        <v>19</v>
      </c>
      <c r="J341" s="6">
        <v>10824</v>
      </c>
      <c r="K341" s="6">
        <v>1460</v>
      </c>
      <c r="L341" s="6">
        <v>120</v>
      </c>
      <c r="M341" s="6">
        <v>83175</v>
      </c>
      <c r="N341" s="60">
        <f t="shared" si="20"/>
        <v>2.903546743000768</v>
      </c>
    </row>
    <row r="342" spans="1:14" ht="15" thickBot="1" x14ac:dyDescent="0.35">
      <c r="A342" s="4" t="s">
        <v>3317</v>
      </c>
      <c r="B342" s="3" t="s">
        <v>362</v>
      </c>
      <c r="C342" s="4" t="s">
        <v>334</v>
      </c>
      <c r="D342" s="6">
        <v>34467</v>
      </c>
      <c r="E342" s="6">
        <v>130270</v>
      </c>
      <c r="F342" s="6">
        <v>10250</v>
      </c>
      <c r="G342" s="6">
        <v>14650</v>
      </c>
      <c r="H342" s="6">
        <v>200</v>
      </c>
      <c r="I342" s="6">
        <v>20</v>
      </c>
      <c r="J342" s="6">
        <v>15200</v>
      </c>
      <c r="K342" s="6">
        <v>4930</v>
      </c>
      <c r="L342" s="6">
        <v>120</v>
      </c>
      <c r="M342" s="6">
        <v>175620</v>
      </c>
      <c r="N342" s="60">
        <f t="shared" si="20"/>
        <v>5.0953085560100968</v>
      </c>
    </row>
    <row r="343" spans="1:14" ht="15" thickBot="1" x14ac:dyDescent="0.35">
      <c r="A343" s="4" t="s">
        <v>3318</v>
      </c>
      <c r="B343" s="3" t="s">
        <v>363</v>
      </c>
      <c r="C343" s="4" t="s">
        <v>334</v>
      </c>
      <c r="D343" s="6">
        <v>29319</v>
      </c>
      <c r="E343" s="6">
        <v>95958</v>
      </c>
      <c r="F343" s="6">
        <v>5522</v>
      </c>
      <c r="G343" s="6">
        <v>4020</v>
      </c>
      <c r="H343" s="6">
        <v>139</v>
      </c>
      <c r="I343" s="6">
        <v>0</v>
      </c>
      <c r="J343" s="6">
        <v>0</v>
      </c>
      <c r="K343" s="6">
        <v>0</v>
      </c>
      <c r="L343" s="6">
        <v>0</v>
      </c>
      <c r="M343" s="6">
        <v>105639</v>
      </c>
      <c r="N343" s="60">
        <f t="shared" si="20"/>
        <v>3.6030901463214979</v>
      </c>
    </row>
    <row r="344" spans="1:14" ht="15" thickBot="1" x14ac:dyDescent="0.35">
      <c r="A344" s="4" t="s">
        <v>3319</v>
      </c>
      <c r="B344" s="3" t="s">
        <v>364</v>
      </c>
      <c r="C344" s="4" t="s">
        <v>334</v>
      </c>
      <c r="D344" s="6">
        <v>35394</v>
      </c>
      <c r="E344" s="6">
        <v>107010</v>
      </c>
      <c r="F344" s="6">
        <v>10277</v>
      </c>
      <c r="G344" s="6">
        <v>14388</v>
      </c>
      <c r="H344" s="6">
        <v>280</v>
      </c>
      <c r="I344" s="6">
        <v>19</v>
      </c>
      <c r="J344" s="6">
        <v>35153</v>
      </c>
      <c r="K344" s="6">
        <v>14913</v>
      </c>
      <c r="L344" s="6">
        <v>0</v>
      </c>
      <c r="M344" s="6">
        <v>182021</v>
      </c>
      <c r="N344" s="60">
        <f t="shared" si="20"/>
        <v>5.1427078035825282</v>
      </c>
    </row>
    <row r="345" spans="1:14" ht="15" thickBot="1" x14ac:dyDescent="0.35">
      <c r="A345" s="4" t="s">
        <v>3320</v>
      </c>
      <c r="B345" s="3" t="s">
        <v>365</v>
      </c>
      <c r="C345" s="4" t="s">
        <v>334</v>
      </c>
      <c r="D345" s="6">
        <v>36441</v>
      </c>
      <c r="E345" s="6">
        <v>220950</v>
      </c>
      <c r="F345" s="6">
        <v>18927</v>
      </c>
      <c r="G345" s="6">
        <v>10203</v>
      </c>
      <c r="H345" s="6">
        <v>287</v>
      </c>
      <c r="I345" s="6">
        <v>12</v>
      </c>
      <c r="J345" s="6">
        <v>3065</v>
      </c>
      <c r="K345" s="6">
        <v>1985</v>
      </c>
      <c r="L345" s="6">
        <v>0</v>
      </c>
      <c r="M345" s="6">
        <v>255417</v>
      </c>
      <c r="N345" s="60">
        <f t="shared" si="20"/>
        <v>7.009055733926072</v>
      </c>
    </row>
    <row r="346" spans="1:14" ht="15" thickBot="1" x14ac:dyDescent="0.35">
      <c r="A346" s="4" t="s">
        <v>3321</v>
      </c>
      <c r="B346" s="3" t="s">
        <v>366</v>
      </c>
      <c r="C346" s="4" t="s">
        <v>334</v>
      </c>
      <c r="D346" s="6">
        <v>36656</v>
      </c>
      <c r="E346" s="6">
        <v>203780</v>
      </c>
      <c r="F346" s="6">
        <v>18126</v>
      </c>
      <c r="G346" s="6">
        <v>22141</v>
      </c>
      <c r="H346" s="6">
        <v>486</v>
      </c>
      <c r="I346" s="6">
        <v>26</v>
      </c>
      <c r="J346" s="6">
        <v>19281</v>
      </c>
      <c r="K346" s="6">
        <v>12763</v>
      </c>
      <c r="L346" s="6">
        <v>0</v>
      </c>
      <c r="M346" s="6">
        <v>276577</v>
      </c>
      <c r="N346" s="60">
        <f t="shared" si="20"/>
        <v>7.5452040593627236</v>
      </c>
    </row>
    <row r="347" spans="1:14" ht="15" thickBot="1" x14ac:dyDescent="0.35">
      <c r="A347" s="4" t="s">
        <v>3322</v>
      </c>
      <c r="B347" s="3" t="s">
        <v>367</v>
      </c>
      <c r="C347" s="4" t="s">
        <v>334</v>
      </c>
      <c r="D347" s="6">
        <v>48362</v>
      </c>
      <c r="E347" s="6">
        <v>161952</v>
      </c>
      <c r="F347" s="6">
        <v>8092</v>
      </c>
      <c r="G347" s="6">
        <v>7685</v>
      </c>
      <c r="H347" s="6">
        <v>171</v>
      </c>
      <c r="I347" s="6">
        <v>6</v>
      </c>
      <c r="J347" s="6">
        <v>14913</v>
      </c>
      <c r="K347" s="6">
        <v>6254</v>
      </c>
      <c r="L347" s="6">
        <v>0</v>
      </c>
      <c r="M347" s="6">
        <v>199067</v>
      </c>
      <c r="N347" s="60">
        <f t="shared" si="20"/>
        <v>4.1161862619411931</v>
      </c>
    </row>
    <row r="348" spans="1:14" ht="15" thickBot="1" x14ac:dyDescent="0.35">
      <c r="A348" s="4" t="s">
        <v>3323</v>
      </c>
      <c r="B348" s="3" t="s">
        <v>368</v>
      </c>
      <c r="C348" s="4" t="s">
        <v>334</v>
      </c>
      <c r="D348" s="6">
        <v>33839</v>
      </c>
      <c r="E348" s="6">
        <v>76379</v>
      </c>
      <c r="F348" s="6">
        <v>7705</v>
      </c>
      <c r="G348" s="6">
        <v>16672</v>
      </c>
      <c r="H348" s="6">
        <v>176</v>
      </c>
      <c r="I348" s="6">
        <v>6</v>
      </c>
      <c r="J348" s="6">
        <v>3799</v>
      </c>
      <c r="K348" s="6">
        <v>1600</v>
      </c>
      <c r="L348" s="6">
        <v>106</v>
      </c>
      <c r="M348" s="6">
        <v>106437</v>
      </c>
      <c r="N348" s="60">
        <f t="shared" si="20"/>
        <v>3.1453943674458467</v>
      </c>
    </row>
    <row r="349" spans="1:14" ht="15" thickBot="1" x14ac:dyDescent="0.35">
      <c r="A349" s="4" t="s">
        <v>3324</v>
      </c>
      <c r="B349" s="3" t="s">
        <v>369</v>
      </c>
      <c r="C349" s="4" t="s">
        <v>334</v>
      </c>
      <c r="D349" s="6">
        <v>39868</v>
      </c>
      <c r="E349" s="6">
        <v>71407</v>
      </c>
      <c r="F349" s="6">
        <v>1631</v>
      </c>
      <c r="G349" s="6">
        <v>1621</v>
      </c>
      <c r="H349" s="6">
        <v>24</v>
      </c>
      <c r="I349" s="6">
        <v>5</v>
      </c>
      <c r="J349" s="6">
        <v>10224</v>
      </c>
      <c r="K349" s="6">
        <v>3239</v>
      </c>
      <c r="L349" s="6">
        <v>0</v>
      </c>
      <c r="M349" s="6">
        <v>88146</v>
      </c>
      <c r="N349" s="60">
        <f t="shared" si="20"/>
        <v>2.2109461222032709</v>
      </c>
    </row>
    <row r="350" spans="1:14" ht="15" thickBot="1" x14ac:dyDescent="0.35">
      <c r="A350" s="4" t="s">
        <v>3325</v>
      </c>
      <c r="B350" s="3" t="s">
        <v>370</v>
      </c>
      <c r="C350" s="4" t="s">
        <v>334</v>
      </c>
      <c r="D350" s="6">
        <v>47299</v>
      </c>
      <c r="E350" s="6">
        <v>117152</v>
      </c>
      <c r="F350" s="6">
        <v>5736</v>
      </c>
      <c r="G350" s="6">
        <v>8470</v>
      </c>
      <c r="H350" s="6">
        <v>49</v>
      </c>
      <c r="I350" s="6">
        <v>1</v>
      </c>
      <c r="J350" s="6">
        <v>2731</v>
      </c>
      <c r="K350" s="6">
        <v>1061</v>
      </c>
      <c r="L350" s="6">
        <v>3</v>
      </c>
      <c r="M350" s="6">
        <v>135202</v>
      </c>
      <c r="N350" s="60">
        <f t="shared" si="20"/>
        <v>2.8584536670965561</v>
      </c>
    </row>
    <row r="351" spans="1:14" ht="15" thickBot="1" x14ac:dyDescent="0.35">
      <c r="A351" s="4" t="s">
        <v>3326</v>
      </c>
      <c r="B351" s="3" t="s">
        <v>371</v>
      </c>
      <c r="C351" s="4" t="s">
        <v>334</v>
      </c>
      <c r="D351" s="6">
        <v>26376</v>
      </c>
      <c r="E351" s="6">
        <v>103261</v>
      </c>
      <c r="F351" s="6">
        <v>9501</v>
      </c>
      <c r="G351" s="6">
        <v>9763</v>
      </c>
      <c r="H351" s="6">
        <v>191</v>
      </c>
      <c r="I351" s="6">
        <v>15</v>
      </c>
      <c r="J351" s="6">
        <v>21424</v>
      </c>
      <c r="K351" s="6">
        <v>7472</v>
      </c>
      <c r="L351" s="6">
        <v>201</v>
      </c>
      <c r="M351" s="6">
        <v>151813</v>
      </c>
      <c r="N351" s="60">
        <f t="shared" si="20"/>
        <v>5.7557249014255385</v>
      </c>
    </row>
    <row r="352" spans="1:14" ht="15" thickBot="1" x14ac:dyDescent="0.35">
      <c r="A352" s="4" t="s">
        <v>3327</v>
      </c>
      <c r="B352" s="3" t="s">
        <v>372</v>
      </c>
      <c r="C352" s="4" t="s">
        <v>334</v>
      </c>
      <c r="D352" s="6">
        <v>27920</v>
      </c>
      <c r="E352" s="6">
        <v>80496</v>
      </c>
      <c r="F352" s="6">
        <v>6047</v>
      </c>
      <c r="G352" s="6">
        <v>1885</v>
      </c>
      <c r="H352" s="6">
        <v>182</v>
      </c>
      <c r="I352" s="6">
        <v>22</v>
      </c>
      <c r="J352" s="6">
        <v>8092</v>
      </c>
      <c r="K352" s="6">
        <v>629</v>
      </c>
      <c r="L352" s="6">
        <v>0</v>
      </c>
      <c r="M352" s="6">
        <v>97331</v>
      </c>
      <c r="N352" s="60">
        <f t="shared" si="20"/>
        <v>3.4860673352435532</v>
      </c>
    </row>
    <row r="353" spans="1:14" ht="15" thickBot="1" x14ac:dyDescent="0.35">
      <c r="A353" s="4" t="s">
        <v>3328</v>
      </c>
      <c r="B353" s="3" t="s">
        <v>373</v>
      </c>
      <c r="C353" s="4" t="s">
        <v>334</v>
      </c>
      <c r="D353" s="6">
        <v>30047</v>
      </c>
      <c r="E353" s="6">
        <v>104620</v>
      </c>
      <c r="F353" s="6">
        <v>8904</v>
      </c>
      <c r="G353" s="6">
        <v>7380</v>
      </c>
      <c r="H353" s="6">
        <v>98</v>
      </c>
      <c r="I353" s="6">
        <v>2</v>
      </c>
      <c r="J353" s="6">
        <v>0</v>
      </c>
      <c r="K353" s="6">
        <v>0</v>
      </c>
      <c r="L353" s="6">
        <v>0</v>
      </c>
      <c r="M353" s="6">
        <v>121002</v>
      </c>
      <c r="N353" s="60">
        <f t="shared" si="20"/>
        <v>4.0270908909375311</v>
      </c>
    </row>
    <row r="354" spans="1:14" ht="15" thickBot="1" x14ac:dyDescent="0.35">
      <c r="A354" s="4" t="s">
        <v>3329</v>
      </c>
      <c r="B354" s="3" t="s">
        <v>374</v>
      </c>
      <c r="C354" s="4" t="s">
        <v>334</v>
      </c>
      <c r="D354" s="6">
        <v>40841</v>
      </c>
      <c r="E354" s="6">
        <v>182381</v>
      </c>
      <c r="F354" s="6">
        <v>6688</v>
      </c>
      <c r="G354" s="6">
        <v>13232</v>
      </c>
      <c r="H354" s="6">
        <v>378</v>
      </c>
      <c r="I354" s="6">
        <v>15</v>
      </c>
      <c r="J354" s="6">
        <v>3387</v>
      </c>
      <c r="K354" s="6">
        <v>2143</v>
      </c>
      <c r="L354" s="6">
        <v>0</v>
      </c>
      <c r="M354" s="6">
        <v>208209</v>
      </c>
      <c r="N354" s="60">
        <f t="shared" si="20"/>
        <v>5.0980387355843391</v>
      </c>
    </row>
    <row r="355" spans="1:14" ht="15" thickBot="1" x14ac:dyDescent="0.35">
      <c r="A355" s="4" t="s">
        <v>3330</v>
      </c>
      <c r="B355" s="3" t="s">
        <v>375</v>
      </c>
      <c r="C355" s="4" t="s">
        <v>334</v>
      </c>
      <c r="D355" s="6">
        <v>44265</v>
      </c>
      <c r="E355" s="6">
        <v>204622</v>
      </c>
      <c r="F355" s="6">
        <v>3121</v>
      </c>
      <c r="G355" s="6">
        <v>11633</v>
      </c>
      <c r="H355" s="6">
        <v>416</v>
      </c>
      <c r="I355" s="6">
        <v>3</v>
      </c>
      <c r="J355" s="6">
        <v>9142</v>
      </c>
      <c r="K355" s="6">
        <v>0</v>
      </c>
      <c r="L355" s="6">
        <v>0</v>
      </c>
      <c r="M355" s="6">
        <v>228934</v>
      </c>
      <c r="N355" s="60">
        <f t="shared" si="20"/>
        <v>5.1718965322489554</v>
      </c>
    </row>
    <row r="356" spans="1:14" ht="15" thickBot="1" x14ac:dyDescent="0.35">
      <c r="A356" s="4" t="s">
        <v>3331</v>
      </c>
      <c r="B356" s="3" t="s">
        <v>376</v>
      </c>
      <c r="C356" s="4" t="s">
        <v>334</v>
      </c>
      <c r="D356" s="6">
        <v>30019</v>
      </c>
      <c r="E356" s="6">
        <v>50915</v>
      </c>
      <c r="F356" s="6">
        <v>2446</v>
      </c>
      <c r="G356" s="6">
        <v>3354</v>
      </c>
      <c r="H356" s="6">
        <v>110</v>
      </c>
      <c r="I356" s="6">
        <v>6</v>
      </c>
      <c r="J356" s="6">
        <v>12664</v>
      </c>
      <c r="K356" s="6">
        <v>6500</v>
      </c>
      <c r="L356" s="6">
        <v>0</v>
      </c>
      <c r="M356" s="6">
        <v>75989</v>
      </c>
      <c r="N356" s="60">
        <f t="shared" si="20"/>
        <v>2.5313634698024585</v>
      </c>
    </row>
    <row r="357" spans="1:14" x14ac:dyDescent="0.3">
      <c r="B357" s="17" t="s">
        <v>2551</v>
      </c>
      <c r="C357" s="63"/>
      <c r="D357" s="49">
        <f t="shared" ref="D357:M357" si="21">SUM(D314:D356)</f>
        <v>1551801</v>
      </c>
      <c r="E357" s="49">
        <f t="shared" si="21"/>
        <v>4469339</v>
      </c>
      <c r="F357" s="49">
        <f t="shared" si="21"/>
        <v>288934</v>
      </c>
      <c r="G357" s="49">
        <f t="shared" si="21"/>
        <v>354113</v>
      </c>
      <c r="H357" s="49">
        <f t="shared" si="21"/>
        <v>7991</v>
      </c>
      <c r="I357" s="49">
        <f t="shared" si="21"/>
        <v>424</v>
      </c>
      <c r="J357" s="49">
        <f t="shared" si="21"/>
        <v>405501</v>
      </c>
      <c r="K357" s="49">
        <f t="shared" si="21"/>
        <v>145308</v>
      </c>
      <c r="L357" s="49">
        <f t="shared" si="21"/>
        <v>10917</v>
      </c>
      <c r="M357" s="49">
        <f t="shared" si="21"/>
        <v>5682103</v>
      </c>
      <c r="N357" s="64">
        <f t="shared" si="20"/>
        <v>3.6616183389493884</v>
      </c>
    </row>
    <row r="358" spans="1:14" ht="15" thickBot="1" x14ac:dyDescent="0.35">
      <c r="B358" s="17" t="s">
        <v>2552</v>
      </c>
      <c r="C358" s="65"/>
      <c r="D358" s="66">
        <f>D357/43</f>
        <v>36088.395348837206</v>
      </c>
      <c r="E358" s="66">
        <f t="shared" ref="E358:M358" si="22">E357/43</f>
        <v>103938.11627906977</v>
      </c>
      <c r="F358" s="66">
        <f t="shared" si="22"/>
        <v>6719.395348837209</v>
      </c>
      <c r="G358" s="66">
        <f t="shared" si="22"/>
        <v>8235.1860465116279</v>
      </c>
      <c r="H358" s="66">
        <f t="shared" si="22"/>
        <v>185.83720930232559</v>
      </c>
      <c r="I358" s="66">
        <f t="shared" si="22"/>
        <v>9.8604651162790695</v>
      </c>
      <c r="J358" s="66">
        <f t="shared" si="22"/>
        <v>9430.2558139534885</v>
      </c>
      <c r="K358" s="66">
        <f t="shared" si="22"/>
        <v>3379.2558139534885</v>
      </c>
      <c r="L358" s="66">
        <f t="shared" si="22"/>
        <v>253.88372093023256</v>
      </c>
      <c r="M358" s="66">
        <f t="shared" si="22"/>
        <v>132141.93023255814</v>
      </c>
      <c r="N358" s="67"/>
    </row>
    <row r="359" spans="1:14" ht="15" thickBot="1" x14ac:dyDescent="0.35">
      <c r="B359" s="3"/>
      <c r="C359" s="4"/>
      <c r="D359" s="6"/>
      <c r="E359" s="6"/>
      <c r="F359" s="6"/>
      <c r="G359" s="6"/>
      <c r="H359" s="6"/>
      <c r="I359" s="6"/>
      <c r="J359" s="6"/>
      <c r="K359" s="6"/>
      <c r="L359" s="6"/>
      <c r="M359" s="6"/>
    </row>
    <row r="360" spans="1:14" ht="15" thickBot="1" x14ac:dyDescent="0.35">
      <c r="A360" s="4" t="s">
        <v>3245</v>
      </c>
      <c r="B360" s="3" t="s">
        <v>377</v>
      </c>
      <c r="C360" s="4" t="s">
        <v>378</v>
      </c>
      <c r="D360" s="6">
        <v>163590</v>
      </c>
      <c r="E360" s="6">
        <v>440520</v>
      </c>
      <c r="F360" s="6">
        <v>85250</v>
      </c>
      <c r="G360" s="6">
        <v>122559</v>
      </c>
      <c r="H360" s="6">
        <v>1453</v>
      </c>
      <c r="I360" s="6">
        <v>18</v>
      </c>
      <c r="J360" s="6">
        <v>35361</v>
      </c>
      <c r="K360" s="6">
        <v>26172</v>
      </c>
      <c r="L360" s="6">
        <v>478</v>
      </c>
      <c r="M360" s="6">
        <v>711793</v>
      </c>
      <c r="N360" s="60">
        <f t="shared" ref="N360:N404" si="23">M360/D360</f>
        <v>4.3510789168042052</v>
      </c>
    </row>
    <row r="361" spans="1:14" ht="15" thickBot="1" x14ac:dyDescent="0.35">
      <c r="A361" s="4" t="s">
        <v>3246</v>
      </c>
      <c r="B361" s="3" t="s">
        <v>379</v>
      </c>
      <c r="C361" s="4" t="s">
        <v>378</v>
      </c>
      <c r="D361" s="6">
        <v>107681</v>
      </c>
      <c r="E361" s="6">
        <v>299732</v>
      </c>
      <c r="F361" s="6">
        <v>29690</v>
      </c>
      <c r="G361" s="6">
        <v>16739</v>
      </c>
      <c r="H361" s="6">
        <v>645</v>
      </c>
      <c r="I361" s="6">
        <v>12</v>
      </c>
      <c r="J361" s="6">
        <v>3735</v>
      </c>
      <c r="K361" s="6">
        <v>0</v>
      </c>
      <c r="L361" s="6">
        <v>0</v>
      </c>
      <c r="M361" s="6">
        <v>350541</v>
      </c>
      <c r="N361" s="60">
        <f t="shared" si="23"/>
        <v>3.2553653847939747</v>
      </c>
    </row>
    <row r="362" spans="1:14" ht="15" thickBot="1" x14ac:dyDescent="0.35">
      <c r="A362" s="4" t="s">
        <v>3247</v>
      </c>
      <c r="B362" s="3" t="s">
        <v>380</v>
      </c>
      <c r="C362" s="4" t="s">
        <v>378</v>
      </c>
      <c r="D362" s="6">
        <v>90173</v>
      </c>
      <c r="E362" s="6">
        <v>231109</v>
      </c>
      <c r="F362" s="6">
        <v>27888</v>
      </c>
      <c r="G362" s="6">
        <v>45566</v>
      </c>
      <c r="H362" s="6">
        <v>608</v>
      </c>
      <c r="I362" s="6">
        <v>19</v>
      </c>
      <c r="J362" s="6">
        <v>7662</v>
      </c>
      <c r="K362" s="6">
        <v>5364</v>
      </c>
      <c r="L362" s="6">
        <v>485</v>
      </c>
      <c r="M362" s="6">
        <v>318682</v>
      </c>
      <c r="N362" s="60">
        <f t="shared" si="23"/>
        <v>3.5341177514333557</v>
      </c>
    </row>
    <row r="363" spans="1:14" ht="15" thickBot="1" x14ac:dyDescent="0.35">
      <c r="A363" s="4" t="s">
        <v>3248</v>
      </c>
      <c r="B363" s="3" t="s">
        <v>381</v>
      </c>
      <c r="C363" s="4" t="s">
        <v>378</v>
      </c>
      <c r="D363" s="6">
        <v>238859</v>
      </c>
      <c r="E363" s="6">
        <v>518940</v>
      </c>
      <c r="F363" s="6">
        <v>66497</v>
      </c>
      <c r="G363" s="6">
        <v>77769</v>
      </c>
      <c r="H363" s="6">
        <v>1161</v>
      </c>
      <c r="I363" s="6">
        <v>8</v>
      </c>
      <c r="J363" s="6">
        <v>17929</v>
      </c>
      <c r="K363" s="6">
        <v>12399</v>
      </c>
      <c r="L363" s="6">
        <v>0</v>
      </c>
      <c r="M363" s="6">
        <v>694695</v>
      </c>
      <c r="N363" s="60">
        <f t="shared" si="23"/>
        <v>2.9083894682637035</v>
      </c>
    </row>
    <row r="364" spans="1:14" ht="15" thickBot="1" x14ac:dyDescent="0.35">
      <c r="A364" s="4" t="s">
        <v>3249</v>
      </c>
      <c r="B364" s="3" t="s">
        <v>382</v>
      </c>
      <c r="C364" s="4" t="s">
        <v>378</v>
      </c>
      <c r="D364" s="6">
        <v>51640</v>
      </c>
      <c r="E364" s="6">
        <v>128346</v>
      </c>
      <c r="F364" s="6">
        <v>8408</v>
      </c>
      <c r="G364" s="6">
        <v>9179</v>
      </c>
      <c r="H364" s="6">
        <v>280</v>
      </c>
      <c r="I364" s="6">
        <v>13</v>
      </c>
      <c r="J364" s="6">
        <v>5616</v>
      </c>
      <c r="K364" s="6">
        <v>606</v>
      </c>
      <c r="L364" s="6">
        <v>0</v>
      </c>
      <c r="M364" s="6">
        <v>152435</v>
      </c>
      <c r="N364" s="60">
        <f t="shared" si="23"/>
        <v>2.9518783888458557</v>
      </c>
    </row>
    <row r="365" spans="1:14" ht="15" thickBot="1" x14ac:dyDescent="0.35">
      <c r="A365" s="4" t="s">
        <v>3250</v>
      </c>
      <c r="B365" s="3" t="s">
        <v>383</v>
      </c>
      <c r="C365" s="4" t="s">
        <v>378</v>
      </c>
      <c r="D365" s="6">
        <v>169833</v>
      </c>
      <c r="E365" s="6">
        <v>239682</v>
      </c>
      <c r="F365" s="6">
        <v>34037</v>
      </c>
      <c r="G365" s="6">
        <v>36237</v>
      </c>
      <c r="H365" s="6">
        <v>246</v>
      </c>
      <c r="I365" s="6">
        <v>23</v>
      </c>
      <c r="J365" s="6">
        <v>2541</v>
      </c>
      <c r="K365" s="6">
        <v>1360</v>
      </c>
      <c r="L365" s="6">
        <v>108</v>
      </c>
      <c r="M365" s="6">
        <v>314211</v>
      </c>
      <c r="N365" s="60">
        <f t="shared" si="23"/>
        <v>1.8501174683365424</v>
      </c>
    </row>
    <row r="366" spans="1:14" ht="15" thickBot="1" x14ac:dyDescent="0.35">
      <c r="A366" s="4" t="s">
        <v>3251</v>
      </c>
      <c r="B366" s="3" t="s">
        <v>384</v>
      </c>
      <c r="C366" s="4" t="s">
        <v>378</v>
      </c>
      <c r="D366" s="6">
        <v>57774</v>
      </c>
      <c r="E366" s="6">
        <v>134281</v>
      </c>
      <c r="F366" s="6">
        <v>8051</v>
      </c>
      <c r="G366" s="6">
        <v>12369</v>
      </c>
      <c r="H366" s="6">
        <v>301</v>
      </c>
      <c r="I366" s="6">
        <v>6</v>
      </c>
      <c r="J366" s="6">
        <v>13350</v>
      </c>
      <c r="K366" s="6">
        <v>3272</v>
      </c>
      <c r="L366" s="6">
        <v>0</v>
      </c>
      <c r="M366" s="6">
        <v>171624</v>
      </c>
      <c r="N366" s="60">
        <f t="shared" si="23"/>
        <v>2.9706096167826357</v>
      </c>
    </row>
    <row r="367" spans="1:14" ht="15" thickBot="1" x14ac:dyDescent="0.35">
      <c r="A367" s="4" t="s">
        <v>3252</v>
      </c>
      <c r="B367" s="3" t="s">
        <v>385</v>
      </c>
      <c r="C367" s="4" t="s">
        <v>378</v>
      </c>
      <c r="D367" s="6">
        <v>98153</v>
      </c>
      <c r="E367" s="6">
        <v>155592</v>
      </c>
      <c r="F367" s="6">
        <v>20563</v>
      </c>
      <c r="G367" s="6">
        <v>32001</v>
      </c>
      <c r="H367" s="6">
        <v>430</v>
      </c>
      <c r="I367" s="6">
        <v>16</v>
      </c>
      <c r="J367" s="6">
        <v>26117</v>
      </c>
      <c r="K367" s="6">
        <v>13983</v>
      </c>
      <c r="L367" s="6">
        <v>50</v>
      </c>
      <c r="M367" s="6">
        <v>248736</v>
      </c>
      <c r="N367" s="60">
        <f t="shared" si="23"/>
        <v>2.5341660468859843</v>
      </c>
    </row>
    <row r="368" spans="1:14" ht="15" thickBot="1" x14ac:dyDescent="0.35">
      <c r="A368" s="4" t="s">
        <v>3253</v>
      </c>
      <c r="B368" s="3" t="s">
        <v>386</v>
      </c>
      <c r="C368" s="4" t="s">
        <v>378</v>
      </c>
      <c r="D368" s="6">
        <v>713777</v>
      </c>
      <c r="E368" s="6">
        <v>6360700</v>
      </c>
      <c r="F368" s="6">
        <v>130488</v>
      </c>
      <c r="G368" s="6">
        <v>159489</v>
      </c>
      <c r="H368" s="6">
        <v>2833</v>
      </c>
      <c r="I368" s="6">
        <v>21</v>
      </c>
      <c r="J368" s="6">
        <v>3755</v>
      </c>
      <c r="K368" s="6">
        <v>393</v>
      </c>
      <c r="L368" s="6">
        <v>0</v>
      </c>
      <c r="M368" s="6">
        <v>6657658</v>
      </c>
      <c r="N368" s="60">
        <f t="shared" si="23"/>
        <v>9.3273641487467369</v>
      </c>
    </row>
    <row r="369" spans="1:14" ht="15" thickBot="1" x14ac:dyDescent="0.35">
      <c r="A369" s="4" t="s">
        <v>3254</v>
      </c>
      <c r="B369" s="3" t="s">
        <v>387</v>
      </c>
      <c r="C369" s="4" t="s">
        <v>378</v>
      </c>
      <c r="D369" s="6">
        <v>90112</v>
      </c>
      <c r="E369" s="6">
        <v>257022</v>
      </c>
      <c r="F369" s="6">
        <v>20856</v>
      </c>
      <c r="G369" s="6">
        <v>32287</v>
      </c>
      <c r="H369" s="6">
        <v>521</v>
      </c>
      <c r="I369" s="6">
        <v>37</v>
      </c>
      <c r="J369" s="6">
        <v>13216</v>
      </c>
      <c r="K369" s="6">
        <v>3750</v>
      </c>
      <c r="L369" s="6">
        <v>0</v>
      </c>
      <c r="M369" s="6">
        <v>327652</v>
      </c>
      <c r="N369" s="60">
        <f t="shared" si="23"/>
        <v>3.6360529119318183</v>
      </c>
    </row>
    <row r="370" spans="1:14" ht="15" thickBot="1" x14ac:dyDescent="0.35">
      <c r="A370" s="4" t="s">
        <v>3255</v>
      </c>
      <c r="B370" s="3" t="s">
        <v>388</v>
      </c>
      <c r="C370" s="4" t="s">
        <v>378</v>
      </c>
      <c r="D370" s="6">
        <v>102434</v>
      </c>
      <c r="E370" s="6">
        <v>293663</v>
      </c>
      <c r="F370" s="6">
        <v>24428</v>
      </c>
      <c r="G370" s="6">
        <v>21196</v>
      </c>
      <c r="H370" s="6">
        <v>161</v>
      </c>
      <c r="I370" s="6">
        <v>8</v>
      </c>
      <c r="J370" s="6">
        <v>2645</v>
      </c>
      <c r="K370" s="6">
        <v>1718</v>
      </c>
      <c r="L370" s="6">
        <v>0</v>
      </c>
      <c r="M370" s="6">
        <v>343811</v>
      </c>
      <c r="N370" s="60">
        <f t="shared" si="23"/>
        <v>3.3564148622527674</v>
      </c>
    </row>
    <row r="371" spans="1:14" ht="15" thickBot="1" x14ac:dyDescent="0.35">
      <c r="A371" s="4" t="s">
        <v>3256</v>
      </c>
      <c r="B371" s="3" t="s">
        <v>389</v>
      </c>
      <c r="C371" s="4" t="s">
        <v>378</v>
      </c>
      <c r="D371" s="6">
        <v>332567</v>
      </c>
      <c r="E371" s="6">
        <v>534445</v>
      </c>
      <c r="F371" s="6">
        <v>29818</v>
      </c>
      <c r="G371" s="6">
        <v>117261</v>
      </c>
      <c r="H371" s="6">
        <v>493</v>
      </c>
      <c r="I371" s="6">
        <v>14</v>
      </c>
      <c r="J371" s="6">
        <v>13222</v>
      </c>
      <c r="K371" s="6">
        <v>8265</v>
      </c>
      <c r="L371" s="6">
        <v>818</v>
      </c>
      <c r="M371" s="6">
        <v>704322</v>
      </c>
      <c r="N371" s="60">
        <f t="shared" si="23"/>
        <v>2.1178349024407113</v>
      </c>
    </row>
    <row r="372" spans="1:14" ht="15" thickBot="1" x14ac:dyDescent="0.35">
      <c r="A372" s="4" t="s">
        <v>3257</v>
      </c>
      <c r="B372" s="3" t="s">
        <v>390</v>
      </c>
      <c r="C372" s="4" t="s">
        <v>378</v>
      </c>
      <c r="D372" s="6">
        <v>76707</v>
      </c>
      <c r="E372" s="6">
        <v>217351</v>
      </c>
      <c r="F372" s="6">
        <v>9565</v>
      </c>
      <c r="G372" s="6">
        <v>10614</v>
      </c>
      <c r="H372" s="6">
        <v>299</v>
      </c>
      <c r="I372" s="6">
        <v>24</v>
      </c>
      <c r="J372" s="6">
        <v>4523</v>
      </c>
      <c r="K372" s="6">
        <v>4122</v>
      </c>
      <c r="L372" s="6">
        <v>0</v>
      </c>
      <c r="M372" s="6">
        <v>246474</v>
      </c>
      <c r="N372" s="60">
        <f t="shared" si="23"/>
        <v>3.2131878446556379</v>
      </c>
    </row>
    <row r="373" spans="1:14" ht="15" thickBot="1" x14ac:dyDescent="0.35">
      <c r="A373" s="4" t="s">
        <v>3258</v>
      </c>
      <c r="B373" s="3" t="s">
        <v>391</v>
      </c>
      <c r="C373" s="4" t="s">
        <v>378</v>
      </c>
      <c r="D373" s="6">
        <v>188040</v>
      </c>
      <c r="E373" s="6">
        <v>772511</v>
      </c>
      <c r="F373" s="6">
        <v>68535</v>
      </c>
      <c r="G373" s="6">
        <v>47402</v>
      </c>
      <c r="H373" s="6">
        <v>659</v>
      </c>
      <c r="I373" s="6">
        <v>16</v>
      </c>
      <c r="J373" s="6">
        <v>9666</v>
      </c>
      <c r="K373" s="6">
        <v>2550</v>
      </c>
      <c r="L373" s="6">
        <v>0</v>
      </c>
      <c r="M373" s="6">
        <v>901323</v>
      </c>
      <c r="N373" s="60">
        <f t="shared" si="23"/>
        <v>4.7932514358647094</v>
      </c>
    </row>
    <row r="374" spans="1:14" ht="15" thickBot="1" x14ac:dyDescent="0.35">
      <c r="A374" s="4" t="s">
        <v>3259</v>
      </c>
      <c r="B374" s="3" t="s">
        <v>392</v>
      </c>
      <c r="C374" s="4" t="s">
        <v>378</v>
      </c>
      <c r="D374" s="6">
        <v>51133</v>
      </c>
      <c r="E374" s="6">
        <v>170753</v>
      </c>
      <c r="F374" s="6">
        <v>21807</v>
      </c>
      <c r="G374" s="6">
        <v>25651</v>
      </c>
      <c r="H374" s="6">
        <v>370</v>
      </c>
      <c r="I374" s="6">
        <v>1</v>
      </c>
      <c r="J374" s="6">
        <v>6468</v>
      </c>
      <c r="K374" s="6">
        <v>5564</v>
      </c>
      <c r="L374" s="6">
        <v>0</v>
      </c>
      <c r="M374" s="6">
        <v>230613</v>
      </c>
      <c r="N374" s="60">
        <f t="shared" si="23"/>
        <v>4.5100619951890168</v>
      </c>
    </row>
    <row r="375" spans="1:14" ht="15" thickBot="1" x14ac:dyDescent="0.35">
      <c r="A375" s="4" t="s">
        <v>3260</v>
      </c>
      <c r="B375" s="3" t="s">
        <v>393</v>
      </c>
      <c r="C375" s="4" t="s">
        <v>378</v>
      </c>
      <c r="D375" s="6">
        <v>102423</v>
      </c>
      <c r="E375" s="6">
        <v>234788</v>
      </c>
      <c r="F375" s="6">
        <v>23198</v>
      </c>
      <c r="G375" s="6">
        <v>22218</v>
      </c>
      <c r="H375" s="6">
        <v>372</v>
      </c>
      <c r="I375" s="6">
        <v>17</v>
      </c>
      <c r="J375" s="6">
        <v>29668</v>
      </c>
      <c r="K375" s="6">
        <v>146881</v>
      </c>
      <c r="L375" s="6">
        <v>10879</v>
      </c>
      <c r="M375" s="6">
        <v>468004</v>
      </c>
      <c r="N375" s="60">
        <f t="shared" si="23"/>
        <v>4.5693252492116025</v>
      </c>
    </row>
    <row r="376" spans="1:14" ht="15" thickBot="1" x14ac:dyDescent="0.35">
      <c r="A376" s="4" t="s">
        <v>3261</v>
      </c>
      <c r="B376" s="3" t="s">
        <v>394</v>
      </c>
      <c r="C376" s="4" t="s">
        <v>378</v>
      </c>
      <c r="D376" s="6">
        <v>52529</v>
      </c>
      <c r="E376" s="6">
        <v>110031</v>
      </c>
      <c r="F376" s="6">
        <v>13463</v>
      </c>
      <c r="G376" s="6">
        <v>20007</v>
      </c>
      <c r="H376" s="6">
        <v>363</v>
      </c>
      <c r="I376" s="6">
        <v>16</v>
      </c>
      <c r="J376" s="6">
        <v>23968</v>
      </c>
      <c r="K376" s="6">
        <v>14097</v>
      </c>
      <c r="L376" s="6">
        <v>0</v>
      </c>
      <c r="M376" s="6">
        <v>181929</v>
      </c>
      <c r="N376" s="60">
        <f t="shared" si="23"/>
        <v>3.4634011688781436</v>
      </c>
    </row>
    <row r="377" spans="1:14" ht="15" thickBot="1" x14ac:dyDescent="0.35">
      <c r="A377" s="4" t="s">
        <v>3262</v>
      </c>
      <c r="B377" s="3" t="s">
        <v>395</v>
      </c>
      <c r="C377" s="4" t="s">
        <v>378</v>
      </c>
      <c r="D377" s="6">
        <v>160248</v>
      </c>
      <c r="E377" s="6">
        <v>411043</v>
      </c>
      <c r="F377" s="6">
        <v>34365</v>
      </c>
      <c r="G377" s="6">
        <v>27727</v>
      </c>
      <c r="H377" s="6">
        <v>568</v>
      </c>
      <c r="I377" s="6">
        <v>19</v>
      </c>
      <c r="J377" s="6">
        <v>16517</v>
      </c>
      <c r="K377" s="6">
        <v>8778</v>
      </c>
      <c r="L377" s="6">
        <v>0</v>
      </c>
      <c r="M377" s="6">
        <v>498998</v>
      </c>
      <c r="N377" s="60">
        <f t="shared" si="23"/>
        <v>3.1139109380460286</v>
      </c>
    </row>
    <row r="378" spans="1:14" ht="15" thickBot="1" x14ac:dyDescent="0.35">
      <c r="A378" s="4" t="s">
        <v>3263</v>
      </c>
      <c r="B378" s="3" t="s">
        <v>396</v>
      </c>
      <c r="C378" s="4" t="s">
        <v>378</v>
      </c>
      <c r="D378" s="6">
        <v>123979</v>
      </c>
      <c r="E378" s="6">
        <v>273499</v>
      </c>
      <c r="F378" s="6">
        <v>24127</v>
      </c>
      <c r="G378" s="6">
        <v>32932</v>
      </c>
      <c r="H378" s="6">
        <v>619</v>
      </c>
      <c r="I378" s="6">
        <v>24</v>
      </c>
      <c r="J378" s="6">
        <v>65823</v>
      </c>
      <c r="K378" s="6">
        <v>32281</v>
      </c>
      <c r="L378" s="6">
        <v>4048</v>
      </c>
      <c r="M378" s="6">
        <v>433329</v>
      </c>
      <c r="N378" s="60">
        <f t="shared" si="23"/>
        <v>3.4951806354301937</v>
      </c>
    </row>
    <row r="379" spans="1:14" ht="15" thickBot="1" x14ac:dyDescent="0.35">
      <c r="A379" s="4" t="s">
        <v>3264</v>
      </c>
      <c r="B379" s="3" t="s">
        <v>397</v>
      </c>
      <c r="C379" s="4" t="s">
        <v>378</v>
      </c>
      <c r="D379" s="6">
        <v>395660</v>
      </c>
      <c r="E379" s="6">
        <v>789601</v>
      </c>
      <c r="F379" s="6">
        <v>77944</v>
      </c>
      <c r="G379" s="6">
        <v>63241</v>
      </c>
      <c r="H379" s="6">
        <v>1998</v>
      </c>
      <c r="I379" s="6">
        <v>19</v>
      </c>
      <c r="J379" s="6">
        <v>33362</v>
      </c>
      <c r="K379" s="6">
        <v>9088</v>
      </c>
      <c r="L379" s="6">
        <v>0</v>
      </c>
      <c r="M379" s="6">
        <v>975234</v>
      </c>
      <c r="N379" s="60">
        <f t="shared" si="23"/>
        <v>2.4648283880099076</v>
      </c>
    </row>
    <row r="380" spans="1:14" ht="15" thickBot="1" x14ac:dyDescent="0.35">
      <c r="A380" s="4" t="s">
        <v>3265</v>
      </c>
      <c r="B380" s="3" t="s">
        <v>398</v>
      </c>
      <c r="C380" s="4" t="s">
        <v>378</v>
      </c>
      <c r="D380" s="6">
        <v>61834</v>
      </c>
      <c r="E380" s="6">
        <v>98635</v>
      </c>
      <c r="F380" s="6">
        <v>3726</v>
      </c>
      <c r="G380" s="6">
        <v>5245</v>
      </c>
      <c r="H380" s="6">
        <v>198</v>
      </c>
      <c r="I380" s="6">
        <v>3</v>
      </c>
      <c r="J380" s="6">
        <v>6011</v>
      </c>
      <c r="K380" s="6">
        <v>509</v>
      </c>
      <c r="L380" s="6">
        <v>0</v>
      </c>
      <c r="M380" s="6">
        <v>114324</v>
      </c>
      <c r="N380" s="60">
        <f t="shared" si="23"/>
        <v>1.8488857262994469</v>
      </c>
    </row>
    <row r="381" spans="1:14" ht="15" thickBot="1" x14ac:dyDescent="0.35">
      <c r="A381" s="4" t="s">
        <v>3266</v>
      </c>
      <c r="B381" s="3" t="s">
        <v>399</v>
      </c>
      <c r="C381" s="4" t="s">
        <v>378</v>
      </c>
      <c r="D381" s="6">
        <v>96942</v>
      </c>
      <c r="E381" s="6">
        <v>242700</v>
      </c>
      <c r="F381" s="6">
        <v>20720</v>
      </c>
      <c r="G381" s="6">
        <v>19281</v>
      </c>
      <c r="H381" s="6">
        <v>315</v>
      </c>
      <c r="I381" s="6">
        <v>1</v>
      </c>
      <c r="J381" s="6">
        <v>2287</v>
      </c>
      <c r="K381" s="6">
        <v>465</v>
      </c>
      <c r="L381" s="6">
        <v>0</v>
      </c>
      <c r="M381" s="6">
        <v>285768</v>
      </c>
      <c r="N381" s="60">
        <f t="shared" si="23"/>
        <v>2.9478244723649194</v>
      </c>
    </row>
    <row r="382" spans="1:14" ht="15" thickBot="1" x14ac:dyDescent="0.35">
      <c r="A382" s="4" t="s">
        <v>3267</v>
      </c>
      <c r="B382" s="3" t="s">
        <v>400</v>
      </c>
      <c r="C382" s="4" t="s">
        <v>378</v>
      </c>
      <c r="D382" s="6">
        <v>149955</v>
      </c>
      <c r="E382" s="6">
        <v>484486</v>
      </c>
      <c r="F382" s="6">
        <v>24926</v>
      </c>
      <c r="G382" s="6">
        <v>46040</v>
      </c>
      <c r="H382" s="6">
        <v>661</v>
      </c>
      <c r="I382" s="6">
        <v>11</v>
      </c>
      <c r="J382" s="6">
        <v>10068</v>
      </c>
      <c r="K382" s="6">
        <v>2754</v>
      </c>
      <c r="L382" s="6">
        <v>0</v>
      </c>
      <c r="M382" s="6">
        <v>568935</v>
      </c>
      <c r="N382" s="60">
        <f t="shared" si="23"/>
        <v>3.7940382114634392</v>
      </c>
    </row>
    <row r="383" spans="1:14" ht="15" thickBot="1" x14ac:dyDescent="0.35">
      <c r="A383" s="4" t="s">
        <v>3268</v>
      </c>
      <c r="B383" s="3" t="s">
        <v>401</v>
      </c>
      <c r="C383" s="4" t="s">
        <v>378</v>
      </c>
      <c r="D383" s="6">
        <v>119450</v>
      </c>
      <c r="E383" s="6">
        <v>252919</v>
      </c>
      <c r="F383" s="6">
        <v>8139</v>
      </c>
      <c r="G383" s="6">
        <v>9216</v>
      </c>
      <c r="H383" s="6">
        <v>668</v>
      </c>
      <c r="I383" s="6">
        <v>6</v>
      </c>
      <c r="J383" s="6">
        <v>36157</v>
      </c>
      <c r="K383" s="6">
        <v>17214</v>
      </c>
      <c r="L383" s="6">
        <v>0</v>
      </c>
      <c r="M383" s="6">
        <v>324313</v>
      </c>
      <c r="N383" s="60">
        <f t="shared" si="23"/>
        <v>2.7150523231477606</v>
      </c>
    </row>
    <row r="384" spans="1:14" ht="15" thickBot="1" x14ac:dyDescent="0.35">
      <c r="A384" s="4" t="s">
        <v>3269</v>
      </c>
      <c r="B384" s="3" t="s">
        <v>402</v>
      </c>
      <c r="C384" s="4" t="s">
        <v>378</v>
      </c>
      <c r="D384" s="6">
        <v>55374</v>
      </c>
      <c r="E384" s="6">
        <v>152236</v>
      </c>
      <c r="F384" s="6">
        <v>9629</v>
      </c>
      <c r="G384" s="6">
        <v>16048</v>
      </c>
      <c r="H384" s="6">
        <v>213</v>
      </c>
      <c r="I384" s="6">
        <v>16</v>
      </c>
      <c r="J384" s="6">
        <v>22135</v>
      </c>
      <c r="K384" s="6">
        <v>6735</v>
      </c>
      <c r="L384" s="6">
        <v>0</v>
      </c>
      <c r="M384" s="6">
        <v>206996</v>
      </c>
      <c r="N384" s="60">
        <f t="shared" si="23"/>
        <v>3.7381442554267346</v>
      </c>
    </row>
    <row r="385" spans="1:14" ht="15" thickBot="1" x14ac:dyDescent="0.35">
      <c r="A385" s="4" t="s">
        <v>3270</v>
      </c>
      <c r="B385" s="3" t="s">
        <v>403</v>
      </c>
      <c r="C385" s="4" t="s">
        <v>378</v>
      </c>
      <c r="D385" s="6">
        <v>59515</v>
      </c>
      <c r="E385" s="6">
        <v>92231</v>
      </c>
      <c r="F385" s="6">
        <v>2125</v>
      </c>
      <c r="G385" s="6">
        <v>3589</v>
      </c>
      <c r="H385" s="6">
        <v>110</v>
      </c>
      <c r="I385" s="6">
        <v>3</v>
      </c>
      <c r="J385" s="6">
        <v>110526</v>
      </c>
      <c r="K385" s="6">
        <v>0</v>
      </c>
      <c r="L385" s="6">
        <v>0</v>
      </c>
      <c r="M385" s="6">
        <v>208581</v>
      </c>
      <c r="N385" s="60">
        <f t="shared" si="23"/>
        <v>3.5046794925648994</v>
      </c>
    </row>
    <row r="386" spans="1:14" ht="15" thickBot="1" x14ac:dyDescent="0.35">
      <c r="A386" s="4" t="s">
        <v>3271</v>
      </c>
      <c r="B386" s="3" t="s">
        <v>404</v>
      </c>
      <c r="C386" s="4" t="s">
        <v>378</v>
      </c>
      <c r="D386" s="6">
        <v>52170</v>
      </c>
      <c r="E386" s="6">
        <v>163203</v>
      </c>
      <c r="F386" s="6">
        <v>19581</v>
      </c>
      <c r="G386" s="6">
        <v>14995</v>
      </c>
      <c r="H386" s="6">
        <v>191</v>
      </c>
      <c r="I386" s="6">
        <v>34</v>
      </c>
      <c r="J386" s="6">
        <v>15961</v>
      </c>
      <c r="K386" s="6">
        <v>6225</v>
      </c>
      <c r="L386" s="6">
        <v>0</v>
      </c>
      <c r="M386" s="6">
        <v>220156</v>
      </c>
      <c r="N386" s="60">
        <f t="shared" si="23"/>
        <v>4.2199731646540153</v>
      </c>
    </row>
    <row r="387" spans="1:14" ht="15" thickBot="1" x14ac:dyDescent="0.35">
      <c r="A387" s="4" t="s">
        <v>3272</v>
      </c>
      <c r="B387" s="3" t="s">
        <v>405</v>
      </c>
      <c r="C387" s="4" t="s">
        <v>378</v>
      </c>
      <c r="D387" s="6">
        <v>124690</v>
      </c>
      <c r="E387" s="6">
        <v>359896</v>
      </c>
      <c r="F387" s="6">
        <v>19093</v>
      </c>
      <c r="G387" s="6">
        <v>18410</v>
      </c>
      <c r="H387" s="6">
        <v>730</v>
      </c>
      <c r="I387" s="6">
        <v>16</v>
      </c>
      <c r="J387" s="6">
        <v>3180</v>
      </c>
      <c r="K387" s="6">
        <v>1012</v>
      </c>
      <c r="L387" s="6">
        <v>0</v>
      </c>
      <c r="M387" s="6">
        <v>402321</v>
      </c>
      <c r="N387" s="60">
        <f t="shared" si="23"/>
        <v>3.2265698933354718</v>
      </c>
    </row>
    <row r="388" spans="1:14" ht="15" thickBot="1" x14ac:dyDescent="0.35">
      <c r="A388" s="4" t="s">
        <v>3273</v>
      </c>
      <c r="B388" s="3" t="s">
        <v>406</v>
      </c>
      <c r="C388" s="4" t="s">
        <v>378</v>
      </c>
      <c r="D388" s="6">
        <v>100485</v>
      </c>
      <c r="E388" s="6">
        <v>216320</v>
      </c>
      <c r="F388" s="6">
        <v>19761</v>
      </c>
      <c r="G388" s="6">
        <v>32791</v>
      </c>
      <c r="H388" s="6">
        <v>321</v>
      </c>
      <c r="I388" s="6">
        <v>31</v>
      </c>
      <c r="J388" s="6">
        <v>7658</v>
      </c>
      <c r="K388" s="6">
        <v>4211</v>
      </c>
      <c r="L388" s="6">
        <v>0</v>
      </c>
      <c r="M388" s="6">
        <v>281062</v>
      </c>
      <c r="N388" s="60">
        <f t="shared" si="23"/>
        <v>2.797054286709459</v>
      </c>
    </row>
    <row r="389" spans="1:14" ht="15" thickBot="1" x14ac:dyDescent="0.35">
      <c r="A389" s="4" t="s">
        <v>3274</v>
      </c>
      <c r="B389" s="3" t="s">
        <v>407</v>
      </c>
      <c r="C389" s="4" t="s">
        <v>378</v>
      </c>
      <c r="D389" s="6">
        <v>57236</v>
      </c>
      <c r="E389" s="6">
        <v>150349</v>
      </c>
      <c r="F389" s="6">
        <v>10997</v>
      </c>
      <c r="G389" s="6">
        <v>10133</v>
      </c>
      <c r="H389" s="6">
        <v>87</v>
      </c>
      <c r="I389" s="6">
        <v>9</v>
      </c>
      <c r="J389" s="6">
        <v>10797</v>
      </c>
      <c r="K389" s="6">
        <v>4752</v>
      </c>
      <c r="L389" s="6">
        <v>0</v>
      </c>
      <c r="M389" s="6">
        <v>187115</v>
      </c>
      <c r="N389" s="60">
        <f t="shared" si="23"/>
        <v>3.2691837305192535</v>
      </c>
    </row>
    <row r="390" spans="1:14" ht="15" thickBot="1" x14ac:dyDescent="0.35">
      <c r="A390" s="4" t="s">
        <v>3275</v>
      </c>
      <c r="B390" s="3" t="s">
        <v>408</v>
      </c>
      <c r="C390" s="4" t="s">
        <v>378</v>
      </c>
      <c r="D390" s="6">
        <v>160312</v>
      </c>
      <c r="E390" s="6">
        <v>421355</v>
      </c>
      <c r="F390" s="6">
        <v>39513</v>
      </c>
      <c r="G390" s="6">
        <v>48376</v>
      </c>
      <c r="H390" s="6">
        <v>1182</v>
      </c>
      <c r="I390" s="6">
        <v>12</v>
      </c>
      <c r="J390" s="6">
        <v>1835</v>
      </c>
      <c r="K390" s="6">
        <v>691</v>
      </c>
      <c r="L390" s="6">
        <v>0</v>
      </c>
      <c r="M390" s="6">
        <v>512952</v>
      </c>
      <c r="N390" s="60">
        <f t="shared" si="23"/>
        <v>3.199710564399421</v>
      </c>
    </row>
    <row r="391" spans="1:14" ht="15" thickBot="1" x14ac:dyDescent="0.35">
      <c r="A391" s="4" t="s">
        <v>3276</v>
      </c>
      <c r="B391" s="3" t="s">
        <v>409</v>
      </c>
      <c r="C391" s="4" t="s">
        <v>378</v>
      </c>
      <c r="D391" s="6">
        <v>59715</v>
      </c>
      <c r="E391" s="6">
        <v>140227</v>
      </c>
      <c r="F391" s="6">
        <v>7926</v>
      </c>
      <c r="G391" s="6">
        <v>8521</v>
      </c>
      <c r="H391" s="6">
        <v>237</v>
      </c>
      <c r="I391" s="6">
        <v>1</v>
      </c>
      <c r="J391" s="6">
        <v>3799</v>
      </c>
      <c r="K391" s="6">
        <v>1517</v>
      </c>
      <c r="L391" s="6">
        <v>106</v>
      </c>
      <c r="M391" s="6">
        <v>162333</v>
      </c>
      <c r="N391" s="60">
        <f t="shared" si="23"/>
        <v>2.7184626978146196</v>
      </c>
    </row>
    <row r="392" spans="1:14" ht="15" thickBot="1" x14ac:dyDescent="0.35">
      <c r="A392" s="4" t="s">
        <v>3277</v>
      </c>
      <c r="B392" s="3" t="s">
        <v>410</v>
      </c>
      <c r="C392" s="4" t="s">
        <v>378</v>
      </c>
      <c r="D392" s="6">
        <v>73804</v>
      </c>
      <c r="E392" s="6">
        <v>103751</v>
      </c>
      <c r="F392" s="6">
        <v>6394</v>
      </c>
      <c r="G392" s="6">
        <v>6481</v>
      </c>
      <c r="H392" s="6">
        <v>280</v>
      </c>
      <c r="I392" s="6">
        <v>7</v>
      </c>
      <c r="J392" s="6">
        <v>2775</v>
      </c>
      <c r="K392" s="6">
        <v>1517</v>
      </c>
      <c r="L392" s="6">
        <v>0</v>
      </c>
      <c r="M392" s="6">
        <v>121198</v>
      </c>
      <c r="N392" s="60">
        <f t="shared" si="23"/>
        <v>1.6421603165140102</v>
      </c>
    </row>
    <row r="393" spans="1:14" ht="15" thickBot="1" x14ac:dyDescent="0.35">
      <c r="A393" s="4" t="s">
        <v>3278</v>
      </c>
      <c r="B393" s="3" t="s">
        <v>411</v>
      </c>
      <c r="C393" s="4" t="s">
        <v>378</v>
      </c>
      <c r="D393" s="6">
        <v>75814</v>
      </c>
      <c r="E393" s="6">
        <v>248077</v>
      </c>
      <c r="F393" s="6">
        <v>13629</v>
      </c>
      <c r="G393" s="6">
        <v>23744</v>
      </c>
      <c r="H393" s="6">
        <v>211</v>
      </c>
      <c r="I393" s="6">
        <v>36</v>
      </c>
      <c r="J393" s="6">
        <v>16797</v>
      </c>
      <c r="K393" s="6">
        <v>2439</v>
      </c>
      <c r="L393" s="6">
        <v>0</v>
      </c>
      <c r="M393" s="6">
        <v>304897</v>
      </c>
      <c r="N393" s="60">
        <f t="shared" si="23"/>
        <v>4.0216450787453502</v>
      </c>
    </row>
    <row r="394" spans="1:14" ht="15" thickBot="1" x14ac:dyDescent="0.35">
      <c r="A394" s="4" t="s">
        <v>3279</v>
      </c>
      <c r="B394" s="3" t="s">
        <v>412</v>
      </c>
      <c r="C394" s="4" t="s">
        <v>378</v>
      </c>
      <c r="D394" s="6">
        <v>129699</v>
      </c>
      <c r="E394" s="6">
        <v>202466</v>
      </c>
      <c r="F394" s="6">
        <v>9517</v>
      </c>
      <c r="G394" s="6">
        <v>16219</v>
      </c>
      <c r="H394" s="6">
        <v>290</v>
      </c>
      <c r="I394" s="6">
        <v>3</v>
      </c>
      <c r="J394" s="6">
        <v>20864</v>
      </c>
      <c r="K394" s="6">
        <v>13837</v>
      </c>
      <c r="L394" s="6">
        <v>0</v>
      </c>
      <c r="M394" s="6">
        <v>263193</v>
      </c>
      <c r="N394" s="60">
        <f t="shared" si="23"/>
        <v>2.0292600559757594</v>
      </c>
    </row>
    <row r="395" spans="1:14" ht="15" thickBot="1" x14ac:dyDescent="0.35">
      <c r="A395" s="4" t="s">
        <v>3280</v>
      </c>
      <c r="B395" s="3" t="s">
        <v>413</v>
      </c>
      <c r="C395" s="4" t="s">
        <v>378</v>
      </c>
      <c r="D395" s="6">
        <v>97396</v>
      </c>
      <c r="E395" s="6">
        <v>241940</v>
      </c>
      <c r="F395" s="6">
        <v>46234</v>
      </c>
      <c r="G395" s="6">
        <v>18895</v>
      </c>
      <c r="H395" s="6">
        <v>274</v>
      </c>
      <c r="I395" s="6">
        <v>20</v>
      </c>
      <c r="J395" s="6">
        <v>32194</v>
      </c>
      <c r="K395" s="6">
        <v>9302</v>
      </c>
      <c r="L395" s="6">
        <v>0</v>
      </c>
      <c r="M395" s="6">
        <v>348839</v>
      </c>
      <c r="N395" s="60">
        <f t="shared" si="23"/>
        <v>3.5816563308554765</v>
      </c>
    </row>
    <row r="396" spans="1:14" ht="15" thickBot="1" x14ac:dyDescent="0.35">
      <c r="A396" s="4" t="s">
        <v>3281</v>
      </c>
      <c r="B396" s="3" t="s">
        <v>414</v>
      </c>
      <c r="C396" s="4" t="s">
        <v>378</v>
      </c>
      <c r="D396" s="6">
        <v>80980</v>
      </c>
      <c r="E396" s="6">
        <v>237461</v>
      </c>
      <c r="F396" s="6">
        <v>13964</v>
      </c>
      <c r="G396" s="6">
        <v>32142</v>
      </c>
      <c r="H396" s="6">
        <v>232</v>
      </c>
      <c r="I396" s="6">
        <v>32</v>
      </c>
      <c r="J396" s="6">
        <v>12667</v>
      </c>
      <c r="K396" s="6">
        <v>6194</v>
      </c>
      <c r="L396" s="6">
        <v>0</v>
      </c>
      <c r="M396" s="6">
        <v>302660</v>
      </c>
      <c r="N396" s="60">
        <f t="shared" si="23"/>
        <v>3.7374660409977771</v>
      </c>
    </row>
    <row r="397" spans="1:14" ht="15" thickBot="1" x14ac:dyDescent="0.35">
      <c r="A397" s="4" t="s">
        <v>3282</v>
      </c>
      <c r="B397" s="3" t="s">
        <v>415</v>
      </c>
      <c r="C397" s="4" t="s">
        <v>378</v>
      </c>
      <c r="D397" s="6">
        <v>134056</v>
      </c>
      <c r="E397" s="6">
        <v>230738</v>
      </c>
      <c r="F397" s="6">
        <v>26128</v>
      </c>
      <c r="G397" s="6">
        <v>20991</v>
      </c>
      <c r="H397" s="6">
        <v>537</v>
      </c>
      <c r="I397" s="6">
        <v>5</v>
      </c>
      <c r="J397" s="6">
        <v>43775</v>
      </c>
      <c r="K397" s="6">
        <v>17544</v>
      </c>
      <c r="L397" s="6">
        <v>0</v>
      </c>
      <c r="M397" s="6">
        <v>339713</v>
      </c>
      <c r="N397" s="60">
        <f t="shared" si="23"/>
        <v>2.5341126096556663</v>
      </c>
    </row>
    <row r="398" spans="1:14" ht="15" thickBot="1" x14ac:dyDescent="0.35">
      <c r="A398" s="4" t="s">
        <v>3283</v>
      </c>
      <c r="B398" s="3" t="s">
        <v>416</v>
      </c>
      <c r="C398" s="4" t="s">
        <v>378</v>
      </c>
      <c r="D398" s="6">
        <v>71997</v>
      </c>
      <c r="E398" s="6">
        <v>135960</v>
      </c>
      <c r="F398" s="6">
        <v>6840</v>
      </c>
      <c r="G398" s="6">
        <v>4487</v>
      </c>
      <c r="H398" s="6">
        <v>198</v>
      </c>
      <c r="I398" s="6">
        <v>8</v>
      </c>
      <c r="J398" s="6">
        <v>10137</v>
      </c>
      <c r="K398" s="6">
        <v>7530</v>
      </c>
      <c r="L398" s="6">
        <v>0</v>
      </c>
      <c r="M398" s="6">
        <v>165152</v>
      </c>
      <c r="N398" s="60">
        <f t="shared" si="23"/>
        <v>2.293873355834271</v>
      </c>
    </row>
    <row r="399" spans="1:14" ht="15" thickBot="1" x14ac:dyDescent="0.35">
      <c r="A399" s="45" t="s">
        <v>3288</v>
      </c>
      <c r="B399" s="3" t="s">
        <v>417</v>
      </c>
      <c r="C399" s="4" t="s">
        <v>378</v>
      </c>
      <c r="D399" s="6">
        <v>230343</v>
      </c>
      <c r="E399" s="6">
        <v>454456</v>
      </c>
      <c r="F399" s="6">
        <v>18071</v>
      </c>
      <c r="G399" s="6">
        <v>23675</v>
      </c>
      <c r="H399" s="6">
        <v>490</v>
      </c>
      <c r="I399" s="6">
        <v>99</v>
      </c>
      <c r="J399" s="6">
        <v>32280</v>
      </c>
      <c r="K399" s="6">
        <v>9717</v>
      </c>
      <c r="L399" s="6">
        <v>0</v>
      </c>
      <c r="M399" s="6">
        <v>538689</v>
      </c>
      <c r="N399" s="60">
        <f t="shared" si="23"/>
        <v>2.3386384652453081</v>
      </c>
    </row>
    <row r="400" spans="1:14" ht="15" thickBot="1" x14ac:dyDescent="0.35">
      <c r="A400" s="4" t="s">
        <v>3284</v>
      </c>
      <c r="B400" s="3" t="s">
        <v>418</v>
      </c>
      <c r="C400" s="4" t="s">
        <v>378</v>
      </c>
      <c r="D400" s="6">
        <v>71755</v>
      </c>
      <c r="E400" s="6">
        <v>204084</v>
      </c>
      <c r="F400" s="6">
        <v>22579</v>
      </c>
      <c r="G400" s="6">
        <v>43003</v>
      </c>
      <c r="H400" s="6">
        <v>471</v>
      </c>
      <c r="I400" s="6">
        <v>33</v>
      </c>
      <c r="J400" s="6">
        <v>19804</v>
      </c>
      <c r="K400" s="6">
        <v>8388</v>
      </c>
      <c r="L400" s="6">
        <v>0</v>
      </c>
      <c r="M400" s="6">
        <v>298329</v>
      </c>
      <c r="N400" s="60">
        <f t="shared" si="23"/>
        <v>4.1576057417601557</v>
      </c>
    </row>
    <row r="401" spans="1:14" ht="15" thickBot="1" x14ac:dyDescent="0.35">
      <c r="A401" s="4" t="s">
        <v>3285</v>
      </c>
      <c r="B401" s="3" t="s">
        <v>419</v>
      </c>
      <c r="C401" s="4" t="s">
        <v>378</v>
      </c>
      <c r="D401" s="6">
        <v>89779</v>
      </c>
      <c r="E401" s="6">
        <v>202458</v>
      </c>
      <c r="F401" s="6">
        <v>24277</v>
      </c>
      <c r="G401" s="6">
        <v>25324</v>
      </c>
      <c r="H401" s="6">
        <v>310</v>
      </c>
      <c r="I401" s="6">
        <v>11</v>
      </c>
      <c r="J401" s="6">
        <v>27315</v>
      </c>
      <c r="K401" s="6">
        <v>13761</v>
      </c>
      <c r="L401" s="6">
        <v>0</v>
      </c>
      <c r="M401" s="6">
        <v>293445</v>
      </c>
      <c r="N401" s="60">
        <f t="shared" si="23"/>
        <v>3.2685260472939106</v>
      </c>
    </row>
    <row r="402" spans="1:14" ht="15" thickBot="1" x14ac:dyDescent="0.35">
      <c r="A402" s="4" t="s">
        <v>3286</v>
      </c>
      <c r="B402" s="3" t="s">
        <v>420</v>
      </c>
      <c r="C402" s="4" t="s">
        <v>378</v>
      </c>
      <c r="D402" s="6">
        <v>84094</v>
      </c>
      <c r="E402" s="6">
        <v>124880</v>
      </c>
      <c r="F402" s="6">
        <v>11572</v>
      </c>
      <c r="G402" s="6">
        <v>12012</v>
      </c>
      <c r="H402" s="6">
        <v>269</v>
      </c>
      <c r="I402" s="6">
        <v>18</v>
      </c>
      <c r="J402" s="6">
        <v>24732</v>
      </c>
      <c r="K402" s="6">
        <v>3208</v>
      </c>
      <c r="L402" s="6">
        <v>0</v>
      </c>
      <c r="M402" s="6">
        <v>176673</v>
      </c>
      <c r="N402" s="60">
        <f t="shared" si="23"/>
        <v>2.1008989939829239</v>
      </c>
    </row>
    <row r="403" spans="1:14" ht="15" thickBot="1" x14ac:dyDescent="0.35">
      <c r="A403" s="4" t="s">
        <v>3287</v>
      </c>
      <c r="B403" s="3" t="s">
        <v>421</v>
      </c>
      <c r="C403" s="4" t="s">
        <v>378</v>
      </c>
      <c r="D403" s="6">
        <v>82974</v>
      </c>
      <c r="E403" s="6">
        <v>243198</v>
      </c>
      <c r="F403" s="6">
        <v>19396</v>
      </c>
      <c r="G403" s="6">
        <v>24242</v>
      </c>
      <c r="H403" s="6">
        <v>290</v>
      </c>
      <c r="I403" s="6">
        <v>10</v>
      </c>
      <c r="J403" s="6">
        <v>24804</v>
      </c>
      <c r="K403" s="6">
        <v>7306</v>
      </c>
      <c r="L403" s="6">
        <v>0</v>
      </c>
      <c r="M403" s="6">
        <v>319236</v>
      </c>
      <c r="N403" s="60">
        <f t="shared" si="23"/>
        <v>3.8474220840263214</v>
      </c>
    </row>
    <row r="404" spans="1:14" x14ac:dyDescent="0.3">
      <c r="B404" s="17" t="s">
        <v>2553</v>
      </c>
      <c r="C404" s="68"/>
      <c r="D404" s="69">
        <f t="shared" ref="D404:M404" si="24">SUM(D360:D403)</f>
        <v>5687681</v>
      </c>
      <c r="E404" s="69">
        <f t="shared" si="24"/>
        <v>17977635</v>
      </c>
      <c r="F404" s="69">
        <f t="shared" si="24"/>
        <v>1163715</v>
      </c>
      <c r="G404" s="69">
        <f t="shared" si="24"/>
        <v>1416304</v>
      </c>
      <c r="H404" s="69">
        <f t="shared" si="24"/>
        <v>23145</v>
      </c>
      <c r="I404" s="69">
        <f t="shared" si="24"/>
        <v>756</v>
      </c>
      <c r="J404" s="69">
        <f t="shared" si="24"/>
        <v>833702</v>
      </c>
      <c r="K404" s="69">
        <f t="shared" si="24"/>
        <v>447471</v>
      </c>
      <c r="L404" s="69">
        <f t="shared" si="24"/>
        <v>16972</v>
      </c>
      <c r="M404" s="69">
        <f t="shared" si="24"/>
        <v>21878944</v>
      </c>
      <c r="N404" s="64">
        <f t="shared" si="23"/>
        <v>3.8467248778544367</v>
      </c>
    </row>
    <row r="405" spans="1:14" x14ac:dyDescent="0.3">
      <c r="B405" s="17" t="s">
        <v>2554</v>
      </c>
      <c r="C405" s="70"/>
      <c r="D405" s="71">
        <f>D404/44</f>
        <v>129265.47727272728</v>
      </c>
      <c r="E405" s="71">
        <f t="shared" ref="E405:M405" si="25">E404/44</f>
        <v>408582.61363636365</v>
      </c>
      <c r="F405" s="71">
        <f t="shared" si="25"/>
        <v>26448.06818181818</v>
      </c>
      <c r="G405" s="71">
        <f t="shared" si="25"/>
        <v>32188.727272727272</v>
      </c>
      <c r="H405" s="71">
        <f t="shared" si="25"/>
        <v>526.02272727272725</v>
      </c>
      <c r="I405" s="71">
        <f t="shared" si="25"/>
        <v>17.181818181818183</v>
      </c>
      <c r="J405" s="71">
        <f t="shared" si="25"/>
        <v>18947.772727272728</v>
      </c>
      <c r="K405" s="71">
        <f t="shared" si="25"/>
        <v>10169.795454545454</v>
      </c>
      <c r="L405" s="71">
        <f t="shared" si="25"/>
        <v>385.72727272727275</v>
      </c>
      <c r="M405" s="71">
        <f t="shared" si="25"/>
        <v>497248.72727272729</v>
      </c>
      <c r="N405" s="67"/>
    </row>
    <row r="407" spans="1:14" x14ac:dyDescent="0.3">
      <c r="B407" s="72" t="s">
        <v>2555</v>
      </c>
      <c r="C407" s="73"/>
      <c r="D407" s="74">
        <f t="shared" ref="D407:M407" si="26">D404+D357+D311+D233+D154+D74</f>
        <v>9838531</v>
      </c>
      <c r="E407" s="74">
        <f t="shared" si="26"/>
        <v>32516911</v>
      </c>
      <c r="F407" s="74">
        <f t="shared" si="26"/>
        <v>1967292</v>
      </c>
      <c r="G407" s="74">
        <f t="shared" si="26"/>
        <v>2446692</v>
      </c>
      <c r="H407" s="74">
        <f t="shared" si="26"/>
        <v>50528</v>
      </c>
      <c r="I407" s="74">
        <f t="shared" si="26"/>
        <v>1705</v>
      </c>
      <c r="J407" s="74">
        <f t="shared" si="26"/>
        <v>2765274</v>
      </c>
      <c r="K407" s="74">
        <f t="shared" si="26"/>
        <v>1132101</v>
      </c>
      <c r="L407" s="74">
        <f t="shared" si="26"/>
        <v>61450</v>
      </c>
      <c r="M407" s="74">
        <f t="shared" si="26"/>
        <v>40940247</v>
      </c>
      <c r="N407" s="75">
        <f>M407/D407</f>
        <v>4.1612154294172576</v>
      </c>
    </row>
  </sheetData>
  <hyperlinks>
    <hyperlink ref="H1" location="'Table of Contents'!A1" display="Return to Table of Contents"/>
    <hyperlink ref="H1:J1" location="'Table of Contents'!A1"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8"/>
  <sheetViews>
    <sheetView zoomScale="75" zoomScaleNormal="75" workbookViewId="0">
      <pane ySplit="3" topLeftCell="A4" activePane="bottomLeft" state="frozen"/>
      <selection activeCell="B1" sqref="B1"/>
      <selection pane="bottomLeft" activeCell="B4" sqref="B4"/>
    </sheetView>
  </sheetViews>
  <sheetFormatPr defaultRowHeight="14.4" x14ac:dyDescent="0.3"/>
  <cols>
    <col min="2" max="2" width="49.44140625" bestFit="1" customWidth="1"/>
    <col min="3" max="3" width="25.5546875" bestFit="1" customWidth="1"/>
    <col min="4" max="7" width="11.21875" bestFit="1" customWidth="1"/>
    <col min="8" max="8" width="10.33203125" style="11" bestFit="1" customWidth="1"/>
    <col min="9" max="9" width="9.109375" style="11" bestFit="1" customWidth="1"/>
    <col min="10" max="10" width="13.109375" bestFit="1" customWidth="1"/>
    <col min="11" max="11" width="15.6640625" style="108" bestFit="1" customWidth="1"/>
    <col min="12" max="13" width="10.77734375" bestFit="1" customWidth="1"/>
    <col min="14" max="14" width="10.88671875" bestFit="1" customWidth="1"/>
    <col min="15" max="15" width="10.88671875" style="60" customWidth="1"/>
    <col min="16" max="16" width="10.77734375" style="60" bestFit="1" customWidth="1"/>
    <col min="17" max="17" width="11.109375" bestFit="1" customWidth="1"/>
    <col min="18" max="18" width="10" bestFit="1" customWidth="1"/>
    <col min="19" max="19" width="11.21875" style="29" bestFit="1" customWidth="1"/>
    <col min="20" max="20" width="10.88671875" bestFit="1" customWidth="1"/>
    <col min="21" max="21" width="10.77734375" bestFit="1" customWidth="1"/>
    <col min="22" max="22" width="11.109375" bestFit="1" customWidth="1"/>
  </cols>
  <sheetData>
    <row r="1" spans="1:22" ht="18" x14ac:dyDescent="0.35">
      <c r="B1" s="16" t="s">
        <v>2546</v>
      </c>
      <c r="C1" s="12"/>
      <c r="D1" s="13" t="s">
        <v>436</v>
      </c>
      <c r="E1" s="12"/>
      <c r="F1" s="14"/>
      <c r="G1" s="14"/>
      <c r="H1" s="634" t="s">
        <v>2545</v>
      </c>
      <c r="I1" s="642"/>
      <c r="J1" s="643"/>
      <c r="K1"/>
    </row>
    <row r="2" spans="1:22" ht="15" thickBot="1" x14ac:dyDescent="0.35"/>
    <row r="3" spans="1:22" ht="80.400000000000006" thickBot="1" x14ac:dyDescent="0.35">
      <c r="A3" t="s">
        <v>3174</v>
      </c>
      <c r="B3" s="1" t="s">
        <v>0</v>
      </c>
      <c r="C3" s="1" t="s">
        <v>1</v>
      </c>
      <c r="D3" s="1" t="s">
        <v>448</v>
      </c>
      <c r="E3" s="1" t="s">
        <v>449</v>
      </c>
      <c r="F3" s="1" t="s">
        <v>450</v>
      </c>
      <c r="G3" s="1" t="s">
        <v>451</v>
      </c>
      <c r="H3" s="94" t="s">
        <v>462</v>
      </c>
      <c r="I3" s="94" t="s">
        <v>463</v>
      </c>
      <c r="J3" s="1" t="s">
        <v>452</v>
      </c>
      <c r="K3" s="102" t="s">
        <v>464</v>
      </c>
      <c r="L3" s="1" t="s">
        <v>453</v>
      </c>
      <c r="M3" s="1" t="s">
        <v>454</v>
      </c>
      <c r="N3" s="1" t="s">
        <v>455</v>
      </c>
      <c r="O3" s="9" t="s">
        <v>465</v>
      </c>
      <c r="P3" s="9" t="s">
        <v>2556</v>
      </c>
      <c r="Q3" s="1" t="s">
        <v>456</v>
      </c>
      <c r="R3" s="1" t="s">
        <v>457</v>
      </c>
      <c r="S3" s="30" t="s">
        <v>458</v>
      </c>
      <c r="T3" s="1" t="s">
        <v>431</v>
      </c>
      <c r="U3" s="1" t="s">
        <v>459</v>
      </c>
      <c r="V3" s="1" t="s">
        <v>422</v>
      </c>
    </row>
    <row r="4" spans="1:22" ht="15" thickBot="1" x14ac:dyDescent="0.35">
      <c r="A4" s="4" t="s">
        <v>3175</v>
      </c>
      <c r="B4" s="3" t="s">
        <v>12</v>
      </c>
      <c r="C4" s="4" t="s">
        <v>13</v>
      </c>
      <c r="D4" s="6">
        <v>2784</v>
      </c>
      <c r="E4" s="6">
        <v>15351</v>
      </c>
      <c r="F4" s="6">
        <v>0</v>
      </c>
      <c r="G4" s="6">
        <v>18135</v>
      </c>
      <c r="H4" s="95">
        <f>G4/V4</f>
        <v>14.11284046692607</v>
      </c>
      <c r="I4" s="95">
        <f>G4/T4</f>
        <v>0.98833723908659876</v>
      </c>
      <c r="J4" s="6">
        <v>110</v>
      </c>
      <c r="K4" s="103">
        <f>J4/V4</f>
        <v>8.5603112840466927E-2</v>
      </c>
      <c r="L4" s="6">
        <v>143</v>
      </c>
      <c r="M4" s="6">
        <v>276</v>
      </c>
      <c r="N4" s="6">
        <v>16276</v>
      </c>
      <c r="O4" s="109">
        <f>N4/V4</f>
        <v>12.666147859922178</v>
      </c>
      <c r="P4" s="109">
        <f>N4/U4</f>
        <v>7.5878787878787879</v>
      </c>
      <c r="Q4" s="6">
        <v>3071</v>
      </c>
      <c r="R4" s="4" t="s">
        <v>460</v>
      </c>
      <c r="S4" s="31">
        <v>2300</v>
      </c>
      <c r="T4" s="6">
        <v>18349</v>
      </c>
      <c r="U4" s="6">
        <v>2145</v>
      </c>
      <c r="V4" s="6">
        <v>1285</v>
      </c>
    </row>
    <row r="5" spans="1:22" ht="15" thickBot="1" x14ac:dyDescent="0.35">
      <c r="A5" s="4" t="s">
        <v>3176</v>
      </c>
      <c r="B5" s="3" t="s">
        <v>16</v>
      </c>
      <c r="C5" s="4" t="s">
        <v>13</v>
      </c>
      <c r="D5" s="6">
        <v>7739</v>
      </c>
      <c r="E5" s="6">
        <v>3869</v>
      </c>
      <c r="F5" s="6">
        <v>0</v>
      </c>
      <c r="G5" s="6">
        <v>11608</v>
      </c>
      <c r="H5" s="95">
        <f t="shared" ref="H5:H68" si="0">G5/V5</f>
        <v>3.5738916256157633</v>
      </c>
      <c r="I5" s="95">
        <f t="shared" ref="I5:I68" si="1">G5/T5</f>
        <v>1.2643502886395817</v>
      </c>
      <c r="J5" s="6">
        <v>0</v>
      </c>
      <c r="K5" s="103">
        <f t="shared" ref="K5:K68" si="2">J5/V5</f>
        <v>0</v>
      </c>
      <c r="L5" s="6">
        <v>15</v>
      </c>
      <c r="M5" s="6">
        <v>363</v>
      </c>
      <c r="N5" s="6">
        <v>11613</v>
      </c>
      <c r="O5" s="109">
        <f>N5/V5</f>
        <v>3.5754310344827585</v>
      </c>
      <c r="P5" s="109">
        <f>N5/U5</f>
        <v>20.737500000000001</v>
      </c>
      <c r="Q5" s="6">
        <v>6281</v>
      </c>
      <c r="R5" s="4" t="s">
        <v>460</v>
      </c>
      <c r="S5" s="31">
        <v>30</v>
      </c>
      <c r="T5" s="6">
        <v>9181</v>
      </c>
      <c r="U5" s="6">
        <v>560</v>
      </c>
      <c r="V5" s="6">
        <v>3248</v>
      </c>
    </row>
    <row r="6" spans="1:22" ht="15" thickBot="1" x14ac:dyDescent="0.35">
      <c r="A6" s="4" t="s">
        <v>3177</v>
      </c>
      <c r="B6" s="3" t="s">
        <v>17</v>
      </c>
      <c r="C6" s="4" t="s">
        <v>13</v>
      </c>
      <c r="D6" s="6">
        <v>2291</v>
      </c>
      <c r="E6" s="6">
        <v>8816</v>
      </c>
      <c r="F6" s="6">
        <v>402</v>
      </c>
      <c r="G6" s="6">
        <v>11509</v>
      </c>
      <c r="H6" s="95">
        <f t="shared" si="0"/>
        <v>17.517503805175039</v>
      </c>
      <c r="I6" s="95">
        <f t="shared" si="1"/>
        <v>0.41397791446350851</v>
      </c>
      <c r="J6" s="6">
        <v>0</v>
      </c>
      <c r="K6" s="103">
        <f t="shared" si="2"/>
        <v>0</v>
      </c>
      <c r="L6" s="6">
        <v>0</v>
      </c>
      <c r="M6" s="6">
        <v>109</v>
      </c>
      <c r="N6" s="6">
        <v>13688</v>
      </c>
      <c r="O6" s="109">
        <f t="shared" ref="O6:O69" si="3">N6/V6</f>
        <v>20.834094368340942</v>
      </c>
      <c r="P6" s="109">
        <f t="shared" ref="P6:P69" si="4">N6/U6</f>
        <v>8.3311016433353622</v>
      </c>
      <c r="Q6" s="6">
        <v>2337</v>
      </c>
      <c r="R6" s="4" t="s">
        <v>460</v>
      </c>
      <c r="S6" s="58" t="s">
        <v>2557</v>
      </c>
      <c r="T6" s="6">
        <v>27801</v>
      </c>
      <c r="U6" s="6">
        <v>1643</v>
      </c>
      <c r="V6" s="6">
        <v>657</v>
      </c>
    </row>
    <row r="7" spans="1:22" ht="15" thickBot="1" x14ac:dyDescent="0.35">
      <c r="A7" s="4" t="s">
        <v>3178</v>
      </c>
      <c r="B7" s="3" t="s">
        <v>20</v>
      </c>
      <c r="C7" s="4" t="s">
        <v>13</v>
      </c>
      <c r="D7" s="6">
        <v>4369</v>
      </c>
      <c r="E7" s="6">
        <v>19345</v>
      </c>
      <c r="F7" s="6">
        <v>0</v>
      </c>
      <c r="G7" s="6">
        <v>23714</v>
      </c>
      <c r="H7" s="95">
        <f t="shared" si="0"/>
        <v>6.2918546033430616</v>
      </c>
      <c r="I7" s="95">
        <f t="shared" si="1"/>
        <v>1.1687530803351405</v>
      </c>
      <c r="J7" s="6">
        <v>935</v>
      </c>
      <c r="K7" s="103">
        <f t="shared" si="2"/>
        <v>0.24807641284160253</v>
      </c>
      <c r="L7" s="6">
        <v>216</v>
      </c>
      <c r="M7" s="6">
        <v>507</v>
      </c>
      <c r="N7" s="6">
        <v>31342</v>
      </c>
      <c r="O7" s="109">
        <f t="shared" si="3"/>
        <v>8.3157336163438575</v>
      </c>
      <c r="P7" s="109">
        <f t="shared" si="4"/>
        <v>35.176206509539846</v>
      </c>
      <c r="Q7" s="6">
        <v>5776</v>
      </c>
      <c r="R7" s="4" t="s">
        <v>460</v>
      </c>
      <c r="S7" s="31">
        <v>2243</v>
      </c>
      <c r="T7" s="6">
        <v>20290</v>
      </c>
      <c r="U7" s="6">
        <v>891</v>
      </c>
      <c r="V7" s="6">
        <v>3769</v>
      </c>
    </row>
    <row r="8" spans="1:22" ht="15" thickBot="1" x14ac:dyDescent="0.35">
      <c r="A8" s="4" t="s">
        <v>3179</v>
      </c>
      <c r="B8" s="3" t="s">
        <v>23</v>
      </c>
      <c r="C8" s="4" t="s">
        <v>13</v>
      </c>
      <c r="D8" s="6">
        <v>3067</v>
      </c>
      <c r="E8" s="6">
        <v>11059</v>
      </c>
      <c r="F8" s="6">
        <v>0</v>
      </c>
      <c r="G8" s="6">
        <v>14126</v>
      </c>
      <c r="H8" s="95">
        <f t="shared" si="0"/>
        <v>4.4844444444444447</v>
      </c>
      <c r="I8" s="95">
        <f t="shared" si="1"/>
        <v>0.74265285736817199</v>
      </c>
      <c r="J8" s="6">
        <v>412</v>
      </c>
      <c r="K8" s="103">
        <f t="shared" si="2"/>
        <v>0.1307936507936508</v>
      </c>
      <c r="L8" s="6">
        <v>279</v>
      </c>
      <c r="M8" s="6">
        <v>994</v>
      </c>
      <c r="N8" s="6">
        <v>4798</v>
      </c>
      <c r="O8" s="109">
        <f t="shared" si="3"/>
        <v>1.5231746031746032</v>
      </c>
      <c r="P8" s="109">
        <f t="shared" si="4"/>
        <v>2.4693772516726713</v>
      </c>
      <c r="Q8" s="6">
        <v>2592</v>
      </c>
      <c r="R8" s="4" t="s">
        <v>460</v>
      </c>
      <c r="S8" s="31">
        <v>325</v>
      </c>
      <c r="T8" s="6">
        <v>19021</v>
      </c>
      <c r="U8" s="6">
        <v>1943</v>
      </c>
      <c r="V8" s="6">
        <v>3150</v>
      </c>
    </row>
    <row r="9" spans="1:22" ht="15" thickBot="1" x14ac:dyDescent="0.35">
      <c r="A9" s="4" t="s">
        <v>3180</v>
      </c>
      <c r="B9" s="3" t="s">
        <v>24</v>
      </c>
      <c r="C9" s="4" t="s">
        <v>13</v>
      </c>
      <c r="D9" s="6">
        <v>15864</v>
      </c>
      <c r="E9" s="6">
        <v>43824</v>
      </c>
      <c r="F9" s="6">
        <v>5169</v>
      </c>
      <c r="G9" s="6">
        <v>64857</v>
      </c>
      <c r="H9" s="95">
        <f t="shared" si="0"/>
        <v>17.018367882445553</v>
      </c>
      <c r="I9" s="95">
        <f t="shared" si="1"/>
        <v>1.5931075139397215</v>
      </c>
      <c r="J9" s="6">
        <v>2000</v>
      </c>
      <c r="K9" s="103">
        <f t="shared" si="2"/>
        <v>0.52479664130149573</v>
      </c>
      <c r="L9" s="6">
        <v>2709</v>
      </c>
      <c r="M9" s="6">
        <v>2082</v>
      </c>
      <c r="N9" s="6">
        <v>64272</v>
      </c>
      <c r="O9" s="109">
        <f t="shared" si="3"/>
        <v>16.864864864864863</v>
      </c>
      <c r="P9" s="109">
        <f t="shared" si="4"/>
        <v>23.725359911406422</v>
      </c>
      <c r="Q9" s="6">
        <v>13963</v>
      </c>
      <c r="R9" s="4" t="s">
        <v>460</v>
      </c>
      <c r="S9" s="31">
        <v>8508</v>
      </c>
      <c r="T9" s="6">
        <v>40711</v>
      </c>
      <c r="U9" s="6">
        <v>2709</v>
      </c>
      <c r="V9" s="6">
        <v>3811</v>
      </c>
    </row>
    <row r="10" spans="1:22" ht="15" thickBot="1" x14ac:dyDescent="0.35">
      <c r="A10" s="4" t="s">
        <v>3181</v>
      </c>
      <c r="B10" s="3" t="s">
        <v>25</v>
      </c>
      <c r="C10" s="4" t="s">
        <v>13</v>
      </c>
      <c r="D10" s="6">
        <v>2775</v>
      </c>
      <c r="E10" s="6">
        <v>11888</v>
      </c>
      <c r="F10" s="6">
        <v>17</v>
      </c>
      <c r="G10" s="6">
        <v>14680</v>
      </c>
      <c r="H10" s="95">
        <f t="shared" si="0"/>
        <v>4.0518906983163125</v>
      </c>
      <c r="I10" s="95">
        <f t="shared" si="1"/>
        <v>0.93521054978658347</v>
      </c>
      <c r="J10" s="6">
        <v>3467</v>
      </c>
      <c r="K10" s="103">
        <f t="shared" si="2"/>
        <v>0.95694176097157058</v>
      </c>
      <c r="L10" s="6">
        <v>1539</v>
      </c>
      <c r="M10" s="6">
        <v>2204</v>
      </c>
      <c r="N10" s="6">
        <v>13625</v>
      </c>
      <c r="O10" s="109">
        <f t="shared" si="3"/>
        <v>3.7606955561689208</v>
      </c>
      <c r="P10" s="109">
        <f t="shared" si="4"/>
        <v>2.6684292988640816</v>
      </c>
      <c r="Q10" s="6">
        <v>4164</v>
      </c>
      <c r="R10" s="4" t="s">
        <v>460</v>
      </c>
      <c r="S10" s="31">
        <v>3000</v>
      </c>
      <c r="T10" s="6">
        <v>15697</v>
      </c>
      <c r="U10" s="6">
        <v>5106</v>
      </c>
      <c r="V10" s="6">
        <v>3623</v>
      </c>
    </row>
    <row r="11" spans="1:22" ht="15" thickBot="1" x14ac:dyDescent="0.35">
      <c r="A11" s="4" t="s">
        <v>3182</v>
      </c>
      <c r="B11" s="3" t="s">
        <v>26</v>
      </c>
      <c r="C11" s="4" t="s">
        <v>13</v>
      </c>
      <c r="D11" s="6">
        <v>3621</v>
      </c>
      <c r="E11" s="6">
        <v>16949</v>
      </c>
      <c r="F11" s="6">
        <v>858</v>
      </c>
      <c r="G11" s="6">
        <v>21428</v>
      </c>
      <c r="H11" s="95">
        <f t="shared" si="0"/>
        <v>6.9548847776695881</v>
      </c>
      <c r="I11" s="95">
        <f t="shared" si="1"/>
        <v>0.99116517877792687</v>
      </c>
      <c r="J11" s="6">
        <v>2443</v>
      </c>
      <c r="K11" s="103">
        <f t="shared" si="2"/>
        <v>0.79292437520285619</v>
      </c>
      <c r="L11" s="6">
        <v>12</v>
      </c>
      <c r="M11" s="6">
        <v>32</v>
      </c>
      <c r="N11" s="6">
        <v>9697</v>
      </c>
      <c r="O11" s="109">
        <f t="shared" si="3"/>
        <v>3.1473547549496916</v>
      </c>
      <c r="P11" s="109">
        <f t="shared" si="4"/>
        <v>9.2883141762452102</v>
      </c>
      <c r="Q11" s="6">
        <v>2083</v>
      </c>
      <c r="R11" s="4" t="s">
        <v>460</v>
      </c>
      <c r="S11" s="46" t="s">
        <v>2557</v>
      </c>
      <c r="T11" s="6">
        <v>21619</v>
      </c>
      <c r="U11" s="6">
        <v>1044</v>
      </c>
      <c r="V11" s="6">
        <v>3081</v>
      </c>
    </row>
    <row r="12" spans="1:22" ht="15" thickBot="1" x14ac:dyDescent="0.35">
      <c r="A12" s="4" t="s">
        <v>3183</v>
      </c>
      <c r="B12" s="3" t="s">
        <v>27</v>
      </c>
      <c r="C12" s="4" t="s">
        <v>13</v>
      </c>
      <c r="D12" s="6">
        <v>1876</v>
      </c>
      <c r="E12" s="6">
        <v>5117</v>
      </c>
      <c r="F12" s="6">
        <v>0</v>
      </c>
      <c r="G12" s="6">
        <v>6993</v>
      </c>
      <c r="H12" s="95">
        <f t="shared" si="0"/>
        <v>2.3810010214504596</v>
      </c>
      <c r="I12" s="95">
        <f t="shared" si="1"/>
        <v>0.88901601830663612</v>
      </c>
      <c r="J12" s="6">
        <v>960</v>
      </c>
      <c r="K12" s="103">
        <f t="shared" si="2"/>
        <v>0.32686414708886619</v>
      </c>
      <c r="L12" s="6">
        <v>0</v>
      </c>
      <c r="M12" s="6">
        <v>332</v>
      </c>
      <c r="N12" s="6">
        <v>5785</v>
      </c>
      <c r="O12" s="109">
        <f t="shared" si="3"/>
        <v>1.9696969696969697</v>
      </c>
      <c r="P12" s="109">
        <f t="shared" si="4"/>
        <v>3.3830409356725144</v>
      </c>
      <c r="Q12" s="6">
        <v>1316</v>
      </c>
      <c r="R12" s="4" t="s">
        <v>460</v>
      </c>
      <c r="S12" s="31">
        <v>410</v>
      </c>
      <c r="T12" s="6">
        <v>7866</v>
      </c>
      <c r="U12" s="6">
        <v>1710</v>
      </c>
      <c r="V12" s="6">
        <v>2937</v>
      </c>
    </row>
    <row r="13" spans="1:22" ht="15" thickBot="1" x14ac:dyDescent="0.35">
      <c r="A13" s="4" t="s">
        <v>3184</v>
      </c>
      <c r="B13" s="3" t="s">
        <v>30</v>
      </c>
      <c r="C13" s="4" t="s">
        <v>13</v>
      </c>
      <c r="D13" s="6">
        <v>737</v>
      </c>
      <c r="E13" s="6">
        <v>1236</v>
      </c>
      <c r="F13" s="6">
        <v>0</v>
      </c>
      <c r="G13" s="6">
        <v>1973</v>
      </c>
      <c r="H13" s="95">
        <f t="shared" si="0"/>
        <v>0.75564917656070474</v>
      </c>
      <c r="I13" s="95">
        <f t="shared" si="1"/>
        <v>0.11815078747230373</v>
      </c>
      <c r="J13" s="6">
        <v>35</v>
      </c>
      <c r="K13" s="103">
        <f t="shared" si="2"/>
        <v>1.3404825737265416E-2</v>
      </c>
      <c r="L13" s="6">
        <v>40</v>
      </c>
      <c r="M13" s="6">
        <v>350</v>
      </c>
      <c r="N13" s="6">
        <v>3086</v>
      </c>
      <c r="O13" s="109">
        <f t="shared" si="3"/>
        <v>1.181922635005745</v>
      </c>
      <c r="P13" s="109">
        <f t="shared" si="4"/>
        <v>2.3414264036418815</v>
      </c>
      <c r="Q13" s="6">
        <v>1219</v>
      </c>
      <c r="R13" s="4" t="s">
        <v>460</v>
      </c>
      <c r="S13" s="31">
        <v>105</v>
      </c>
      <c r="T13" s="6">
        <v>16699</v>
      </c>
      <c r="U13" s="6">
        <v>1318</v>
      </c>
      <c r="V13" s="6">
        <v>2611</v>
      </c>
    </row>
    <row r="14" spans="1:22" ht="15" thickBot="1" x14ac:dyDescent="0.35">
      <c r="A14" s="4" t="s">
        <v>3185</v>
      </c>
      <c r="B14" s="3" t="s">
        <v>31</v>
      </c>
      <c r="C14" s="4" t="s">
        <v>13</v>
      </c>
      <c r="D14" s="6">
        <v>105</v>
      </c>
      <c r="E14" s="6">
        <v>3754</v>
      </c>
      <c r="F14" s="6">
        <v>238</v>
      </c>
      <c r="G14" s="6">
        <v>4097</v>
      </c>
      <c r="H14" s="95">
        <f t="shared" si="0"/>
        <v>5.674515235457064</v>
      </c>
      <c r="I14" s="95">
        <f t="shared" si="1"/>
        <v>0.23274441856501732</v>
      </c>
      <c r="J14" s="6">
        <v>70</v>
      </c>
      <c r="K14" s="103">
        <f t="shared" si="2"/>
        <v>9.6952908587257622E-2</v>
      </c>
      <c r="L14" s="6">
        <v>1</v>
      </c>
      <c r="M14" s="6">
        <v>34</v>
      </c>
      <c r="N14" s="6">
        <v>3024</v>
      </c>
      <c r="O14" s="109">
        <f t="shared" si="3"/>
        <v>4.1883656509695291</v>
      </c>
      <c r="P14" s="109">
        <f t="shared" si="4"/>
        <v>12.096</v>
      </c>
      <c r="Q14" s="6">
        <v>1141</v>
      </c>
      <c r="R14" s="4" t="s">
        <v>460</v>
      </c>
      <c r="S14" s="31">
        <v>110</v>
      </c>
      <c r="T14" s="6">
        <v>17603</v>
      </c>
      <c r="U14" s="6">
        <v>250</v>
      </c>
      <c r="V14" s="6">
        <v>722</v>
      </c>
    </row>
    <row r="15" spans="1:22" ht="15" thickBot="1" x14ac:dyDescent="0.35">
      <c r="A15" s="4" t="s">
        <v>3186</v>
      </c>
      <c r="B15" s="3" t="s">
        <v>32</v>
      </c>
      <c r="C15" s="4" t="s">
        <v>13</v>
      </c>
      <c r="D15" s="6">
        <v>3178</v>
      </c>
      <c r="E15" s="6">
        <v>16428</v>
      </c>
      <c r="F15" s="6">
        <v>1991</v>
      </c>
      <c r="G15" s="6">
        <v>21597</v>
      </c>
      <c r="H15" s="95">
        <f t="shared" si="0"/>
        <v>5.567672080433101</v>
      </c>
      <c r="I15" s="95">
        <f t="shared" si="1"/>
        <v>0.57008235666772256</v>
      </c>
      <c r="J15" s="6">
        <v>2135</v>
      </c>
      <c r="K15" s="103">
        <f t="shared" si="2"/>
        <v>0.55039958752255735</v>
      </c>
      <c r="L15" s="6">
        <v>185</v>
      </c>
      <c r="M15" s="6">
        <v>294</v>
      </c>
      <c r="N15" s="6">
        <v>20053</v>
      </c>
      <c r="O15" s="109">
        <f t="shared" si="3"/>
        <v>5.1696313482856402</v>
      </c>
      <c r="P15" s="109">
        <f t="shared" si="4"/>
        <v>6.684333333333333</v>
      </c>
      <c r="Q15" s="6">
        <v>8258</v>
      </c>
      <c r="R15" s="4" t="s">
        <v>460</v>
      </c>
      <c r="S15" s="31">
        <v>3660</v>
      </c>
      <c r="T15" s="6">
        <v>37884</v>
      </c>
      <c r="U15" s="6">
        <v>3000</v>
      </c>
      <c r="V15" s="6">
        <v>3879</v>
      </c>
    </row>
    <row r="16" spans="1:22" ht="15" thickBot="1" x14ac:dyDescent="0.35">
      <c r="A16" s="4" t="s">
        <v>3187</v>
      </c>
      <c r="B16" s="3" t="s">
        <v>33</v>
      </c>
      <c r="C16" s="4" t="s">
        <v>13</v>
      </c>
      <c r="D16" s="6">
        <v>3168</v>
      </c>
      <c r="E16" s="6">
        <v>5076</v>
      </c>
      <c r="F16" s="6">
        <v>0</v>
      </c>
      <c r="G16" s="6">
        <v>8244</v>
      </c>
      <c r="H16" s="95">
        <f t="shared" si="0"/>
        <v>5.5143812709030104</v>
      </c>
      <c r="I16" s="95">
        <f t="shared" si="1"/>
        <v>0.22537521528746002</v>
      </c>
      <c r="J16" s="6">
        <v>870</v>
      </c>
      <c r="K16" s="103">
        <f t="shared" si="2"/>
        <v>0.58193979933110362</v>
      </c>
      <c r="L16" s="6">
        <v>0</v>
      </c>
      <c r="M16" s="6">
        <v>0</v>
      </c>
      <c r="N16" s="6">
        <v>5199</v>
      </c>
      <c r="O16" s="109">
        <f t="shared" si="3"/>
        <v>3.4775919732441474</v>
      </c>
      <c r="P16" s="109">
        <f t="shared" si="4"/>
        <v>5.1373517786561269</v>
      </c>
      <c r="Q16" s="6">
        <v>1144</v>
      </c>
      <c r="R16" s="4" t="s">
        <v>461</v>
      </c>
      <c r="S16" s="31">
        <v>0</v>
      </c>
      <c r="T16" s="6">
        <v>36579</v>
      </c>
      <c r="U16" s="6">
        <v>1012</v>
      </c>
      <c r="V16" s="6">
        <v>1495</v>
      </c>
    </row>
    <row r="17" spans="1:22" ht="15" thickBot="1" x14ac:dyDescent="0.35">
      <c r="A17" s="4" t="s">
        <v>3188</v>
      </c>
      <c r="B17" s="3" t="s">
        <v>35</v>
      </c>
      <c r="C17" s="4" t="s">
        <v>13</v>
      </c>
      <c r="D17" s="6">
        <v>7832</v>
      </c>
      <c r="E17" s="6">
        <v>26922</v>
      </c>
      <c r="F17" s="6">
        <v>893</v>
      </c>
      <c r="G17" s="6">
        <v>35647</v>
      </c>
      <c r="H17" s="95">
        <f t="shared" si="0"/>
        <v>9.8909544950055501</v>
      </c>
      <c r="I17" s="95">
        <f t="shared" si="1"/>
        <v>0.73879792746113992</v>
      </c>
      <c r="J17" s="6">
        <v>3123</v>
      </c>
      <c r="K17" s="103">
        <f t="shared" si="2"/>
        <v>0.8665371809100999</v>
      </c>
      <c r="L17" s="6">
        <v>901</v>
      </c>
      <c r="M17" s="6">
        <v>1049</v>
      </c>
      <c r="N17" s="6">
        <v>27874</v>
      </c>
      <c r="O17" s="109">
        <f t="shared" si="3"/>
        <v>7.7341842397336293</v>
      </c>
      <c r="P17" s="109">
        <f t="shared" si="4"/>
        <v>9.0735677083333339</v>
      </c>
      <c r="Q17" s="6">
        <v>6797</v>
      </c>
      <c r="R17" s="4" t="s">
        <v>460</v>
      </c>
      <c r="S17" s="31">
        <v>448</v>
      </c>
      <c r="T17" s="6">
        <v>48250</v>
      </c>
      <c r="U17" s="6">
        <v>3072</v>
      </c>
      <c r="V17" s="6">
        <v>3604</v>
      </c>
    </row>
    <row r="18" spans="1:22" ht="15" thickBot="1" x14ac:dyDescent="0.35">
      <c r="A18" s="4" t="s">
        <v>3189</v>
      </c>
      <c r="B18" s="3" t="s">
        <v>36</v>
      </c>
      <c r="C18" s="4" t="s">
        <v>13</v>
      </c>
      <c r="D18" s="6">
        <v>5736</v>
      </c>
      <c r="E18" s="6">
        <v>16707</v>
      </c>
      <c r="F18" s="6">
        <v>4620</v>
      </c>
      <c r="G18" s="6">
        <v>27063</v>
      </c>
      <c r="H18" s="95">
        <f t="shared" si="0"/>
        <v>7.1162240336576383</v>
      </c>
      <c r="I18" s="95">
        <f t="shared" si="1"/>
        <v>0.76568114301881451</v>
      </c>
      <c r="J18" s="6">
        <v>5200</v>
      </c>
      <c r="K18" s="103">
        <f t="shared" si="2"/>
        <v>1.3673415724428084</v>
      </c>
      <c r="L18" s="6">
        <v>1226</v>
      </c>
      <c r="M18" s="6">
        <v>1546</v>
      </c>
      <c r="N18" s="6">
        <v>24303</v>
      </c>
      <c r="O18" s="109">
        <f t="shared" si="3"/>
        <v>6.3904811990533785</v>
      </c>
      <c r="P18" s="109">
        <f t="shared" si="4"/>
        <v>6.2283444387493594</v>
      </c>
      <c r="Q18" s="6">
        <v>4559</v>
      </c>
      <c r="R18" s="4" t="s">
        <v>460</v>
      </c>
      <c r="S18" s="31">
        <v>399</v>
      </c>
      <c r="T18" s="6">
        <v>35345</v>
      </c>
      <c r="U18" s="6">
        <v>3902</v>
      </c>
      <c r="V18" s="6">
        <v>3803</v>
      </c>
    </row>
    <row r="19" spans="1:22" ht="15" thickBot="1" x14ac:dyDescent="0.35">
      <c r="A19" s="4" t="s">
        <v>3190</v>
      </c>
      <c r="B19" s="3" t="s">
        <v>37</v>
      </c>
      <c r="C19" s="4" t="s">
        <v>13</v>
      </c>
      <c r="D19" s="6">
        <v>4121</v>
      </c>
      <c r="E19" s="6">
        <v>4321</v>
      </c>
      <c r="F19" s="6">
        <v>3146</v>
      </c>
      <c r="G19" s="6">
        <v>11588</v>
      </c>
      <c r="H19" s="95">
        <f t="shared" si="0"/>
        <v>4.8832701222081756</v>
      </c>
      <c r="I19" s="95">
        <f t="shared" si="1"/>
        <v>0.48285345222717613</v>
      </c>
      <c r="J19" s="6">
        <v>5213</v>
      </c>
      <c r="K19" s="103">
        <f t="shared" si="2"/>
        <v>2.1967973029919934</v>
      </c>
      <c r="L19" s="6">
        <v>330</v>
      </c>
      <c r="M19" s="6">
        <v>1402</v>
      </c>
      <c r="N19" s="6">
        <v>11202</v>
      </c>
      <c r="O19" s="109">
        <f t="shared" si="3"/>
        <v>4.7206068268015171</v>
      </c>
      <c r="P19" s="109">
        <f t="shared" si="4"/>
        <v>11.19080919080919</v>
      </c>
      <c r="Q19" s="6">
        <v>1628</v>
      </c>
      <c r="R19" s="4" t="s">
        <v>460</v>
      </c>
      <c r="S19" s="31">
        <v>45</v>
      </c>
      <c r="T19" s="6">
        <v>23999</v>
      </c>
      <c r="U19" s="6">
        <v>1001</v>
      </c>
      <c r="V19" s="6">
        <v>2373</v>
      </c>
    </row>
    <row r="20" spans="1:22" ht="15" thickBot="1" x14ac:dyDescent="0.35">
      <c r="A20" s="4" t="s">
        <v>3191</v>
      </c>
      <c r="B20" s="3" t="s">
        <v>38</v>
      </c>
      <c r="C20" s="4" t="s">
        <v>13</v>
      </c>
      <c r="D20" s="6">
        <v>4717</v>
      </c>
      <c r="E20" s="6">
        <v>8085</v>
      </c>
      <c r="F20" s="6">
        <v>981</v>
      </c>
      <c r="G20" s="6">
        <v>13783</v>
      </c>
      <c r="H20" s="95">
        <f t="shared" si="0"/>
        <v>3.4867189476347078</v>
      </c>
      <c r="I20" s="95">
        <f t="shared" si="1"/>
        <v>0.614489522960321</v>
      </c>
      <c r="J20" s="6">
        <v>2219</v>
      </c>
      <c r="K20" s="103">
        <f t="shared" si="2"/>
        <v>0.56134581330634958</v>
      </c>
      <c r="L20" s="6">
        <v>3459</v>
      </c>
      <c r="M20" s="6">
        <v>3566</v>
      </c>
      <c r="N20" s="6">
        <v>8762</v>
      </c>
      <c r="O20" s="109">
        <f t="shared" si="3"/>
        <v>2.2165443966607641</v>
      </c>
      <c r="P20" s="109">
        <f t="shared" si="4"/>
        <v>4.0303587856485743</v>
      </c>
      <c r="Q20" s="6">
        <v>2564</v>
      </c>
      <c r="R20" s="4" t="s">
        <v>460</v>
      </c>
      <c r="S20" s="46" t="s">
        <v>2557</v>
      </c>
      <c r="T20" s="6">
        <v>22430</v>
      </c>
      <c r="U20" s="6">
        <v>2174</v>
      </c>
      <c r="V20" s="6">
        <v>3953</v>
      </c>
    </row>
    <row r="21" spans="1:22" ht="15" thickBot="1" x14ac:dyDescent="0.35">
      <c r="A21" s="4" t="s">
        <v>3192</v>
      </c>
      <c r="B21" s="3" t="s">
        <v>39</v>
      </c>
      <c r="C21" s="4" t="s">
        <v>13</v>
      </c>
      <c r="D21" s="6">
        <v>3658</v>
      </c>
      <c r="E21" s="6">
        <v>10090</v>
      </c>
      <c r="F21" s="6">
        <v>585</v>
      </c>
      <c r="G21" s="6">
        <v>14333</v>
      </c>
      <c r="H21" s="95">
        <f t="shared" si="0"/>
        <v>4.4402106567534076</v>
      </c>
      <c r="I21" s="95">
        <f t="shared" si="1"/>
        <v>0.77387830030775873</v>
      </c>
      <c r="J21" s="6">
        <v>520</v>
      </c>
      <c r="K21" s="103">
        <f t="shared" si="2"/>
        <v>0.16109045848822801</v>
      </c>
      <c r="L21" s="6">
        <v>2170</v>
      </c>
      <c r="M21" s="6">
        <v>1145</v>
      </c>
      <c r="N21" s="6">
        <v>6550</v>
      </c>
      <c r="O21" s="109">
        <f t="shared" si="3"/>
        <v>2.0291201982651796</v>
      </c>
      <c r="P21" s="109">
        <f t="shared" si="4"/>
        <v>4.2230818826563503</v>
      </c>
      <c r="Q21" s="6">
        <v>1243</v>
      </c>
      <c r="R21" s="4" t="s">
        <v>460</v>
      </c>
      <c r="S21" s="31">
        <v>345</v>
      </c>
      <c r="T21" s="6">
        <v>18521</v>
      </c>
      <c r="U21" s="6">
        <v>1551</v>
      </c>
      <c r="V21" s="6">
        <v>3228</v>
      </c>
    </row>
    <row r="22" spans="1:22" ht="15" thickBot="1" x14ac:dyDescent="0.35">
      <c r="A22" s="4" t="s">
        <v>3193</v>
      </c>
      <c r="B22" s="3" t="s">
        <v>40</v>
      </c>
      <c r="C22" s="4" t="s">
        <v>13</v>
      </c>
      <c r="D22" s="6">
        <v>10858</v>
      </c>
      <c r="E22" s="6">
        <v>14008</v>
      </c>
      <c r="F22" s="6">
        <v>542</v>
      </c>
      <c r="G22" s="6">
        <v>25408</v>
      </c>
      <c r="H22" s="95">
        <f t="shared" si="0"/>
        <v>7.3582392122791775</v>
      </c>
      <c r="I22" s="95">
        <f t="shared" si="1"/>
        <v>0.99670484857994668</v>
      </c>
      <c r="J22" s="6">
        <v>1748</v>
      </c>
      <c r="K22" s="103">
        <f t="shared" si="2"/>
        <v>0.50622646973646102</v>
      </c>
      <c r="L22" s="6">
        <v>28</v>
      </c>
      <c r="M22" s="6">
        <v>86</v>
      </c>
      <c r="N22" s="6">
        <v>21919</v>
      </c>
      <c r="O22" s="109">
        <f t="shared" si="3"/>
        <v>6.3478134955111498</v>
      </c>
      <c r="P22" s="109">
        <f t="shared" si="4"/>
        <v>12.736199883788496</v>
      </c>
      <c r="Q22" s="6">
        <v>3191</v>
      </c>
      <c r="R22" s="4" t="s">
        <v>460</v>
      </c>
      <c r="S22" s="31">
        <v>1669</v>
      </c>
      <c r="T22" s="6">
        <v>25492</v>
      </c>
      <c r="U22" s="6">
        <v>1721</v>
      </c>
      <c r="V22" s="6">
        <v>3453</v>
      </c>
    </row>
    <row r="23" spans="1:22" ht="15" thickBot="1" x14ac:dyDescent="0.35">
      <c r="A23" s="4" t="s">
        <v>3194</v>
      </c>
      <c r="B23" s="3" t="s">
        <v>41</v>
      </c>
      <c r="C23" s="4" t="s">
        <v>13</v>
      </c>
      <c r="D23" s="6">
        <v>594</v>
      </c>
      <c r="E23" s="6">
        <v>9452</v>
      </c>
      <c r="F23" s="6">
        <v>327</v>
      </c>
      <c r="G23" s="6">
        <v>10373</v>
      </c>
      <c r="H23" s="95">
        <f t="shared" si="0"/>
        <v>8.392394822006473</v>
      </c>
      <c r="I23" s="95">
        <f t="shared" si="1"/>
        <v>0.60501603966170892</v>
      </c>
      <c r="J23" s="6">
        <v>1268</v>
      </c>
      <c r="K23" s="103">
        <f t="shared" si="2"/>
        <v>1.0258899676375404</v>
      </c>
      <c r="L23" s="6">
        <v>1191</v>
      </c>
      <c r="M23" s="6">
        <v>618</v>
      </c>
      <c r="N23" s="6">
        <v>7503</v>
      </c>
      <c r="O23" s="109">
        <f t="shared" si="3"/>
        <v>6.0703883495145634</v>
      </c>
      <c r="P23" s="109">
        <f t="shared" si="4"/>
        <v>9.9509283819628642</v>
      </c>
      <c r="Q23" s="6">
        <v>1868</v>
      </c>
      <c r="R23" s="4" t="s">
        <v>460</v>
      </c>
      <c r="S23" s="31">
        <v>850</v>
      </c>
      <c r="T23" s="6">
        <v>17145</v>
      </c>
      <c r="U23" s="6">
        <v>754</v>
      </c>
      <c r="V23" s="6">
        <v>1236</v>
      </c>
    </row>
    <row r="24" spans="1:22" ht="15" thickBot="1" x14ac:dyDescent="0.35">
      <c r="A24" s="4" t="s">
        <v>3195</v>
      </c>
      <c r="B24" s="3" t="s">
        <v>42</v>
      </c>
      <c r="C24" s="4" t="s">
        <v>13</v>
      </c>
      <c r="D24" s="6">
        <v>7010</v>
      </c>
      <c r="E24" s="6">
        <v>19649</v>
      </c>
      <c r="F24" s="6">
        <v>0</v>
      </c>
      <c r="G24" s="6">
        <v>26659</v>
      </c>
      <c r="H24" s="95">
        <f t="shared" si="0"/>
        <v>8.3859704309531296</v>
      </c>
      <c r="I24" s="95">
        <f t="shared" si="1"/>
        <v>1.7351601145535016</v>
      </c>
      <c r="J24" s="6">
        <v>7178</v>
      </c>
      <c r="K24" s="103">
        <f t="shared" si="2"/>
        <v>2.2579427492922304</v>
      </c>
      <c r="L24" s="6">
        <v>233</v>
      </c>
      <c r="M24" s="6">
        <v>331</v>
      </c>
      <c r="N24" s="6">
        <v>24471</v>
      </c>
      <c r="O24" s="109">
        <f t="shared" si="3"/>
        <v>7.6977036804026424</v>
      </c>
      <c r="P24" s="109">
        <f t="shared" si="4"/>
        <v>22.145701357466063</v>
      </c>
      <c r="Q24" s="6">
        <v>3804</v>
      </c>
      <c r="R24" s="4" t="s">
        <v>460</v>
      </c>
      <c r="S24" s="31">
        <v>1268</v>
      </c>
      <c r="T24" s="6">
        <v>15364</v>
      </c>
      <c r="U24" s="6">
        <v>1105</v>
      </c>
      <c r="V24" s="6">
        <v>3179</v>
      </c>
    </row>
    <row r="25" spans="1:22" ht="15" thickBot="1" x14ac:dyDescent="0.35">
      <c r="A25" s="4" t="s">
        <v>3196</v>
      </c>
      <c r="B25" s="3" t="s">
        <v>43</v>
      </c>
      <c r="C25" s="4" t="s">
        <v>13</v>
      </c>
      <c r="D25" s="6">
        <v>878</v>
      </c>
      <c r="E25" s="6">
        <v>1700</v>
      </c>
      <c r="F25" s="6">
        <v>437</v>
      </c>
      <c r="G25" s="6">
        <v>3015</v>
      </c>
      <c r="H25" s="95">
        <f t="shared" si="0"/>
        <v>1.3767123287671232</v>
      </c>
      <c r="I25" s="95">
        <f t="shared" si="1"/>
        <v>0.1425127623369257</v>
      </c>
      <c r="J25" s="6">
        <v>1672</v>
      </c>
      <c r="K25" s="103">
        <f t="shared" si="2"/>
        <v>0.76347031963470324</v>
      </c>
      <c r="L25" s="6">
        <v>1</v>
      </c>
      <c r="M25" s="6">
        <v>6</v>
      </c>
      <c r="N25" s="6">
        <v>7814</v>
      </c>
      <c r="O25" s="109">
        <f t="shared" si="3"/>
        <v>3.5680365296803651</v>
      </c>
      <c r="P25" s="109">
        <f t="shared" si="4"/>
        <v>15.659318637274549</v>
      </c>
      <c r="Q25" s="6">
        <v>1790</v>
      </c>
      <c r="R25" s="4" t="s">
        <v>460</v>
      </c>
      <c r="S25" s="31">
        <v>2377</v>
      </c>
      <c r="T25" s="6">
        <v>21156</v>
      </c>
      <c r="U25" s="6">
        <v>499</v>
      </c>
      <c r="V25" s="6">
        <v>2190</v>
      </c>
    </row>
    <row r="26" spans="1:22" ht="15" thickBot="1" x14ac:dyDescent="0.35">
      <c r="A26" s="4" t="s">
        <v>3197</v>
      </c>
      <c r="B26" s="3" t="s">
        <v>44</v>
      </c>
      <c r="C26" s="4" t="s">
        <v>13</v>
      </c>
      <c r="D26" s="6">
        <v>2206</v>
      </c>
      <c r="E26" s="6">
        <v>4617</v>
      </c>
      <c r="F26" s="6">
        <v>0</v>
      </c>
      <c r="G26" s="6">
        <v>6823</v>
      </c>
      <c r="H26" s="95">
        <f t="shared" si="0"/>
        <v>2.4640664499819431</v>
      </c>
      <c r="I26" s="95">
        <f t="shared" si="1"/>
        <v>0.44351274050962036</v>
      </c>
      <c r="J26" s="6">
        <v>160</v>
      </c>
      <c r="K26" s="103">
        <f t="shared" si="2"/>
        <v>5.7782592993860599E-2</v>
      </c>
      <c r="L26" s="6">
        <v>55</v>
      </c>
      <c r="M26" s="6">
        <v>96</v>
      </c>
      <c r="N26" s="6">
        <v>6000</v>
      </c>
      <c r="O26" s="109">
        <f t="shared" si="3"/>
        <v>2.1668472372697725</v>
      </c>
      <c r="P26" s="109">
        <f t="shared" si="4"/>
        <v>2.3762376237623761</v>
      </c>
      <c r="Q26" s="6">
        <v>1122</v>
      </c>
      <c r="R26" s="4" t="s">
        <v>460</v>
      </c>
      <c r="S26" s="31">
        <v>209</v>
      </c>
      <c r="T26" s="6">
        <v>15384</v>
      </c>
      <c r="U26" s="6">
        <v>2525</v>
      </c>
      <c r="V26" s="6">
        <v>2769</v>
      </c>
    </row>
    <row r="27" spans="1:22" ht="15" thickBot="1" x14ac:dyDescent="0.35">
      <c r="A27" s="4" t="s">
        <v>3198</v>
      </c>
      <c r="B27" s="3" t="s">
        <v>45</v>
      </c>
      <c r="C27" s="4" t="s">
        <v>13</v>
      </c>
      <c r="D27" s="6">
        <v>4899</v>
      </c>
      <c r="E27" s="6">
        <v>8212</v>
      </c>
      <c r="F27" s="6">
        <v>0</v>
      </c>
      <c r="G27" s="6">
        <v>13111</v>
      </c>
      <c r="H27" s="95">
        <f t="shared" si="0"/>
        <v>3.3125315816068723</v>
      </c>
      <c r="I27" s="95">
        <f t="shared" si="1"/>
        <v>0.46499503475670306</v>
      </c>
      <c r="J27" s="6">
        <v>5294</v>
      </c>
      <c r="K27" s="103">
        <f t="shared" si="2"/>
        <v>1.337544214249621</v>
      </c>
      <c r="L27" s="6">
        <v>518</v>
      </c>
      <c r="M27" s="6">
        <v>291</v>
      </c>
      <c r="N27" s="6">
        <v>10838</v>
      </c>
      <c r="O27" s="109">
        <f t="shared" si="3"/>
        <v>2.7382516422435574</v>
      </c>
      <c r="P27" s="109">
        <f t="shared" si="4"/>
        <v>8.2168309325246405</v>
      </c>
      <c r="Q27" s="6">
        <v>3721</v>
      </c>
      <c r="R27" s="4" t="s">
        <v>460</v>
      </c>
      <c r="S27" s="31">
        <v>1573</v>
      </c>
      <c r="T27" s="6">
        <v>28196</v>
      </c>
      <c r="U27" s="6">
        <v>1319</v>
      </c>
      <c r="V27" s="6">
        <v>3958</v>
      </c>
    </row>
    <row r="28" spans="1:22" ht="15" thickBot="1" x14ac:dyDescent="0.35">
      <c r="A28" s="4" t="s">
        <v>3199</v>
      </c>
      <c r="B28" s="3" t="s">
        <v>46</v>
      </c>
      <c r="C28" s="4" t="s">
        <v>13</v>
      </c>
      <c r="D28" s="6">
        <v>5400</v>
      </c>
      <c r="E28" s="6">
        <v>20938</v>
      </c>
      <c r="F28" s="6">
        <v>0</v>
      </c>
      <c r="G28" s="6">
        <v>26338</v>
      </c>
      <c r="H28" s="95">
        <f t="shared" si="0"/>
        <v>9.4367610175564316</v>
      </c>
      <c r="I28" s="95">
        <f t="shared" si="1"/>
        <v>0.43935476337431395</v>
      </c>
      <c r="J28" s="6">
        <v>7500</v>
      </c>
      <c r="K28" s="103">
        <f t="shared" si="2"/>
        <v>2.6872088857040488</v>
      </c>
      <c r="L28" s="6">
        <v>3531</v>
      </c>
      <c r="M28" s="6">
        <v>4541</v>
      </c>
      <c r="N28" s="6">
        <v>26000</v>
      </c>
      <c r="O28" s="109">
        <f t="shared" si="3"/>
        <v>9.3156574704407031</v>
      </c>
      <c r="P28" s="109">
        <f t="shared" si="4"/>
        <v>0.4065867046147591</v>
      </c>
      <c r="Q28" s="6">
        <v>5792</v>
      </c>
      <c r="R28" s="4" t="s">
        <v>460</v>
      </c>
      <c r="S28" s="31">
        <v>4607</v>
      </c>
      <c r="T28" s="6">
        <v>59947</v>
      </c>
      <c r="U28" s="6">
        <v>63947</v>
      </c>
      <c r="V28" s="6">
        <v>2791</v>
      </c>
    </row>
    <row r="29" spans="1:22" ht="15" thickBot="1" x14ac:dyDescent="0.35">
      <c r="A29" s="4" t="s">
        <v>3200</v>
      </c>
      <c r="B29" s="3" t="s">
        <v>47</v>
      </c>
      <c r="C29" s="4" t="s">
        <v>13</v>
      </c>
      <c r="D29" s="6">
        <v>10198</v>
      </c>
      <c r="E29" s="6">
        <v>18130</v>
      </c>
      <c r="F29" s="6">
        <v>1549</v>
      </c>
      <c r="G29" s="6">
        <v>29877</v>
      </c>
      <c r="H29" s="95">
        <f t="shared" si="0"/>
        <v>9.4847619047619052</v>
      </c>
      <c r="I29" s="95">
        <f t="shared" si="1"/>
        <v>0.92469823584029709</v>
      </c>
      <c r="J29" s="6">
        <v>2325</v>
      </c>
      <c r="K29" s="103">
        <f t="shared" si="2"/>
        <v>0.73809523809523814</v>
      </c>
      <c r="L29" s="6">
        <v>2527</v>
      </c>
      <c r="M29" s="6">
        <v>2304</v>
      </c>
      <c r="N29" s="6">
        <v>16138</v>
      </c>
      <c r="O29" s="109">
        <f t="shared" si="3"/>
        <v>5.1231746031746033</v>
      </c>
      <c r="P29" s="109">
        <f t="shared" si="4"/>
        <v>10.01738050900062</v>
      </c>
      <c r="Q29" s="6">
        <v>1083</v>
      </c>
      <c r="R29" s="4" t="s">
        <v>460</v>
      </c>
      <c r="S29" s="46" t="s">
        <v>2557</v>
      </c>
      <c r="T29" s="6">
        <v>32310</v>
      </c>
      <c r="U29" s="6">
        <v>1611</v>
      </c>
      <c r="V29" s="6">
        <v>3150</v>
      </c>
    </row>
    <row r="30" spans="1:22" ht="15" thickBot="1" x14ac:dyDescent="0.35">
      <c r="A30" s="4" t="s">
        <v>3201</v>
      </c>
      <c r="B30" s="3" t="s">
        <v>48</v>
      </c>
      <c r="C30" s="4" t="s">
        <v>13</v>
      </c>
      <c r="D30" s="6">
        <v>2991</v>
      </c>
      <c r="E30" s="6">
        <v>6504</v>
      </c>
      <c r="F30" s="6">
        <v>0</v>
      </c>
      <c r="G30" s="6">
        <v>9495</v>
      </c>
      <c r="H30" s="95">
        <f t="shared" si="0"/>
        <v>3.120276043378245</v>
      </c>
      <c r="I30" s="95">
        <f t="shared" si="1"/>
        <v>0.24692481730944268</v>
      </c>
      <c r="J30" s="6">
        <v>75</v>
      </c>
      <c r="K30" s="103">
        <f t="shared" si="2"/>
        <v>2.4646730200460071E-2</v>
      </c>
      <c r="L30" s="6">
        <v>62</v>
      </c>
      <c r="M30" s="6">
        <v>936</v>
      </c>
      <c r="N30" s="6">
        <v>8307</v>
      </c>
      <c r="O30" s="109">
        <f t="shared" si="3"/>
        <v>2.7298718370029578</v>
      </c>
      <c r="P30" s="109">
        <f t="shared" si="4"/>
        <v>5.007233273056058</v>
      </c>
      <c r="Q30" s="6">
        <v>3456</v>
      </c>
      <c r="R30" s="4" t="s">
        <v>460</v>
      </c>
      <c r="S30" s="31">
        <v>203</v>
      </c>
      <c r="T30" s="6">
        <v>38453</v>
      </c>
      <c r="U30" s="6">
        <v>1659</v>
      </c>
      <c r="V30" s="6">
        <v>3043</v>
      </c>
    </row>
    <row r="31" spans="1:22" ht="15" thickBot="1" x14ac:dyDescent="0.35">
      <c r="A31" s="4" t="s">
        <v>3202</v>
      </c>
      <c r="B31" s="3" t="s">
        <v>49</v>
      </c>
      <c r="C31" s="4" t="s">
        <v>13</v>
      </c>
      <c r="D31" s="6">
        <v>2397</v>
      </c>
      <c r="E31" s="6">
        <v>1500</v>
      </c>
      <c r="F31" s="6">
        <v>0</v>
      </c>
      <c r="G31" s="6">
        <v>3897</v>
      </c>
      <c r="H31" s="95">
        <f t="shared" si="0"/>
        <v>1.9037616023448949</v>
      </c>
      <c r="I31" s="95">
        <f t="shared" si="1"/>
        <v>0.49006539235412477</v>
      </c>
      <c r="J31" s="6">
        <v>0</v>
      </c>
      <c r="K31" s="103">
        <f t="shared" si="2"/>
        <v>0</v>
      </c>
      <c r="L31" s="6">
        <v>0</v>
      </c>
      <c r="M31" s="6">
        <v>0</v>
      </c>
      <c r="N31" s="6">
        <v>2561</v>
      </c>
      <c r="O31" s="109">
        <f t="shared" si="3"/>
        <v>1.2510991695163654</v>
      </c>
      <c r="P31" s="109">
        <f t="shared" si="4"/>
        <v>1.7073333333333334</v>
      </c>
      <c r="Q31" s="6">
        <v>106</v>
      </c>
      <c r="R31" s="4" t="s">
        <v>460</v>
      </c>
      <c r="S31" s="31">
        <v>2561</v>
      </c>
      <c r="T31" s="6">
        <v>7952</v>
      </c>
      <c r="U31" s="6">
        <v>1500</v>
      </c>
      <c r="V31" s="6">
        <v>2047</v>
      </c>
    </row>
    <row r="32" spans="1:22" ht="15" thickBot="1" x14ac:dyDescent="0.35">
      <c r="A32" s="4" t="s">
        <v>3203</v>
      </c>
      <c r="B32" s="3" t="s">
        <v>50</v>
      </c>
      <c r="C32" s="4" t="s">
        <v>13</v>
      </c>
      <c r="D32" s="6">
        <v>5154</v>
      </c>
      <c r="E32" s="6">
        <v>20122</v>
      </c>
      <c r="F32" s="6">
        <v>1981</v>
      </c>
      <c r="G32" s="6">
        <v>27257</v>
      </c>
      <c r="H32" s="95">
        <f t="shared" si="0"/>
        <v>7.4676712328767128</v>
      </c>
      <c r="I32" s="95">
        <f t="shared" si="1"/>
        <v>0.65198775295412137</v>
      </c>
      <c r="J32" s="6">
        <v>0</v>
      </c>
      <c r="K32" s="103">
        <f t="shared" si="2"/>
        <v>0</v>
      </c>
      <c r="L32" s="6">
        <v>618</v>
      </c>
      <c r="M32" s="6">
        <v>525</v>
      </c>
      <c r="N32" s="6">
        <v>15736</v>
      </c>
      <c r="O32" s="109">
        <f t="shared" si="3"/>
        <v>4.3112328767123289</v>
      </c>
      <c r="P32" s="109">
        <f t="shared" si="4"/>
        <v>15.736000000000001</v>
      </c>
      <c r="Q32" s="6">
        <v>3450</v>
      </c>
      <c r="R32" s="4" t="s">
        <v>460</v>
      </c>
      <c r="S32" s="31">
        <v>1025</v>
      </c>
      <c r="T32" s="6">
        <v>41806</v>
      </c>
      <c r="U32" s="6">
        <v>1000</v>
      </c>
      <c r="V32" s="6">
        <v>3650</v>
      </c>
    </row>
    <row r="33" spans="1:22" ht="15" thickBot="1" x14ac:dyDescent="0.35">
      <c r="A33" s="4" t="s">
        <v>3204</v>
      </c>
      <c r="B33" s="3" t="s">
        <v>51</v>
      </c>
      <c r="C33" s="4" t="s">
        <v>13</v>
      </c>
      <c r="D33" s="6">
        <v>25</v>
      </c>
      <c r="E33" s="6">
        <v>9</v>
      </c>
      <c r="F33" s="6">
        <v>0</v>
      </c>
      <c r="G33" s="6">
        <v>34</v>
      </c>
      <c r="H33" s="95">
        <f t="shared" si="0"/>
        <v>1.8599562363238512E-2</v>
      </c>
      <c r="I33" s="95">
        <f t="shared" si="1"/>
        <v>6.2248260710362508E-3</v>
      </c>
      <c r="J33" s="6">
        <v>50</v>
      </c>
      <c r="K33" s="103">
        <f t="shared" si="2"/>
        <v>2.7352297592997812E-2</v>
      </c>
      <c r="L33" s="6">
        <v>0</v>
      </c>
      <c r="M33" s="6">
        <v>0</v>
      </c>
      <c r="N33" s="6">
        <v>1196</v>
      </c>
      <c r="O33" s="109">
        <f t="shared" si="3"/>
        <v>0.65426695842450766</v>
      </c>
      <c r="P33" s="109">
        <f t="shared" si="4"/>
        <v>38.58064516129032</v>
      </c>
      <c r="Q33" s="6">
        <v>55</v>
      </c>
      <c r="R33" s="4" t="s">
        <v>460</v>
      </c>
      <c r="S33" s="31">
        <v>10</v>
      </c>
      <c r="T33" s="6">
        <v>5462</v>
      </c>
      <c r="U33" s="6">
        <v>31</v>
      </c>
      <c r="V33" s="6">
        <v>1828</v>
      </c>
    </row>
    <row r="34" spans="1:22" ht="15" thickBot="1" x14ac:dyDescent="0.35">
      <c r="A34" s="4" t="s">
        <v>3205</v>
      </c>
      <c r="B34" s="3" t="s">
        <v>52</v>
      </c>
      <c r="C34" s="4" t="s">
        <v>13</v>
      </c>
      <c r="D34" s="6">
        <v>11619</v>
      </c>
      <c r="E34" s="6">
        <v>19159</v>
      </c>
      <c r="F34" s="6">
        <v>0</v>
      </c>
      <c r="G34" s="6">
        <v>30778</v>
      </c>
      <c r="H34" s="95">
        <f t="shared" si="0"/>
        <v>7.8395313295975546</v>
      </c>
      <c r="I34" s="95">
        <f t="shared" si="1"/>
        <v>1.0638783269961978</v>
      </c>
      <c r="J34" s="6">
        <v>2100</v>
      </c>
      <c r="K34" s="103">
        <f t="shared" si="2"/>
        <v>0.53489556800815075</v>
      </c>
      <c r="L34" s="6">
        <v>5945</v>
      </c>
      <c r="M34" s="6">
        <v>1922</v>
      </c>
      <c r="N34" s="6">
        <v>36914</v>
      </c>
      <c r="O34" s="109">
        <f t="shared" si="3"/>
        <v>9.4024452368823237</v>
      </c>
      <c r="P34" s="109">
        <f t="shared" si="4"/>
        <v>9.678552700576823</v>
      </c>
      <c r="Q34" s="6">
        <v>8899</v>
      </c>
      <c r="R34" s="4" t="s">
        <v>460</v>
      </c>
      <c r="S34" s="31">
        <v>1344</v>
      </c>
      <c r="T34" s="6">
        <v>28930</v>
      </c>
      <c r="U34" s="6">
        <v>3814</v>
      </c>
      <c r="V34" s="6">
        <v>3926</v>
      </c>
    </row>
    <row r="35" spans="1:22" ht="15" thickBot="1" x14ac:dyDescent="0.35">
      <c r="A35" s="4" t="s">
        <v>3206</v>
      </c>
      <c r="B35" s="3" t="s">
        <v>53</v>
      </c>
      <c r="C35" s="4" t="s">
        <v>13</v>
      </c>
      <c r="D35" s="6">
        <v>4114</v>
      </c>
      <c r="E35" s="6">
        <v>17108</v>
      </c>
      <c r="F35" s="6">
        <v>0</v>
      </c>
      <c r="G35" s="6">
        <v>21222</v>
      </c>
      <c r="H35" s="95">
        <f t="shared" si="0"/>
        <v>6.9855167873601056</v>
      </c>
      <c r="I35" s="95">
        <f t="shared" si="1"/>
        <v>0.4434275684824171</v>
      </c>
      <c r="J35" s="6">
        <v>2120</v>
      </c>
      <c r="K35" s="103">
        <f t="shared" si="2"/>
        <v>0.69782751810401578</v>
      </c>
      <c r="L35" s="6">
        <v>1918</v>
      </c>
      <c r="M35" s="6">
        <v>66</v>
      </c>
      <c r="N35" s="6">
        <v>38225</v>
      </c>
      <c r="O35" s="109">
        <f t="shared" si="3"/>
        <v>12.582290980908493</v>
      </c>
      <c r="P35" s="109">
        <f t="shared" si="4"/>
        <v>11.356209150326798</v>
      </c>
      <c r="Q35" s="6">
        <v>8200</v>
      </c>
      <c r="R35" s="4" t="s">
        <v>460</v>
      </c>
      <c r="S35" s="31">
        <v>700</v>
      </c>
      <c r="T35" s="6">
        <v>47859</v>
      </c>
      <c r="U35" s="6">
        <v>3366</v>
      </c>
      <c r="V35" s="6">
        <v>3038</v>
      </c>
    </row>
    <row r="36" spans="1:22" ht="15" thickBot="1" x14ac:dyDescent="0.35">
      <c r="A36" s="4" t="s">
        <v>3207</v>
      </c>
      <c r="B36" s="3" t="s">
        <v>54</v>
      </c>
      <c r="C36" s="4" t="s">
        <v>13</v>
      </c>
      <c r="D36" s="6">
        <v>5270</v>
      </c>
      <c r="E36" s="6">
        <v>3014</v>
      </c>
      <c r="F36" s="6">
        <v>205</v>
      </c>
      <c r="G36" s="6">
        <v>8489</v>
      </c>
      <c r="H36" s="95">
        <f t="shared" si="0"/>
        <v>2.2758713136729223</v>
      </c>
      <c r="I36" s="95">
        <f t="shared" si="1"/>
        <v>0.37769176009966188</v>
      </c>
      <c r="J36" s="6">
        <v>105</v>
      </c>
      <c r="K36" s="103">
        <f t="shared" si="2"/>
        <v>2.8150134048257374E-2</v>
      </c>
      <c r="L36" s="6">
        <v>197</v>
      </c>
      <c r="M36" s="6">
        <v>113</v>
      </c>
      <c r="N36" s="6">
        <v>12502</v>
      </c>
      <c r="O36" s="109">
        <f t="shared" si="3"/>
        <v>3.3517426273458444</v>
      </c>
      <c r="P36" s="109">
        <f t="shared" si="4"/>
        <v>13.501079913606912</v>
      </c>
      <c r="Q36" s="6">
        <v>3510</v>
      </c>
      <c r="R36" s="4" t="s">
        <v>460</v>
      </c>
      <c r="S36" s="31">
        <v>12</v>
      </c>
      <c r="T36" s="6">
        <v>22476</v>
      </c>
      <c r="U36" s="6">
        <v>926</v>
      </c>
      <c r="V36" s="6">
        <v>3730</v>
      </c>
    </row>
    <row r="37" spans="1:22" ht="15" thickBot="1" x14ac:dyDescent="0.35">
      <c r="A37" s="4" t="s">
        <v>3208</v>
      </c>
      <c r="B37" s="3" t="s">
        <v>55</v>
      </c>
      <c r="C37" s="4" t="s">
        <v>13</v>
      </c>
      <c r="D37" s="6">
        <v>449</v>
      </c>
      <c r="E37" s="6">
        <v>1956</v>
      </c>
      <c r="F37" s="6">
        <v>1</v>
      </c>
      <c r="G37" s="6">
        <v>2406</v>
      </c>
      <c r="H37" s="95">
        <f t="shared" si="0"/>
        <v>0.97685749086479901</v>
      </c>
      <c r="I37" s="95">
        <f t="shared" si="1"/>
        <v>0.16418725262726899</v>
      </c>
      <c r="J37" s="6">
        <v>3</v>
      </c>
      <c r="K37" s="103">
        <f t="shared" si="2"/>
        <v>1.2180267965895249E-3</v>
      </c>
      <c r="L37" s="6">
        <v>0</v>
      </c>
      <c r="M37" s="6">
        <v>6</v>
      </c>
      <c r="N37" s="6">
        <v>2974</v>
      </c>
      <c r="O37" s="109">
        <f t="shared" si="3"/>
        <v>1.2074705643524157</v>
      </c>
      <c r="P37" s="109">
        <f t="shared" si="4"/>
        <v>6.6236080178173715</v>
      </c>
      <c r="Q37" s="6">
        <v>874</v>
      </c>
      <c r="R37" s="4" t="s">
        <v>460</v>
      </c>
      <c r="S37" s="31">
        <v>684</v>
      </c>
      <c r="T37" s="6">
        <v>14654</v>
      </c>
      <c r="U37" s="6">
        <v>449</v>
      </c>
      <c r="V37" s="6">
        <v>2463</v>
      </c>
    </row>
    <row r="38" spans="1:22" ht="15" thickBot="1" x14ac:dyDescent="0.35">
      <c r="A38" s="4" t="s">
        <v>3209</v>
      </c>
      <c r="B38" s="3" t="s">
        <v>56</v>
      </c>
      <c r="C38" s="4" t="s">
        <v>13</v>
      </c>
      <c r="D38" s="6">
        <v>8418</v>
      </c>
      <c r="E38" s="6">
        <v>8721</v>
      </c>
      <c r="F38" s="6">
        <v>764</v>
      </c>
      <c r="G38" s="6">
        <v>17903</v>
      </c>
      <c r="H38" s="95">
        <f t="shared" si="0"/>
        <v>9.4226315789473691</v>
      </c>
      <c r="I38" s="95">
        <f t="shared" si="1"/>
        <v>0.46154837711722396</v>
      </c>
      <c r="J38" s="6">
        <v>123</v>
      </c>
      <c r="K38" s="103">
        <f t="shared" si="2"/>
        <v>6.4736842105263162E-2</v>
      </c>
      <c r="L38" s="6">
        <v>328</v>
      </c>
      <c r="M38" s="6">
        <v>910</v>
      </c>
      <c r="N38" s="6">
        <v>12011</v>
      </c>
      <c r="O38" s="109">
        <f t="shared" si="3"/>
        <v>6.3215789473684207</v>
      </c>
      <c r="P38" s="109">
        <f t="shared" si="4"/>
        <v>10.327601031814273</v>
      </c>
      <c r="Q38" s="6">
        <v>5899</v>
      </c>
      <c r="R38" s="4" t="s">
        <v>460</v>
      </c>
      <c r="S38" s="31">
        <v>1680</v>
      </c>
      <c r="T38" s="6">
        <v>38789</v>
      </c>
      <c r="U38" s="6">
        <v>1163</v>
      </c>
      <c r="V38" s="6">
        <v>1900</v>
      </c>
    </row>
    <row r="39" spans="1:22" ht="15" thickBot="1" x14ac:dyDescent="0.35">
      <c r="A39" s="4" t="s">
        <v>3210</v>
      </c>
      <c r="B39" s="3" t="s">
        <v>59</v>
      </c>
      <c r="C39" s="4" t="s">
        <v>13</v>
      </c>
      <c r="D39" s="6">
        <v>4100</v>
      </c>
      <c r="E39" s="6">
        <v>25140</v>
      </c>
      <c r="F39" s="6">
        <v>2085</v>
      </c>
      <c r="G39" s="6">
        <v>31325</v>
      </c>
      <c r="H39" s="95">
        <f t="shared" si="0"/>
        <v>15.453872718302911</v>
      </c>
      <c r="I39" s="95">
        <f t="shared" si="1"/>
        <v>1.2071756137038037</v>
      </c>
      <c r="J39" s="6">
        <v>1600</v>
      </c>
      <c r="K39" s="103">
        <f t="shared" si="2"/>
        <v>0.78934385791810557</v>
      </c>
      <c r="L39" s="6">
        <v>328</v>
      </c>
      <c r="M39" s="6">
        <v>693</v>
      </c>
      <c r="N39" s="6">
        <v>23500</v>
      </c>
      <c r="O39" s="109">
        <f t="shared" si="3"/>
        <v>11.593487913172176</v>
      </c>
      <c r="P39" s="109">
        <f t="shared" si="4"/>
        <v>5.2749719416386087</v>
      </c>
      <c r="Q39" s="6">
        <v>3999</v>
      </c>
      <c r="R39" s="4" t="s">
        <v>460</v>
      </c>
      <c r="S39" s="31">
        <v>7444</v>
      </c>
      <c r="T39" s="6">
        <v>25949</v>
      </c>
      <c r="U39" s="6">
        <v>4455</v>
      </c>
      <c r="V39" s="6">
        <v>2027</v>
      </c>
    </row>
    <row r="40" spans="1:22" ht="15" thickBot="1" x14ac:dyDescent="0.35">
      <c r="A40" s="4" t="s">
        <v>3211</v>
      </c>
      <c r="B40" s="3" t="s">
        <v>60</v>
      </c>
      <c r="C40" s="4" t="s">
        <v>13</v>
      </c>
      <c r="D40" s="6">
        <v>3075</v>
      </c>
      <c r="E40" s="6">
        <v>7994</v>
      </c>
      <c r="F40" s="6">
        <v>406</v>
      </c>
      <c r="G40" s="6">
        <v>11475</v>
      </c>
      <c r="H40" s="95">
        <f t="shared" si="0"/>
        <v>4.0476190476190474</v>
      </c>
      <c r="I40" s="95">
        <f t="shared" si="1"/>
        <v>0.51115862621943076</v>
      </c>
      <c r="J40" s="6">
        <v>230</v>
      </c>
      <c r="K40" s="103">
        <f t="shared" si="2"/>
        <v>8.1128747795414458E-2</v>
      </c>
      <c r="L40" s="6">
        <v>38</v>
      </c>
      <c r="M40" s="6">
        <v>16</v>
      </c>
      <c r="N40" s="6">
        <v>2295</v>
      </c>
      <c r="O40" s="109">
        <f t="shared" si="3"/>
        <v>0.80952380952380953</v>
      </c>
      <c r="P40" s="109">
        <f t="shared" si="4"/>
        <v>6.5571428571428569</v>
      </c>
      <c r="Q40" s="6">
        <v>803</v>
      </c>
      <c r="R40" s="4" t="s">
        <v>460</v>
      </c>
      <c r="S40" s="31">
        <v>204</v>
      </c>
      <c r="T40" s="6">
        <v>22449</v>
      </c>
      <c r="U40" s="6">
        <v>350</v>
      </c>
      <c r="V40" s="6">
        <v>2835</v>
      </c>
    </row>
    <row r="41" spans="1:22" ht="15" thickBot="1" x14ac:dyDescent="0.35">
      <c r="A41" s="4" t="s">
        <v>3212</v>
      </c>
      <c r="B41" s="3" t="s">
        <v>61</v>
      </c>
      <c r="C41" s="4" t="s">
        <v>13</v>
      </c>
      <c r="D41" s="6">
        <v>3553</v>
      </c>
      <c r="E41" s="6">
        <v>35754</v>
      </c>
      <c r="F41" s="6">
        <v>81</v>
      </c>
      <c r="G41" s="6">
        <v>39388</v>
      </c>
      <c r="H41" s="95">
        <f t="shared" si="0"/>
        <v>16.605396290050589</v>
      </c>
      <c r="I41" s="95">
        <f t="shared" si="1"/>
        <v>1.7064379169915951</v>
      </c>
      <c r="J41" s="6">
        <v>624</v>
      </c>
      <c r="K41" s="103">
        <f t="shared" si="2"/>
        <v>0.26306913996627318</v>
      </c>
      <c r="L41" s="6">
        <v>0</v>
      </c>
      <c r="M41" s="6">
        <v>631</v>
      </c>
      <c r="N41" s="6">
        <v>10877</v>
      </c>
      <c r="O41" s="109">
        <f t="shared" si="3"/>
        <v>4.5855817875210789</v>
      </c>
      <c r="P41" s="109">
        <f t="shared" si="4"/>
        <v>9.004139072847682</v>
      </c>
      <c r="Q41" s="6">
        <v>2052</v>
      </c>
      <c r="R41" s="4" t="s">
        <v>460</v>
      </c>
      <c r="S41" s="31">
        <v>2052</v>
      </c>
      <c r="T41" s="6">
        <v>23082</v>
      </c>
      <c r="U41" s="6">
        <v>1208</v>
      </c>
      <c r="V41" s="6">
        <v>2372</v>
      </c>
    </row>
    <row r="42" spans="1:22" ht="15" thickBot="1" x14ac:dyDescent="0.35">
      <c r="A42" s="4" t="s">
        <v>3213</v>
      </c>
      <c r="B42" s="3" t="s">
        <v>62</v>
      </c>
      <c r="C42" s="4" t="s">
        <v>13</v>
      </c>
      <c r="D42" s="6">
        <v>3225</v>
      </c>
      <c r="E42" s="6">
        <v>8227</v>
      </c>
      <c r="F42" s="6">
        <v>0</v>
      </c>
      <c r="G42" s="6">
        <v>11452</v>
      </c>
      <c r="H42" s="95">
        <f t="shared" si="0"/>
        <v>3.1229888191982549</v>
      </c>
      <c r="I42" s="95">
        <f t="shared" si="1"/>
        <v>0.61949583468570812</v>
      </c>
      <c r="J42" s="6">
        <v>1092</v>
      </c>
      <c r="K42" s="103">
        <f t="shared" si="2"/>
        <v>0.29779110989910007</v>
      </c>
      <c r="L42" s="6">
        <v>327</v>
      </c>
      <c r="M42" s="6">
        <v>1560</v>
      </c>
      <c r="N42" s="6">
        <v>10921</v>
      </c>
      <c r="O42" s="109">
        <f t="shared" si="3"/>
        <v>2.9781838014725932</v>
      </c>
      <c r="P42" s="109">
        <f t="shared" si="4"/>
        <v>6.0403761061946906</v>
      </c>
      <c r="Q42" s="6">
        <v>2504</v>
      </c>
      <c r="R42" s="4" t="s">
        <v>460</v>
      </c>
      <c r="S42" s="31">
        <v>800</v>
      </c>
      <c r="T42" s="6">
        <v>18486</v>
      </c>
      <c r="U42" s="6">
        <v>1808</v>
      </c>
      <c r="V42" s="6">
        <v>3667</v>
      </c>
    </row>
    <row r="43" spans="1:22" ht="15" thickBot="1" x14ac:dyDescent="0.35">
      <c r="A43" s="4" t="s">
        <v>3214</v>
      </c>
      <c r="B43" s="3" t="s">
        <v>63</v>
      </c>
      <c r="C43" s="4" t="s">
        <v>13</v>
      </c>
      <c r="D43" s="6">
        <v>874</v>
      </c>
      <c r="E43" s="6">
        <v>3420</v>
      </c>
      <c r="F43" s="6">
        <v>454</v>
      </c>
      <c r="G43" s="6">
        <v>4748</v>
      </c>
      <c r="H43" s="95">
        <f t="shared" si="0"/>
        <v>9.6504065040650406</v>
      </c>
      <c r="I43" s="95">
        <f t="shared" si="1"/>
        <v>0.24909501075494464</v>
      </c>
      <c r="J43" s="6">
        <v>1073</v>
      </c>
      <c r="K43" s="103">
        <f t="shared" si="2"/>
        <v>2.1808943089430892</v>
      </c>
      <c r="L43" s="6">
        <v>2</v>
      </c>
      <c r="M43" s="6">
        <v>47</v>
      </c>
      <c r="N43" s="6">
        <v>22037</v>
      </c>
      <c r="O43" s="109">
        <f t="shared" si="3"/>
        <v>44.790650406504064</v>
      </c>
      <c r="P43" s="109">
        <f t="shared" si="4"/>
        <v>22.486734693877551</v>
      </c>
      <c r="Q43" s="6">
        <v>1685</v>
      </c>
      <c r="R43" s="4" t="s">
        <v>460</v>
      </c>
      <c r="S43" s="31">
        <v>1259</v>
      </c>
      <c r="T43" s="6">
        <v>19061</v>
      </c>
      <c r="U43" s="6">
        <v>980</v>
      </c>
      <c r="V43" s="6">
        <v>492</v>
      </c>
    </row>
    <row r="44" spans="1:22" ht="15" thickBot="1" x14ac:dyDescent="0.35">
      <c r="A44" s="4" t="s">
        <v>3215</v>
      </c>
      <c r="B44" s="3" t="s">
        <v>64</v>
      </c>
      <c r="C44" s="4" t="s">
        <v>13</v>
      </c>
      <c r="D44" s="6">
        <v>5614</v>
      </c>
      <c r="E44" s="6">
        <v>6637</v>
      </c>
      <c r="F44" s="6">
        <v>0</v>
      </c>
      <c r="G44" s="6">
        <v>12251</v>
      </c>
      <c r="H44" s="95">
        <f t="shared" si="0"/>
        <v>3.065815815815816</v>
      </c>
      <c r="I44" s="95">
        <f t="shared" si="1"/>
        <v>1.1280847145488029</v>
      </c>
      <c r="J44" s="6">
        <v>0</v>
      </c>
      <c r="K44" s="103">
        <f t="shared" si="2"/>
        <v>0</v>
      </c>
      <c r="L44" s="6">
        <v>0</v>
      </c>
      <c r="M44" s="6">
        <v>647</v>
      </c>
      <c r="N44" s="6">
        <v>8288</v>
      </c>
      <c r="O44" s="109">
        <f t="shared" si="3"/>
        <v>2.074074074074074</v>
      </c>
      <c r="P44" s="109">
        <f t="shared" si="4"/>
        <v>4.2307299642674838</v>
      </c>
      <c r="Q44" s="6">
        <v>1058</v>
      </c>
      <c r="R44" s="4" t="s">
        <v>461</v>
      </c>
      <c r="S44" s="31">
        <v>0</v>
      </c>
      <c r="T44" s="6">
        <v>10860</v>
      </c>
      <c r="U44" s="6">
        <v>1959</v>
      </c>
      <c r="V44" s="6">
        <v>3996</v>
      </c>
    </row>
    <row r="45" spans="1:22" ht="15" thickBot="1" x14ac:dyDescent="0.35">
      <c r="A45" s="4" t="s">
        <v>3216</v>
      </c>
      <c r="B45" s="3" t="s">
        <v>65</v>
      </c>
      <c r="C45" s="4" t="s">
        <v>13</v>
      </c>
      <c r="D45" s="6">
        <v>5680</v>
      </c>
      <c r="E45" s="6">
        <v>20680</v>
      </c>
      <c r="F45" s="6">
        <v>256</v>
      </c>
      <c r="G45" s="6">
        <v>26616</v>
      </c>
      <c r="H45" s="95">
        <f t="shared" si="0"/>
        <v>10.908196721311475</v>
      </c>
      <c r="I45" s="95">
        <f t="shared" si="1"/>
        <v>1.2288088642659281</v>
      </c>
      <c r="J45" s="6">
        <v>1500</v>
      </c>
      <c r="K45" s="103">
        <f t="shared" si="2"/>
        <v>0.61475409836065575</v>
      </c>
      <c r="L45" s="6">
        <v>22</v>
      </c>
      <c r="M45" s="6">
        <v>15</v>
      </c>
      <c r="N45" s="6">
        <v>20500</v>
      </c>
      <c r="O45" s="109">
        <f t="shared" si="3"/>
        <v>8.4016393442622945</v>
      </c>
      <c r="P45" s="109">
        <f t="shared" si="4"/>
        <v>80.078125</v>
      </c>
      <c r="Q45" s="6">
        <v>679</v>
      </c>
      <c r="R45" s="4" t="s">
        <v>460</v>
      </c>
      <c r="S45" s="31">
        <v>120</v>
      </c>
      <c r="T45" s="6">
        <v>21660</v>
      </c>
      <c r="U45" s="6">
        <v>256</v>
      </c>
      <c r="V45" s="6">
        <v>2440</v>
      </c>
    </row>
    <row r="46" spans="1:22" ht="15" thickBot="1" x14ac:dyDescent="0.35">
      <c r="A46" s="4" t="s">
        <v>3217</v>
      </c>
      <c r="B46" s="3" t="s">
        <v>66</v>
      </c>
      <c r="C46" s="4" t="s">
        <v>13</v>
      </c>
      <c r="D46" s="6">
        <v>1116</v>
      </c>
      <c r="E46" s="6">
        <v>9971</v>
      </c>
      <c r="F46" s="6">
        <v>0</v>
      </c>
      <c r="G46" s="6">
        <v>11087</v>
      </c>
      <c r="H46" s="95">
        <f t="shared" si="0"/>
        <v>3.2295368482376929</v>
      </c>
      <c r="I46" s="95">
        <f t="shared" si="1"/>
        <v>0.67214307365868442</v>
      </c>
      <c r="J46" s="6">
        <v>1666</v>
      </c>
      <c r="K46" s="103">
        <f t="shared" si="2"/>
        <v>0.48528983396446257</v>
      </c>
      <c r="L46" s="6">
        <v>510</v>
      </c>
      <c r="M46" s="6">
        <v>1155</v>
      </c>
      <c r="N46" s="6">
        <v>11696</v>
      </c>
      <c r="O46" s="109">
        <f t="shared" si="3"/>
        <v>3.406932711913778</v>
      </c>
      <c r="P46" s="109">
        <f t="shared" si="4"/>
        <v>7.0457831325301203</v>
      </c>
      <c r="Q46" s="6">
        <v>6000</v>
      </c>
      <c r="R46" s="4" t="s">
        <v>460</v>
      </c>
      <c r="S46" s="31">
        <v>875</v>
      </c>
      <c r="T46" s="6">
        <v>16495</v>
      </c>
      <c r="U46" s="6">
        <v>1660</v>
      </c>
      <c r="V46" s="6">
        <v>3433</v>
      </c>
    </row>
    <row r="47" spans="1:22" ht="15" thickBot="1" x14ac:dyDescent="0.35">
      <c r="A47" s="4" t="s">
        <v>3218</v>
      </c>
      <c r="B47" s="3" t="s">
        <v>67</v>
      </c>
      <c r="C47" s="4" t="s">
        <v>13</v>
      </c>
      <c r="D47" s="6">
        <v>2534</v>
      </c>
      <c r="E47" s="6">
        <v>14236</v>
      </c>
      <c r="F47" s="6">
        <v>0</v>
      </c>
      <c r="G47" s="6">
        <v>16770</v>
      </c>
      <c r="H47" s="95">
        <f t="shared" si="0"/>
        <v>9.074675324675324</v>
      </c>
      <c r="I47" s="95">
        <f t="shared" si="1"/>
        <v>1.1244468284833042</v>
      </c>
      <c r="J47" s="6">
        <v>125</v>
      </c>
      <c r="K47" s="103">
        <f t="shared" si="2"/>
        <v>6.764069264069264E-2</v>
      </c>
      <c r="L47" s="6">
        <v>599</v>
      </c>
      <c r="M47" s="6">
        <v>176</v>
      </c>
      <c r="N47" s="6">
        <v>4100</v>
      </c>
      <c r="O47" s="109">
        <f t="shared" si="3"/>
        <v>2.2186147186147185</v>
      </c>
      <c r="P47" s="109">
        <f t="shared" si="4"/>
        <v>1.7169179229480738</v>
      </c>
      <c r="Q47" s="6">
        <v>420</v>
      </c>
      <c r="R47" s="4" t="s">
        <v>461</v>
      </c>
      <c r="S47" s="31">
        <v>0</v>
      </c>
      <c r="T47" s="6">
        <v>14914</v>
      </c>
      <c r="U47" s="6">
        <v>2388</v>
      </c>
      <c r="V47" s="6">
        <v>1848</v>
      </c>
    </row>
    <row r="48" spans="1:22" ht="15" thickBot="1" x14ac:dyDescent="0.35">
      <c r="A48" s="4" t="s">
        <v>3219</v>
      </c>
      <c r="B48" s="3" t="s">
        <v>68</v>
      </c>
      <c r="C48" s="4" t="s">
        <v>13</v>
      </c>
      <c r="D48" s="6">
        <v>24746</v>
      </c>
      <c r="E48" s="6">
        <v>28196</v>
      </c>
      <c r="F48" s="6">
        <v>2472</v>
      </c>
      <c r="G48" s="6">
        <v>55414</v>
      </c>
      <c r="H48" s="95">
        <f t="shared" si="0"/>
        <v>15.202743484224966</v>
      </c>
      <c r="I48" s="95">
        <f t="shared" si="1"/>
        <v>1.1283878718768454</v>
      </c>
      <c r="J48" s="6">
        <v>5300</v>
      </c>
      <c r="K48" s="103">
        <f t="shared" si="2"/>
        <v>1.4540466392318243</v>
      </c>
      <c r="L48" s="6">
        <v>3393</v>
      </c>
      <c r="M48" s="6">
        <v>5957</v>
      </c>
      <c r="N48" s="6">
        <v>66500</v>
      </c>
      <c r="O48" s="109">
        <f t="shared" si="3"/>
        <v>18.244170096021946</v>
      </c>
      <c r="P48" s="109">
        <f t="shared" si="4"/>
        <v>9.5285857572718147</v>
      </c>
      <c r="Q48" s="6">
        <v>7994</v>
      </c>
      <c r="R48" s="4" t="s">
        <v>460</v>
      </c>
      <c r="S48" s="31">
        <v>3960</v>
      </c>
      <c r="T48" s="6">
        <v>49109</v>
      </c>
      <c r="U48" s="6">
        <v>6979</v>
      </c>
      <c r="V48" s="6">
        <v>3645</v>
      </c>
    </row>
    <row r="49" spans="1:22" ht="15" thickBot="1" x14ac:dyDescent="0.35">
      <c r="A49" s="4" t="s">
        <v>3220</v>
      </c>
      <c r="B49" s="3" t="s">
        <v>69</v>
      </c>
      <c r="C49" s="4" t="s">
        <v>13</v>
      </c>
      <c r="D49" s="6">
        <v>0</v>
      </c>
      <c r="E49" s="6">
        <v>239</v>
      </c>
      <c r="F49" s="6">
        <v>0</v>
      </c>
      <c r="G49" s="6">
        <v>239</v>
      </c>
      <c r="H49" s="95">
        <f t="shared" si="0"/>
        <v>12.578947368421053</v>
      </c>
      <c r="I49" s="95">
        <f t="shared" si="1"/>
        <v>2.5047159924544121E-2</v>
      </c>
      <c r="J49" s="6">
        <v>439</v>
      </c>
      <c r="K49" s="103">
        <f t="shared" si="2"/>
        <v>23.105263157894736</v>
      </c>
      <c r="L49" s="6">
        <v>96</v>
      </c>
      <c r="M49" s="6">
        <v>32</v>
      </c>
      <c r="N49" s="6">
        <v>1430</v>
      </c>
      <c r="O49" s="109">
        <f t="shared" si="3"/>
        <v>75.263157894736835</v>
      </c>
      <c r="P49" s="109">
        <f t="shared" si="4"/>
        <v>8.7195121951219505</v>
      </c>
      <c r="Q49" s="6">
        <v>4042</v>
      </c>
      <c r="R49" s="4" t="s">
        <v>460</v>
      </c>
      <c r="S49" s="58" t="s">
        <v>2557</v>
      </c>
      <c r="T49" s="6">
        <v>9542</v>
      </c>
      <c r="U49" s="6">
        <v>164</v>
      </c>
      <c r="V49" s="6">
        <v>19</v>
      </c>
    </row>
    <row r="50" spans="1:22" ht="15" thickBot="1" x14ac:dyDescent="0.35">
      <c r="A50" s="4" t="s">
        <v>3221</v>
      </c>
      <c r="B50" s="3" t="s">
        <v>70</v>
      </c>
      <c r="C50" s="4" t="s">
        <v>13</v>
      </c>
      <c r="D50" s="6">
        <v>8063</v>
      </c>
      <c r="E50" s="6">
        <v>19093</v>
      </c>
      <c r="F50" s="6">
        <v>960</v>
      </c>
      <c r="G50" s="6">
        <v>28116</v>
      </c>
      <c r="H50" s="95">
        <f t="shared" si="0"/>
        <v>7.6422941016580594</v>
      </c>
      <c r="I50" s="95">
        <f t="shared" si="1"/>
        <v>0.74394729182652874</v>
      </c>
      <c r="J50" s="6">
        <v>3978</v>
      </c>
      <c r="K50" s="103">
        <f t="shared" si="2"/>
        <v>1.0812720848056536</v>
      </c>
      <c r="L50" s="6">
        <v>1280</v>
      </c>
      <c r="M50" s="6">
        <v>1440</v>
      </c>
      <c r="N50" s="6">
        <v>22776</v>
      </c>
      <c r="O50" s="109">
        <f t="shared" si="3"/>
        <v>6.1908127208480561</v>
      </c>
      <c r="P50" s="109">
        <f t="shared" si="4"/>
        <v>20.445242369838422</v>
      </c>
      <c r="Q50" s="6">
        <v>5788</v>
      </c>
      <c r="R50" s="4" t="s">
        <v>460</v>
      </c>
      <c r="S50" s="31">
        <v>630</v>
      </c>
      <c r="T50" s="6">
        <v>37793</v>
      </c>
      <c r="U50" s="6">
        <v>1114</v>
      </c>
      <c r="V50" s="6">
        <v>3679</v>
      </c>
    </row>
    <row r="51" spans="1:22" ht="15" thickBot="1" x14ac:dyDescent="0.35">
      <c r="A51" s="4" t="s">
        <v>3222</v>
      </c>
      <c r="B51" s="3" t="s">
        <v>73</v>
      </c>
      <c r="C51" s="4" t="s">
        <v>13</v>
      </c>
      <c r="D51" s="6">
        <v>2821</v>
      </c>
      <c r="E51" s="6">
        <v>898</v>
      </c>
      <c r="F51" s="6">
        <v>0</v>
      </c>
      <c r="G51" s="6">
        <v>3719</v>
      </c>
      <c r="H51" s="95">
        <f t="shared" si="0"/>
        <v>2.0322404371584701</v>
      </c>
      <c r="I51" s="95">
        <f t="shared" si="1"/>
        <v>0.43143851508120651</v>
      </c>
      <c r="J51" s="6">
        <v>137</v>
      </c>
      <c r="K51" s="103">
        <f t="shared" si="2"/>
        <v>7.4863387978142071E-2</v>
      </c>
      <c r="L51" s="6">
        <v>0</v>
      </c>
      <c r="M51" s="6">
        <v>0</v>
      </c>
      <c r="N51" s="6">
        <v>1196</v>
      </c>
      <c r="O51" s="109">
        <f t="shared" si="3"/>
        <v>0.65355191256830603</v>
      </c>
      <c r="P51" s="109">
        <f t="shared" si="4"/>
        <v>2.269449715370019</v>
      </c>
      <c r="Q51" s="6">
        <v>277</v>
      </c>
      <c r="R51" s="4" t="s">
        <v>460</v>
      </c>
      <c r="S51" s="31">
        <v>12</v>
      </c>
      <c r="T51" s="6">
        <v>8620</v>
      </c>
      <c r="U51" s="6">
        <v>527</v>
      </c>
      <c r="V51" s="6">
        <v>1830</v>
      </c>
    </row>
    <row r="52" spans="1:22" ht="15" thickBot="1" x14ac:dyDescent="0.35">
      <c r="A52" s="4" t="s">
        <v>3223</v>
      </c>
      <c r="B52" s="3" t="s">
        <v>74</v>
      </c>
      <c r="C52" s="4" t="s">
        <v>13</v>
      </c>
      <c r="D52" s="6">
        <v>10695</v>
      </c>
      <c r="E52" s="6">
        <v>44794</v>
      </c>
      <c r="F52" s="6">
        <v>2738</v>
      </c>
      <c r="G52" s="6">
        <v>58227</v>
      </c>
      <c r="H52" s="95">
        <f t="shared" si="0"/>
        <v>30.029396596183599</v>
      </c>
      <c r="I52" s="95">
        <f t="shared" si="1"/>
        <v>2.0586550700042427</v>
      </c>
      <c r="J52" s="6">
        <v>687</v>
      </c>
      <c r="K52" s="103">
        <f t="shared" si="2"/>
        <v>0.35430634347601858</v>
      </c>
      <c r="L52" s="6">
        <v>290</v>
      </c>
      <c r="M52" s="6">
        <v>608</v>
      </c>
      <c r="N52" s="6">
        <v>24207</v>
      </c>
      <c r="O52" s="109">
        <f t="shared" si="3"/>
        <v>12.484270242392986</v>
      </c>
      <c r="P52" s="109">
        <f t="shared" si="4"/>
        <v>9.1693181818181824</v>
      </c>
      <c r="Q52" s="6">
        <v>5836</v>
      </c>
      <c r="R52" s="4" t="s">
        <v>460</v>
      </c>
      <c r="S52" s="31">
        <v>8132</v>
      </c>
      <c r="T52" s="6">
        <v>28284</v>
      </c>
      <c r="U52" s="6">
        <v>2640</v>
      </c>
      <c r="V52" s="6">
        <v>1939</v>
      </c>
    </row>
    <row r="53" spans="1:22" ht="15" thickBot="1" x14ac:dyDescent="0.35">
      <c r="A53" s="4" t="s">
        <v>3224</v>
      </c>
      <c r="B53" s="3" t="s">
        <v>75</v>
      </c>
      <c r="C53" s="4" t="s">
        <v>13</v>
      </c>
      <c r="D53" s="6">
        <v>1777</v>
      </c>
      <c r="E53" s="6">
        <v>4835</v>
      </c>
      <c r="F53" s="6">
        <v>4054</v>
      </c>
      <c r="G53" s="6">
        <v>10666</v>
      </c>
      <c r="H53" s="95">
        <f t="shared" si="0"/>
        <v>2.8526343942230543</v>
      </c>
      <c r="I53" s="95">
        <f t="shared" si="1"/>
        <v>0.63975527831094048</v>
      </c>
      <c r="J53" s="6">
        <v>958</v>
      </c>
      <c r="K53" s="103">
        <f t="shared" si="2"/>
        <v>0.25621824017116879</v>
      </c>
      <c r="L53" s="6">
        <v>3858</v>
      </c>
      <c r="M53" s="6">
        <v>3936</v>
      </c>
      <c r="N53" s="6">
        <v>5090</v>
      </c>
      <c r="O53" s="109">
        <f t="shared" si="3"/>
        <v>1.3613265579031826</v>
      </c>
      <c r="P53" s="109">
        <f t="shared" si="4"/>
        <v>5.3578947368421055</v>
      </c>
      <c r="Q53" s="6">
        <v>815</v>
      </c>
      <c r="R53" s="4" t="s">
        <v>460</v>
      </c>
      <c r="S53" s="31">
        <v>163</v>
      </c>
      <c r="T53" s="6">
        <v>16672</v>
      </c>
      <c r="U53" s="6">
        <v>950</v>
      </c>
      <c r="V53" s="6">
        <v>3739</v>
      </c>
    </row>
    <row r="54" spans="1:22" ht="15" thickBot="1" x14ac:dyDescent="0.35">
      <c r="A54" s="4" t="s">
        <v>3225</v>
      </c>
      <c r="B54" s="3" t="s">
        <v>76</v>
      </c>
      <c r="C54" s="4" t="s">
        <v>13</v>
      </c>
      <c r="D54" s="6">
        <v>1419</v>
      </c>
      <c r="E54" s="6">
        <v>1043</v>
      </c>
      <c r="F54" s="6">
        <v>0</v>
      </c>
      <c r="G54" s="6">
        <v>2462</v>
      </c>
      <c r="H54" s="95">
        <f t="shared" si="0"/>
        <v>1.6326259946949602</v>
      </c>
      <c r="I54" s="95">
        <f t="shared" si="1"/>
        <v>0.20185291465114372</v>
      </c>
      <c r="J54" s="6">
        <v>112</v>
      </c>
      <c r="K54" s="103">
        <f t="shared" si="2"/>
        <v>7.4270557029177717E-2</v>
      </c>
      <c r="L54" s="6">
        <v>0</v>
      </c>
      <c r="M54" s="6">
        <v>74</v>
      </c>
      <c r="N54" s="6">
        <v>3352</v>
      </c>
      <c r="O54" s="109">
        <f t="shared" si="3"/>
        <v>2.2228116710875332</v>
      </c>
      <c r="P54" s="109">
        <f t="shared" si="4"/>
        <v>5.213063763608087</v>
      </c>
      <c r="Q54" s="6">
        <v>290</v>
      </c>
      <c r="R54" s="4" t="s">
        <v>460</v>
      </c>
      <c r="S54" s="31">
        <v>6</v>
      </c>
      <c r="T54" s="6">
        <v>12197</v>
      </c>
      <c r="U54" s="6">
        <v>643</v>
      </c>
      <c r="V54" s="6">
        <v>1508</v>
      </c>
    </row>
    <row r="55" spans="1:22" ht="15" thickBot="1" x14ac:dyDescent="0.35">
      <c r="A55" s="4" t="s">
        <v>3226</v>
      </c>
      <c r="B55" s="3" t="s">
        <v>77</v>
      </c>
      <c r="C55" s="4" t="s">
        <v>13</v>
      </c>
      <c r="D55" s="6">
        <v>792</v>
      </c>
      <c r="E55" s="6">
        <v>16950</v>
      </c>
      <c r="F55" s="6">
        <v>0</v>
      </c>
      <c r="G55" s="6">
        <v>17742</v>
      </c>
      <c r="H55" s="95">
        <f t="shared" si="0"/>
        <v>4.7552934870008041</v>
      </c>
      <c r="I55" s="95">
        <f t="shared" si="1"/>
        <v>1.1243346007604562</v>
      </c>
      <c r="J55" s="6">
        <v>740</v>
      </c>
      <c r="K55" s="103">
        <f t="shared" si="2"/>
        <v>0.19833824711873493</v>
      </c>
      <c r="L55" s="6">
        <v>0</v>
      </c>
      <c r="M55" s="6">
        <v>216</v>
      </c>
      <c r="N55" s="6">
        <v>14863</v>
      </c>
      <c r="O55" s="109">
        <f t="shared" si="3"/>
        <v>3.9836504958456178</v>
      </c>
      <c r="P55" s="109">
        <f t="shared" si="4"/>
        <v>6.5620309050772629</v>
      </c>
      <c r="Q55" s="6">
        <v>3498</v>
      </c>
      <c r="R55" s="4" t="s">
        <v>460</v>
      </c>
      <c r="S55" s="31">
        <v>780</v>
      </c>
      <c r="T55" s="6">
        <v>15780</v>
      </c>
      <c r="U55" s="6">
        <v>2265</v>
      </c>
      <c r="V55" s="6">
        <v>3731</v>
      </c>
    </row>
    <row r="56" spans="1:22" ht="15" thickBot="1" x14ac:dyDescent="0.35">
      <c r="A56" s="4" t="s">
        <v>3227</v>
      </c>
      <c r="B56" s="3" t="s">
        <v>78</v>
      </c>
      <c r="C56" s="4" t="s">
        <v>13</v>
      </c>
      <c r="D56" s="6">
        <v>2994</v>
      </c>
      <c r="E56" s="6">
        <v>9268</v>
      </c>
      <c r="F56" s="6">
        <v>0</v>
      </c>
      <c r="G56" s="6">
        <v>12262</v>
      </c>
      <c r="H56" s="95">
        <f t="shared" si="0"/>
        <v>3.3375068045726728</v>
      </c>
      <c r="I56" s="95">
        <f t="shared" si="1"/>
        <v>0.70370157819225254</v>
      </c>
      <c r="J56" s="6">
        <v>1524</v>
      </c>
      <c r="K56" s="103">
        <f t="shared" si="2"/>
        <v>0.41480675013609147</v>
      </c>
      <c r="L56" s="6">
        <v>126</v>
      </c>
      <c r="M56" s="6">
        <v>108</v>
      </c>
      <c r="N56" s="6">
        <v>18017</v>
      </c>
      <c r="O56" s="109">
        <f t="shared" si="3"/>
        <v>4.9039194338595538</v>
      </c>
      <c r="P56" s="109">
        <f t="shared" si="4"/>
        <v>8.2533211177278982</v>
      </c>
      <c r="Q56" s="6">
        <v>3045</v>
      </c>
      <c r="R56" s="4" t="s">
        <v>460</v>
      </c>
      <c r="S56" s="31">
        <v>87</v>
      </c>
      <c r="T56" s="6">
        <v>17425</v>
      </c>
      <c r="U56" s="6">
        <v>2183</v>
      </c>
      <c r="V56" s="6">
        <v>3674</v>
      </c>
    </row>
    <row r="57" spans="1:22" ht="15" thickBot="1" x14ac:dyDescent="0.35">
      <c r="A57" s="4" t="s">
        <v>3228</v>
      </c>
      <c r="B57" s="3" t="s">
        <v>79</v>
      </c>
      <c r="C57" s="4" t="s">
        <v>13</v>
      </c>
      <c r="D57" s="6">
        <v>1166</v>
      </c>
      <c r="E57" s="6">
        <v>2817</v>
      </c>
      <c r="F57" s="6">
        <v>159</v>
      </c>
      <c r="G57" s="6">
        <v>4142</v>
      </c>
      <c r="H57" s="95">
        <f t="shared" si="0"/>
        <v>4.6961451247165531</v>
      </c>
      <c r="I57" s="95">
        <f t="shared" si="1"/>
        <v>0.22344500188811567</v>
      </c>
      <c r="J57" s="6">
        <v>521</v>
      </c>
      <c r="K57" s="103">
        <f t="shared" si="2"/>
        <v>0.59070294784580502</v>
      </c>
      <c r="L57" s="6">
        <v>1</v>
      </c>
      <c r="M57" s="6">
        <v>5</v>
      </c>
      <c r="N57" s="6">
        <v>4298</v>
      </c>
      <c r="O57" s="109">
        <f t="shared" si="3"/>
        <v>4.8730158730158726</v>
      </c>
      <c r="P57" s="109">
        <f t="shared" si="4"/>
        <v>7.6205673758865249</v>
      </c>
      <c r="Q57" s="6">
        <v>2348</v>
      </c>
      <c r="R57" s="4" t="s">
        <v>460</v>
      </c>
      <c r="S57" s="31">
        <v>1248</v>
      </c>
      <c r="T57" s="6">
        <v>18537</v>
      </c>
      <c r="U57" s="6">
        <v>564</v>
      </c>
      <c r="V57" s="6">
        <v>882</v>
      </c>
    </row>
    <row r="58" spans="1:22" ht="15" thickBot="1" x14ac:dyDescent="0.35">
      <c r="A58" s="4" t="s">
        <v>3229</v>
      </c>
      <c r="B58" s="3" t="s">
        <v>80</v>
      </c>
      <c r="C58" s="4" t="s">
        <v>13</v>
      </c>
      <c r="D58" s="6">
        <v>672</v>
      </c>
      <c r="E58" s="6">
        <v>1121</v>
      </c>
      <c r="F58" s="6">
        <v>0</v>
      </c>
      <c r="G58" s="6">
        <v>1793</v>
      </c>
      <c r="H58" s="95">
        <f t="shared" si="0"/>
        <v>0.74121537825547745</v>
      </c>
      <c r="I58" s="95">
        <f t="shared" si="1"/>
        <v>0.14127009139615507</v>
      </c>
      <c r="J58" s="6">
        <v>107</v>
      </c>
      <c r="K58" s="103">
        <f t="shared" si="2"/>
        <v>4.423315419594874E-2</v>
      </c>
      <c r="L58" s="6">
        <v>0</v>
      </c>
      <c r="M58" s="6">
        <v>0</v>
      </c>
      <c r="N58" s="6">
        <v>4253</v>
      </c>
      <c r="O58" s="109">
        <f t="shared" si="3"/>
        <v>1.7581645307978504</v>
      </c>
      <c r="P58" s="109">
        <f t="shared" si="4"/>
        <v>2.3549280177187155</v>
      </c>
      <c r="Q58" s="6">
        <v>4253</v>
      </c>
      <c r="R58" s="4" t="s">
        <v>460</v>
      </c>
      <c r="S58" s="46" t="s">
        <v>2557</v>
      </c>
      <c r="T58" s="6">
        <v>12692</v>
      </c>
      <c r="U58" s="6">
        <v>1806</v>
      </c>
      <c r="V58" s="6">
        <v>2419</v>
      </c>
    </row>
    <row r="59" spans="1:22" ht="15" thickBot="1" x14ac:dyDescent="0.35">
      <c r="A59" s="4" t="s">
        <v>3230</v>
      </c>
      <c r="B59" s="3" t="s">
        <v>81</v>
      </c>
      <c r="C59" s="4" t="s">
        <v>13</v>
      </c>
      <c r="D59" s="6">
        <v>12912</v>
      </c>
      <c r="E59" s="6">
        <v>9315</v>
      </c>
      <c r="F59" s="6">
        <v>8003</v>
      </c>
      <c r="G59" s="6">
        <v>30230</v>
      </c>
      <c r="H59" s="95">
        <f t="shared" si="0"/>
        <v>8.0079470198675491</v>
      </c>
      <c r="I59" s="95">
        <f t="shared" si="1"/>
        <v>0.68695177930282236</v>
      </c>
      <c r="J59" s="6">
        <v>968</v>
      </c>
      <c r="K59" s="103">
        <f t="shared" si="2"/>
        <v>0.25642384105960264</v>
      </c>
      <c r="L59" s="6">
        <v>302</v>
      </c>
      <c r="M59" s="6">
        <v>2000</v>
      </c>
      <c r="N59" s="6">
        <v>20575</v>
      </c>
      <c r="O59" s="109">
        <f t="shared" si="3"/>
        <v>5.4503311258278142</v>
      </c>
      <c r="P59" s="109">
        <f t="shared" si="4"/>
        <v>10.903550609432962</v>
      </c>
      <c r="Q59" s="6">
        <v>1802</v>
      </c>
      <c r="R59" s="4" t="s">
        <v>460</v>
      </c>
      <c r="S59" s="31">
        <v>140</v>
      </c>
      <c r="T59" s="6">
        <v>44006</v>
      </c>
      <c r="U59" s="6">
        <v>1887</v>
      </c>
      <c r="V59" s="6">
        <v>3775</v>
      </c>
    </row>
    <row r="60" spans="1:22" ht="15" thickBot="1" x14ac:dyDescent="0.35">
      <c r="A60" s="4" t="s">
        <v>3231</v>
      </c>
      <c r="B60" s="3" t="s">
        <v>82</v>
      </c>
      <c r="C60" s="4" t="s">
        <v>13</v>
      </c>
      <c r="D60" s="6">
        <v>1253</v>
      </c>
      <c r="E60" s="6">
        <v>5700</v>
      </c>
      <c r="F60" s="6">
        <v>0</v>
      </c>
      <c r="G60" s="6">
        <v>6953</v>
      </c>
      <c r="H60" s="95">
        <f t="shared" si="0"/>
        <v>2.2157425111536009</v>
      </c>
      <c r="I60" s="95">
        <f t="shared" si="1"/>
        <v>0.47892271662763464</v>
      </c>
      <c r="J60" s="6">
        <v>2000</v>
      </c>
      <c r="K60" s="103">
        <f t="shared" si="2"/>
        <v>0.63734862970044615</v>
      </c>
      <c r="L60" s="6">
        <v>0</v>
      </c>
      <c r="M60" s="6">
        <v>30</v>
      </c>
      <c r="N60" s="6">
        <v>6300</v>
      </c>
      <c r="O60" s="109">
        <f t="shared" si="3"/>
        <v>2.0076481835564053</v>
      </c>
      <c r="P60" s="109">
        <f t="shared" si="4"/>
        <v>3.9424280350438048</v>
      </c>
      <c r="Q60" s="6">
        <v>1769</v>
      </c>
      <c r="R60" s="4" t="s">
        <v>460</v>
      </c>
      <c r="S60" s="31">
        <v>875</v>
      </c>
      <c r="T60" s="6">
        <v>14518</v>
      </c>
      <c r="U60" s="6">
        <v>1598</v>
      </c>
      <c r="V60" s="6">
        <v>3138</v>
      </c>
    </row>
    <row r="61" spans="1:22" ht="15" thickBot="1" x14ac:dyDescent="0.35">
      <c r="A61" s="4" t="s">
        <v>3232</v>
      </c>
      <c r="B61" s="3" t="s">
        <v>83</v>
      </c>
      <c r="C61" s="4" t="s">
        <v>13</v>
      </c>
      <c r="D61" s="6">
        <v>10269</v>
      </c>
      <c r="E61" s="6">
        <v>29973</v>
      </c>
      <c r="F61" s="6">
        <v>504</v>
      </c>
      <c r="G61" s="6">
        <v>40746</v>
      </c>
      <c r="H61" s="95">
        <f t="shared" si="0"/>
        <v>11.886231038506418</v>
      </c>
      <c r="I61" s="95">
        <f t="shared" si="1"/>
        <v>1.913047560918353</v>
      </c>
      <c r="J61" s="6">
        <v>960</v>
      </c>
      <c r="K61" s="103">
        <f t="shared" si="2"/>
        <v>0.28004667444574094</v>
      </c>
      <c r="L61" s="6">
        <v>844</v>
      </c>
      <c r="M61" s="6">
        <v>1014</v>
      </c>
      <c r="N61" s="6">
        <v>31680</v>
      </c>
      <c r="O61" s="109">
        <f t="shared" si="3"/>
        <v>9.2415402567094524</v>
      </c>
      <c r="P61" s="109">
        <f t="shared" si="4"/>
        <v>19.234972677595628</v>
      </c>
      <c r="Q61" s="6">
        <v>2954</v>
      </c>
      <c r="R61" s="4" t="s">
        <v>460</v>
      </c>
      <c r="S61" s="31">
        <v>156</v>
      </c>
      <c r="T61" s="6">
        <v>21299</v>
      </c>
      <c r="U61" s="6">
        <v>1647</v>
      </c>
      <c r="V61" s="6">
        <v>3428</v>
      </c>
    </row>
    <row r="62" spans="1:22" ht="15" thickBot="1" x14ac:dyDescent="0.35">
      <c r="A62" s="4" t="s">
        <v>3233</v>
      </c>
      <c r="B62" s="3" t="s">
        <v>84</v>
      </c>
      <c r="C62" s="4" t="s">
        <v>13</v>
      </c>
      <c r="D62" s="6">
        <v>2745</v>
      </c>
      <c r="E62" s="6">
        <v>4003</v>
      </c>
      <c r="F62" s="6">
        <v>0</v>
      </c>
      <c r="G62" s="6">
        <v>6748</v>
      </c>
      <c r="H62" s="95">
        <f t="shared" si="0"/>
        <v>3.4927536231884058</v>
      </c>
      <c r="I62" s="95">
        <f t="shared" si="1"/>
        <v>0.45783296017368885</v>
      </c>
      <c r="J62" s="6">
        <v>365</v>
      </c>
      <c r="K62" s="103">
        <f t="shared" si="2"/>
        <v>0.18892339544513456</v>
      </c>
      <c r="L62" s="6">
        <v>163</v>
      </c>
      <c r="M62" s="6">
        <v>324</v>
      </c>
      <c r="N62" s="6">
        <v>4453</v>
      </c>
      <c r="O62" s="109">
        <f t="shared" si="3"/>
        <v>2.3048654244306417</v>
      </c>
      <c r="P62" s="109">
        <f t="shared" si="4"/>
        <v>10.860975609756098</v>
      </c>
      <c r="Q62" s="6">
        <v>1483</v>
      </c>
      <c r="R62" s="4" t="s">
        <v>460</v>
      </c>
      <c r="S62" s="31">
        <v>315</v>
      </c>
      <c r="T62" s="6">
        <v>14739</v>
      </c>
      <c r="U62" s="6">
        <v>410</v>
      </c>
      <c r="V62" s="6">
        <v>1932</v>
      </c>
    </row>
    <row r="63" spans="1:22" ht="15" thickBot="1" x14ac:dyDescent="0.35">
      <c r="A63" s="4" t="s">
        <v>3234</v>
      </c>
      <c r="B63" s="3" t="s">
        <v>85</v>
      </c>
      <c r="C63" s="4" t="s">
        <v>13</v>
      </c>
      <c r="D63" s="6">
        <v>5616</v>
      </c>
      <c r="E63" s="6">
        <v>13190</v>
      </c>
      <c r="F63" s="6">
        <v>0</v>
      </c>
      <c r="G63" s="6">
        <v>18806</v>
      </c>
      <c r="H63" s="95">
        <f t="shared" si="0"/>
        <v>7.8785085881860075</v>
      </c>
      <c r="I63" s="95">
        <f t="shared" si="1"/>
        <v>0.84403752075759619</v>
      </c>
      <c r="J63" s="6">
        <v>1260</v>
      </c>
      <c r="K63" s="103">
        <f t="shared" si="2"/>
        <v>0.52785923753665687</v>
      </c>
      <c r="L63" s="6">
        <v>63</v>
      </c>
      <c r="M63" s="6">
        <v>2138</v>
      </c>
      <c r="N63" s="6">
        <v>13297</v>
      </c>
      <c r="O63" s="109">
        <f t="shared" si="3"/>
        <v>5.5705906996229579</v>
      </c>
      <c r="P63" s="109">
        <f t="shared" si="4"/>
        <v>8.4158227848101266</v>
      </c>
      <c r="Q63" s="6">
        <v>1524</v>
      </c>
      <c r="R63" s="4" t="s">
        <v>460</v>
      </c>
      <c r="S63" s="31">
        <v>82</v>
      </c>
      <c r="T63" s="6">
        <v>22281</v>
      </c>
      <c r="U63" s="6">
        <v>1580</v>
      </c>
      <c r="V63" s="6">
        <v>2387</v>
      </c>
    </row>
    <row r="64" spans="1:22" ht="15" thickBot="1" x14ac:dyDescent="0.35">
      <c r="A64" s="4" t="s">
        <v>3235</v>
      </c>
      <c r="B64" s="3" t="s">
        <v>86</v>
      </c>
      <c r="C64" s="4" t="s">
        <v>13</v>
      </c>
      <c r="D64" s="6">
        <v>2561</v>
      </c>
      <c r="E64" s="6">
        <v>5203</v>
      </c>
      <c r="F64" s="6">
        <v>401</v>
      </c>
      <c r="G64" s="6">
        <v>8165</v>
      </c>
      <c r="H64" s="95">
        <f t="shared" si="0"/>
        <v>4.3593166043780034</v>
      </c>
      <c r="I64" s="95">
        <f t="shared" si="1"/>
        <v>0.29113924050632911</v>
      </c>
      <c r="J64" s="6">
        <v>720</v>
      </c>
      <c r="K64" s="103">
        <f t="shared" si="2"/>
        <v>0.38441003737319807</v>
      </c>
      <c r="L64" s="6">
        <v>109</v>
      </c>
      <c r="M64" s="6">
        <v>959</v>
      </c>
      <c r="N64" s="6">
        <v>12477</v>
      </c>
      <c r="O64" s="109">
        <f t="shared" si="3"/>
        <v>6.6615056059797118</v>
      </c>
      <c r="P64" s="109">
        <f t="shared" si="4"/>
        <v>12.744637385086824</v>
      </c>
      <c r="Q64" s="6">
        <v>2894</v>
      </c>
      <c r="R64" s="4" t="s">
        <v>460</v>
      </c>
      <c r="S64" s="31">
        <v>1500</v>
      </c>
      <c r="T64" s="6">
        <v>28045</v>
      </c>
      <c r="U64" s="6">
        <v>979</v>
      </c>
      <c r="V64" s="6">
        <v>1873</v>
      </c>
    </row>
    <row r="65" spans="1:22" ht="15" thickBot="1" x14ac:dyDescent="0.35">
      <c r="A65" s="4" t="s">
        <v>3236</v>
      </c>
      <c r="B65" s="3" t="s">
        <v>87</v>
      </c>
      <c r="C65" s="4" t="s">
        <v>13</v>
      </c>
      <c r="D65" s="6">
        <v>4700</v>
      </c>
      <c r="E65" s="6">
        <v>8025</v>
      </c>
      <c r="F65" s="6">
        <v>1700</v>
      </c>
      <c r="G65" s="6">
        <v>14425</v>
      </c>
      <c r="H65" s="95">
        <f t="shared" si="0"/>
        <v>8.7318401937046008</v>
      </c>
      <c r="I65" s="95">
        <f t="shared" si="1"/>
        <v>0.52481263188532346</v>
      </c>
      <c r="J65" s="6">
        <v>325</v>
      </c>
      <c r="K65" s="103">
        <f t="shared" si="2"/>
        <v>0.19673123486682809</v>
      </c>
      <c r="L65" s="6">
        <v>15</v>
      </c>
      <c r="M65" s="6">
        <v>40</v>
      </c>
      <c r="N65" s="6">
        <v>3200</v>
      </c>
      <c r="O65" s="109">
        <f t="shared" si="3"/>
        <v>1.937046004842615</v>
      </c>
      <c r="P65" s="109">
        <f t="shared" si="4"/>
        <v>5.333333333333333</v>
      </c>
      <c r="Q65" s="6">
        <v>1500</v>
      </c>
      <c r="R65" s="4" t="s">
        <v>460</v>
      </c>
      <c r="S65" s="31">
        <v>775</v>
      </c>
      <c r="T65" s="6">
        <v>27486</v>
      </c>
      <c r="U65" s="6">
        <v>600</v>
      </c>
      <c r="V65" s="6">
        <v>1652</v>
      </c>
    </row>
    <row r="66" spans="1:22" ht="15" thickBot="1" x14ac:dyDescent="0.35">
      <c r="A66" s="4" t="s">
        <v>3237</v>
      </c>
      <c r="B66" s="3" t="s">
        <v>88</v>
      </c>
      <c r="C66" s="4" t="s">
        <v>13</v>
      </c>
      <c r="D66" s="6">
        <v>5481</v>
      </c>
      <c r="E66" s="6">
        <v>10599</v>
      </c>
      <c r="F66" s="6">
        <v>0</v>
      </c>
      <c r="G66" s="6">
        <v>16080</v>
      </c>
      <c r="H66" s="95">
        <f t="shared" si="0"/>
        <v>4.1283697047496792</v>
      </c>
      <c r="I66" s="95">
        <f t="shared" si="1"/>
        <v>0.71779305419159001</v>
      </c>
      <c r="J66" s="6">
        <v>2110</v>
      </c>
      <c r="K66" s="103">
        <f t="shared" si="2"/>
        <v>0.54172015404364571</v>
      </c>
      <c r="L66" s="6">
        <v>950</v>
      </c>
      <c r="M66" s="6">
        <v>1122</v>
      </c>
      <c r="N66" s="6">
        <v>21100</v>
      </c>
      <c r="O66" s="109">
        <f t="shared" si="3"/>
        <v>5.4172015404364569</v>
      </c>
      <c r="P66" s="109">
        <f t="shared" si="4"/>
        <v>7.2285029119561495</v>
      </c>
      <c r="Q66" s="6">
        <v>1560</v>
      </c>
      <c r="R66" s="4" t="s">
        <v>460</v>
      </c>
      <c r="S66" s="31">
        <v>4321</v>
      </c>
      <c r="T66" s="6">
        <v>22402</v>
      </c>
      <c r="U66" s="6">
        <v>2919</v>
      </c>
      <c r="V66" s="6">
        <v>3895</v>
      </c>
    </row>
    <row r="67" spans="1:22" ht="15" thickBot="1" x14ac:dyDescent="0.35">
      <c r="A67" s="4" t="s">
        <v>3238</v>
      </c>
      <c r="B67" s="3" t="s">
        <v>89</v>
      </c>
      <c r="C67" s="4" t="s">
        <v>13</v>
      </c>
      <c r="D67" s="6">
        <v>2448</v>
      </c>
      <c r="E67" s="6">
        <v>10381</v>
      </c>
      <c r="F67" s="6">
        <v>432</v>
      </c>
      <c r="G67" s="6">
        <v>13261</v>
      </c>
      <c r="H67" s="95">
        <f t="shared" si="0"/>
        <v>6.1507421150278292</v>
      </c>
      <c r="I67" s="95">
        <f t="shared" si="1"/>
        <v>0.64627905843364686</v>
      </c>
      <c r="J67" s="6">
        <v>120</v>
      </c>
      <c r="K67" s="103">
        <f t="shared" si="2"/>
        <v>5.5658627087198514E-2</v>
      </c>
      <c r="L67" s="6">
        <v>769</v>
      </c>
      <c r="M67" s="6">
        <v>477</v>
      </c>
      <c r="N67" s="6">
        <v>6552</v>
      </c>
      <c r="O67" s="109">
        <f t="shared" si="3"/>
        <v>3.0389610389610389</v>
      </c>
      <c r="P67" s="109">
        <f t="shared" si="4"/>
        <v>11.535211267605634</v>
      </c>
      <c r="Q67" s="6">
        <v>2288</v>
      </c>
      <c r="R67" s="4" t="s">
        <v>460</v>
      </c>
      <c r="S67" s="31">
        <v>336</v>
      </c>
      <c r="T67" s="6">
        <v>20519</v>
      </c>
      <c r="U67" s="6">
        <v>568</v>
      </c>
      <c r="V67" s="6">
        <v>2156</v>
      </c>
    </row>
    <row r="68" spans="1:22" ht="15" thickBot="1" x14ac:dyDescent="0.35">
      <c r="A68" s="4" t="s">
        <v>3239</v>
      </c>
      <c r="B68" s="3" t="s">
        <v>90</v>
      </c>
      <c r="C68" s="4" t="s">
        <v>13</v>
      </c>
      <c r="D68" s="6">
        <v>3980</v>
      </c>
      <c r="E68" s="6">
        <v>7093</v>
      </c>
      <c r="F68" s="6">
        <v>283</v>
      </c>
      <c r="G68" s="6">
        <v>11356</v>
      </c>
      <c r="H68" s="95">
        <f t="shared" si="0"/>
        <v>4.5882828282828285</v>
      </c>
      <c r="I68" s="95">
        <f t="shared" si="1"/>
        <v>0.37445180861938204</v>
      </c>
      <c r="J68" s="6">
        <v>1350</v>
      </c>
      <c r="K68" s="103">
        <f t="shared" si="2"/>
        <v>0.54545454545454541</v>
      </c>
      <c r="L68" s="6">
        <v>930</v>
      </c>
      <c r="M68" s="6">
        <v>1111</v>
      </c>
      <c r="N68" s="6">
        <v>8756</v>
      </c>
      <c r="O68" s="109">
        <f t="shared" si="3"/>
        <v>3.5377777777777779</v>
      </c>
      <c r="P68" s="109">
        <f t="shared" si="4"/>
        <v>14.993150684931507</v>
      </c>
      <c r="Q68" s="6">
        <v>3339</v>
      </c>
      <c r="R68" s="4" t="s">
        <v>461</v>
      </c>
      <c r="S68" s="31">
        <v>132</v>
      </c>
      <c r="T68" s="6">
        <v>30327</v>
      </c>
      <c r="U68" s="6">
        <v>584</v>
      </c>
      <c r="V68" s="6">
        <v>2475</v>
      </c>
    </row>
    <row r="69" spans="1:22" ht="15" thickBot="1" x14ac:dyDescent="0.35">
      <c r="A69" s="4" t="s">
        <v>3240</v>
      </c>
      <c r="B69" s="3" t="s">
        <v>93</v>
      </c>
      <c r="C69" s="4" t="s">
        <v>13</v>
      </c>
      <c r="D69" s="6">
        <v>6345</v>
      </c>
      <c r="E69" s="6">
        <v>525</v>
      </c>
      <c r="F69" s="6">
        <v>0</v>
      </c>
      <c r="G69" s="6">
        <v>6870</v>
      </c>
      <c r="H69" s="95">
        <f>G69/V69</f>
        <v>3.4908536585365852</v>
      </c>
      <c r="I69" s="95">
        <f>G69/T69</f>
        <v>0.44520769878815369</v>
      </c>
      <c r="J69" s="6">
        <v>7</v>
      </c>
      <c r="K69" s="103">
        <f>J69/V69</f>
        <v>3.5569105691056909E-3</v>
      </c>
      <c r="L69" s="6">
        <v>0</v>
      </c>
      <c r="M69" s="6">
        <v>52</v>
      </c>
      <c r="N69" s="6">
        <v>1293</v>
      </c>
      <c r="O69" s="109">
        <f t="shared" si="3"/>
        <v>0.65701219512195119</v>
      </c>
      <c r="P69" s="109">
        <f t="shared" si="4"/>
        <v>80.8125</v>
      </c>
      <c r="Q69" s="6">
        <v>454</v>
      </c>
      <c r="R69" s="4" t="s">
        <v>460</v>
      </c>
      <c r="S69" s="46" t="s">
        <v>2557</v>
      </c>
      <c r="T69" s="6">
        <v>15431</v>
      </c>
      <c r="U69" s="6">
        <v>16</v>
      </c>
      <c r="V69" s="6">
        <v>1968</v>
      </c>
    </row>
    <row r="70" spans="1:22" ht="15" thickBot="1" x14ac:dyDescent="0.35">
      <c r="A70" s="4" t="s">
        <v>3241</v>
      </c>
      <c r="B70" s="3" t="s">
        <v>94</v>
      </c>
      <c r="C70" s="4" t="s">
        <v>13</v>
      </c>
      <c r="D70" s="6">
        <v>379</v>
      </c>
      <c r="E70" s="6">
        <v>1109</v>
      </c>
      <c r="F70" s="6">
        <v>0</v>
      </c>
      <c r="G70" s="6">
        <v>1488</v>
      </c>
      <c r="H70" s="95">
        <f>G70/V70</f>
        <v>0.6757493188010899</v>
      </c>
      <c r="I70" s="95">
        <f>G70/T70</f>
        <v>0.15608937375432708</v>
      </c>
      <c r="J70" s="6">
        <v>168</v>
      </c>
      <c r="K70" s="103">
        <f>J70/V70</f>
        <v>7.6294277929155316E-2</v>
      </c>
      <c r="L70" s="6">
        <v>8</v>
      </c>
      <c r="M70" s="6">
        <v>90</v>
      </c>
      <c r="N70" s="6">
        <v>1178</v>
      </c>
      <c r="O70" s="109">
        <f>N70/V70</f>
        <v>0.53496821071752954</v>
      </c>
      <c r="P70" s="109">
        <f>N70/U70</f>
        <v>4.3150183150183148</v>
      </c>
      <c r="Q70" s="6">
        <v>101</v>
      </c>
      <c r="R70" s="4" t="s">
        <v>460</v>
      </c>
      <c r="S70" s="46" t="s">
        <v>2557</v>
      </c>
      <c r="T70" s="6">
        <v>9533</v>
      </c>
      <c r="U70" s="6">
        <v>273</v>
      </c>
      <c r="V70" s="6">
        <v>2202</v>
      </c>
    </row>
    <row r="71" spans="1:22" ht="15" thickBot="1" x14ac:dyDescent="0.35">
      <c r="A71" s="4" t="s">
        <v>3242</v>
      </c>
      <c r="B71" s="3" t="s">
        <v>95</v>
      </c>
      <c r="C71" s="4" t="s">
        <v>13</v>
      </c>
      <c r="D71" s="6">
        <v>808</v>
      </c>
      <c r="E71" s="6">
        <v>3739</v>
      </c>
      <c r="F71" s="6">
        <v>0</v>
      </c>
      <c r="G71" s="6">
        <v>4547</v>
      </c>
      <c r="H71" s="95">
        <f>G71/V71</f>
        <v>1.5609337452797802</v>
      </c>
      <c r="I71" s="95">
        <f>G71/T71</f>
        <v>0.25542073924278169</v>
      </c>
      <c r="J71" s="6">
        <v>361</v>
      </c>
      <c r="K71" s="103">
        <f>J71/V71</f>
        <v>0.12392722279437006</v>
      </c>
      <c r="L71" s="6">
        <v>2</v>
      </c>
      <c r="M71" s="6">
        <v>161</v>
      </c>
      <c r="N71" s="6">
        <v>6018</v>
      </c>
      <c r="O71" s="109">
        <f>N71/V71</f>
        <v>2.0659114315139031</v>
      </c>
      <c r="P71" s="109">
        <f>N71/U71</f>
        <v>2.4533224622910721</v>
      </c>
      <c r="Q71" s="6">
        <v>1820</v>
      </c>
      <c r="R71" s="4" t="s">
        <v>461</v>
      </c>
      <c r="S71" s="31">
        <v>291</v>
      </c>
      <c r="T71" s="6">
        <v>17802</v>
      </c>
      <c r="U71" s="6">
        <v>2453</v>
      </c>
      <c r="V71" s="6">
        <v>2913</v>
      </c>
    </row>
    <row r="72" spans="1:22" ht="15" thickBot="1" x14ac:dyDescent="0.35">
      <c r="A72" s="4" t="s">
        <v>3243</v>
      </c>
      <c r="B72" s="3" t="s">
        <v>96</v>
      </c>
      <c r="C72" s="4" t="s">
        <v>13</v>
      </c>
      <c r="D72" s="6">
        <v>1332</v>
      </c>
      <c r="E72" s="6">
        <v>6826</v>
      </c>
      <c r="F72" s="6">
        <v>799</v>
      </c>
      <c r="G72" s="6">
        <v>8957</v>
      </c>
      <c r="H72" s="95">
        <f>G72/V72</f>
        <v>15.577391304347826</v>
      </c>
      <c r="I72" s="95">
        <f>G72/T72</f>
        <v>0.35838034649701916</v>
      </c>
      <c r="J72" s="6">
        <v>81</v>
      </c>
      <c r="K72" s="103">
        <f>J72/V72</f>
        <v>0.1408695652173913</v>
      </c>
      <c r="L72" s="6">
        <v>5</v>
      </c>
      <c r="M72" s="6">
        <v>127</v>
      </c>
      <c r="N72" s="6">
        <v>6597</v>
      </c>
      <c r="O72" s="109">
        <f>N72/V72</f>
        <v>11.47304347826087</v>
      </c>
      <c r="P72" s="109">
        <f>N72/U72</f>
        <v>8.7959999999999994</v>
      </c>
      <c r="Q72" s="6">
        <v>955</v>
      </c>
      <c r="R72" s="4" t="s">
        <v>460</v>
      </c>
      <c r="S72" s="31">
        <v>92</v>
      </c>
      <c r="T72" s="6">
        <v>24993</v>
      </c>
      <c r="U72" s="6">
        <v>750</v>
      </c>
      <c r="V72" s="6">
        <v>575</v>
      </c>
    </row>
    <row r="73" spans="1:22" ht="15" thickBot="1" x14ac:dyDescent="0.35">
      <c r="A73" s="4" t="s">
        <v>3244</v>
      </c>
      <c r="B73" s="39" t="s">
        <v>97</v>
      </c>
      <c r="C73" s="87" t="s">
        <v>13</v>
      </c>
      <c r="D73" s="41">
        <v>5477</v>
      </c>
      <c r="E73" s="41">
        <v>7191</v>
      </c>
      <c r="F73" s="41">
        <v>0</v>
      </c>
      <c r="G73" s="41">
        <v>12668</v>
      </c>
      <c r="H73" s="95">
        <f>G73/V73</f>
        <v>4.6267348429510591</v>
      </c>
      <c r="I73" s="95">
        <f>G73/T73</f>
        <v>0.39765200740810497</v>
      </c>
      <c r="J73" s="41">
        <v>3076</v>
      </c>
      <c r="K73" s="103">
        <f>J73/V73</f>
        <v>1.1234477720964207</v>
      </c>
      <c r="L73" s="41">
        <v>159</v>
      </c>
      <c r="M73" s="41">
        <v>164</v>
      </c>
      <c r="N73" s="41">
        <v>12010</v>
      </c>
      <c r="O73" s="109">
        <f>N73/V73</f>
        <v>4.3864134404674946</v>
      </c>
      <c r="P73" s="109">
        <f>N73/U73</f>
        <v>27.04954954954955</v>
      </c>
      <c r="Q73" s="41">
        <v>2221</v>
      </c>
      <c r="R73" s="40" t="s">
        <v>461</v>
      </c>
      <c r="S73" s="42">
        <v>0</v>
      </c>
      <c r="T73" s="41">
        <v>31857</v>
      </c>
      <c r="U73" s="41">
        <v>444</v>
      </c>
      <c r="V73" s="41">
        <v>2738</v>
      </c>
    </row>
    <row r="74" spans="1:22" x14ac:dyDescent="0.3">
      <c r="B74" s="77" t="s">
        <v>2547</v>
      </c>
      <c r="C74" s="78"/>
      <c r="D74" s="79">
        <f>SUM(D4:D73)</f>
        <v>311340</v>
      </c>
      <c r="E74" s="79">
        <f>SUM(E4:E73)</f>
        <v>787821</v>
      </c>
      <c r="F74" s="79">
        <f>SUM(F4:F73)</f>
        <v>50493</v>
      </c>
      <c r="G74" s="79">
        <f>SUM(G4:G73)</f>
        <v>1149654</v>
      </c>
      <c r="H74" s="97"/>
      <c r="I74" s="97"/>
      <c r="J74" s="79">
        <f>SUM(J4:J73)</f>
        <v>97717</v>
      </c>
      <c r="K74" s="105"/>
      <c r="L74" s="79">
        <f>SUM(L4:L73)</f>
        <v>45566</v>
      </c>
      <c r="M74" s="79">
        <f>SUM(M4:M73)</f>
        <v>56161</v>
      </c>
      <c r="N74" s="79">
        <f>SUM(N4:N73)</f>
        <v>967940</v>
      </c>
      <c r="O74" s="110"/>
      <c r="P74" s="110"/>
      <c r="Q74" s="79">
        <f>SUM(Q4:Q73)</f>
        <v>211006</v>
      </c>
      <c r="R74" s="78"/>
      <c r="S74" s="115">
        <f>SUM(S4:S73)</f>
        <v>79487</v>
      </c>
      <c r="T74" s="79">
        <f>SUM(T4:T73)</f>
        <v>1644065</v>
      </c>
      <c r="U74" s="79">
        <f>SUM(U4:U73)</f>
        <v>174027</v>
      </c>
      <c r="V74" s="80">
        <f>SUM(V4:V73)</f>
        <v>186862</v>
      </c>
    </row>
    <row r="75" spans="1:22" ht="15" thickBot="1" x14ac:dyDescent="0.35">
      <c r="B75" s="81" t="s">
        <v>2548</v>
      </c>
      <c r="C75" s="82"/>
      <c r="D75" s="83">
        <f>D74/70</f>
        <v>4447.7142857142853</v>
      </c>
      <c r="E75" s="83">
        <f t="shared" ref="E75:V75" si="5">E74/70</f>
        <v>11254.585714285715</v>
      </c>
      <c r="F75" s="83">
        <f t="shared" si="5"/>
        <v>721.32857142857142</v>
      </c>
      <c r="G75" s="83">
        <f t="shared" si="5"/>
        <v>16423.628571428573</v>
      </c>
      <c r="H75" s="98">
        <f>G74/V74</f>
        <v>6.152422643448106</v>
      </c>
      <c r="I75" s="98">
        <f>G74/T74</f>
        <v>0.69927527196309147</v>
      </c>
      <c r="J75" s="83">
        <f t="shared" si="5"/>
        <v>1395.9571428571428</v>
      </c>
      <c r="K75" s="98">
        <f>J74/V74</f>
        <v>0.52293671265425823</v>
      </c>
      <c r="L75" s="83">
        <f t="shared" si="5"/>
        <v>650.94285714285718</v>
      </c>
      <c r="M75" s="83">
        <f t="shared" si="5"/>
        <v>802.3</v>
      </c>
      <c r="N75" s="83">
        <f t="shared" si="5"/>
        <v>13827.714285714286</v>
      </c>
      <c r="O75" s="98">
        <f>N74/V74</f>
        <v>5.1799723860388953</v>
      </c>
      <c r="P75" s="98">
        <f>N74/U74</f>
        <v>5.562010492624708</v>
      </c>
      <c r="Q75" s="83">
        <f t="shared" si="5"/>
        <v>3014.3714285714286</v>
      </c>
      <c r="R75" s="114">
        <v>0.91428500000000001</v>
      </c>
      <c r="S75" s="116">
        <f>S74/62</f>
        <v>1282.0483870967741</v>
      </c>
      <c r="T75" s="83">
        <f t="shared" si="5"/>
        <v>23486.642857142859</v>
      </c>
      <c r="U75" s="83">
        <f t="shared" si="5"/>
        <v>2486.1</v>
      </c>
      <c r="V75" s="83">
        <f t="shared" si="5"/>
        <v>2669.457142857143</v>
      </c>
    </row>
    <row r="76" spans="1:22" ht="15" thickBot="1" x14ac:dyDescent="0.35">
      <c r="B76" s="22"/>
      <c r="C76" s="4"/>
      <c r="D76" s="6"/>
      <c r="E76" s="6"/>
      <c r="F76" s="6"/>
      <c r="G76" s="6"/>
      <c r="H76" s="95"/>
      <c r="I76" s="95"/>
      <c r="J76" s="6"/>
      <c r="K76" s="103"/>
      <c r="L76" s="6"/>
      <c r="M76" s="6"/>
      <c r="N76" s="6"/>
      <c r="O76" s="109"/>
      <c r="P76" s="109"/>
      <c r="Q76" s="6"/>
      <c r="R76" s="4"/>
      <c r="S76" s="31"/>
      <c r="T76" s="6"/>
      <c r="U76" s="6"/>
      <c r="V76" s="6"/>
    </row>
    <row r="77" spans="1:22" ht="15" thickBot="1" x14ac:dyDescent="0.35">
      <c r="A77" s="4" t="s">
        <v>3483</v>
      </c>
      <c r="B77" s="44" t="s">
        <v>98</v>
      </c>
      <c r="C77" s="51" t="s">
        <v>99</v>
      </c>
      <c r="D77" s="52">
        <v>9936</v>
      </c>
      <c r="E77" s="52">
        <v>15459</v>
      </c>
      <c r="F77" s="52">
        <v>1910</v>
      </c>
      <c r="G77" s="52">
        <v>27305</v>
      </c>
      <c r="H77" s="99">
        <f>G77/V77</f>
        <v>4.2993229412690912</v>
      </c>
      <c r="I77" s="99">
        <f>G77/T77</f>
        <v>0.72695082665530741</v>
      </c>
      <c r="J77" s="52">
        <v>6200</v>
      </c>
      <c r="K77" s="106">
        <f>J77/V77</f>
        <v>0.97622421665879389</v>
      </c>
      <c r="L77" s="52">
        <v>5620</v>
      </c>
      <c r="M77" s="52">
        <v>5360</v>
      </c>
      <c r="N77" s="52">
        <v>11500</v>
      </c>
      <c r="O77" s="112">
        <f>N77/V77</f>
        <v>1.8107384663832466</v>
      </c>
      <c r="P77" s="112">
        <f>N77/U77</f>
        <v>4.8117154811715483</v>
      </c>
      <c r="Q77" s="52">
        <v>1597</v>
      </c>
      <c r="R77" s="51" t="s">
        <v>460</v>
      </c>
      <c r="S77" s="53">
        <v>550</v>
      </c>
      <c r="T77" s="52">
        <v>37561</v>
      </c>
      <c r="U77" s="52">
        <v>2390</v>
      </c>
      <c r="V77" s="52">
        <v>6351</v>
      </c>
    </row>
    <row r="78" spans="1:22" ht="15" thickBot="1" x14ac:dyDescent="0.35">
      <c r="A78" s="4" t="s">
        <v>3484</v>
      </c>
      <c r="B78" s="21" t="s">
        <v>100</v>
      </c>
      <c r="C78" s="40" t="s">
        <v>99</v>
      </c>
      <c r="D78" s="41">
        <v>17141</v>
      </c>
      <c r="E78" s="41">
        <v>26529</v>
      </c>
      <c r="F78" s="41">
        <v>2527</v>
      </c>
      <c r="G78" s="41">
        <v>46197</v>
      </c>
      <c r="H78" s="96">
        <f t="shared" ref="H78:H141" si="6">G78/V78</f>
        <v>7.0176211453744495</v>
      </c>
      <c r="I78" s="96">
        <f>G78/T78</f>
        <v>1.1887142011682064</v>
      </c>
      <c r="J78" s="41">
        <v>4680</v>
      </c>
      <c r="K78" s="104">
        <f>J78/V78</f>
        <v>0.71092207200364577</v>
      </c>
      <c r="L78" s="41">
        <v>3731</v>
      </c>
      <c r="M78" s="41">
        <v>4542</v>
      </c>
      <c r="N78" s="41">
        <v>40000</v>
      </c>
      <c r="O78" s="113">
        <f t="shared" ref="O78:O141" si="7">N78/V78</f>
        <v>6.0762570256721862</v>
      </c>
      <c r="P78" s="113">
        <f t="shared" ref="P78:P141" si="8">N78/U78</f>
        <v>13.382402141184343</v>
      </c>
      <c r="Q78" s="41">
        <v>3318</v>
      </c>
      <c r="R78" s="40" t="s">
        <v>460</v>
      </c>
      <c r="S78" s="42">
        <v>2000</v>
      </c>
      <c r="T78" s="41">
        <v>38863</v>
      </c>
      <c r="U78" s="41">
        <v>2989</v>
      </c>
      <c r="V78" s="41">
        <v>6583</v>
      </c>
    </row>
    <row r="79" spans="1:22" ht="15" thickBot="1" x14ac:dyDescent="0.35">
      <c r="A79" s="4" t="s">
        <v>3485</v>
      </c>
      <c r="B79" s="3" t="s">
        <v>103</v>
      </c>
      <c r="C79" s="4" t="s">
        <v>99</v>
      </c>
      <c r="D79" s="6">
        <v>13586</v>
      </c>
      <c r="E79" s="6">
        <v>26183</v>
      </c>
      <c r="F79" s="6">
        <v>861</v>
      </c>
      <c r="G79" s="6">
        <v>40630</v>
      </c>
      <c r="H79" s="96">
        <f t="shared" si="6"/>
        <v>7.5534485963933813</v>
      </c>
      <c r="I79" s="96">
        <f t="shared" ref="I79:I142" si="9">G79/T79</f>
        <v>1.1975359585003538</v>
      </c>
      <c r="J79" s="6">
        <v>1868</v>
      </c>
      <c r="K79" s="104">
        <f t="shared" ref="K79:K142" si="10">J79/V79</f>
        <v>0.34727644543595465</v>
      </c>
      <c r="L79" s="6">
        <v>2588</v>
      </c>
      <c r="M79" s="6">
        <v>4550</v>
      </c>
      <c r="N79" s="6">
        <v>23472</v>
      </c>
      <c r="O79" s="113">
        <f t="shared" si="7"/>
        <v>4.3636363636363633</v>
      </c>
      <c r="P79" s="113">
        <f t="shared" si="8"/>
        <v>11.092627599243857</v>
      </c>
      <c r="Q79" s="6">
        <v>628</v>
      </c>
      <c r="R79" s="4" t="s">
        <v>460</v>
      </c>
      <c r="S79" s="31">
        <v>1801</v>
      </c>
      <c r="T79" s="6">
        <v>33928</v>
      </c>
      <c r="U79" s="6">
        <v>2116</v>
      </c>
      <c r="V79" s="6">
        <v>5379</v>
      </c>
    </row>
    <row r="80" spans="1:22" ht="15" thickBot="1" x14ac:dyDescent="0.35">
      <c r="A80" s="4" t="s">
        <v>3486</v>
      </c>
      <c r="B80" s="3" t="s">
        <v>104</v>
      </c>
      <c r="C80" s="4" t="s">
        <v>99</v>
      </c>
      <c r="D80" s="6">
        <v>2355</v>
      </c>
      <c r="E80" s="6">
        <v>4560</v>
      </c>
      <c r="F80" s="6">
        <v>0</v>
      </c>
      <c r="G80" s="6">
        <v>6915</v>
      </c>
      <c r="H80" s="96">
        <f t="shared" si="6"/>
        <v>1.5241348908970684</v>
      </c>
      <c r="I80" s="96">
        <f t="shared" si="9"/>
        <v>0.95077684586827993</v>
      </c>
      <c r="J80" s="6">
        <v>3992</v>
      </c>
      <c r="K80" s="104">
        <f t="shared" si="10"/>
        <v>0.879876570420983</v>
      </c>
      <c r="L80" s="6">
        <v>0</v>
      </c>
      <c r="M80" s="6">
        <v>0</v>
      </c>
      <c r="N80" s="6">
        <v>7731</v>
      </c>
      <c r="O80" s="113">
        <f t="shared" si="7"/>
        <v>1.7039894203217985</v>
      </c>
      <c r="P80" s="113">
        <f t="shared" si="8"/>
        <v>6.8415929203539827</v>
      </c>
      <c r="Q80" s="6">
        <v>2380</v>
      </c>
      <c r="R80" s="4" t="s">
        <v>460</v>
      </c>
      <c r="S80" s="46" t="s">
        <v>2557</v>
      </c>
      <c r="T80" s="6">
        <v>7273</v>
      </c>
      <c r="U80" s="6">
        <v>1130</v>
      </c>
      <c r="V80" s="6">
        <v>4537</v>
      </c>
    </row>
    <row r="81" spans="1:22" ht="15" thickBot="1" x14ac:dyDescent="0.35">
      <c r="A81" s="4" t="s">
        <v>3487</v>
      </c>
      <c r="B81" s="3" t="s">
        <v>105</v>
      </c>
      <c r="C81" s="4" t="s">
        <v>99</v>
      </c>
      <c r="D81" s="6">
        <v>17242</v>
      </c>
      <c r="E81" s="6">
        <v>38634</v>
      </c>
      <c r="F81" s="6">
        <v>1500</v>
      </c>
      <c r="G81" s="6">
        <v>57376</v>
      </c>
      <c r="H81" s="96">
        <f t="shared" si="6"/>
        <v>8.6657604591451438</v>
      </c>
      <c r="I81" s="96">
        <f t="shared" si="9"/>
        <v>1.2484170673861485</v>
      </c>
      <c r="J81" s="6">
        <v>1250</v>
      </c>
      <c r="K81" s="104">
        <f t="shared" si="10"/>
        <v>0.18879323365050596</v>
      </c>
      <c r="L81" s="6">
        <v>3347</v>
      </c>
      <c r="M81" s="6">
        <v>2399</v>
      </c>
      <c r="N81" s="6">
        <v>52893</v>
      </c>
      <c r="O81" s="113">
        <f t="shared" si="7"/>
        <v>7.9886724059809699</v>
      </c>
      <c r="P81" s="113">
        <f t="shared" si="8"/>
        <v>10.5786</v>
      </c>
      <c r="Q81" s="6">
        <v>9740</v>
      </c>
      <c r="R81" s="4" t="s">
        <v>460</v>
      </c>
      <c r="S81" s="31">
        <v>2500</v>
      </c>
      <c r="T81" s="6">
        <v>45959</v>
      </c>
      <c r="U81" s="6">
        <v>5000</v>
      </c>
      <c r="V81" s="6">
        <v>6621</v>
      </c>
    </row>
    <row r="82" spans="1:22" ht="15" thickBot="1" x14ac:dyDescent="0.35">
      <c r="A82" s="4" t="s">
        <v>3488</v>
      </c>
      <c r="B82" s="3" t="s">
        <v>106</v>
      </c>
      <c r="C82" s="4" t="s">
        <v>99</v>
      </c>
      <c r="D82" s="6">
        <v>5778</v>
      </c>
      <c r="E82" s="6">
        <v>14135</v>
      </c>
      <c r="F82" s="6">
        <v>496</v>
      </c>
      <c r="G82" s="6">
        <v>20409</v>
      </c>
      <c r="H82" s="96">
        <f t="shared" si="6"/>
        <v>5.0083435582822089</v>
      </c>
      <c r="I82" s="96">
        <f t="shared" si="9"/>
        <v>0.60102482551462144</v>
      </c>
      <c r="J82" s="6">
        <v>711</v>
      </c>
      <c r="K82" s="104">
        <f t="shared" si="10"/>
        <v>0.17447852760736196</v>
      </c>
      <c r="L82" s="6">
        <v>192</v>
      </c>
      <c r="M82" s="6">
        <v>687</v>
      </c>
      <c r="N82" s="6">
        <v>16145</v>
      </c>
      <c r="O82" s="113">
        <f t="shared" si="7"/>
        <v>3.9619631901840493</v>
      </c>
      <c r="P82" s="113">
        <f t="shared" si="8"/>
        <v>9.3269786250722131</v>
      </c>
      <c r="Q82" s="6">
        <v>6468</v>
      </c>
      <c r="R82" s="4" t="s">
        <v>460</v>
      </c>
      <c r="S82" s="31">
        <v>4000</v>
      </c>
      <c r="T82" s="6">
        <v>33957</v>
      </c>
      <c r="U82" s="6">
        <v>1731</v>
      </c>
      <c r="V82" s="6">
        <v>4075</v>
      </c>
    </row>
    <row r="83" spans="1:22" ht="15" thickBot="1" x14ac:dyDescent="0.35">
      <c r="A83" s="4" t="s">
        <v>3489</v>
      </c>
      <c r="B83" s="3" t="s">
        <v>107</v>
      </c>
      <c r="C83" s="4" t="s">
        <v>99</v>
      </c>
      <c r="D83" s="6">
        <v>18066</v>
      </c>
      <c r="E83" s="6">
        <v>35977</v>
      </c>
      <c r="F83" s="6">
        <v>4711</v>
      </c>
      <c r="G83" s="6">
        <v>58754</v>
      </c>
      <c r="H83" s="96">
        <f t="shared" si="6"/>
        <v>11.163594907847235</v>
      </c>
      <c r="I83" s="96">
        <f t="shared" si="9"/>
        <v>1.3215619236132981</v>
      </c>
      <c r="J83" s="6">
        <v>3481</v>
      </c>
      <c r="K83" s="104">
        <f t="shared" si="10"/>
        <v>0.66140984229526889</v>
      </c>
      <c r="L83" s="6">
        <v>412</v>
      </c>
      <c r="M83" s="6">
        <v>1213</v>
      </c>
      <c r="N83" s="6">
        <v>71580</v>
      </c>
      <c r="O83" s="113">
        <f t="shared" si="7"/>
        <v>13.600608018240548</v>
      </c>
      <c r="P83" s="113">
        <f t="shared" si="8"/>
        <v>14.701170671595809</v>
      </c>
      <c r="Q83" s="6">
        <v>13944</v>
      </c>
      <c r="R83" s="4" t="s">
        <v>460</v>
      </c>
      <c r="S83" s="31">
        <v>3600</v>
      </c>
      <c r="T83" s="6">
        <v>44458</v>
      </c>
      <c r="U83" s="6">
        <v>4869</v>
      </c>
      <c r="V83" s="6">
        <v>5263</v>
      </c>
    </row>
    <row r="84" spans="1:22" ht="15" thickBot="1" x14ac:dyDescent="0.35">
      <c r="A84" s="4" t="s">
        <v>3490</v>
      </c>
      <c r="B84" s="3" t="s">
        <v>108</v>
      </c>
      <c r="C84" s="4" t="s">
        <v>99</v>
      </c>
      <c r="D84" s="6">
        <v>4315</v>
      </c>
      <c r="E84" s="6">
        <v>6105</v>
      </c>
      <c r="F84" s="6">
        <v>0</v>
      </c>
      <c r="G84" s="6">
        <v>10420</v>
      </c>
      <c r="H84" s="96">
        <f t="shared" si="6"/>
        <v>2.6017478152309614</v>
      </c>
      <c r="I84" s="96">
        <f t="shared" si="9"/>
        <v>0.69240481095089379</v>
      </c>
      <c r="J84" s="6">
        <v>340</v>
      </c>
      <c r="K84" s="104">
        <f t="shared" si="10"/>
        <v>8.4893882646691635E-2</v>
      </c>
      <c r="L84" s="6">
        <v>213</v>
      </c>
      <c r="M84" s="6">
        <v>1057</v>
      </c>
      <c r="N84" s="6">
        <v>4250</v>
      </c>
      <c r="O84" s="113">
        <f t="shared" si="7"/>
        <v>1.0611735330836454</v>
      </c>
      <c r="P84" s="113">
        <f t="shared" si="8"/>
        <v>2.9310344827586206</v>
      </c>
      <c r="Q84" s="6">
        <v>1750</v>
      </c>
      <c r="R84" s="4" t="s">
        <v>460</v>
      </c>
      <c r="S84" s="31">
        <v>250</v>
      </c>
      <c r="T84" s="6">
        <v>15049</v>
      </c>
      <c r="U84" s="6">
        <v>1450</v>
      </c>
      <c r="V84" s="6">
        <v>4005</v>
      </c>
    </row>
    <row r="85" spans="1:22" ht="15" thickBot="1" x14ac:dyDescent="0.35">
      <c r="A85" s="4" t="s">
        <v>3491</v>
      </c>
      <c r="B85" s="3" t="s">
        <v>109</v>
      </c>
      <c r="C85" s="4" t="s">
        <v>99</v>
      </c>
      <c r="D85" s="6">
        <v>6154</v>
      </c>
      <c r="E85" s="6">
        <v>7780</v>
      </c>
      <c r="F85" s="6">
        <v>1447</v>
      </c>
      <c r="G85" s="6">
        <v>15381</v>
      </c>
      <c r="H85" s="96">
        <f t="shared" si="6"/>
        <v>3.6700071581961344</v>
      </c>
      <c r="I85" s="96">
        <f t="shared" si="9"/>
        <v>1.0697593545694812</v>
      </c>
      <c r="J85" s="6">
        <v>1300</v>
      </c>
      <c r="K85" s="104">
        <f t="shared" si="10"/>
        <v>0.31018849916487712</v>
      </c>
      <c r="L85" s="6">
        <v>697</v>
      </c>
      <c r="M85" s="6">
        <v>1541</v>
      </c>
      <c r="N85" s="6">
        <v>9152</v>
      </c>
      <c r="O85" s="113">
        <f t="shared" si="7"/>
        <v>2.1837270341207349</v>
      </c>
      <c r="P85" s="113">
        <f t="shared" si="8"/>
        <v>19.852494577006507</v>
      </c>
      <c r="Q85" s="6">
        <v>2777</v>
      </c>
      <c r="R85" s="4" t="s">
        <v>460</v>
      </c>
      <c r="S85" s="31">
        <v>520</v>
      </c>
      <c r="T85" s="6">
        <v>14378</v>
      </c>
      <c r="U85" s="6">
        <v>461</v>
      </c>
      <c r="V85" s="6">
        <v>4191</v>
      </c>
    </row>
    <row r="86" spans="1:22" ht="15" thickBot="1" x14ac:dyDescent="0.35">
      <c r="A86" s="4" t="s">
        <v>3492</v>
      </c>
      <c r="B86" s="3" t="s">
        <v>110</v>
      </c>
      <c r="C86" s="4" t="s">
        <v>99</v>
      </c>
      <c r="D86" s="6">
        <v>3260</v>
      </c>
      <c r="E86" s="6">
        <v>22097</v>
      </c>
      <c r="F86" s="6">
        <v>0</v>
      </c>
      <c r="G86" s="6">
        <v>25357</v>
      </c>
      <c r="H86" s="96">
        <f t="shared" si="6"/>
        <v>5.4861531804413675</v>
      </c>
      <c r="I86" s="96">
        <f t="shared" si="9"/>
        <v>0.88506108202443279</v>
      </c>
      <c r="J86" s="6">
        <v>356</v>
      </c>
      <c r="K86" s="104">
        <f t="shared" si="10"/>
        <v>7.7022933794893986E-2</v>
      </c>
      <c r="L86" s="6">
        <v>2629</v>
      </c>
      <c r="M86" s="6">
        <v>2094</v>
      </c>
      <c r="N86" s="6">
        <v>23775</v>
      </c>
      <c r="O86" s="113">
        <f t="shared" si="7"/>
        <v>5.1438771094764171</v>
      </c>
      <c r="P86" s="113">
        <f t="shared" si="8"/>
        <v>11.099439775910364</v>
      </c>
      <c r="Q86" s="6">
        <v>4038</v>
      </c>
      <c r="R86" s="4" t="s">
        <v>460</v>
      </c>
      <c r="S86" s="31">
        <v>364</v>
      </c>
      <c r="T86" s="6">
        <v>28650</v>
      </c>
      <c r="U86" s="6">
        <v>2142</v>
      </c>
      <c r="V86" s="6">
        <v>4622</v>
      </c>
    </row>
    <row r="87" spans="1:22" ht="15" thickBot="1" x14ac:dyDescent="0.35">
      <c r="A87" s="4" t="s">
        <v>3493</v>
      </c>
      <c r="B87" s="3" t="s">
        <v>111</v>
      </c>
      <c r="C87" s="4" t="s">
        <v>99</v>
      </c>
      <c r="D87" s="6">
        <v>13424</v>
      </c>
      <c r="E87" s="6">
        <v>16407</v>
      </c>
      <c r="F87" s="6">
        <v>838</v>
      </c>
      <c r="G87" s="6">
        <v>30669</v>
      </c>
      <c r="H87" s="96">
        <f t="shared" si="6"/>
        <v>6.1510228640192537</v>
      </c>
      <c r="I87" s="96">
        <f t="shared" si="9"/>
        <v>1.0064649514308217</v>
      </c>
      <c r="J87" s="6">
        <v>1372</v>
      </c>
      <c r="K87" s="104">
        <f t="shared" si="10"/>
        <v>0.27517047733654232</v>
      </c>
      <c r="L87" s="6">
        <v>1823</v>
      </c>
      <c r="M87" s="6">
        <v>1518</v>
      </c>
      <c r="N87" s="6">
        <v>23800</v>
      </c>
      <c r="O87" s="113">
        <f t="shared" si="7"/>
        <v>4.7733654231849174</v>
      </c>
      <c r="P87" s="113">
        <f t="shared" si="8"/>
        <v>7.8703703703703702</v>
      </c>
      <c r="Q87" s="6">
        <v>14810</v>
      </c>
      <c r="R87" s="4" t="s">
        <v>460</v>
      </c>
      <c r="S87" s="31">
        <v>672</v>
      </c>
      <c r="T87" s="6">
        <v>30472</v>
      </c>
      <c r="U87" s="6">
        <v>3024</v>
      </c>
      <c r="V87" s="6">
        <v>4986</v>
      </c>
    </row>
    <row r="88" spans="1:22" ht="15" thickBot="1" x14ac:dyDescent="0.35">
      <c r="A88" s="4" t="s">
        <v>3494</v>
      </c>
      <c r="B88" s="3" t="s">
        <v>112</v>
      </c>
      <c r="C88" s="4" t="s">
        <v>99</v>
      </c>
      <c r="D88" s="6">
        <v>7570</v>
      </c>
      <c r="E88" s="6">
        <v>11994</v>
      </c>
      <c r="F88" s="6">
        <v>2355</v>
      </c>
      <c r="G88" s="6">
        <v>21919</v>
      </c>
      <c r="H88" s="96">
        <f t="shared" si="6"/>
        <v>4.8557820115197163</v>
      </c>
      <c r="I88" s="96">
        <f t="shared" si="9"/>
        <v>1.4913928012519562</v>
      </c>
      <c r="J88" s="6">
        <v>1000</v>
      </c>
      <c r="K88" s="104">
        <f t="shared" si="10"/>
        <v>0.22153300841825432</v>
      </c>
      <c r="L88" s="6">
        <v>331</v>
      </c>
      <c r="M88" s="6">
        <v>1524</v>
      </c>
      <c r="N88" s="6">
        <v>19000</v>
      </c>
      <c r="O88" s="113">
        <f t="shared" si="7"/>
        <v>4.2091271599468323</v>
      </c>
      <c r="P88" s="113">
        <f t="shared" si="8"/>
        <v>13.333333333333334</v>
      </c>
      <c r="Q88" s="6">
        <v>488</v>
      </c>
      <c r="R88" s="4" t="s">
        <v>460</v>
      </c>
      <c r="S88" s="31">
        <v>435</v>
      </c>
      <c r="T88" s="6">
        <v>14697</v>
      </c>
      <c r="U88" s="6">
        <v>1425</v>
      </c>
      <c r="V88" s="6">
        <v>4514</v>
      </c>
    </row>
    <row r="89" spans="1:22" ht="15" thickBot="1" x14ac:dyDescent="0.35">
      <c r="A89" s="4" t="s">
        <v>3495</v>
      </c>
      <c r="B89" s="3" t="s">
        <v>113</v>
      </c>
      <c r="C89" s="4" t="s">
        <v>99</v>
      </c>
      <c r="D89" s="6">
        <v>3513</v>
      </c>
      <c r="E89" s="6">
        <v>45217</v>
      </c>
      <c r="F89" s="6">
        <v>946</v>
      </c>
      <c r="G89" s="6">
        <v>49676</v>
      </c>
      <c r="H89" s="96">
        <f t="shared" si="6"/>
        <v>7.2646972799064056</v>
      </c>
      <c r="I89" s="96">
        <f t="shared" si="9"/>
        <v>1.6674274973147154</v>
      </c>
      <c r="J89" s="6">
        <v>20</v>
      </c>
      <c r="K89" s="104">
        <f t="shared" si="10"/>
        <v>2.9248318221702253E-3</v>
      </c>
      <c r="L89" s="6">
        <v>6</v>
      </c>
      <c r="M89" s="6">
        <v>8</v>
      </c>
      <c r="N89" s="6">
        <v>13084</v>
      </c>
      <c r="O89" s="113">
        <f t="shared" si="7"/>
        <v>1.9134249780637613</v>
      </c>
      <c r="P89" s="113">
        <f t="shared" si="8"/>
        <v>3.3420178799489144</v>
      </c>
      <c r="Q89" s="6">
        <v>1738</v>
      </c>
      <c r="R89" s="4" t="s">
        <v>460</v>
      </c>
      <c r="S89" s="31">
        <v>15</v>
      </c>
      <c r="T89" s="6">
        <v>29792</v>
      </c>
      <c r="U89" s="6">
        <v>3915</v>
      </c>
      <c r="V89" s="6">
        <v>6838</v>
      </c>
    </row>
    <row r="90" spans="1:22" ht="15" thickBot="1" x14ac:dyDescent="0.35">
      <c r="A90" s="4" t="s">
        <v>3496</v>
      </c>
      <c r="B90" s="3" t="s">
        <v>114</v>
      </c>
      <c r="C90" s="4" t="s">
        <v>99</v>
      </c>
      <c r="D90" s="6">
        <v>1511</v>
      </c>
      <c r="E90" s="6">
        <v>9546</v>
      </c>
      <c r="F90" s="6">
        <v>840</v>
      </c>
      <c r="G90" s="6">
        <v>11897</v>
      </c>
      <c r="H90" s="96">
        <f t="shared" si="6"/>
        <v>2.4434175395358388</v>
      </c>
      <c r="I90" s="96">
        <f t="shared" si="9"/>
        <v>0.69124397187844988</v>
      </c>
      <c r="J90" s="6">
        <v>250</v>
      </c>
      <c r="K90" s="104">
        <f t="shared" si="10"/>
        <v>5.1345245430273155E-2</v>
      </c>
      <c r="L90" s="6">
        <v>2400</v>
      </c>
      <c r="M90" s="6">
        <v>3000</v>
      </c>
      <c r="N90" s="6">
        <v>6401</v>
      </c>
      <c r="O90" s="113">
        <f t="shared" si="7"/>
        <v>1.3146436639967138</v>
      </c>
      <c r="P90" s="113">
        <f t="shared" si="8"/>
        <v>4.0006250000000003</v>
      </c>
      <c r="Q90" s="6">
        <v>1017</v>
      </c>
      <c r="R90" s="4" t="s">
        <v>460</v>
      </c>
      <c r="S90" s="31">
        <v>50</v>
      </c>
      <c r="T90" s="6">
        <v>17211</v>
      </c>
      <c r="U90" s="6">
        <v>1600</v>
      </c>
      <c r="V90" s="6">
        <v>4869</v>
      </c>
    </row>
    <row r="91" spans="1:22" ht="15" thickBot="1" x14ac:dyDescent="0.35">
      <c r="A91" s="4" t="s">
        <v>3497</v>
      </c>
      <c r="B91" s="3" t="s">
        <v>115</v>
      </c>
      <c r="C91" s="4" t="s">
        <v>99</v>
      </c>
      <c r="D91" s="6">
        <v>5496</v>
      </c>
      <c r="E91" s="6">
        <v>15947</v>
      </c>
      <c r="F91" s="6">
        <v>1235</v>
      </c>
      <c r="G91" s="6">
        <v>22678</v>
      </c>
      <c r="H91" s="96">
        <f t="shared" si="6"/>
        <v>4.7562919463087248</v>
      </c>
      <c r="I91" s="96">
        <f t="shared" si="9"/>
        <v>0.64953886693017127</v>
      </c>
      <c r="J91" s="6">
        <v>2350</v>
      </c>
      <c r="K91" s="104">
        <f t="shared" si="10"/>
        <v>0.49286912751677853</v>
      </c>
      <c r="L91" s="6">
        <v>3695</v>
      </c>
      <c r="M91" s="6">
        <v>1819</v>
      </c>
      <c r="N91" s="6">
        <v>27860</v>
      </c>
      <c r="O91" s="113">
        <f t="shared" si="7"/>
        <v>5.8431208053691277</v>
      </c>
      <c r="P91" s="113">
        <f t="shared" si="8"/>
        <v>7.3723207197671341</v>
      </c>
      <c r="Q91" s="6">
        <v>1796</v>
      </c>
      <c r="R91" s="4" t="s">
        <v>460</v>
      </c>
      <c r="S91" s="31">
        <v>600</v>
      </c>
      <c r="T91" s="6">
        <v>34914</v>
      </c>
      <c r="U91" s="6">
        <v>3779</v>
      </c>
      <c r="V91" s="6">
        <v>4768</v>
      </c>
    </row>
    <row r="92" spans="1:22" ht="15" thickBot="1" x14ac:dyDescent="0.35">
      <c r="A92" s="4" t="s">
        <v>3498</v>
      </c>
      <c r="B92" s="3" t="s">
        <v>116</v>
      </c>
      <c r="C92" s="4" t="s">
        <v>99</v>
      </c>
      <c r="D92" s="6">
        <v>5600</v>
      </c>
      <c r="E92" s="6">
        <v>19881</v>
      </c>
      <c r="F92" s="6">
        <v>815</v>
      </c>
      <c r="G92" s="6">
        <v>26296</v>
      </c>
      <c r="H92" s="96">
        <f t="shared" si="6"/>
        <v>5.0433448408131953</v>
      </c>
      <c r="I92" s="96">
        <f t="shared" si="9"/>
        <v>0.83628037145401346</v>
      </c>
      <c r="J92" s="6">
        <v>4248</v>
      </c>
      <c r="K92" s="104">
        <f t="shared" si="10"/>
        <v>0.8147295742232451</v>
      </c>
      <c r="L92" s="6">
        <v>3253</v>
      </c>
      <c r="M92" s="6">
        <v>1440</v>
      </c>
      <c r="N92" s="6">
        <v>12815</v>
      </c>
      <c r="O92" s="113">
        <f t="shared" si="7"/>
        <v>2.4578059071729959</v>
      </c>
      <c r="P92" s="113">
        <f t="shared" si="8"/>
        <v>7.1313299944351698</v>
      </c>
      <c r="Q92" s="6">
        <v>5294</v>
      </c>
      <c r="R92" s="4" t="s">
        <v>460</v>
      </c>
      <c r="S92" s="31">
        <v>1136</v>
      </c>
      <c r="T92" s="6">
        <v>31444</v>
      </c>
      <c r="U92" s="6">
        <v>1797</v>
      </c>
      <c r="V92" s="6">
        <v>5214</v>
      </c>
    </row>
    <row r="93" spans="1:22" ht="15" thickBot="1" x14ac:dyDescent="0.35">
      <c r="A93" s="4" t="s">
        <v>3499</v>
      </c>
      <c r="B93" s="3" t="s">
        <v>117</v>
      </c>
      <c r="C93" s="4" t="s">
        <v>99</v>
      </c>
      <c r="D93" s="6">
        <v>9676</v>
      </c>
      <c r="E93" s="6">
        <v>35184</v>
      </c>
      <c r="F93" s="6">
        <v>3522</v>
      </c>
      <c r="G93" s="6">
        <v>48382</v>
      </c>
      <c r="H93" s="96">
        <f t="shared" si="6"/>
        <v>8.9068483063328419</v>
      </c>
      <c r="I93" s="96">
        <f t="shared" si="9"/>
        <v>1.3760131964392366</v>
      </c>
      <c r="J93" s="6">
        <v>650</v>
      </c>
      <c r="K93" s="104">
        <f t="shared" si="10"/>
        <v>0.11966126656848307</v>
      </c>
      <c r="L93" s="6">
        <v>287</v>
      </c>
      <c r="M93" s="6">
        <v>292</v>
      </c>
      <c r="N93" s="6">
        <v>77773</v>
      </c>
      <c r="O93" s="113">
        <f t="shared" si="7"/>
        <v>14.317562592047128</v>
      </c>
      <c r="P93" s="113">
        <f t="shared" si="8"/>
        <v>26.901764095468696</v>
      </c>
      <c r="Q93" s="6">
        <v>6572</v>
      </c>
      <c r="R93" s="4" t="s">
        <v>460</v>
      </c>
      <c r="S93" s="31">
        <v>4212</v>
      </c>
      <c r="T93" s="6">
        <v>35161</v>
      </c>
      <c r="U93" s="6">
        <v>2891</v>
      </c>
      <c r="V93" s="6">
        <v>5432</v>
      </c>
    </row>
    <row r="94" spans="1:22" ht="15" thickBot="1" x14ac:dyDescent="0.35">
      <c r="A94" s="4" t="s">
        <v>3500</v>
      </c>
      <c r="B94" s="3" t="s">
        <v>118</v>
      </c>
      <c r="C94" s="4" t="s">
        <v>99</v>
      </c>
      <c r="D94" s="6">
        <v>3890</v>
      </c>
      <c r="E94" s="6">
        <v>24286</v>
      </c>
      <c r="F94" s="6">
        <v>2061</v>
      </c>
      <c r="G94" s="6">
        <v>30237</v>
      </c>
      <c r="H94" s="96">
        <f t="shared" si="6"/>
        <v>4.9054185593770283</v>
      </c>
      <c r="I94" s="96">
        <f t="shared" si="9"/>
        <v>1.4916383010211633</v>
      </c>
      <c r="J94" s="6">
        <v>3437</v>
      </c>
      <c r="K94" s="104">
        <f t="shared" si="10"/>
        <v>0.55759247242050614</v>
      </c>
      <c r="L94" s="6">
        <v>3342</v>
      </c>
      <c r="M94" s="6">
        <v>2624</v>
      </c>
      <c r="N94" s="6">
        <v>31719</v>
      </c>
      <c r="O94" s="113">
        <f t="shared" si="7"/>
        <v>5.1458468526930563</v>
      </c>
      <c r="P94" s="113">
        <f t="shared" si="8"/>
        <v>12.458366064414768</v>
      </c>
      <c r="Q94" s="6">
        <v>5245</v>
      </c>
      <c r="R94" s="4" t="s">
        <v>460</v>
      </c>
      <c r="S94" s="31">
        <v>1218</v>
      </c>
      <c r="T94" s="6">
        <v>20271</v>
      </c>
      <c r="U94" s="6">
        <v>2546</v>
      </c>
      <c r="V94" s="6">
        <v>6164</v>
      </c>
    </row>
    <row r="95" spans="1:22" ht="15" thickBot="1" x14ac:dyDescent="0.35">
      <c r="A95" s="4" t="s">
        <v>3501</v>
      </c>
      <c r="B95" s="3" t="s">
        <v>119</v>
      </c>
      <c r="C95" s="4" t="s">
        <v>99</v>
      </c>
      <c r="D95" s="6">
        <v>8213</v>
      </c>
      <c r="E95" s="6">
        <v>12532</v>
      </c>
      <c r="F95" s="6">
        <v>965</v>
      </c>
      <c r="G95" s="6">
        <v>21710</v>
      </c>
      <c r="H95" s="96">
        <f t="shared" si="6"/>
        <v>3.8486084027654672</v>
      </c>
      <c r="I95" s="96">
        <f t="shared" si="9"/>
        <v>0.86311771955631533</v>
      </c>
      <c r="J95" s="6">
        <v>324</v>
      </c>
      <c r="K95" s="104">
        <f t="shared" si="10"/>
        <v>5.7436624711930506E-2</v>
      </c>
      <c r="L95" s="6">
        <v>2045</v>
      </c>
      <c r="M95" s="6">
        <v>1750</v>
      </c>
      <c r="N95" s="6">
        <v>9048</v>
      </c>
      <c r="O95" s="113">
        <f t="shared" si="7"/>
        <v>1.603970927140578</v>
      </c>
      <c r="P95" s="113">
        <f t="shared" si="8"/>
        <v>9.6460554371002125</v>
      </c>
      <c r="Q95" s="6">
        <v>1117</v>
      </c>
      <c r="R95" s="4" t="s">
        <v>460</v>
      </c>
      <c r="S95" s="31">
        <v>4006</v>
      </c>
      <c r="T95" s="6">
        <v>25153</v>
      </c>
      <c r="U95" s="6">
        <v>938</v>
      </c>
      <c r="V95" s="6">
        <v>5641</v>
      </c>
    </row>
    <row r="96" spans="1:22" ht="15" thickBot="1" x14ac:dyDescent="0.35">
      <c r="A96" s="4" t="s">
        <v>3502</v>
      </c>
      <c r="B96" s="3" t="s">
        <v>120</v>
      </c>
      <c r="C96" s="4" t="s">
        <v>99</v>
      </c>
      <c r="D96" s="6">
        <v>3666</v>
      </c>
      <c r="E96" s="6">
        <v>3382</v>
      </c>
      <c r="F96" s="6">
        <v>186</v>
      </c>
      <c r="G96" s="6">
        <v>7234</v>
      </c>
      <c r="H96" s="96">
        <f t="shared" si="6"/>
        <v>1.0589957546479285</v>
      </c>
      <c r="I96" s="96">
        <f t="shared" si="9"/>
        <v>0.32403135498320268</v>
      </c>
      <c r="J96" s="6">
        <v>1950</v>
      </c>
      <c r="K96" s="104">
        <f t="shared" si="10"/>
        <v>0.28546332894158982</v>
      </c>
      <c r="L96" s="6">
        <v>587</v>
      </c>
      <c r="M96" s="6">
        <v>668</v>
      </c>
      <c r="N96" s="6">
        <v>7900</v>
      </c>
      <c r="O96" s="113">
        <f t="shared" si="7"/>
        <v>1.1564924608402869</v>
      </c>
      <c r="P96" s="113">
        <f t="shared" si="8"/>
        <v>10.29986962190352</v>
      </c>
      <c r="Q96" s="6">
        <v>300</v>
      </c>
      <c r="R96" s="4" t="s">
        <v>460</v>
      </c>
      <c r="S96" s="31">
        <v>10</v>
      </c>
      <c r="T96" s="6">
        <v>22325</v>
      </c>
      <c r="U96" s="6">
        <v>767</v>
      </c>
      <c r="V96" s="6">
        <v>6831</v>
      </c>
    </row>
    <row r="97" spans="1:22" ht="15" thickBot="1" x14ac:dyDescent="0.35">
      <c r="A97" s="4" t="s">
        <v>3503</v>
      </c>
      <c r="B97" s="3" t="s">
        <v>121</v>
      </c>
      <c r="C97" s="4" t="s">
        <v>99</v>
      </c>
      <c r="D97" s="6">
        <v>8924</v>
      </c>
      <c r="E97" s="6">
        <v>21583</v>
      </c>
      <c r="F97" s="6">
        <v>1728</v>
      </c>
      <c r="G97" s="6">
        <v>32235</v>
      </c>
      <c r="H97" s="96">
        <f t="shared" si="6"/>
        <v>5.2680176499428013</v>
      </c>
      <c r="I97" s="96">
        <f t="shared" si="9"/>
        <v>1.1322046995188086</v>
      </c>
      <c r="J97" s="6">
        <v>1310</v>
      </c>
      <c r="K97" s="104">
        <f t="shared" si="10"/>
        <v>0.21408726916162771</v>
      </c>
      <c r="L97" s="6">
        <v>1620</v>
      </c>
      <c r="M97" s="6">
        <v>1122</v>
      </c>
      <c r="N97" s="6">
        <v>19517</v>
      </c>
      <c r="O97" s="113">
        <f t="shared" si="7"/>
        <v>3.18957345971564</v>
      </c>
      <c r="P97" s="113">
        <f t="shared" si="8"/>
        <v>6.5603361344537818</v>
      </c>
      <c r="Q97" s="6">
        <v>4996</v>
      </c>
      <c r="R97" s="4" t="s">
        <v>460</v>
      </c>
      <c r="S97" s="31">
        <v>929</v>
      </c>
      <c r="T97" s="6">
        <v>28471</v>
      </c>
      <c r="U97" s="6">
        <v>2975</v>
      </c>
      <c r="V97" s="6">
        <v>6119</v>
      </c>
    </row>
    <row r="98" spans="1:22" ht="15" thickBot="1" x14ac:dyDescent="0.35">
      <c r="A98" s="4" t="s">
        <v>3504</v>
      </c>
      <c r="B98" s="3" t="s">
        <v>122</v>
      </c>
      <c r="C98" s="4" t="s">
        <v>99</v>
      </c>
      <c r="D98" s="6">
        <v>16435</v>
      </c>
      <c r="E98" s="6">
        <v>11760</v>
      </c>
      <c r="F98" s="6">
        <v>398</v>
      </c>
      <c r="G98" s="6">
        <v>28593</v>
      </c>
      <c r="H98" s="96">
        <f t="shared" si="6"/>
        <v>4.3441203281677305</v>
      </c>
      <c r="I98" s="96">
        <f t="shared" si="9"/>
        <v>0.60732795242141036</v>
      </c>
      <c r="J98" s="6">
        <v>2006</v>
      </c>
      <c r="K98" s="104">
        <f t="shared" si="10"/>
        <v>0.30477058644788818</v>
      </c>
      <c r="L98" s="6">
        <v>310</v>
      </c>
      <c r="M98" s="6">
        <v>958</v>
      </c>
      <c r="N98" s="6">
        <v>30100</v>
      </c>
      <c r="O98" s="113">
        <f t="shared" si="7"/>
        <v>4.5730780917654208</v>
      </c>
      <c r="P98" s="113">
        <f t="shared" si="8"/>
        <v>15.163727959697733</v>
      </c>
      <c r="Q98" s="6">
        <v>11786</v>
      </c>
      <c r="R98" s="4" t="s">
        <v>460</v>
      </c>
      <c r="S98" s="31">
        <v>67</v>
      </c>
      <c r="T98" s="6">
        <v>47080</v>
      </c>
      <c r="U98" s="6">
        <v>1985</v>
      </c>
      <c r="V98" s="6">
        <v>6582</v>
      </c>
    </row>
    <row r="99" spans="1:22" ht="15" thickBot="1" x14ac:dyDescent="0.35">
      <c r="A99" s="4" t="s">
        <v>3505</v>
      </c>
      <c r="B99" s="3" t="s">
        <v>123</v>
      </c>
      <c r="C99" s="4" t="s">
        <v>99</v>
      </c>
      <c r="D99" s="6">
        <v>18372</v>
      </c>
      <c r="E99" s="6">
        <v>33073</v>
      </c>
      <c r="F99" s="6">
        <v>3097</v>
      </c>
      <c r="G99" s="6">
        <v>54542</v>
      </c>
      <c r="H99" s="96">
        <f t="shared" si="6"/>
        <v>9.1929883701331541</v>
      </c>
      <c r="I99" s="96">
        <f t="shared" si="9"/>
        <v>1.5104403212406536</v>
      </c>
      <c r="J99" s="6">
        <v>4426</v>
      </c>
      <c r="K99" s="104">
        <f t="shared" si="10"/>
        <v>0.7459969661216922</v>
      </c>
      <c r="L99" s="6">
        <v>3247</v>
      </c>
      <c r="M99" s="6">
        <v>1905</v>
      </c>
      <c r="N99" s="6">
        <v>29119</v>
      </c>
      <c r="O99" s="113">
        <f t="shared" si="7"/>
        <v>4.9079723579976404</v>
      </c>
      <c r="P99" s="113">
        <f t="shared" si="8"/>
        <v>10.407076483202287</v>
      </c>
      <c r="Q99" s="6">
        <v>7742</v>
      </c>
      <c r="R99" s="4" t="s">
        <v>460</v>
      </c>
      <c r="S99" s="31">
        <v>3415</v>
      </c>
      <c r="T99" s="6">
        <v>36110</v>
      </c>
      <c r="U99" s="6">
        <v>2798</v>
      </c>
      <c r="V99" s="6">
        <v>5933</v>
      </c>
    </row>
    <row r="100" spans="1:22" ht="15" thickBot="1" x14ac:dyDescent="0.35">
      <c r="A100" s="4" t="s">
        <v>3506</v>
      </c>
      <c r="B100" s="3" t="s">
        <v>124</v>
      </c>
      <c r="C100" s="4" t="s">
        <v>99</v>
      </c>
      <c r="D100" s="6">
        <v>8002</v>
      </c>
      <c r="E100" s="6">
        <v>16873</v>
      </c>
      <c r="F100" s="6">
        <v>726</v>
      </c>
      <c r="G100" s="6">
        <v>25601</v>
      </c>
      <c r="H100" s="96">
        <f t="shared" si="6"/>
        <v>6.0665876777251189</v>
      </c>
      <c r="I100" s="96">
        <f t="shared" si="9"/>
        <v>1.0609174920227094</v>
      </c>
      <c r="J100" s="6">
        <v>3900</v>
      </c>
      <c r="K100" s="104">
        <f t="shared" si="10"/>
        <v>0.92417061611374407</v>
      </c>
      <c r="L100" s="6">
        <v>3269</v>
      </c>
      <c r="M100" s="6">
        <v>1717</v>
      </c>
      <c r="N100" s="6">
        <v>23500</v>
      </c>
      <c r="O100" s="113">
        <f t="shared" si="7"/>
        <v>5.5687203791469191</v>
      </c>
      <c r="P100" s="113">
        <f t="shared" si="8"/>
        <v>16.845878136200717</v>
      </c>
      <c r="Q100" s="6">
        <v>4854</v>
      </c>
      <c r="R100" s="4" t="s">
        <v>460</v>
      </c>
      <c r="S100" s="31">
        <v>464</v>
      </c>
      <c r="T100" s="6">
        <v>24131</v>
      </c>
      <c r="U100" s="6">
        <v>1395</v>
      </c>
      <c r="V100" s="6">
        <v>4220</v>
      </c>
    </row>
    <row r="101" spans="1:22" ht="15" thickBot="1" x14ac:dyDescent="0.35">
      <c r="A101" s="4" t="s">
        <v>3507</v>
      </c>
      <c r="B101" s="3" t="s">
        <v>125</v>
      </c>
      <c r="C101" s="4" t="s">
        <v>99</v>
      </c>
      <c r="D101" s="6">
        <v>8697</v>
      </c>
      <c r="E101" s="6">
        <v>15876</v>
      </c>
      <c r="F101" s="6">
        <v>4587</v>
      </c>
      <c r="G101" s="6">
        <v>29160</v>
      </c>
      <c r="H101" s="96">
        <f t="shared" si="6"/>
        <v>6.325379609544469</v>
      </c>
      <c r="I101" s="96">
        <f t="shared" si="9"/>
        <v>1.2709758967876912</v>
      </c>
      <c r="J101" s="6">
        <v>1687</v>
      </c>
      <c r="K101" s="104">
        <f t="shared" si="10"/>
        <v>0.36594360086767896</v>
      </c>
      <c r="L101" s="6">
        <v>2687</v>
      </c>
      <c r="M101" s="6">
        <v>1984</v>
      </c>
      <c r="N101" s="6">
        <v>23937</v>
      </c>
      <c r="O101" s="113">
        <f t="shared" si="7"/>
        <v>5.1924078091106294</v>
      </c>
      <c r="P101" s="113">
        <f t="shared" si="8"/>
        <v>11.885302879841111</v>
      </c>
      <c r="Q101" s="6">
        <v>3968</v>
      </c>
      <c r="R101" s="4" t="s">
        <v>460</v>
      </c>
      <c r="S101" s="31">
        <v>589</v>
      </c>
      <c r="T101" s="6">
        <v>22943</v>
      </c>
      <c r="U101" s="6">
        <v>2014</v>
      </c>
      <c r="V101" s="6">
        <v>4610</v>
      </c>
    </row>
    <row r="102" spans="1:22" ht="15" thickBot="1" x14ac:dyDescent="0.35">
      <c r="A102" s="4" t="s">
        <v>3508</v>
      </c>
      <c r="B102" s="3" t="s">
        <v>126</v>
      </c>
      <c r="C102" s="4" t="s">
        <v>99</v>
      </c>
      <c r="D102" s="6">
        <v>926</v>
      </c>
      <c r="E102" s="6">
        <v>4122</v>
      </c>
      <c r="F102" s="6">
        <v>0</v>
      </c>
      <c r="G102" s="6">
        <v>5048</v>
      </c>
      <c r="H102" s="96">
        <f t="shared" si="6"/>
        <v>0.91267401916470803</v>
      </c>
      <c r="I102" s="96">
        <f t="shared" si="9"/>
        <v>0.28102210098535879</v>
      </c>
      <c r="J102" s="6">
        <v>394</v>
      </c>
      <c r="K102" s="104">
        <f t="shared" si="10"/>
        <v>7.1234858072681248E-2</v>
      </c>
      <c r="L102" s="6">
        <v>503</v>
      </c>
      <c r="M102" s="6">
        <v>1730</v>
      </c>
      <c r="N102" s="6">
        <v>6588</v>
      </c>
      <c r="O102" s="113">
        <f t="shared" si="7"/>
        <v>1.1911046826975231</v>
      </c>
      <c r="P102" s="113">
        <f t="shared" si="8"/>
        <v>3.05</v>
      </c>
      <c r="Q102" s="6">
        <v>1367</v>
      </c>
      <c r="R102" s="4" t="s">
        <v>460</v>
      </c>
      <c r="S102" s="31">
        <v>62</v>
      </c>
      <c r="T102" s="6">
        <v>17963</v>
      </c>
      <c r="U102" s="6">
        <v>2160</v>
      </c>
      <c r="V102" s="6">
        <v>5531</v>
      </c>
    </row>
    <row r="103" spans="1:22" ht="15" thickBot="1" x14ac:dyDescent="0.35">
      <c r="A103" s="4" t="s">
        <v>3509</v>
      </c>
      <c r="B103" s="3" t="s">
        <v>127</v>
      </c>
      <c r="C103" s="4" t="s">
        <v>99</v>
      </c>
      <c r="D103" s="6">
        <v>9559</v>
      </c>
      <c r="E103" s="6">
        <v>12836</v>
      </c>
      <c r="F103" s="6">
        <v>2430</v>
      </c>
      <c r="G103" s="6">
        <v>24825</v>
      </c>
      <c r="H103" s="96">
        <f t="shared" si="6"/>
        <v>4.9869425472077138</v>
      </c>
      <c r="I103" s="96">
        <f t="shared" si="9"/>
        <v>0.44326399428622443</v>
      </c>
      <c r="J103" s="6">
        <v>3317</v>
      </c>
      <c r="K103" s="104">
        <f t="shared" si="10"/>
        <v>0.66633186018481316</v>
      </c>
      <c r="L103" s="6">
        <v>152</v>
      </c>
      <c r="M103" s="6">
        <v>700</v>
      </c>
      <c r="N103" s="6">
        <v>15000</v>
      </c>
      <c r="O103" s="113">
        <f t="shared" si="7"/>
        <v>3.0132583366813983</v>
      </c>
      <c r="P103" s="113">
        <f t="shared" si="8"/>
        <v>4.0905372238887372</v>
      </c>
      <c r="Q103" s="6">
        <v>8983</v>
      </c>
      <c r="R103" s="4" t="s">
        <v>460</v>
      </c>
      <c r="S103" s="46" t="s">
        <v>2557</v>
      </c>
      <c r="T103" s="6">
        <v>56005</v>
      </c>
      <c r="U103" s="6">
        <v>3667</v>
      </c>
      <c r="V103" s="6">
        <v>4978</v>
      </c>
    </row>
    <row r="104" spans="1:22" ht="15" thickBot="1" x14ac:dyDescent="0.35">
      <c r="A104" s="4" t="s">
        <v>3510</v>
      </c>
      <c r="B104" s="3" t="s">
        <v>128</v>
      </c>
      <c r="C104" s="4" t="s">
        <v>99</v>
      </c>
      <c r="D104" s="6">
        <v>24237</v>
      </c>
      <c r="E104" s="6">
        <v>42589</v>
      </c>
      <c r="F104" s="6">
        <v>0</v>
      </c>
      <c r="G104" s="6">
        <v>66826</v>
      </c>
      <c r="H104" s="96">
        <f t="shared" si="6"/>
        <v>11.55359612724758</v>
      </c>
      <c r="I104" s="96">
        <f t="shared" si="9"/>
        <v>0.91159098039750641</v>
      </c>
      <c r="J104" s="6">
        <v>7331</v>
      </c>
      <c r="K104" s="104">
        <f t="shared" si="10"/>
        <v>1.2674619640387275</v>
      </c>
      <c r="L104" s="6">
        <v>4909</v>
      </c>
      <c r="M104" s="6">
        <v>17962</v>
      </c>
      <c r="N104" s="6">
        <v>60890</v>
      </c>
      <c r="O104" s="113">
        <f t="shared" si="7"/>
        <v>10.527316735822961</v>
      </c>
      <c r="P104" s="113">
        <f t="shared" si="8"/>
        <v>0.95219478630741083</v>
      </c>
      <c r="Q104" s="6">
        <v>9571</v>
      </c>
      <c r="R104" s="4" t="s">
        <v>460</v>
      </c>
      <c r="S104" s="31">
        <v>5365</v>
      </c>
      <c r="T104" s="6">
        <v>73307</v>
      </c>
      <c r="U104" s="6">
        <v>63947</v>
      </c>
      <c r="V104" s="6">
        <v>5784</v>
      </c>
    </row>
    <row r="105" spans="1:22" ht="15" thickBot="1" x14ac:dyDescent="0.35">
      <c r="A105" s="4" t="s">
        <v>3511</v>
      </c>
      <c r="B105" s="3" t="s">
        <v>129</v>
      </c>
      <c r="C105" s="4" t="s">
        <v>99</v>
      </c>
      <c r="D105" s="6">
        <v>7012</v>
      </c>
      <c r="E105" s="6">
        <v>6201</v>
      </c>
      <c r="F105" s="6">
        <v>1973</v>
      </c>
      <c r="G105" s="6">
        <v>15186</v>
      </c>
      <c r="H105" s="96">
        <f t="shared" si="6"/>
        <v>2.3569765637125561</v>
      </c>
      <c r="I105" s="96">
        <f t="shared" si="9"/>
        <v>0.56527079843662753</v>
      </c>
      <c r="J105" s="6">
        <v>1526</v>
      </c>
      <c r="K105" s="104">
        <f t="shared" si="10"/>
        <v>0.23684618966320037</v>
      </c>
      <c r="L105" s="6">
        <v>620</v>
      </c>
      <c r="M105" s="6">
        <v>2616</v>
      </c>
      <c r="N105" s="6">
        <v>11150</v>
      </c>
      <c r="O105" s="113">
        <f t="shared" si="7"/>
        <v>1.7305602979978272</v>
      </c>
      <c r="P105" s="113">
        <f t="shared" si="8"/>
        <v>4.4689378757515028</v>
      </c>
      <c r="Q105" s="6">
        <v>1893</v>
      </c>
      <c r="R105" s="4" t="s">
        <v>460</v>
      </c>
      <c r="S105" s="31">
        <v>1820</v>
      </c>
      <c r="T105" s="6">
        <v>26865</v>
      </c>
      <c r="U105" s="6">
        <v>2495</v>
      </c>
      <c r="V105" s="6">
        <v>6443</v>
      </c>
    </row>
    <row r="106" spans="1:22" ht="15" thickBot="1" x14ac:dyDescent="0.35">
      <c r="A106" s="4" t="s">
        <v>3512</v>
      </c>
      <c r="B106" s="3" t="s">
        <v>130</v>
      </c>
      <c r="C106" s="4" t="s">
        <v>99</v>
      </c>
      <c r="D106" s="6">
        <v>1210</v>
      </c>
      <c r="E106" s="6">
        <v>11868</v>
      </c>
      <c r="F106" s="6">
        <v>7</v>
      </c>
      <c r="G106" s="6">
        <v>13085</v>
      </c>
      <c r="H106" s="96">
        <f t="shared" si="6"/>
        <v>3.2071078431372548</v>
      </c>
      <c r="I106" s="96">
        <f t="shared" si="9"/>
        <v>0.31291850009565714</v>
      </c>
      <c r="J106" s="6">
        <v>1501</v>
      </c>
      <c r="K106" s="104">
        <f t="shared" si="10"/>
        <v>0.36789215686274512</v>
      </c>
      <c r="L106" s="6">
        <v>2300</v>
      </c>
      <c r="M106" s="6">
        <v>1653</v>
      </c>
      <c r="N106" s="6">
        <v>13078</v>
      </c>
      <c r="O106" s="113">
        <f t="shared" si="7"/>
        <v>3.2053921568627453</v>
      </c>
      <c r="P106" s="113">
        <f t="shared" si="8"/>
        <v>4.6557493770024916</v>
      </c>
      <c r="Q106" s="6">
        <v>1578</v>
      </c>
      <c r="R106" s="4" t="s">
        <v>460</v>
      </c>
      <c r="S106" s="31">
        <v>300</v>
      </c>
      <c r="T106" s="6">
        <v>41816</v>
      </c>
      <c r="U106" s="6">
        <v>2809</v>
      </c>
      <c r="V106" s="6">
        <v>4080</v>
      </c>
    </row>
    <row r="107" spans="1:22" ht="15" thickBot="1" x14ac:dyDescent="0.35">
      <c r="A107" s="4" t="s">
        <v>3513</v>
      </c>
      <c r="B107" s="3" t="s">
        <v>131</v>
      </c>
      <c r="C107" s="4" t="s">
        <v>99</v>
      </c>
      <c r="D107" s="6">
        <v>8566</v>
      </c>
      <c r="E107" s="6">
        <v>15982</v>
      </c>
      <c r="F107" s="6">
        <v>669</v>
      </c>
      <c r="G107" s="6">
        <v>25217</v>
      </c>
      <c r="H107" s="96">
        <f t="shared" si="6"/>
        <v>4.2417157275021022</v>
      </c>
      <c r="I107" s="96">
        <f t="shared" si="9"/>
        <v>0.50631462704547736</v>
      </c>
      <c r="J107" s="6">
        <v>23050</v>
      </c>
      <c r="K107" s="104">
        <f t="shared" si="10"/>
        <v>3.8772077375946172</v>
      </c>
      <c r="L107" s="6">
        <v>583</v>
      </c>
      <c r="M107" s="6">
        <v>1522</v>
      </c>
      <c r="N107" s="6">
        <v>22392</v>
      </c>
      <c r="O107" s="113">
        <f t="shared" si="7"/>
        <v>3.7665264928511353</v>
      </c>
      <c r="P107" s="113">
        <f t="shared" si="8"/>
        <v>7.5597569209993249</v>
      </c>
      <c r="Q107" s="6">
        <v>4384</v>
      </c>
      <c r="R107" s="4" t="s">
        <v>460</v>
      </c>
      <c r="S107" s="31">
        <v>453</v>
      </c>
      <c r="T107" s="6">
        <v>49805</v>
      </c>
      <c r="U107" s="6">
        <v>2962</v>
      </c>
      <c r="V107" s="6">
        <v>5945</v>
      </c>
    </row>
    <row r="108" spans="1:22" ht="15" thickBot="1" x14ac:dyDescent="0.35">
      <c r="A108" s="4" t="s">
        <v>3514</v>
      </c>
      <c r="B108" s="3" t="s">
        <v>132</v>
      </c>
      <c r="C108" s="4" t="s">
        <v>99</v>
      </c>
      <c r="D108" s="6">
        <v>5805</v>
      </c>
      <c r="E108" s="6">
        <v>34146</v>
      </c>
      <c r="F108" s="6">
        <v>2309</v>
      </c>
      <c r="G108" s="6">
        <v>42260</v>
      </c>
      <c r="H108" s="96">
        <f t="shared" si="6"/>
        <v>6.0397313134200372</v>
      </c>
      <c r="I108" s="96">
        <f t="shared" si="9"/>
        <v>0.60990922079983834</v>
      </c>
      <c r="J108" s="6">
        <v>7456</v>
      </c>
      <c r="K108" s="104">
        <f t="shared" si="10"/>
        <v>1.0655995426611404</v>
      </c>
      <c r="L108" s="6">
        <v>2748</v>
      </c>
      <c r="M108" s="6">
        <v>4654</v>
      </c>
      <c r="N108" s="6">
        <v>22759</v>
      </c>
      <c r="O108" s="113">
        <f t="shared" si="7"/>
        <v>3.2526797198799486</v>
      </c>
      <c r="P108" s="113">
        <f t="shared" si="8"/>
        <v>4.1744314013206161</v>
      </c>
      <c r="Q108" s="6">
        <v>6671</v>
      </c>
      <c r="R108" s="4" t="s">
        <v>460</v>
      </c>
      <c r="S108" s="58" t="s">
        <v>2557</v>
      </c>
      <c r="T108" s="6">
        <v>69289</v>
      </c>
      <c r="U108" s="6">
        <v>5452</v>
      </c>
      <c r="V108" s="6">
        <v>6997</v>
      </c>
    </row>
    <row r="109" spans="1:22" ht="15" thickBot="1" x14ac:dyDescent="0.35">
      <c r="A109" s="4" t="s">
        <v>3515</v>
      </c>
      <c r="B109" s="3" t="s">
        <v>133</v>
      </c>
      <c r="C109" s="4" t="s">
        <v>99</v>
      </c>
      <c r="D109" s="6">
        <v>15982</v>
      </c>
      <c r="E109" s="6">
        <v>25232</v>
      </c>
      <c r="F109" s="6">
        <v>1134</v>
      </c>
      <c r="G109" s="6">
        <v>42348</v>
      </c>
      <c r="H109" s="96">
        <f t="shared" si="6"/>
        <v>10.160268714011517</v>
      </c>
      <c r="I109" s="96">
        <f t="shared" si="9"/>
        <v>1.2336285248193894</v>
      </c>
      <c r="J109" s="6">
        <v>4985</v>
      </c>
      <c r="K109" s="104">
        <f t="shared" si="10"/>
        <v>1.1960172744721689</v>
      </c>
      <c r="L109" s="6">
        <v>2782</v>
      </c>
      <c r="M109" s="6">
        <v>2140</v>
      </c>
      <c r="N109" s="6">
        <v>15322</v>
      </c>
      <c r="O109" s="113">
        <f t="shared" si="7"/>
        <v>3.6761036468330133</v>
      </c>
      <c r="P109" s="113">
        <f t="shared" si="8"/>
        <v>9.7036098796706778</v>
      </c>
      <c r="Q109" s="6">
        <v>4037</v>
      </c>
      <c r="R109" s="4" t="s">
        <v>460</v>
      </c>
      <c r="S109" s="31">
        <v>1604</v>
      </c>
      <c r="T109" s="6">
        <v>34328</v>
      </c>
      <c r="U109" s="6">
        <v>1579</v>
      </c>
      <c r="V109" s="6">
        <v>4168</v>
      </c>
    </row>
    <row r="110" spans="1:22" ht="15" thickBot="1" x14ac:dyDescent="0.35">
      <c r="A110" s="4" t="s">
        <v>3516</v>
      </c>
      <c r="B110" s="3" t="s">
        <v>134</v>
      </c>
      <c r="C110" s="4" t="s">
        <v>99</v>
      </c>
      <c r="D110" s="6">
        <v>25965</v>
      </c>
      <c r="E110" s="6">
        <v>37049</v>
      </c>
      <c r="F110" s="6">
        <v>1335</v>
      </c>
      <c r="G110" s="6">
        <v>64349</v>
      </c>
      <c r="H110" s="96">
        <f t="shared" si="6"/>
        <v>13.041953790028375</v>
      </c>
      <c r="I110" s="96">
        <f t="shared" si="9"/>
        <v>1.9237944333163921</v>
      </c>
      <c r="J110" s="6">
        <v>1300</v>
      </c>
      <c r="K110" s="104">
        <f t="shared" si="10"/>
        <v>0.26347790839075802</v>
      </c>
      <c r="L110" s="6">
        <v>3726</v>
      </c>
      <c r="M110" s="6">
        <v>3490</v>
      </c>
      <c r="N110" s="6">
        <v>29982</v>
      </c>
      <c r="O110" s="113">
        <f t="shared" si="7"/>
        <v>6.0766112687474667</v>
      </c>
      <c r="P110" s="113">
        <f t="shared" si="8"/>
        <v>16.582964601769913</v>
      </c>
      <c r="Q110" s="6">
        <v>4186</v>
      </c>
      <c r="R110" s="4" t="s">
        <v>460</v>
      </c>
      <c r="S110" s="31">
        <v>572</v>
      </c>
      <c r="T110" s="6">
        <v>33449</v>
      </c>
      <c r="U110" s="6">
        <v>1808</v>
      </c>
      <c r="V110" s="6">
        <v>4934</v>
      </c>
    </row>
    <row r="111" spans="1:22" ht="15" thickBot="1" x14ac:dyDescent="0.35">
      <c r="A111" s="4" t="s">
        <v>3517</v>
      </c>
      <c r="B111" s="3" t="s">
        <v>135</v>
      </c>
      <c r="C111" s="4" t="s">
        <v>99</v>
      </c>
      <c r="D111" s="6">
        <v>8409</v>
      </c>
      <c r="E111" s="6">
        <v>26342</v>
      </c>
      <c r="F111" s="6">
        <v>1565</v>
      </c>
      <c r="G111" s="6">
        <v>36316</v>
      </c>
      <c r="H111" s="96">
        <f t="shared" si="6"/>
        <v>6.2004439132661773</v>
      </c>
      <c r="I111" s="96">
        <f t="shared" si="9"/>
        <v>0.92327248690700159</v>
      </c>
      <c r="J111" s="6">
        <v>4000</v>
      </c>
      <c r="K111" s="104">
        <f t="shared" si="10"/>
        <v>0.68294348642649816</v>
      </c>
      <c r="L111" s="6">
        <v>518</v>
      </c>
      <c r="M111" s="6">
        <v>1199</v>
      </c>
      <c r="N111" s="6">
        <v>37386</v>
      </c>
      <c r="O111" s="113">
        <f t="shared" si="7"/>
        <v>6.3831312958852653</v>
      </c>
      <c r="P111" s="113">
        <f t="shared" si="8"/>
        <v>9.8074501573976907</v>
      </c>
      <c r="Q111" s="6">
        <v>9257</v>
      </c>
      <c r="R111" s="4" t="s">
        <v>460</v>
      </c>
      <c r="S111" s="31">
        <v>2289</v>
      </c>
      <c r="T111" s="6">
        <v>39334</v>
      </c>
      <c r="U111" s="6">
        <v>3812</v>
      </c>
      <c r="V111" s="6">
        <v>5857</v>
      </c>
    </row>
    <row r="112" spans="1:22" ht="15" thickBot="1" x14ac:dyDescent="0.35">
      <c r="A112" s="4" t="s">
        <v>3518</v>
      </c>
      <c r="B112" s="3" t="s">
        <v>136</v>
      </c>
      <c r="C112" s="4" t="s">
        <v>99</v>
      </c>
      <c r="D112" s="6">
        <v>469</v>
      </c>
      <c r="E112" s="6">
        <v>6113</v>
      </c>
      <c r="F112" s="6">
        <v>0</v>
      </c>
      <c r="G112" s="6">
        <v>6582</v>
      </c>
      <c r="H112" s="96">
        <f t="shared" si="6"/>
        <v>1.5894711422361749</v>
      </c>
      <c r="I112" s="96">
        <f t="shared" si="9"/>
        <v>0.38473228898760814</v>
      </c>
      <c r="J112" s="6">
        <v>323</v>
      </c>
      <c r="K112" s="104">
        <f t="shared" si="10"/>
        <v>7.8000482975126781E-2</v>
      </c>
      <c r="L112" s="6">
        <v>29</v>
      </c>
      <c r="M112" s="6">
        <v>5</v>
      </c>
      <c r="N112" s="6">
        <v>9055</v>
      </c>
      <c r="O112" s="113">
        <f t="shared" si="7"/>
        <v>2.1866698865008454</v>
      </c>
      <c r="P112" s="113">
        <f t="shared" si="8"/>
        <v>6.533189033189033</v>
      </c>
      <c r="Q112" s="6">
        <v>3582</v>
      </c>
      <c r="R112" s="4" t="s">
        <v>460</v>
      </c>
      <c r="S112" s="31">
        <v>575</v>
      </c>
      <c r="T112" s="6">
        <v>17108</v>
      </c>
      <c r="U112" s="6">
        <v>1386</v>
      </c>
      <c r="V112" s="6">
        <v>4141</v>
      </c>
    </row>
    <row r="113" spans="1:22" ht="15" thickBot="1" x14ac:dyDescent="0.35">
      <c r="A113" s="4" t="s">
        <v>3519</v>
      </c>
      <c r="B113" s="3" t="s">
        <v>137</v>
      </c>
      <c r="C113" s="4" t="s">
        <v>99</v>
      </c>
      <c r="D113" s="6">
        <v>2700</v>
      </c>
      <c r="E113" s="6">
        <v>11500</v>
      </c>
      <c r="F113" s="6">
        <v>0</v>
      </c>
      <c r="G113" s="6">
        <v>14200</v>
      </c>
      <c r="H113" s="96">
        <f t="shared" si="6"/>
        <v>3.3833690731474864</v>
      </c>
      <c r="I113" s="96">
        <f t="shared" si="9"/>
        <v>0.57090017287822137</v>
      </c>
      <c r="J113" s="6">
        <v>650</v>
      </c>
      <c r="K113" s="104">
        <f t="shared" si="10"/>
        <v>0.15487252799618775</v>
      </c>
      <c r="L113" s="6">
        <v>1</v>
      </c>
      <c r="M113" s="6">
        <v>48</v>
      </c>
      <c r="N113" s="6">
        <v>12130</v>
      </c>
      <c r="O113" s="113">
        <f t="shared" si="7"/>
        <v>2.8901596378365499</v>
      </c>
      <c r="P113" s="113">
        <f t="shared" si="8"/>
        <v>4.0786819098856757</v>
      </c>
      <c r="Q113" s="6">
        <v>3900</v>
      </c>
      <c r="R113" s="4" t="s">
        <v>460</v>
      </c>
      <c r="S113" s="31">
        <v>1800</v>
      </c>
      <c r="T113" s="6">
        <v>24873</v>
      </c>
      <c r="U113" s="6">
        <v>2974</v>
      </c>
      <c r="V113" s="6">
        <v>4197</v>
      </c>
    </row>
    <row r="114" spans="1:22" ht="15" thickBot="1" x14ac:dyDescent="0.35">
      <c r="A114" s="4" t="s">
        <v>3520</v>
      </c>
      <c r="B114" s="3" t="s">
        <v>138</v>
      </c>
      <c r="C114" s="4" t="s">
        <v>99</v>
      </c>
      <c r="D114" s="6">
        <v>11226</v>
      </c>
      <c r="E114" s="6">
        <v>27645</v>
      </c>
      <c r="F114" s="6">
        <v>1305</v>
      </c>
      <c r="G114" s="6">
        <v>40176</v>
      </c>
      <c r="H114" s="96">
        <f t="shared" si="6"/>
        <v>7.9273875295974747</v>
      </c>
      <c r="I114" s="96">
        <f t="shared" si="9"/>
        <v>0.63336118424164078</v>
      </c>
      <c r="J114" s="6">
        <v>3800</v>
      </c>
      <c r="K114" s="104">
        <f t="shared" si="10"/>
        <v>0.74980268350434098</v>
      </c>
      <c r="L114" s="6">
        <v>3409</v>
      </c>
      <c r="M114" s="6">
        <v>3267</v>
      </c>
      <c r="N114" s="6">
        <v>34341</v>
      </c>
      <c r="O114" s="113">
        <f t="shared" si="7"/>
        <v>6.7760457774269929</v>
      </c>
      <c r="P114" s="113">
        <f t="shared" si="8"/>
        <v>18.334757074212494</v>
      </c>
      <c r="Q114" s="6">
        <v>3539</v>
      </c>
      <c r="R114" s="4" t="s">
        <v>460</v>
      </c>
      <c r="S114" s="31">
        <v>808</v>
      </c>
      <c r="T114" s="6">
        <v>63433</v>
      </c>
      <c r="U114" s="6">
        <v>1873</v>
      </c>
      <c r="V114" s="6">
        <v>5068</v>
      </c>
    </row>
    <row r="115" spans="1:22" ht="15" thickBot="1" x14ac:dyDescent="0.35">
      <c r="A115" s="4" t="s">
        <v>3521</v>
      </c>
      <c r="B115" s="3" t="s">
        <v>139</v>
      </c>
      <c r="C115" s="4" t="s">
        <v>99</v>
      </c>
      <c r="D115" s="6">
        <v>2097</v>
      </c>
      <c r="E115" s="6">
        <v>7082</v>
      </c>
      <c r="F115" s="6">
        <v>0</v>
      </c>
      <c r="G115" s="6">
        <v>9179</v>
      </c>
      <c r="H115" s="96">
        <f t="shared" si="6"/>
        <v>1.8476247987117553</v>
      </c>
      <c r="I115" s="96">
        <f t="shared" si="9"/>
        <v>0.55542781072249792</v>
      </c>
      <c r="J115" s="6">
        <v>1600</v>
      </c>
      <c r="K115" s="104">
        <f t="shared" si="10"/>
        <v>0.322061191626409</v>
      </c>
      <c r="L115" s="6">
        <v>1</v>
      </c>
      <c r="M115" s="6">
        <v>2</v>
      </c>
      <c r="N115" s="6">
        <v>10711</v>
      </c>
      <c r="O115" s="113">
        <f t="shared" si="7"/>
        <v>2.1559983896940418</v>
      </c>
      <c r="P115" s="113">
        <f t="shared" si="8"/>
        <v>4.0434126085315212</v>
      </c>
      <c r="Q115" s="6">
        <v>3926</v>
      </c>
      <c r="R115" s="4" t="s">
        <v>460</v>
      </c>
      <c r="S115" s="31">
        <v>400</v>
      </c>
      <c r="T115" s="6">
        <v>16526</v>
      </c>
      <c r="U115" s="6">
        <v>2649</v>
      </c>
      <c r="V115" s="6">
        <v>4968</v>
      </c>
    </row>
    <row r="116" spans="1:22" ht="15" thickBot="1" x14ac:dyDescent="0.35">
      <c r="A116" s="4" t="s">
        <v>3522</v>
      </c>
      <c r="B116" s="3" t="s">
        <v>140</v>
      </c>
      <c r="C116" s="4" t="s">
        <v>99</v>
      </c>
      <c r="D116" s="6">
        <v>9987</v>
      </c>
      <c r="E116" s="6">
        <v>10709</v>
      </c>
      <c r="F116" s="6">
        <v>1215</v>
      </c>
      <c r="G116" s="6">
        <v>21911</v>
      </c>
      <c r="H116" s="96">
        <f t="shared" si="6"/>
        <v>5.342843208973421</v>
      </c>
      <c r="I116" s="96">
        <f t="shared" si="9"/>
        <v>0.6383580002330731</v>
      </c>
      <c r="J116" s="6">
        <v>2331</v>
      </c>
      <c r="K116" s="104">
        <f t="shared" si="10"/>
        <v>0.56839795171909291</v>
      </c>
      <c r="L116" s="6">
        <v>26</v>
      </c>
      <c r="M116" s="6">
        <v>1331</v>
      </c>
      <c r="N116" s="6">
        <v>26601</v>
      </c>
      <c r="O116" s="113">
        <f t="shared" si="7"/>
        <v>6.4864667154352595</v>
      </c>
      <c r="P116" s="113">
        <f t="shared" si="8"/>
        <v>6.1151724137931032</v>
      </c>
      <c r="Q116" s="6">
        <v>5105</v>
      </c>
      <c r="R116" s="4" t="s">
        <v>460</v>
      </c>
      <c r="S116" s="31">
        <v>3554</v>
      </c>
      <c r="T116" s="6">
        <v>34324</v>
      </c>
      <c r="U116" s="6">
        <v>4350</v>
      </c>
      <c r="V116" s="6">
        <v>4101</v>
      </c>
    </row>
    <row r="117" spans="1:22" ht="15" thickBot="1" x14ac:dyDescent="0.35">
      <c r="A117" s="4" t="s">
        <v>3523</v>
      </c>
      <c r="B117" s="3" t="s">
        <v>141</v>
      </c>
      <c r="C117" s="4" t="s">
        <v>99</v>
      </c>
      <c r="D117" s="6">
        <v>7416</v>
      </c>
      <c r="E117" s="6">
        <v>29334</v>
      </c>
      <c r="F117" s="6">
        <v>1074</v>
      </c>
      <c r="G117" s="6">
        <v>37824</v>
      </c>
      <c r="H117" s="96">
        <f t="shared" si="6"/>
        <v>7.2169433314253002</v>
      </c>
      <c r="I117" s="96">
        <f t="shared" si="9"/>
        <v>1.4420129622569577</v>
      </c>
      <c r="J117" s="6">
        <v>5500</v>
      </c>
      <c r="K117" s="104">
        <f t="shared" si="10"/>
        <v>1.0494180499904597</v>
      </c>
      <c r="L117" s="6">
        <v>1470</v>
      </c>
      <c r="M117" s="6">
        <v>1480</v>
      </c>
      <c r="N117" s="6">
        <v>25250</v>
      </c>
      <c r="O117" s="113">
        <f t="shared" si="7"/>
        <v>4.8177828658652926</v>
      </c>
      <c r="P117" s="113">
        <f t="shared" si="8"/>
        <v>6.9635962493105348</v>
      </c>
      <c r="Q117" s="6">
        <v>10504</v>
      </c>
      <c r="R117" s="4" t="s">
        <v>460</v>
      </c>
      <c r="S117" s="31">
        <v>3039</v>
      </c>
      <c r="T117" s="6">
        <v>26230</v>
      </c>
      <c r="U117" s="6">
        <v>3626</v>
      </c>
      <c r="V117" s="6">
        <v>5241</v>
      </c>
    </row>
    <row r="118" spans="1:22" ht="15" thickBot="1" x14ac:dyDescent="0.35">
      <c r="A118" s="4" t="s">
        <v>3524</v>
      </c>
      <c r="B118" s="3" t="s">
        <v>142</v>
      </c>
      <c r="C118" s="4" t="s">
        <v>99</v>
      </c>
      <c r="D118" s="6">
        <v>13594</v>
      </c>
      <c r="E118" s="6">
        <v>29202</v>
      </c>
      <c r="F118" s="6">
        <v>226</v>
      </c>
      <c r="G118" s="6">
        <v>43022</v>
      </c>
      <c r="H118" s="96">
        <f t="shared" si="6"/>
        <v>8.3375968992248062</v>
      </c>
      <c r="I118" s="96">
        <f t="shared" si="9"/>
        <v>1.4557081951681667</v>
      </c>
      <c r="J118" s="6">
        <v>1530</v>
      </c>
      <c r="K118" s="104">
        <f t="shared" si="10"/>
        <v>0.29651162790697677</v>
      </c>
      <c r="L118" s="6">
        <v>1484</v>
      </c>
      <c r="M118" s="6">
        <v>1800</v>
      </c>
      <c r="N118" s="6">
        <v>12742</v>
      </c>
      <c r="O118" s="113">
        <f t="shared" si="7"/>
        <v>2.4693798449612405</v>
      </c>
      <c r="P118" s="113">
        <f t="shared" si="8"/>
        <v>3.495747599451303</v>
      </c>
      <c r="Q118" s="6">
        <v>6371</v>
      </c>
      <c r="R118" s="4" t="s">
        <v>460</v>
      </c>
      <c r="S118" s="31">
        <v>7344</v>
      </c>
      <c r="T118" s="6">
        <v>29554</v>
      </c>
      <c r="U118" s="6">
        <v>3645</v>
      </c>
      <c r="V118" s="6">
        <v>5160</v>
      </c>
    </row>
    <row r="119" spans="1:22" ht="15" thickBot="1" x14ac:dyDescent="0.35">
      <c r="A119" s="4" t="s">
        <v>3525</v>
      </c>
      <c r="B119" s="3" t="s">
        <v>143</v>
      </c>
      <c r="C119" s="4" t="s">
        <v>99</v>
      </c>
      <c r="D119" s="6">
        <v>34957</v>
      </c>
      <c r="E119" s="6">
        <v>24024</v>
      </c>
      <c r="F119" s="6">
        <v>0</v>
      </c>
      <c r="G119" s="6">
        <v>58981</v>
      </c>
      <c r="H119" s="96">
        <f t="shared" si="6"/>
        <v>10.097757233350453</v>
      </c>
      <c r="I119" s="96">
        <f t="shared" si="9"/>
        <v>2.7750541074621249</v>
      </c>
      <c r="J119" s="6">
        <v>899</v>
      </c>
      <c r="K119" s="104">
        <f t="shared" si="10"/>
        <v>0.15391200136962849</v>
      </c>
      <c r="L119" s="6">
        <v>209</v>
      </c>
      <c r="M119" s="6">
        <v>1206</v>
      </c>
      <c r="N119" s="6">
        <v>41073</v>
      </c>
      <c r="O119" s="113">
        <f t="shared" si="7"/>
        <v>7.0318438623523365</v>
      </c>
      <c r="P119" s="113">
        <f t="shared" si="8"/>
        <v>10.141481481481481</v>
      </c>
      <c r="Q119" s="6">
        <v>2015</v>
      </c>
      <c r="R119" s="4" t="s">
        <v>460</v>
      </c>
      <c r="S119" s="31">
        <v>460</v>
      </c>
      <c r="T119" s="6">
        <v>21254</v>
      </c>
      <c r="U119" s="6">
        <v>4050</v>
      </c>
      <c r="V119" s="6">
        <v>5841</v>
      </c>
    </row>
    <row r="120" spans="1:22" ht="15" thickBot="1" x14ac:dyDescent="0.35">
      <c r="A120" s="4" t="s">
        <v>3526</v>
      </c>
      <c r="B120" s="3" t="s">
        <v>144</v>
      </c>
      <c r="C120" s="4" t="s">
        <v>99</v>
      </c>
      <c r="D120" s="6">
        <v>2051</v>
      </c>
      <c r="E120" s="6">
        <v>11153</v>
      </c>
      <c r="F120" s="6">
        <v>0</v>
      </c>
      <c r="G120" s="6">
        <v>13204</v>
      </c>
      <c r="H120" s="96">
        <f t="shared" si="6"/>
        <v>2.7915433403805499</v>
      </c>
      <c r="I120" s="96">
        <f t="shared" si="9"/>
        <v>0.38158541166950843</v>
      </c>
      <c r="J120" s="6">
        <v>2699</v>
      </c>
      <c r="K120" s="104">
        <f t="shared" si="10"/>
        <v>0.57061310782241015</v>
      </c>
      <c r="L120" s="6">
        <v>0</v>
      </c>
      <c r="M120" s="6">
        <v>766</v>
      </c>
      <c r="N120" s="6">
        <v>11153</v>
      </c>
      <c r="O120" s="113">
        <f t="shared" si="7"/>
        <v>2.3579281183932346</v>
      </c>
      <c r="P120" s="113">
        <f t="shared" si="8"/>
        <v>3.6808580858085809</v>
      </c>
      <c r="Q120" s="6">
        <v>2310</v>
      </c>
      <c r="R120" s="4" t="s">
        <v>460</v>
      </c>
      <c r="S120" s="46" t="s">
        <v>2557</v>
      </c>
      <c r="T120" s="6">
        <v>34603</v>
      </c>
      <c r="U120" s="6">
        <v>3030</v>
      </c>
      <c r="V120" s="6">
        <v>4730</v>
      </c>
    </row>
    <row r="121" spans="1:22" ht="15" thickBot="1" x14ac:dyDescent="0.35">
      <c r="A121" s="4" t="s">
        <v>3527</v>
      </c>
      <c r="B121" s="3" t="s">
        <v>145</v>
      </c>
      <c r="C121" s="4" t="s">
        <v>99</v>
      </c>
      <c r="D121" s="6">
        <v>5416</v>
      </c>
      <c r="E121" s="6">
        <v>15143</v>
      </c>
      <c r="F121" s="6">
        <v>633</v>
      </c>
      <c r="G121" s="6">
        <v>21192</v>
      </c>
      <c r="H121" s="96">
        <f t="shared" si="6"/>
        <v>4.1782334384858046</v>
      </c>
      <c r="I121" s="96">
        <f t="shared" si="9"/>
        <v>0.84504346439109979</v>
      </c>
      <c r="J121" s="6">
        <v>524</v>
      </c>
      <c r="K121" s="104">
        <f t="shared" si="10"/>
        <v>0.10331230283911672</v>
      </c>
      <c r="L121" s="6">
        <v>1966</v>
      </c>
      <c r="M121" s="6">
        <v>1904</v>
      </c>
      <c r="N121" s="6">
        <v>12340</v>
      </c>
      <c r="O121" s="113">
        <f t="shared" si="7"/>
        <v>2.4329652996845428</v>
      </c>
      <c r="P121" s="113">
        <f t="shared" si="8"/>
        <v>4.4840116279069768</v>
      </c>
      <c r="Q121" s="6">
        <v>4632</v>
      </c>
      <c r="R121" s="4" t="s">
        <v>460</v>
      </c>
      <c r="S121" s="31">
        <v>1605</v>
      </c>
      <c r="T121" s="6">
        <v>25078</v>
      </c>
      <c r="U121" s="6">
        <v>2752</v>
      </c>
      <c r="V121" s="6">
        <v>5072</v>
      </c>
    </row>
    <row r="122" spans="1:22" ht="15" thickBot="1" x14ac:dyDescent="0.35">
      <c r="A122" s="4" t="s">
        <v>3528</v>
      </c>
      <c r="B122" s="3" t="s">
        <v>146</v>
      </c>
      <c r="C122" s="4" t="s">
        <v>99</v>
      </c>
      <c r="D122" s="6">
        <v>13426</v>
      </c>
      <c r="E122" s="6">
        <v>40275</v>
      </c>
      <c r="F122" s="6">
        <v>5</v>
      </c>
      <c r="G122" s="6">
        <v>53706</v>
      </c>
      <c r="H122" s="96">
        <f t="shared" si="6"/>
        <v>8.0955682845945134</v>
      </c>
      <c r="I122" s="96">
        <f t="shared" si="9"/>
        <v>1.7951666276698868</v>
      </c>
      <c r="J122" s="6">
        <v>753</v>
      </c>
      <c r="K122" s="104">
        <f t="shared" si="10"/>
        <v>0.1135061802833886</v>
      </c>
      <c r="L122" s="6">
        <v>38</v>
      </c>
      <c r="M122" s="6">
        <v>1826</v>
      </c>
      <c r="N122" s="6">
        <v>45126</v>
      </c>
      <c r="O122" s="113">
        <f t="shared" si="7"/>
        <v>6.802230931564667</v>
      </c>
      <c r="P122" s="113">
        <f t="shared" si="8"/>
        <v>6.2466777408637872</v>
      </c>
      <c r="Q122" s="6">
        <v>5477</v>
      </c>
      <c r="R122" s="4" t="s">
        <v>460</v>
      </c>
      <c r="S122" s="31">
        <v>780</v>
      </c>
      <c r="T122" s="6">
        <v>29917</v>
      </c>
      <c r="U122" s="6">
        <v>7224</v>
      </c>
      <c r="V122" s="6">
        <v>6634</v>
      </c>
    </row>
    <row r="123" spans="1:22" ht="15" thickBot="1" x14ac:dyDescent="0.35">
      <c r="A123" s="4" t="s">
        <v>3529</v>
      </c>
      <c r="B123" s="3" t="s">
        <v>147</v>
      </c>
      <c r="C123" s="4" t="s">
        <v>99</v>
      </c>
      <c r="D123" s="6">
        <v>39367</v>
      </c>
      <c r="E123" s="6">
        <v>28908</v>
      </c>
      <c r="F123" s="6">
        <v>1925</v>
      </c>
      <c r="G123" s="6">
        <v>70200</v>
      </c>
      <c r="H123" s="96">
        <f t="shared" si="6"/>
        <v>12.063928510053273</v>
      </c>
      <c r="I123" s="96">
        <f t="shared" si="9"/>
        <v>1.3869406302479501</v>
      </c>
      <c r="J123" s="6">
        <v>4000</v>
      </c>
      <c r="K123" s="104">
        <f t="shared" si="10"/>
        <v>0.68740333390616948</v>
      </c>
      <c r="L123" s="6">
        <v>0</v>
      </c>
      <c r="M123" s="6">
        <v>2369</v>
      </c>
      <c r="N123" s="6">
        <v>70000</v>
      </c>
      <c r="O123" s="113">
        <f t="shared" si="7"/>
        <v>12.029558343357966</v>
      </c>
      <c r="P123" s="113">
        <f t="shared" si="8"/>
        <v>16.366612111292962</v>
      </c>
      <c r="Q123" s="6">
        <v>6329</v>
      </c>
      <c r="R123" s="4" t="s">
        <v>460</v>
      </c>
      <c r="S123" s="31">
        <v>6500</v>
      </c>
      <c r="T123" s="6">
        <v>50615</v>
      </c>
      <c r="U123" s="6">
        <v>4277</v>
      </c>
      <c r="V123" s="6">
        <v>5819</v>
      </c>
    </row>
    <row r="124" spans="1:22" ht="15" thickBot="1" x14ac:dyDescent="0.35">
      <c r="A124" s="4" t="s">
        <v>3530</v>
      </c>
      <c r="B124" s="3" t="s">
        <v>148</v>
      </c>
      <c r="C124" s="4" t="s">
        <v>99</v>
      </c>
      <c r="D124" s="6">
        <v>15859</v>
      </c>
      <c r="E124" s="6">
        <v>20316</v>
      </c>
      <c r="F124" s="6">
        <v>1569</v>
      </c>
      <c r="G124" s="6">
        <v>37744</v>
      </c>
      <c r="H124" s="96">
        <f t="shared" si="6"/>
        <v>5.5229733684518587</v>
      </c>
      <c r="I124" s="96">
        <f t="shared" si="9"/>
        <v>1.4026012634708287</v>
      </c>
      <c r="J124" s="6">
        <v>280</v>
      </c>
      <c r="K124" s="104">
        <f t="shared" si="10"/>
        <v>4.0971612525607257E-2</v>
      </c>
      <c r="L124" s="6">
        <v>3164</v>
      </c>
      <c r="M124" s="6">
        <v>2683</v>
      </c>
      <c r="N124" s="6">
        <v>27000</v>
      </c>
      <c r="O124" s="113">
        <f t="shared" si="7"/>
        <v>3.9508340649692713</v>
      </c>
      <c r="P124" s="113">
        <f t="shared" si="8"/>
        <v>13.670886075949367</v>
      </c>
      <c r="Q124" s="6">
        <v>5523</v>
      </c>
      <c r="R124" s="4" t="s">
        <v>460</v>
      </c>
      <c r="S124" s="31">
        <v>3263</v>
      </c>
      <c r="T124" s="6">
        <v>26910</v>
      </c>
      <c r="U124" s="6">
        <v>1975</v>
      </c>
      <c r="V124" s="6">
        <v>6834</v>
      </c>
    </row>
    <row r="125" spans="1:22" ht="15" thickBot="1" x14ac:dyDescent="0.35">
      <c r="A125" s="4" t="s">
        <v>3531</v>
      </c>
      <c r="B125" s="3" t="s">
        <v>149</v>
      </c>
      <c r="C125" s="4" t="s">
        <v>99</v>
      </c>
      <c r="D125" s="6">
        <v>1428</v>
      </c>
      <c r="E125" s="6">
        <v>1888</v>
      </c>
      <c r="F125" s="6">
        <v>427</v>
      </c>
      <c r="G125" s="6">
        <v>3743</v>
      </c>
      <c r="H125" s="96">
        <f t="shared" si="6"/>
        <v>0.83754754978742452</v>
      </c>
      <c r="I125" s="96">
        <f t="shared" si="9"/>
        <v>0.14951068504094267</v>
      </c>
      <c r="J125" s="6">
        <v>377</v>
      </c>
      <c r="K125" s="104">
        <f t="shared" si="10"/>
        <v>8.4358916983665252E-2</v>
      </c>
      <c r="L125" s="6">
        <v>0</v>
      </c>
      <c r="M125" s="6">
        <v>0</v>
      </c>
      <c r="N125" s="6">
        <v>2939</v>
      </c>
      <c r="O125" s="113">
        <f t="shared" si="7"/>
        <v>0.65764153054374586</v>
      </c>
      <c r="P125" s="113">
        <f t="shared" si="8"/>
        <v>8.9877675840978597</v>
      </c>
      <c r="Q125" s="6">
        <v>735</v>
      </c>
      <c r="R125" s="4" t="s">
        <v>460</v>
      </c>
      <c r="S125" s="31">
        <v>735</v>
      </c>
      <c r="T125" s="6">
        <v>25035</v>
      </c>
      <c r="U125" s="6">
        <v>327</v>
      </c>
      <c r="V125" s="6">
        <v>4469</v>
      </c>
    </row>
    <row r="126" spans="1:22" ht="15" thickBot="1" x14ac:dyDescent="0.35">
      <c r="A126" s="4" t="s">
        <v>3532</v>
      </c>
      <c r="B126" s="3" t="s">
        <v>150</v>
      </c>
      <c r="C126" s="4" t="s">
        <v>99</v>
      </c>
      <c r="D126" s="6">
        <v>19325</v>
      </c>
      <c r="E126" s="6">
        <v>34120</v>
      </c>
      <c r="F126" s="6">
        <v>1280</v>
      </c>
      <c r="G126" s="6">
        <v>54725</v>
      </c>
      <c r="H126" s="96">
        <f t="shared" si="6"/>
        <v>8.8637836086815671</v>
      </c>
      <c r="I126" s="96">
        <f t="shared" si="9"/>
        <v>1.2873744383542309</v>
      </c>
      <c r="J126" s="6">
        <v>936</v>
      </c>
      <c r="K126" s="104">
        <f t="shared" si="10"/>
        <v>0.15160349854227406</v>
      </c>
      <c r="L126" s="6">
        <v>1508</v>
      </c>
      <c r="M126" s="6">
        <v>2340</v>
      </c>
      <c r="N126" s="6">
        <v>44800</v>
      </c>
      <c r="O126" s="113">
        <f t="shared" si="7"/>
        <v>7.2562358276643995</v>
      </c>
      <c r="P126" s="113">
        <f t="shared" si="8"/>
        <v>18.784067085953879</v>
      </c>
      <c r="Q126" s="6">
        <v>6935</v>
      </c>
      <c r="R126" s="4" t="s">
        <v>460</v>
      </c>
      <c r="S126" s="31">
        <v>1560</v>
      </c>
      <c r="T126" s="6">
        <v>42509</v>
      </c>
      <c r="U126" s="6">
        <v>2385</v>
      </c>
      <c r="V126" s="6">
        <v>6174</v>
      </c>
    </row>
    <row r="127" spans="1:22" ht="15" thickBot="1" x14ac:dyDescent="0.35">
      <c r="A127" s="4" t="s">
        <v>3533</v>
      </c>
      <c r="B127" s="3" t="s">
        <v>151</v>
      </c>
      <c r="C127" s="4" t="s">
        <v>99</v>
      </c>
      <c r="D127" s="6">
        <v>12718</v>
      </c>
      <c r="E127" s="6">
        <v>23603</v>
      </c>
      <c r="F127" s="6">
        <v>517</v>
      </c>
      <c r="G127" s="6">
        <v>36838</v>
      </c>
      <c r="H127" s="96">
        <f t="shared" si="6"/>
        <v>5.7042427996283678</v>
      </c>
      <c r="I127" s="96">
        <f t="shared" si="9"/>
        <v>1.447750049125565</v>
      </c>
      <c r="J127" s="6">
        <v>5137</v>
      </c>
      <c r="K127" s="104">
        <f t="shared" si="10"/>
        <v>0.79544750696810163</v>
      </c>
      <c r="L127" s="6">
        <v>148</v>
      </c>
      <c r="M127" s="6">
        <v>3996</v>
      </c>
      <c r="N127" s="6">
        <v>27246</v>
      </c>
      <c r="O127" s="113">
        <f t="shared" si="7"/>
        <v>4.2189532362960671</v>
      </c>
      <c r="P127" s="113">
        <f t="shared" si="8"/>
        <v>6.837139272271016</v>
      </c>
      <c r="Q127" s="6">
        <v>3318</v>
      </c>
      <c r="R127" s="4" t="s">
        <v>460</v>
      </c>
      <c r="S127" s="31">
        <v>1082</v>
      </c>
      <c r="T127" s="6">
        <v>25445</v>
      </c>
      <c r="U127" s="6">
        <v>3985</v>
      </c>
      <c r="V127" s="6">
        <v>6458</v>
      </c>
    </row>
    <row r="128" spans="1:22" ht="15" thickBot="1" x14ac:dyDescent="0.35">
      <c r="A128" s="4" t="s">
        <v>3534</v>
      </c>
      <c r="B128" s="3" t="s">
        <v>152</v>
      </c>
      <c r="C128" s="4" t="s">
        <v>99</v>
      </c>
      <c r="D128" s="6">
        <v>9810</v>
      </c>
      <c r="E128" s="6">
        <v>75120</v>
      </c>
      <c r="F128" s="6">
        <v>0</v>
      </c>
      <c r="G128" s="6">
        <v>84930</v>
      </c>
      <c r="H128" s="96">
        <f t="shared" si="6"/>
        <v>13.393786469011197</v>
      </c>
      <c r="I128" s="96">
        <f t="shared" si="9"/>
        <v>2.8401832592047622</v>
      </c>
      <c r="J128" s="6">
        <v>3540</v>
      </c>
      <c r="K128" s="104">
        <f t="shared" si="10"/>
        <v>0.55827156599905381</v>
      </c>
      <c r="L128" s="6">
        <v>485</v>
      </c>
      <c r="M128" s="6">
        <v>810</v>
      </c>
      <c r="N128" s="6">
        <v>50200</v>
      </c>
      <c r="O128" s="113">
        <f t="shared" si="7"/>
        <v>7.9167323765967517</v>
      </c>
      <c r="P128" s="113">
        <f t="shared" si="8"/>
        <v>17.76991150442478</v>
      </c>
      <c r="Q128" s="6">
        <v>9600</v>
      </c>
      <c r="R128" s="4" t="s">
        <v>460</v>
      </c>
      <c r="S128" s="31">
        <v>2700</v>
      </c>
      <c r="T128" s="6">
        <v>29903</v>
      </c>
      <c r="U128" s="6">
        <v>2825</v>
      </c>
      <c r="V128" s="6">
        <v>6341</v>
      </c>
    </row>
    <row r="129" spans="1:22" ht="15" thickBot="1" x14ac:dyDescent="0.35">
      <c r="A129" s="4" t="s">
        <v>3535</v>
      </c>
      <c r="B129" s="3" t="s">
        <v>153</v>
      </c>
      <c r="C129" s="4" t="s">
        <v>99</v>
      </c>
      <c r="D129" s="6">
        <v>18658</v>
      </c>
      <c r="E129" s="6">
        <v>28227</v>
      </c>
      <c r="F129" s="6">
        <v>0</v>
      </c>
      <c r="G129" s="6">
        <v>46885</v>
      </c>
      <c r="H129" s="96">
        <f t="shared" si="6"/>
        <v>8.6296705319344742</v>
      </c>
      <c r="I129" s="96">
        <f t="shared" si="9"/>
        <v>1.5343456491147691</v>
      </c>
      <c r="J129" s="6">
        <v>4271</v>
      </c>
      <c r="K129" s="104">
        <f t="shared" si="10"/>
        <v>0.78612184796613294</v>
      </c>
      <c r="L129" s="6">
        <v>8084</v>
      </c>
      <c r="M129" s="6">
        <v>4087</v>
      </c>
      <c r="N129" s="6">
        <v>29013</v>
      </c>
      <c r="O129" s="113">
        <f t="shared" si="7"/>
        <v>5.3401435670900055</v>
      </c>
      <c r="P129" s="113">
        <f t="shared" si="8"/>
        <v>0.4580662477501658</v>
      </c>
      <c r="Q129" s="6">
        <v>4132</v>
      </c>
      <c r="R129" s="4" t="s">
        <v>460</v>
      </c>
      <c r="S129" s="31">
        <v>2212</v>
      </c>
      <c r="T129" s="6">
        <v>30557</v>
      </c>
      <c r="U129" s="6">
        <v>63338</v>
      </c>
      <c r="V129" s="6">
        <v>5433</v>
      </c>
    </row>
    <row r="130" spans="1:22" ht="15" thickBot="1" x14ac:dyDescent="0.35">
      <c r="A130" s="4" t="s">
        <v>3536</v>
      </c>
      <c r="B130" s="3" t="s">
        <v>154</v>
      </c>
      <c r="C130" s="4" t="s">
        <v>99</v>
      </c>
      <c r="D130" s="6">
        <v>1834</v>
      </c>
      <c r="E130" s="6">
        <v>8600</v>
      </c>
      <c r="F130" s="6">
        <v>212</v>
      </c>
      <c r="G130" s="6">
        <v>10646</v>
      </c>
      <c r="H130" s="96">
        <f t="shared" si="6"/>
        <v>2.5934226552984168</v>
      </c>
      <c r="I130" s="96">
        <f t="shared" si="9"/>
        <v>0.45385172869505902</v>
      </c>
      <c r="J130" s="6">
        <v>2010</v>
      </c>
      <c r="K130" s="104">
        <f t="shared" si="10"/>
        <v>0.48964677222898906</v>
      </c>
      <c r="L130" s="6">
        <v>289</v>
      </c>
      <c r="M130" s="6">
        <v>596</v>
      </c>
      <c r="N130" s="6">
        <v>4256</v>
      </c>
      <c r="O130" s="113">
        <f t="shared" si="7"/>
        <v>1.0367844092570035</v>
      </c>
      <c r="P130" s="113">
        <f t="shared" si="8"/>
        <v>3.684848484848485</v>
      </c>
      <c r="Q130" s="6">
        <v>1490</v>
      </c>
      <c r="R130" s="4" t="s">
        <v>460</v>
      </c>
      <c r="S130" s="31">
        <v>53</v>
      </c>
      <c r="T130" s="6">
        <v>23457</v>
      </c>
      <c r="U130" s="6">
        <v>1155</v>
      </c>
      <c r="V130" s="6">
        <v>4105</v>
      </c>
    </row>
    <row r="131" spans="1:22" ht="15" thickBot="1" x14ac:dyDescent="0.35">
      <c r="A131" s="4" t="s">
        <v>3537</v>
      </c>
      <c r="B131" s="3" t="s">
        <v>155</v>
      </c>
      <c r="C131" s="4" t="s">
        <v>99</v>
      </c>
      <c r="D131" s="6">
        <v>2918</v>
      </c>
      <c r="E131" s="6">
        <v>21000</v>
      </c>
      <c r="F131" s="6">
        <v>0</v>
      </c>
      <c r="G131" s="6">
        <v>23918</v>
      </c>
      <c r="H131" s="96">
        <f t="shared" si="6"/>
        <v>4.7522352473673752</v>
      </c>
      <c r="I131" s="96">
        <f t="shared" si="9"/>
        <v>1.3307739386858064</v>
      </c>
      <c r="J131" s="6">
        <v>70</v>
      </c>
      <c r="K131" s="104">
        <f t="shared" si="10"/>
        <v>1.3908205841446454E-2</v>
      </c>
      <c r="L131" s="6">
        <v>213</v>
      </c>
      <c r="M131" s="6">
        <v>1523</v>
      </c>
      <c r="N131" s="6">
        <v>30000</v>
      </c>
      <c r="O131" s="113">
        <f t="shared" si="7"/>
        <v>5.9606596463341948</v>
      </c>
      <c r="P131" s="113">
        <f t="shared" si="8"/>
        <v>39.318479685452161</v>
      </c>
      <c r="Q131" s="6">
        <v>2200</v>
      </c>
      <c r="R131" s="4" t="s">
        <v>460</v>
      </c>
      <c r="S131" s="31">
        <v>300</v>
      </c>
      <c r="T131" s="6">
        <v>17973</v>
      </c>
      <c r="U131" s="6">
        <v>763</v>
      </c>
      <c r="V131" s="6">
        <v>5033</v>
      </c>
    </row>
    <row r="132" spans="1:22" ht="15" thickBot="1" x14ac:dyDescent="0.35">
      <c r="A132" s="4" t="s">
        <v>3538</v>
      </c>
      <c r="B132" s="3" t="s">
        <v>156</v>
      </c>
      <c r="C132" s="4" t="s">
        <v>99</v>
      </c>
      <c r="D132" s="6">
        <v>11490</v>
      </c>
      <c r="E132" s="6">
        <v>8599</v>
      </c>
      <c r="F132" s="6">
        <v>1497</v>
      </c>
      <c r="G132" s="6">
        <v>21586</v>
      </c>
      <c r="H132" s="96">
        <f t="shared" si="6"/>
        <v>3.9878071309809719</v>
      </c>
      <c r="I132" s="96">
        <f t="shared" si="9"/>
        <v>0.9711175094475436</v>
      </c>
      <c r="J132" s="6">
        <v>1961</v>
      </c>
      <c r="K132" s="104">
        <f t="shared" si="10"/>
        <v>0.36227600221688527</v>
      </c>
      <c r="L132" s="6">
        <v>156</v>
      </c>
      <c r="M132" s="6">
        <v>1359</v>
      </c>
      <c r="N132" s="6">
        <v>10985</v>
      </c>
      <c r="O132" s="113">
        <f t="shared" si="7"/>
        <v>2.0293737299094774</v>
      </c>
      <c r="P132" s="113">
        <f t="shared" si="8"/>
        <v>3.6290056161215727</v>
      </c>
      <c r="Q132" s="6">
        <v>1580</v>
      </c>
      <c r="R132" s="4" t="s">
        <v>460</v>
      </c>
      <c r="S132" s="31">
        <v>160</v>
      </c>
      <c r="T132" s="6">
        <v>22228</v>
      </c>
      <c r="U132" s="6">
        <v>3027</v>
      </c>
      <c r="V132" s="6">
        <v>5413</v>
      </c>
    </row>
    <row r="133" spans="1:22" ht="15" thickBot="1" x14ac:dyDescent="0.35">
      <c r="A133" s="4" t="s">
        <v>3539</v>
      </c>
      <c r="B133" s="3" t="s">
        <v>157</v>
      </c>
      <c r="C133" s="4" t="s">
        <v>99</v>
      </c>
      <c r="D133" s="6">
        <v>5398</v>
      </c>
      <c r="E133" s="6">
        <v>11518</v>
      </c>
      <c r="F133" s="6">
        <v>1259</v>
      </c>
      <c r="G133" s="6">
        <v>18175</v>
      </c>
      <c r="H133" s="96">
        <f t="shared" si="6"/>
        <v>2.6544472031546662</v>
      </c>
      <c r="I133" s="96">
        <f t="shared" si="9"/>
        <v>0.66550714024166968</v>
      </c>
      <c r="J133" s="6">
        <v>900</v>
      </c>
      <c r="K133" s="104">
        <f t="shared" si="10"/>
        <v>0.13144442821673727</v>
      </c>
      <c r="L133" s="6">
        <v>412</v>
      </c>
      <c r="M133" s="6">
        <v>2232</v>
      </c>
      <c r="N133" s="6">
        <v>19948</v>
      </c>
      <c r="O133" s="113">
        <f t="shared" si="7"/>
        <v>2.9133927267416388</v>
      </c>
      <c r="P133" s="113">
        <f t="shared" si="8"/>
        <v>13.280958721704394</v>
      </c>
      <c r="Q133" s="6">
        <v>4752</v>
      </c>
      <c r="R133" s="4" t="s">
        <v>460</v>
      </c>
      <c r="S133" s="31">
        <v>641</v>
      </c>
      <c r="T133" s="6">
        <v>27310</v>
      </c>
      <c r="U133" s="6">
        <v>1502</v>
      </c>
      <c r="V133" s="6">
        <v>6847</v>
      </c>
    </row>
    <row r="134" spans="1:22" ht="15" thickBot="1" x14ac:dyDescent="0.35">
      <c r="A134" s="4" t="s">
        <v>3540</v>
      </c>
      <c r="B134" s="3" t="s">
        <v>158</v>
      </c>
      <c r="C134" s="4" t="s">
        <v>99</v>
      </c>
      <c r="D134" s="6">
        <v>15607</v>
      </c>
      <c r="E134" s="6">
        <v>31591</v>
      </c>
      <c r="F134" s="6">
        <v>0</v>
      </c>
      <c r="G134" s="6">
        <v>47198</v>
      </c>
      <c r="H134" s="96">
        <f t="shared" si="6"/>
        <v>7.5637820512820513</v>
      </c>
      <c r="I134" s="96">
        <f t="shared" si="9"/>
        <v>1.6310605798804299</v>
      </c>
      <c r="J134" s="6">
        <v>1755</v>
      </c>
      <c r="K134" s="104">
        <f t="shared" si="10"/>
        <v>0.28125</v>
      </c>
      <c r="L134" s="6">
        <v>2096</v>
      </c>
      <c r="M134" s="6">
        <v>1986</v>
      </c>
      <c r="N134" s="6">
        <v>18564</v>
      </c>
      <c r="O134" s="113">
        <f t="shared" si="7"/>
        <v>2.9750000000000001</v>
      </c>
      <c r="P134" s="113">
        <f t="shared" si="8"/>
        <v>6.9476047904191613</v>
      </c>
      <c r="Q134" s="6">
        <v>5291</v>
      </c>
      <c r="R134" s="4" t="s">
        <v>460</v>
      </c>
      <c r="S134" s="31">
        <v>900</v>
      </c>
      <c r="T134" s="6">
        <v>28937</v>
      </c>
      <c r="U134" s="6">
        <v>2672</v>
      </c>
      <c r="V134" s="6">
        <v>6240</v>
      </c>
    </row>
    <row r="135" spans="1:22" ht="15" thickBot="1" x14ac:dyDescent="0.35">
      <c r="A135" s="4" t="s">
        <v>3541</v>
      </c>
      <c r="B135" s="3" t="s">
        <v>159</v>
      </c>
      <c r="C135" s="4" t="s">
        <v>99</v>
      </c>
      <c r="D135" s="6">
        <v>4811</v>
      </c>
      <c r="E135" s="6">
        <v>8703</v>
      </c>
      <c r="F135" s="6">
        <v>507</v>
      </c>
      <c r="G135" s="6">
        <v>14021</v>
      </c>
      <c r="H135" s="96">
        <f t="shared" si="6"/>
        <v>3.4114355231143554</v>
      </c>
      <c r="I135" s="96">
        <f t="shared" si="9"/>
        <v>0.56420264778077345</v>
      </c>
      <c r="J135" s="6">
        <v>1500</v>
      </c>
      <c r="K135" s="104">
        <f t="shared" si="10"/>
        <v>0.36496350364963503</v>
      </c>
      <c r="L135" s="6">
        <v>1012</v>
      </c>
      <c r="M135" s="6">
        <v>1278</v>
      </c>
      <c r="N135" s="6">
        <v>6754</v>
      </c>
      <c r="O135" s="113">
        <f t="shared" si="7"/>
        <v>1.6433090024330901</v>
      </c>
      <c r="P135" s="113">
        <f t="shared" si="8"/>
        <v>10.233333333333333</v>
      </c>
      <c r="Q135" s="6">
        <v>2726</v>
      </c>
      <c r="R135" s="4" t="s">
        <v>460</v>
      </c>
      <c r="S135" s="31">
        <v>527</v>
      </c>
      <c r="T135" s="6">
        <v>24851</v>
      </c>
      <c r="U135" s="6">
        <v>660</v>
      </c>
      <c r="V135" s="6">
        <v>4110</v>
      </c>
    </row>
    <row r="136" spans="1:22" ht="15" thickBot="1" x14ac:dyDescent="0.35">
      <c r="A136" s="4" t="s">
        <v>3542</v>
      </c>
      <c r="B136" s="3" t="s">
        <v>160</v>
      </c>
      <c r="C136" s="4" t="s">
        <v>99</v>
      </c>
      <c r="D136" s="6">
        <v>6428</v>
      </c>
      <c r="E136" s="6">
        <v>15572</v>
      </c>
      <c r="F136" s="6">
        <v>1861</v>
      </c>
      <c r="G136" s="6">
        <v>23861</v>
      </c>
      <c r="H136" s="96">
        <f t="shared" si="6"/>
        <v>4.3202969400688032</v>
      </c>
      <c r="I136" s="96">
        <f t="shared" si="9"/>
        <v>0.90095906962694461</v>
      </c>
      <c r="J136" s="6">
        <v>2506</v>
      </c>
      <c r="K136" s="104">
        <f t="shared" si="10"/>
        <v>0.45373891001267425</v>
      </c>
      <c r="L136" s="6">
        <v>4551</v>
      </c>
      <c r="M136" s="6">
        <v>4040</v>
      </c>
      <c r="N136" s="6">
        <v>24000</v>
      </c>
      <c r="O136" s="113">
        <f t="shared" si="7"/>
        <v>4.3454644215100489</v>
      </c>
      <c r="P136" s="113">
        <f t="shared" si="8"/>
        <v>7.665282657297988</v>
      </c>
      <c r="Q136" s="6">
        <v>2864</v>
      </c>
      <c r="R136" s="4" t="s">
        <v>460</v>
      </c>
      <c r="S136" s="31">
        <v>306</v>
      </c>
      <c r="T136" s="6">
        <v>26484</v>
      </c>
      <c r="U136" s="6">
        <v>3131</v>
      </c>
      <c r="V136" s="6">
        <v>5523</v>
      </c>
    </row>
    <row r="137" spans="1:22" ht="15" thickBot="1" x14ac:dyDescent="0.35">
      <c r="A137" s="4" t="s">
        <v>3543</v>
      </c>
      <c r="B137" s="3" t="s">
        <v>161</v>
      </c>
      <c r="C137" s="4" t="s">
        <v>99</v>
      </c>
      <c r="D137" s="6">
        <v>8331</v>
      </c>
      <c r="E137" s="6">
        <v>16080</v>
      </c>
      <c r="F137" s="6">
        <v>2384</v>
      </c>
      <c r="G137" s="6">
        <v>26795</v>
      </c>
      <c r="H137" s="96">
        <f t="shared" si="6"/>
        <v>5.7512341704228378</v>
      </c>
      <c r="I137" s="96">
        <f t="shared" si="9"/>
        <v>0.95088541112175728</v>
      </c>
      <c r="J137" s="6">
        <v>2732</v>
      </c>
      <c r="K137" s="104">
        <f t="shared" si="10"/>
        <v>0.58639192959862629</v>
      </c>
      <c r="L137" s="6">
        <v>1939</v>
      </c>
      <c r="M137" s="6">
        <v>2957</v>
      </c>
      <c r="N137" s="6">
        <v>32864</v>
      </c>
      <c r="O137" s="113">
        <f t="shared" si="7"/>
        <v>7.053874221936038</v>
      </c>
      <c r="P137" s="113">
        <f t="shared" si="8"/>
        <v>9.6093567251461991</v>
      </c>
      <c r="Q137" s="6">
        <v>4482</v>
      </c>
      <c r="R137" s="4" t="s">
        <v>460</v>
      </c>
      <c r="S137" s="31">
        <v>3826</v>
      </c>
      <c r="T137" s="6">
        <v>28179</v>
      </c>
      <c r="U137" s="6">
        <v>3420</v>
      </c>
      <c r="V137" s="6">
        <v>4659</v>
      </c>
    </row>
    <row r="138" spans="1:22" ht="15" thickBot="1" x14ac:dyDescent="0.35">
      <c r="A138" s="4" t="s">
        <v>3544</v>
      </c>
      <c r="B138" s="3" t="s">
        <v>162</v>
      </c>
      <c r="C138" s="4" t="s">
        <v>99</v>
      </c>
      <c r="D138" s="6">
        <v>17495</v>
      </c>
      <c r="E138" s="6">
        <v>23303</v>
      </c>
      <c r="F138" s="6">
        <v>868</v>
      </c>
      <c r="G138" s="6">
        <v>41666</v>
      </c>
      <c r="H138" s="96">
        <f t="shared" si="6"/>
        <v>6.6189038919777605</v>
      </c>
      <c r="I138" s="96">
        <f t="shared" si="9"/>
        <v>1.049072185713926</v>
      </c>
      <c r="J138" s="6">
        <v>910</v>
      </c>
      <c r="K138" s="104">
        <f t="shared" si="10"/>
        <v>0.14455917394757745</v>
      </c>
      <c r="L138" s="6">
        <v>3398</v>
      </c>
      <c r="M138" s="6">
        <v>3138</v>
      </c>
      <c r="N138" s="6">
        <v>39001</v>
      </c>
      <c r="O138" s="113">
        <f t="shared" si="7"/>
        <v>6.1955520254169976</v>
      </c>
      <c r="P138" s="113">
        <f t="shared" si="8"/>
        <v>8.4308257674016431</v>
      </c>
      <c r="Q138" s="6">
        <v>10474</v>
      </c>
      <c r="R138" s="4" t="s">
        <v>460</v>
      </c>
      <c r="S138" s="31">
        <v>2105</v>
      </c>
      <c r="T138" s="6">
        <v>39717</v>
      </c>
      <c r="U138" s="6">
        <v>4626</v>
      </c>
      <c r="V138" s="6">
        <v>6295</v>
      </c>
    </row>
    <row r="139" spans="1:22" ht="15" thickBot="1" x14ac:dyDescent="0.35">
      <c r="A139" s="4" t="s">
        <v>3545</v>
      </c>
      <c r="B139" s="3" t="s">
        <v>163</v>
      </c>
      <c r="C139" s="4" t="s">
        <v>99</v>
      </c>
      <c r="D139" s="6">
        <v>1844</v>
      </c>
      <c r="E139" s="6">
        <v>14630</v>
      </c>
      <c r="F139" s="6">
        <v>774</v>
      </c>
      <c r="G139" s="6">
        <v>17248</v>
      </c>
      <c r="H139" s="96">
        <f t="shared" si="6"/>
        <v>3.8899413622011729</v>
      </c>
      <c r="I139" s="96">
        <f t="shared" si="9"/>
        <v>0.59479964135457619</v>
      </c>
      <c r="J139" s="6">
        <v>584</v>
      </c>
      <c r="K139" s="104">
        <f t="shared" si="10"/>
        <v>0.13170951736580966</v>
      </c>
      <c r="L139" s="6">
        <v>1157</v>
      </c>
      <c r="M139" s="6">
        <v>1450</v>
      </c>
      <c r="N139" s="6">
        <v>17196</v>
      </c>
      <c r="O139" s="113">
        <f t="shared" si="7"/>
        <v>3.8782138024357238</v>
      </c>
      <c r="P139" s="113">
        <f t="shared" si="8"/>
        <v>7.5256017505470458</v>
      </c>
      <c r="Q139" s="6">
        <v>6372</v>
      </c>
      <c r="R139" s="4" t="s">
        <v>460</v>
      </c>
      <c r="S139" s="31">
        <v>3686</v>
      </c>
      <c r="T139" s="6">
        <v>28998</v>
      </c>
      <c r="U139" s="6">
        <v>2285</v>
      </c>
      <c r="V139" s="6">
        <v>4434</v>
      </c>
    </row>
    <row r="140" spans="1:22" ht="15" thickBot="1" x14ac:dyDescent="0.35">
      <c r="A140" s="4" t="s">
        <v>3546</v>
      </c>
      <c r="B140" s="3" t="s">
        <v>164</v>
      </c>
      <c r="C140" s="4" t="s">
        <v>99</v>
      </c>
      <c r="D140" s="6">
        <v>5297</v>
      </c>
      <c r="E140" s="6">
        <v>43563</v>
      </c>
      <c r="F140" s="6">
        <v>604</v>
      </c>
      <c r="G140" s="6">
        <v>49464</v>
      </c>
      <c r="H140" s="96">
        <f t="shared" si="6"/>
        <v>11.306057142857142</v>
      </c>
      <c r="I140" s="96">
        <f t="shared" si="9"/>
        <v>1.260389858580711</v>
      </c>
      <c r="J140" s="6">
        <v>467</v>
      </c>
      <c r="K140" s="104">
        <f t="shared" si="10"/>
        <v>0.10674285714285714</v>
      </c>
      <c r="L140" s="6">
        <v>368</v>
      </c>
      <c r="M140" s="6">
        <v>987</v>
      </c>
      <c r="N140" s="6">
        <v>15466</v>
      </c>
      <c r="O140" s="113">
        <f t="shared" si="7"/>
        <v>3.5350857142857142</v>
      </c>
      <c r="P140" s="113">
        <f t="shared" si="8"/>
        <v>2.4821056010271225</v>
      </c>
      <c r="Q140" s="6">
        <v>8697</v>
      </c>
      <c r="R140" s="4" t="s">
        <v>460</v>
      </c>
      <c r="S140" s="31">
        <v>7728</v>
      </c>
      <c r="T140" s="6">
        <v>39245</v>
      </c>
      <c r="U140" s="6">
        <v>6231</v>
      </c>
      <c r="V140" s="6">
        <v>4375</v>
      </c>
    </row>
    <row r="141" spans="1:22" ht="15" thickBot="1" x14ac:dyDescent="0.35">
      <c r="A141" s="4" t="s">
        <v>3547</v>
      </c>
      <c r="B141" s="3" t="s">
        <v>165</v>
      </c>
      <c r="C141" s="4" t="s">
        <v>99</v>
      </c>
      <c r="D141" s="6">
        <v>21907</v>
      </c>
      <c r="E141" s="6">
        <v>35865</v>
      </c>
      <c r="F141" s="6">
        <v>5901</v>
      </c>
      <c r="G141" s="6">
        <v>63673</v>
      </c>
      <c r="H141" s="96">
        <f t="shared" si="6"/>
        <v>12.482454420701822</v>
      </c>
      <c r="I141" s="96">
        <f t="shared" si="9"/>
        <v>1.9462342584668053</v>
      </c>
      <c r="J141" s="6">
        <v>4100</v>
      </c>
      <c r="K141" s="104">
        <f t="shared" si="10"/>
        <v>0.80376396784944126</v>
      </c>
      <c r="L141" s="6">
        <v>5855</v>
      </c>
      <c r="M141" s="6">
        <v>5988</v>
      </c>
      <c r="N141" s="6">
        <v>42214</v>
      </c>
      <c r="O141" s="113">
        <f t="shared" si="7"/>
        <v>8.2756322289747111</v>
      </c>
      <c r="P141" s="113">
        <f t="shared" si="8"/>
        <v>15.076428571428572</v>
      </c>
      <c r="Q141" s="6">
        <v>6170</v>
      </c>
      <c r="R141" s="4" t="s">
        <v>460</v>
      </c>
      <c r="S141" s="31">
        <v>8687</v>
      </c>
      <c r="T141" s="6">
        <v>32716</v>
      </c>
      <c r="U141" s="6">
        <v>2800</v>
      </c>
      <c r="V141" s="6">
        <v>5101</v>
      </c>
    </row>
    <row r="142" spans="1:22" ht="15" thickBot="1" x14ac:dyDescent="0.35">
      <c r="A142" s="4" t="s">
        <v>3548</v>
      </c>
      <c r="B142" s="3" t="s">
        <v>166</v>
      </c>
      <c r="C142" s="4" t="s">
        <v>99</v>
      </c>
      <c r="D142" s="6">
        <v>6364</v>
      </c>
      <c r="E142" s="6">
        <v>17053</v>
      </c>
      <c r="F142" s="6">
        <v>834</v>
      </c>
      <c r="G142" s="6">
        <v>24251</v>
      </c>
      <c r="H142" s="96">
        <f t="shared" ref="H142:H153" si="11">G142/V142</f>
        <v>6.0056958890539871</v>
      </c>
      <c r="I142" s="96">
        <f t="shared" si="9"/>
        <v>0.68818638440364366</v>
      </c>
      <c r="J142" s="6">
        <v>1600</v>
      </c>
      <c r="K142" s="104">
        <f t="shared" si="10"/>
        <v>0.39623576027736501</v>
      </c>
      <c r="L142" s="6">
        <v>405</v>
      </c>
      <c r="M142" s="6">
        <v>2593</v>
      </c>
      <c r="N142" s="6">
        <v>24500</v>
      </c>
      <c r="O142" s="113">
        <f t="shared" ref="O142:O153" si="12">N142/V142</f>
        <v>6.0673600792471518</v>
      </c>
      <c r="P142" s="113">
        <f t="shared" ref="P142:P153" si="13">N142/U142</f>
        <v>17.241379310344829</v>
      </c>
      <c r="Q142" s="6">
        <v>2624</v>
      </c>
      <c r="R142" s="4" t="s">
        <v>460</v>
      </c>
      <c r="S142" s="31">
        <v>360</v>
      </c>
      <c r="T142" s="6">
        <v>35239</v>
      </c>
      <c r="U142" s="6">
        <v>1421</v>
      </c>
      <c r="V142" s="6">
        <v>4038</v>
      </c>
    </row>
    <row r="143" spans="1:22" ht="15" thickBot="1" x14ac:dyDescent="0.35">
      <c r="A143" s="4" t="s">
        <v>3549</v>
      </c>
      <c r="B143" s="3" t="s">
        <v>167</v>
      </c>
      <c r="C143" s="4" t="s">
        <v>99</v>
      </c>
      <c r="D143" s="6">
        <v>5765</v>
      </c>
      <c r="E143" s="6">
        <v>9932</v>
      </c>
      <c r="F143" s="6">
        <v>579</v>
      </c>
      <c r="G143" s="6">
        <v>16276</v>
      </c>
      <c r="H143" s="96">
        <f t="shared" si="11"/>
        <v>3.1025543271063669</v>
      </c>
      <c r="I143" s="96">
        <f t="shared" ref="I143:I153" si="14">G143/T143</f>
        <v>0.88804015713662154</v>
      </c>
      <c r="J143" s="6">
        <v>2600</v>
      </c>
      <c r="K143" s="104">
        <f t="shared" ref="K143:K153" si="15">J143/V143</f>
        <v>0.49561570720548992</v>
      </c>
      <c r="L143" s="6">
        <v>52</v>
      </c>
      <c r="M143" s="6">
        <v>406</v>
      </c>
      <c r="N143" s="6">
        <v>10608</v>
      </c>
      <c r="O143" s="113">
        <f t="shared" si="12"/>
        <v>2.0221120853983989</v>
      </c>
      <c r="P143" s="113">
        <f t="shared" si="13"/>
        <v>11.189873417721518</v>
      </c>
      <c r="Q143" s="6">
        <v>2860</v>
      </c>
      <c r="R143" s="4" t="s">
        <v>460</v>
      </c>
      <c r="S143" s="31">
        <v>1560</v>
      </c>
      <c r="T143" s="6">
        <v>18328</v>
      </c>
      <c r="U143" s="6">
        <v>948</v>
      </c>
      <c r="V143" s="6">
        <v>5246</v>
      </c>
    </row>
    <row r="144" spans="1:22" ht="15" thickBot="1" x14ac:dyDescent="0.35">
      <c r="A144" s="4" t="s">
        <v>3550</v>
      </c>
      <c r="B144" s="3" t="s">
        <v>168</v>
      </c>
      <c r="C144" s="4" t="s">
        <v>99</v>
      </c>
      <c r="D144" s="6">
        <v>5857</v>
      </c>
      <c r="E144" s="6">
        <v>15476</v>
      </c>
      <c r="F144" s="6">
        <v>575</v>
      </c>
      <c r="G144" s="6">
        <v>21908</v>
      </c>
      <c r="H144" s="96">
        <f t="shared" si="11"/>
        <v>5.047926267281106</v>
      </c>
      <c r="I144" s="96">
        <f t="shared" si="14"/>
        <v>0.63567780872794799</v>
      </c>
      <c r="J144" s="6">
        <v>1585</v>
      </c>
      <c r="K144" s="104">
        <f t="shared" si="15"/>
        <v>0.3652073732718894</v>
      </c>
      <c r="L144" s="6">
        <v>347</v>
      </c>
      <c r="M144" s="6">
        <v>1132</v>
      </c>
      <c r="N144" s="6">
        <v>17581</v>
      </c>
      <c r="O144" s="113">
        <f t="shared" si="12"/>
        <v>4.0509216589861747</v>
      </c>
      <c r="P144" s="113">
        <f t="shared" si="13"/>
        <v>4.5653077122825243</v>
      </c>
      <c r="Q144" s="6">
        <v>5077</v>
      </c>
      <c r="R144" s="4" t="s">
        <v>460</v>
      </c>
      <c r="S144" s="31">
        <v>850</v>
      </c>
      <c r="T144" s="6">
        <v>34464</v>
      </c>
      <c r="U144" s="6">
        <v>3851</v>
      </c>
      <c r="V144" s="6">
        <v>4340</v>
      </c>
    </row>
    <row r="145" spans="1:22" ht="15" thickBot="1" x14ac:dyDescent="0.35">
      <c r="A145" s="4" t="s">
        <v>3551</v>
      </c>
      <c r="B145" s="3" t="s">
        <v>169</v>
      </c>
      <c r="C145" s="4" t="s">
        <v>99</v>
      </c>
      <c r="D145" s="6">
        <v>2920</v>
      </c>
      <c r="E145" s="6">
        <v>22521</v>
      </c>
      <c r="F145" s="6">
        <v>493</v>
      </c>
      <c r="G145" s="6">
        <v>25934</v>
      </c>
      <c r="H145" s="96">
        <f t="shared" si="11"/>
        <v>4.733345501003833</v>
      </c>
      <c r="I145" s="96">
        <f t="shared" si="14"/>
        <v>0.43950717711457965</v>
      </c>
      <c r="J145" s="6">
        <v>6500</v>
      </c>
      <c r="K145" s="104">
        <f t="shared" si="15"/>
        <v>1.1863478736995803</v>
      </c>
      <c r="L145" s="6">
        <v>253</v>
      </c>
      <c r="M145" s="6">
        <v>332</v>
      </c>
      <c r="N145" s="6">
        <v>28800</v>
      </c>
      <c r="O145" s="113">
        <f t="shared" si="12"/>
        <v>5.2564336557766014</v>
      </c>
      <c r="P145" s="113">
        <f t="shared" si="13"/>
        <v>6.7669172932330826</v>
      </c>
      <c r="Q145" s="6">
        <v>3060</v>
      </c>
      <c r="R145" s="4" t="s">
        <v>460</v>
      </c>
      <c r="S145" s="31">
        <v>980</v>
      </c>
      <c r="T145" s="6">
        <v>59007</v>
      </c>
      <c r="U145" s="6">
        <v>4256</v>
      </c>
      <c r="V145" s="6">
        <v>5479</v>
      </c>
    </row>
    <row r="146" spans="1:22" ht="15" thickBot="1" x14ac:dyDescent="0.35">
      <c r="A146" s="4" t="s">
        <v>3552</v>
      </c>
      <c r="B146" s="3" t="s">
        <v>170</v>
      </c>
      <c r="C146" s="4" t="s">
        <v>99</v>
      </c>
      <c r="D146" s="6">
        <v>3464</v>
      </c>
      <c r="E146" s="6">
        <v>5964</v>
      </c>
      <c r="F146" s="6">
        <v>0</v>
      </c>
      <c r="G146" s="6">
        <v>9428</v>
      </c>
      <c r="H146" s="96">
        <f t="shared" si="11"/>
        <v>1.4113772455089821</v>
      </c>
      <c r="I146" s="96">
        <f t="shared" si="14"/>
        <v>0.35113594040968343</v>
      </c>
      <c r="J146" s="6">
        <v>3150</v>
      </c>
      <c r="K146" s="104">
        <f t="shared" si="15"/>
        <v>0.47155688622754494</v>
      </c>
      <c r="L146" s="6">
        <v>194</v>
      </c>
      <c r="M146" s="6">
        <v>792</v>
      </c>
      <c r="N146" s="6">
        <v>6745</v>
      </c>
      <c r="O146" s="113">
        <f t="shared" si="12"/>
        <v>1.0097305389221556</v>
      </c>
      <c r="P146" s="113">
        <f t="shared" si="13"/>
        <v>1.7474093264248705</v>
      </c>
      <c r="Q146" s="6">
        <v>1226</v>
      </c>
      <c r="R146" s="4" t="s">
        <v>460</v>
      </c>
      <c r="S146" s="31">
        <v>255</v>
      </c>
      <c r="T146" s="6">
        <v>26850</v>
      </c>
      <c r="U146" s="6">
        <v>3860</v>
      </c>
      <c r="V146" s="6">
        <v>6680</v>
      </c>
    </row>
    <row r="147" spans="1:22" ht="15" thickBot="1" x14ac:dyDescent="0.35">
      <c r="A147" s="4" t="s">
        <v>3553</v>
      </c>
      <c r="B147" s="3" t="s">
        <v>171</v>
      </c>
      <c r="C147" s="4" t="s">
        <v>99</v>
      </c>
      <c r="D147" s="6">
        <v>11246</v>
      </c>
      <c r="E147" s="6">
        <v>18557</v>
      </c>
      <c r="F147" s="6">
        <v>0</v>
      </c>
      <c r="G147" s="6">
        <v>29803</v>
      </c>
      <c r="H147" s="96">
        <f t="shared" si="11"/>
        <v>4.9399966848997181</v>
      </c>
      <c r="I147" s="96">
        <f t="shared" si="14"/>
        <v>0.78459918388837702</v>
      </c>
      <c r="J147" s="6">
        <v>1186</v>
      </c>
      <c r="K147" s="104">
        <f t="shared" si="15"/>
        <v>0.19658544670976297</v>
      </c>
      <c r="L147" s="6">
        <v>1098</v>
      </c>
      <c r="M147" s="6">
        <v>1844</v>
      </c>
      <c r="N147" s="6">
        <v>21662</v>
      </c>
      <c r="O147" s="113">
        <f t="shared" si="12"/>
        <v>3.590585115199735</v>
      </c>
      <c r="P147" s="113">
        <f t="shared" si="13"/>
        <v>3.0941294100842738</v>
      </c>
      <c r="Q147" s="6">
        <v>6095</v>
      </c>
      <c r="R147" s="4" t="s">
        <v>460</v>
      </c>
      <c r="S147" s="31">
        <v>512</v>
      </c>
      <c r="T147" s="6">
        <v>37985</v>
      </c>
      <c r="U147" s="6">
        <v>7001</v>
      </c>
      <c r="V147" s="6">
        <v>6033</v>
      </c>
    </row>
    <row r="148" spans="1:22" ht="15" thickBot="1" x14ac:dyDescent="0.35">
      <c r="A148" s="4" t="s">
        <v>3554</v>
      </c>
      <c r="B148" s="3" t="s">
        <v>172</v>
      </c>
      <c r="C148" s="4" t="s">
        <v>99</v>
      </c>
      <c r="D148" s="6">
        <v>3147</v>
      </c>
      <c r="E148" s="6">
        <v>13053</v>
      </c>
      <c r="F148" s="6">
        <v>580</v>
      </c>
      <c r="G148" s="6">
        <v>16780</v>
      </c>
      <c r="H148" s="96">
        <f t="shared" si="11"/>
        <v>3.2953652788688137</v>
      </c>
      <c r="I148" s="96">
        <f t="shared" si="14"/>
        <v>0.57269624573378841</v>
      </c>
      <c r="J148" s="6">
        <v>988</v>
      </c>
      <c r="K148" s="104">
        <f t="shared" si="15"/>
        <v>0.19402985074626866</v>
      </c>
      <c r="L148" s="6">
        <v>44</v>
      </c>
      <c r="M148" s="6">
        <v>37</v>
      </c>
      <c r="N148" s="6">
        <v>4100</v>
      </c>
      <c r="O148" s="113">
        <f t="shared" si="12"/>
        <v>0.80518460329929298</v>
      </c>
      <c r="P148" s="113">
        <f t="shared" si="13"/>
        <v>2.4117647058823528</v>
      </c>
      <c r="Q148" s="6">
        <v>2184</v>
      </c>
      <c r="R148" s="4" t="s">
        <v>460</v>
      </c>
      <c r="S148" s="31">
        <v>4680</v>
      </c>
      <c r="T148" s="6">
        <v>29300</v>
      </c>
      <c r="U148" s="6">
        <v>1700</v>
      </c>
      <c r="V148" s="6">
        <v>5092</v>
      </c>
    </row>
    <row r="149" spans="1:22" ht="15" thickBot="1" x14ac:dyDescent="0.35">
      <c r="A149" s="4" t="s">
        <v>3555</v>
      </c>
      <c r="B149" s="3" t="s">
        <v>173</v>
      </c>
      <c r="C149" s="4" t="s">
        <v>99</v>
      </c>
      <c r="D149" s="6">
        <v>9763</v>
      </c>
      <c r="E149" s="6">
        <v>30447</v>
      </c>
      <c r="F149" s="6">
        <v>540</v>
      </c>
      <c r="G149" s="6">
        <v>40750</v>
      </c>
      <c r="H149" s="96">
        <f t="shared" si="11"/>
        <v>8.5663233130124024</v>
      </c>
      <c r="I149" s="96">
        <f t="shared" si="14"/>
        <v>1.413654339832096</v>
      </c>
      <c r="J149" s="6">
        <v>3900</v>
      </c>
      <c r="K149" s="104">
        <f t="shared" si="15"/>
        <v>0.81984443977296617</v>
      </c>
      <c r="L149" s="6">
        <v>6332</v>
      </c>
      <c r="M149" s="6">
        <v>6398</v>
      </c>
      <c r="N149" s="6">
        <v>41502</v>
      </c>
      <c r="O149" s="113">
        <f t="shared" si="12"/>
        <v>8.7244061383224718</v>
      </c>
      <c r="P149" s="113">
        <f t="shared" si="13"/>
        <v>20.010607521697203</v>
      </c>
      <c r="Q149" s="6">
        <v>3892</v>
      </c>
      <c r="R149" s="4" t="s">
        <v>460</v>
      </c>
      <c r="S149" s="31">
        <v>1000</v>
      </c>
      <c r="T149" s="6">
        <v>28826</v>
      </c>
      <c r="U149" s="6">
        <v>2074</v>
      </c>
      <c r="V149" s="6">
        <v>4757</v>
      </c>
    </row>
    <row r="150" spans="1:22" ht="15" thickBot="1" x14ac:dyDescent="0.35">
      <c r="A150" s="4" t="s">
        <v>3556</v>
      </c>
      <c r="B150" s="3" t="s">
        <v>174</v>
      </c>
      <c r="C150" s="4" t="s">
        <v>99</v>
      </c>
      <c r="D150" s="6">
        <v>3633</v>
      </c>
      <c r="E150" s="6">
        <v>11092</v>
      </c>
      <c r="F150" s="6">
        <v>1255</v>
      </c>
      <c r="G150" s="6">
        <v>15980</v>
      </c>
      <c r="H150" s="96">
        <f t="shared" si="11"/>
        <v>3.4633723450368445</v>
      </c>
      <c r="I150" s="96">
        <f t="shared" si="14"/>
        <v>0.67826825127334467</v>
      </c>
      <c r="J150" s="6">
        <v>650</v>
      </c>
      <c r="K150" s="104">
        <f t="shared" si="15"/>
        <v>0.14087559601213698</v>
      </c>
      <c r="L150" s="6">
        <v>1156</v>
      </c>
      <c r="M150" s="6">
        <v>1085</v>
      </c>
      <c r="N150" s="6">
        <v>4016</v>
      </c>
      <c r="O150" s="113">
        <f t="shared" si="12"/>
        <v>0.870394451668834</v>
      </c>
      <c r="P150" s="113">
        <f t="shared" si="13"/>
        <v>3.8138651471984804</v>
      </c>
      <c r="Q150" s="6">
        <v>1954</v>
      </c>
      <c r="R150" s="4" t="s">
        <v>460</v>
      </c>
      <c r="S150" s="31">
        <v>1147</v>
      </c>
      <c r="T150" s="6">
        <v>23560</v>
      </c>
      <c r="U150" s="6">
        <v>1053</v>
      </c>
      <c r="V150" s="6">
        <v>4614</v>
      </c>
    </row>
    <row r="151" spans="1:22" ht="15" thickBot="1" x14ac:dyDescent="0.35">
      <c r="A151" s="4" t="s">
        <v>3557</v>
      </c>
      <c r="B151" s="3" t="s">
        <v>175</v>
      </c>
      <c r="C151" s="4" t="s">
        <v>99</v>
      </c>
      <c r="D151" s="6">
        <v>13280</v>
      </c>
      <c r="E151" s="6">
        <v>22527</v>
      </c>
      <c r="F151" s="6">
        <v>2005</v>
      </c>
      <c r="G151" s="6">
        <v>37812</v>
      </c>
      <c r="H151" s="96">
        <f t="shared" si="11"/>
        <v>5.4024860694384911</v>
      </c>
      <c r="I151" s="96">
        <f t="shared" si="14"/>
        <v>0.6346105432757666</v>
      </c>
      <c r="J151" s="6">
        <v>1880</v>
      </c>
      <c r="K151" s="104">
        <f t="shared" si="15"/>
        <v>0.26860980140020002</v>
      </c>
      <c r="L151" s="6">
        <v>3808</v>
      </c>
      <c r="M151" s="6">
        <v>6826</v>
      </c>
      <c r="N151" s="6">
        <v>29637</v>
      </c>
      <c r="O151" s="113">
        <f t="shared" si="12"/>
        <v>4.2344620660094296</v>
      </c>
      <c r="P151" s="113">
        <f t="shared" si="13"/>
        <v>8.7270318021201412</v>
      </c>
      <c r="Q151" s="6">
        <v>11125</v>
      </c>
      <c r="R151" s="4" t="s">
        <v>460</v>
      </c>
      <c r="S151" s="31">
        <v>2803</v>
      </c>
      <c r="T151" s="6">
        <v>59583</v>
      </c>
      <c r="U151" s="6">
        <v>3396</v>
      </c>
      <c r="V151" s="6">
        <v>6999</v>
      </c>
    </row>
    <row r="152" spans="1:22" ht="15" thickBot="1" x14ac:dyDescent="0.35">
      <c r="A152" s="4" t="s">
        <v>3558</v>
      </c>
      <c r="B152" s="3" t="s">
        <v>176</v>
      </c>
      <c r="C152" s="4" t="s">
        <v>99</v>
      </c>
      <c r="D152" s="6">
        <v>5779</v>
      </c>
      <c r="E152" s="6">
        <v>11520</v>
      </c>
      <c r="F152" s="6">
        <v>833</v>
      </c>
      <c r="G152" s="6">
        <v>18132</v>
      </c>
      <c r="H152" s="96">
        <f t="shared" si="11"/>
        <v>3.7486045069257803</v>
      </c>
      <c r="I152" s="96">
        <f t="shared" si="14"/>
        <v>0.50229929635990911</v>
      </c>
      <c r="J152" s="6">
        <v>122</v>
      </c>
      <c r="K152" s="104">
        <f t="shared" si="15"/>
        <v>2.5222245193301632E-2</v>
      </c>
      <c r="L152" s="6">
        <v>139</v>
      </c>
      <c r="M152" s="6">
        <v>478</v>
      </c>
      <c r="N152" s="6">
        <v>31234</v>
      </c>
      <c r="O152" s="113">
        <f t="shared" si="12"/>
        <v>6.4573082489146163</v>
      </c>
      <c r="P152" s="113">
        <f t="shared" si="13"/>
        <v>24.690909090909091</v>
      </c>
      <c r="Q152" s="6">
        <v>8527</v>
      </c>
      <c r="R152" s="4" t="s">
        <v>460</v>
      </c>
      <c r="S152" s="31">
        <v>3024</v>
      </c>
      <c r="T152" s="6">
        <v>36098</v>
      </c>
      <c r="U152" s="6">
        <v>1265</v>
      </c>
      <c r="V152" s="6">
        <v>4837</v>
      </c>
    </row>
    <row r="153" spans="1:22" ht="15" thickBot="1" x14ac:dyDescent="0.35">
      <c r="A153" s="4" t="s">
        <v>3559</v>
      </c>
      <c r="B153" s="39" t="s">
        <v>177</v>
      </c>
      <c r="C153" s="4" t="s">
        <v>99</v>
      </c>
      <c r="D153" s="6">
        <v>9633</v>
      </c>
      <c r="E153" s="6">
        <v>23364</v>
      </c>
      <c r="F153" s="6">
        <v>1266</v>
      </c>
      <c r="G153" s="6">
        <v>34263</v>
      </c>
      <c r="H153" s="96">
        <f t="shared" si="11"/>
        <v>6.5387404580152673</v>
      </c>
      <c r="I153" s="96">
        <f t="shared" si="14"/>
        <v>1.2254730140562968</v>
      </c>
      <c r="J153" s="6">
        <v>2851</v>
      </c>
      <c r="K153" s="104">
        <f t="shared" si="15"/>
        <v>0.54408396946564885</v>
      </c>
      <c r="L153" s="6">
        <v>415</v>
      </c>
      <c r="M153" s="6">
        <v>1549</v>
      </c>
      <c r="N153" s="6">
        <v>26444</v>
      </c>
      <c r="O153" s="113">
        <f t="shared" si="12"/>
        <v>5.0465648854961831</v>
      </c>
      <c r="P153" s="113">
        <f t="shared" si="13"/>
        <v>13.701554404145078</v>
      </c>
      <c r="Q153" s="6">
        <v>10493</v>
      </c>
      <c r="R153" s="4" t="s">
        <v>460</v>
      </c>
      <c r="S153" s="31">
        <v>1328</v>
      </c>
      <c r="T153" s="6">
        <v>27959</v>
      </c>
      <c r="U153" s="6">
        <v>1930</v>
      </c>
      <c r="V153" s="6">
        <v>5240</v>
      </c>
    </row>
    <row r="154" spans="1:22" x14ac:dyDescent="0.3">
      <c r="B154" s="77" t="s">
        <v>2549</v>
      </c>
      <c r="C154" s="78"/>
      <c r="D154" s="79">
        <f>SUM(D77:D153)</f>
        <v>733208</v>
      </c>
      <c r="E154" s="79">
        <f>SUM(E77:E153)</f>
        <v>1572259</v>
      </c>
      <c r="F154" s="79">
        <f>SUM(F77:F153)</f>
        <v>84176</v>
      </c>
      <c r="G154" s="79">
        <f>SUM(G77:G153)</f>
        <v>2389643</v>
      </c>
      <c r="H154" s="97"/>
      <c r="I154" s="97"/>
      <c r="J154" s="79">
        <f>SUM(J77:J153)</f>
        <v>193625</v>
      </c>
      <c r="K154" s="105"/>
      <c r="L154" s="79">
        <f>SUM(L77:L153)</f>
        <v>124883</v>
      </c>
      <c r="M154" s="79">
        <f>SUM(M77:M153)</f>
        <v>164364</v>
      </c>
      <c r="N154" s="90">
        <f>SUM(N77:N153)</f>
        <v>1850415</v>
      </c>
      <c r="O154" s="85"/>
      <c r="P154" s="110"/>
      <c r="Q154" s="79">
        <f>SUM(Q77:Q153)</f>
        <v>374438</v>
      </c>
      <c r="R154" s="78"/>
      <c r="S154" s="115">
        <f>SUM(S77:S153)</f>
        <v>131703</v>
      </c>
      <c r="T154" s="79">
        <f>SUM(T77:T153)</f>
        <v>2473580</v>
      </c>
      <c r="U154" s="79">
        <f>SUM(U77:U153)</f>
        <v>330516</v>
      </c>
      <c r="V154" s="80">
        <f>SUM(V77:V153)</f>
        <v>411236</v>
      </c>
    </row>
    <row r="155" spans="1:22" ht="15" thickBot="1" x14ac:dyDescent="0.35">
      <c r="B155" s="81" t="s">
        <v>2550</v>
      </c>
      <c r="C155" s="82"/>
      <c r="D155" s="83">
        <f>D154/77</f>
        <v>9522.181818181818</v>
      </c>
      <c r="E155" s="83">
        <f>E154/77</f>
        <v>20418.948051948053</v>
      </c>
      <c r="F155" s="83">
        <f>F154/77</f>
        <v>1093.1948051948052</v>
      </c>
      <c r="G155" s="83">
        <f>G154/77</f>
        <v>31034.324675324675</v>
      </c>
      <c r="H155" s="98">
        <f>G154/V154</f>
        <v>5.8108798840568436</v>
      </c>
      <c r="I155" s="98">
        <f>G154/T154</f>
        <v>0.96606659174152443</v>
      </c>
      <c r="J155" s="83">
        <f>J154/77</f>
        <v>2514.6103896103896</v>
      </c>
      <c r="K155" s="111">
        <f>J154/V154</f>
        <v>0.47083669717631726</v>
      </c>
      <c r="L155" s="83">
        <f>L154/77</f>
        <v>1621.8571428571429</v>
      </c>
      <c r="M155" s="83">
        <f>M154/77</f>
        <v>2134.5974025974024</v>
      </c>
      <c r="N155" s="83">
        <f>N154/77</f>
        <v>24031.363636363636</v>
      </c>
      <c r="O155" s="86">
        <f>N154/V154</f>
        <v>4.4996425410226735</v>
      </c>
      <c r="P155" s="111">
        <f>N154/U154</f>
        <v>5.5985640634644014</v>
      </c>
      <c r="Q155" s="83">
        <f>Q154/77</f>
        <v>4862.8311688311687</v>
      </c>
      <c r="R155" s="119">
        <v>1</v>
      </c>
      <c r="S155" s="116">
        <f>S154/73</f>
        <v>1804.1506849315069</v>
      </c>
      <c r="T155" s="116">
        <f>T154/77</f>
        <v>32124.415584415583</v>
      </c>
      <c r="U155" s="116">
        <f>U154/77</f>
        <v>4292.4155844155848</v>
      </c>
      <c r="V155" s="116">
        <f>V154/77</f>
        <v>5340.727272727273</v>
      </c>
    </row>
    <row r="156" spans="1:22" ht="15" thickBot="1" x14ac:dyDescent="0.35">
      <c r="B156" s="22"/>
      <c r="C156" s="4"/>
      <c r="D156" s="6"/>
      <c r="E156" s="6"/>
      <c r="F156" s="6"/>
      <c r="G156" s="6"/>
      <c r="H156" s="95"/>
      <c r="I156" s="95"/>
      <c r="J156" s="6"/>
      <c r="K156" s="103"/>
      <c r="L156" s="6"/>
      <c r="M156" s="6"/>
      <c r="N156" s="6"/>
      <c r="O156" s="109"/>
      <c r="P156" s="109"/>
      <c r="Q156" s="6"/>
      <c r="R156" s="4"/>
      <c r="S156" s="31"/>
      <c r="T156" s="6"/>
      <c r="U156" s="6"/>
      <c r="V156" s="6"/>
    </row>
    <row r="157" spans="1:22" ht="15" thickBot="1" x14ac:dyDescent="0.35">
      <c r="A157" s="4" t="s">
        <v>3408</v>
      </c>
      <c r="B157" s="44" t="s">
        <v>178</v>
      </c>
      <c r="C157" s="76" t="s">
        <v>179</v>
      </c>
      <c r="D157" s="52">
        <v>8970</v>
      </c>
      <c r="E157" s="52">
        <v>17278</v>
      </c>
      <c r="F157" s="52">
        <v>3193</v>
      </c>
      <c r="G157" s="52">
        <v>29441</v>
      </c>
      <c r="H157" s="99">
        <f>G157/V157</f>
        <v>3.9731443994601889</v>
      </c>
      <c r="I157" s="99">
        <f>G157/T157</f>
        <v>0.71760060447997664</v>
      </c>
      <c r="J157" s="52">
        <v>2300</v>
      </c>
      <c r="K157" s="106">
        <f>J157/V157</f>
        <v>0.31039136302294196</v>
      </c>
      <c r="L157" s="52">
        <v>1367</v>
      </c>
      <c r="M157" s="52">
        <v>2169</v>
      </c>
      <c r="N157" s="52">
        <v>27948</v>
      </c>
      <c r="O157" s="112">
        <f>N157/V157</f>
        <v>3.7716599190283402</v>
      </c>
      <c r="P157" s="112">
        <f>N157/U157</f>
        <v>2.7917290979922087</v>
      </c>
      <c r="Q157" s="52">
        <v>8603</v>
      </c>
      <c r="R157" s="51" t="s">
        <v>460</v>
      </c>
      <c r="S157" s="53">
        <v>21421</v>
      </c>
      <c r="T157" s="52">
        <v>41027</v>
      </c>
      <c r="U157" s="52">
        <v>10011</v>
      </c>
      <c r="V157" s="52">
        <v>7410</v>
      </c>
    </row>
    <row r="158" spans="1:22" ht="15" thickBot="1" x14ac:dyDescent="0.35">
      <c r="A158" s="4" t="s">
        <v>3409</v>
      </c>
      <c r="B158" s="21" t="s">
        <v>180</v>
      </c>
      <c r="C158" s="4" t="s">
        <v>179</v>
      </c>
      <c r="D158" s="6">
        <v>14588</v>
      </c>
      <c r="E158" s="6">
        <v>68556</v>
      </c>
      <c r="F158" s="6">
        <v>3301</v>
      </c>
      <c r="G158" s="6">
        <v>86445</v>
      </c>
      <c r="H158" s="95">
        <f t="shared" ref="H158:H222" si="16">G158/V158</f>
        <v>7.4721237790647423</v>
      </c>
      <c r="I158" s="95">
        <f t="shared" ref="I158:I222" si="17">G158/T158</f>
        <v>0.89789665022072185</v>
      </c>
      <c r="J158" s="6">
        <v>4422</v>
      </c>
      <c r="K158" s="103">
        <f>J158/V158</f>
        <v>0.38222836891693318</v>
      </c>
      <c r="L158" s="6">
        <v>5547</v>
      </c>
      <c r="M158" s="6">
        <v>5087</v>
      </c>
      <c r="N158" s="6">
        <v>81392</v>
      </c>
      <c r="O158" s="113">
        <f t="shared" ref="O158:O222" si="18">N158/V158</f>
        <v>7.0353530987985131</v>
      </c>
      <c r="P158" s="113">
        <f t="shared" ref="P158:P222" si="19">N158/U158</f>
        <v>26.73850197109067</v>
      </c>
      <c r="Q158" s="6">
        <v>16558</v>
      </c>
      <c r="R158" s="4" t="s">
        <v>460</v>
      </c>
      <c r="S158" s="31">
        <v>60000</v>
      </c>
      <c r="T158" s="6">
        <v>96275</v>
      </c>
      <c r="U158" s="6">
        <v>3044</v>
      </c>
      <c r="V158" s="6">
        <v>11569</v>
      </c>
    </row>
    <row r="159" spans="1:22" ht="15" thickBot="1" x14ac:dyDescent="0.35">
      <c r="A159" s="4" t="s">
        <v>3410</v>
      </c>
      <c r="B159" s="3" t="s">
        <v>181</v>
      </c>
      <c r="C159" s="4" t="s">
        <v>179</v>
      </c>
      <c r="D159" s="6">
        <v>18859</v>
      </c>
      <c r="E159" s="6">
        <v>40000</v>
      </c>
      <c r="F159" s="6">
        <v>3460</v>
      </c>
      <c r="G159" s="6">
        <v>62319</v>
      </c>
      <c r="H159" s="95">
        <f t="shared" si="16"/>
        <v>6.4206676282711728</v>
      </c>
      <c r="I159" s="95">
        <f t="shared" si="17"/>
        <v>0.89116259116259111</v>
      </c>
      <c r="J159" s="6">
        <v>950</v>
      </c>
      <c r="K159" s="103">
        <f t="shared" ref="K159:K223" si="20">J159/V159</f>
        <v>9.7877601483618376E-2</v>
      </c>
      <c r="L159" s="6">
        <v>11371</v>
      </c>
      <c r="M159" s="6">
        <v>9798</v>
      </c>
      <c r="N159" s="6">
        <v>58791</v>
      </c>
      <c r="O159" s="113">
        <f t="shared" si="18"/>
        <v>6.057181125077272</v>
      </c>
      <c r="P159" s="113">
        <f t="shared" si="19"/>
        <v>14.255819592628516</v>
      </c>
      <c r="Q159" s="6">
        <v>7475</v>
      </c>
      <c r="R159" s="4" t="s">
        <v>460</v>
      </c>
      <c r="S159" s="31">
        <v>7185</v>
      </c>
      <c r="T159" s="6">
        <v>69930</v>
      </c>
      <c r="U159" s="6">
        <v>4124</v>
      </c>
      <c r="V159" s="6">
        <v>9706</v>
      </c>
    </row>
    <row r="160" spans="1:22" ht="15" thickBot="1" x14ac:dyDescent="0.35">
      <c r="A160" s="4" t="s">
        <v>3411</v>
      </c>
      <c r="B160" s="3" t="s">
        <v>182</v>
      </c>
      <c r="C160" s="4" t="s">
        <v>179</v>
      </c>
      <c r="D160" s="6">
        <v>21211</v>
      </c>
      <c r="E160" s="6">
        <v>30654</v>
      </c>
      <c r="F160" s="6">
        <v>166</v>
      </c>
      <c r="G160" s="6">
        <v>52031</v>
      </c>
      <c r="H160" s="95">
        <f t="shared" si="16"/>
        <v>4.3716182154259791</v>
      </c>
      <c r="I160" s="95">
        <f t="shared" si="17"/>
        <v>0.59027533551907607</v>
      </c>
      <c r="J160" s="6">
        <v>21838</v>
      </c>
      <c r="K160" s="103">
        <f t="shared" si="20"/>
        <v>1.8348176777012266</v>
      </c>
      <c r="L160" s="6">
        <v>417</v>
      </c>
      <c r="M160" s="6">
        <v>1449</v>
      </c>
      <c r="N160" s="6">
        <v>115214</v>
      </c>
      <c r="O160" s="113">
        <f t="shared" si="18"/>
        <v>9.6802218114602585</v>
      </c>
      <c r="P160" s="113">
        <f t="shared" si="19"/>
        <v>6.4096801112656463</v>
      </c>
      <c r="Q160" s="6">
        <v>32028</v>
      </c>
      <c r="R160" s="4" t="s">
        <v>460</v>
      </c>
      <c r="S160" s="31">
        <v>12480</v>
      </c>
      <c r="T160" s="6">
        <v>88147</v>
      </c>
      <c r="U160" s="6">
        <v>17975</v>
      </c>
      <c r="V160" s="6">
        <v>11902</v>
      </c>
    </row>
    <row r="161" spans="1:22" ht="15" thickBot="1" x14ac:dyDescent="0.35">
      <c r="A161" s="4" t="s">
        <v>3412</v>
      </c>
      <c r="B161" s="3" t="s">
        <v>183</v>
      </c>
      <c r="C161" s="4" t="s">
        <v>179</v>
      </c>
      <c r="D161" s="6">
        <v>15290</v>
      </c>
      <c r="E161" s="6">
        <v>18941</v>
      </c>
      <c r="F161" s="6">
        <v>2215</v>
      </c>
      <c r="G161" s="6">
        <v>36446</v>
      </c>
      <c r="H161" s="95">
        <f t="shared" si="16"/>
        <v>3.3132727272727274</v>
      </c>
      <c r="I161" s="95">
        <f t="shared" si="17"/>
        <v>0.62033632897603486</v>
      </c>
      <c r="J161" s="6">
        <v>625</v>
      </c>
      <c r="K161" s="103">
        <f t="shared" si="20"/>
        <v>5.6818181818181816E-2</v>
      </c>
      <c r="L161" s="6">
        <v>5294</v>
      </c>
      <c r="M161" s="6">
        <v>3836</v>
      </c>
      <c r="N161" s="6">
        <v>35424</v>
      </c>
      <c r="O161" s="113">
        <f t="shared" si="18"/>
        <v>3.2203636363636363</v>
      </c>
      <c r="P161" s="113">
        <f t="shared" si="19"/>
        <v>5.4016468435498624</v>
      </c>
      <c r="Q161" s="6">
        <v>7216</v>
      </c>
      <c r="R161" s="4" t="s">
        <v>460</v>
      </c>
      <c r="S161" s="31">
        <v>964</v>
      </c>
      <c r="T161" s="6">
        <v>58752</v>
      </c>
      <c r="U161" s="6">
        <v>6558</v>
      </c>
      <c r="V161" s="6">
        <v>11000</v>
      </c>
    </row>
    <row r="162" spans="1:22" ht="15" thickBot="1" x14ac:dyDescent="0.35">
      <c r="A162" s="4" t="s">
        <v>3413</v>
      </c>
      <c r="B162" s="3" t="s">
        <v>184</v>
      </c>
      <c r="C162" s="4" t="s">
        <v>179</v>
      </c>
      <c r="D162" s="6">
        <v>8642</v>
      </c>
      <c r="E162" s="6">
        <v>16137</v>
      </c>
      <c r="F162" s="6">
        <v>2815</v>
      </c>
      <c r="G162" s="6">
        <v>27594</v>
      </c>
      <c r="H162" s="95">
        <f t="shared" si="16"/>
        <v>3.8474623535973231</v>
      </c>
      <c r="I162" s="95">
        <f t="shared" si="17"/>
        <v>0.93895467537770516</v>
      </c>
      <c r="J162" s="6">
        <v>1300</v>
      </c>
      <c r="K162" s="103">
        <f t="shared" si="20"/>
        <v>0.18126045733407697</v>
      </c>
      <c r="L162" s="6">
        <v>848</v>
      </c>
      <c r="M162" s="6">
        <v>2843</v>
      </c>
      <c r="N162" s="6">
        <v>37084</v>
      </c>
      <c r="O162" s="113">
        <f t="shared" si="18"/>
        <v>5.1706636921360847</v>
      </c>
      <c r="P162" s="113">
        <f t="shared" si="19"/>
        <v>13.150354609929078</v>
      </c>
      <c r="Q162" s="6">
        <v>3000</v>
      </c>
      <c r="R162" s="4" t="s">
        <v>460</v>
      </c>
      <c r="S162" s="31">
        <v>600</v>
      </c>
      <c r="T162" s="6">
        <v>29388</v>
      </c>
      <c r="U162" s="6">
        <v>2820</v>
      </c>
      <c r="V162" s="6">
        <v>7172</v>
      </c>
    </row>
    <row r="163" spans="1:22" ht="15" thickBot="1" x14ac:dyDescent="0.35">
      <c r="A163" s="4" t="s">
        <v>3414</v>
      </c>
      <c r="B163" s="3" t="s">
        <v>185</v>
      </c>
      <c r="C163" s="4" t="s">
        <v>179</v>
      </c>
      <c r="D163" s="6">
        <v>34876</v>
      </c>
      <c r="E163" s="6">
        <v>64705</v>
      </c>
      <c r="F163" s="6">
        <v>1676</v>
      </c>
      <c r="G163" s="6">
        <v>101257</v>
      </c>
      <c r="H163" s="95">
        <f t="shared" si="16"/>
        <v>11.009785799717299</v>
      </c>
      <c r="I163" s="95">
        <f t="shared" si="17"/>
        <v>1.5038242763578038</v>
      </c>
      <c r="J163" s="6">
        <v>8846</v>
      </c>
      <c r="K163" s="103">
        <f t="shared" si="20"/>
        <v>0.96183538110253342</v>
      </c>
      <c r="L163" s="6">
        <v>1262</v>
      </c>
      <c r="M163" s="6">
        <v>3200</v>
      </c>
      <c r="N163" s="6">
        <v>102415</v>
      </c>
      <c r="O163" s="113">
        <f t="shared" si="18"/>
        <v>11.135696422746548</v>
      </c>
      <c r="P163" s="113">
        <f t="shared" si="19"/>
        <v>15.681365793905988</v>
      </c>
      <c r="Q163" s="6">
        <v>21670</v>
      </c>
      <c r="R163" s="4" t="s">
        <v>460</v>
      </c>
      <c r="S163" s="31">
        <v>4845</v>
      </c>
      <c r="T163" s="6">
        <v>67333</v>
      </c>
      <c r="U163" s="6">
        <v>6531</v>
      </c>
      <c r="V163" s="6">
        <v>9197</v>
      </c>
    </row>
    <row r="164" spans="1:22" ht="15" thickBot="1" x14ac:dyDescent="0.35">
      <c r="A164" s="4" t="s">
        <v>3415</v>
      </c>
      <c r="B164" s="3" t="s">
        <v>186</v>
      </c>
      <c r="C164" s="4" t="s">
        <v>179</v>
      </c>
      <c r="D164" s="6">
        <v>27674</v>
      </c>
      <c r="E164" s="6">
        <v>70081</v>
      </c>
      <c r="F164" s="6">
        <v>4119</v>
      </c>
      <c r="G164" s="6">
        <v>101874</v>
      </c>
      <c r="H164" s="95">
        <f t="shared" si="16"/>
        <v>8.6151374207188169</v>
      </c>
      <c r="I164" s="95">
        <f t="shared" si="17"/>
        <v>1.0443473982039611</v>
      </c>
      <c r="J164" s="6">
        <v>9550</v>
      </c>
      <c r="K164" s="103">
        <f t="shared" si="20"/>
        <v>0.80761099365750533</v>
      </c>
      <c r="L164" s="6">
        <v>12794</v>
      </c>
      <c r="M164" s="6">
        <v>10789</v>
      </c>
      <c r="N164" s="6">
        <v>108887</v>
      </c>
      <c r="O164" s="113">
        <f t="shared" si="18"/>
        <v>9.2082029598308672</v>
      </c>
      <c r="P164" s="113">
        <f t="shared" si="19"/>
        <v>19.830085594609361</v>
      </c>
      <c r="Q164" s="6">
        <v>22379</v>
      </c>
      <c r="R164" s="4" t="s">
        <v>460</v>
      </c>
      <c r="S164" s="31">
        <v>11900</v>
      </c>
      <c r="T164" s="6">
        <v>97548</v>
      </c>
      <c r="U164" s="6">
        <v>5491</v>
      </c>
      <c r="V164" s="6">
        <v>11825</v>
      </c>
    </row>
    <row r="165" spans="1:22" ht="15" thickBot="1" x14ac:dyDescent="0.35">
      <c r="A165" s="4" t="s">
        <v>3416</v>
      </c>
      <c r="B165" s="3" t="s">
        <v>187</v>
      </c>
      <c r="C165" s="4" t="s">
        <v>179</v>
      </c>
      <c r="D165" s="6">
        <v>26085</v>
      </c>
      <c r="E165" s="6">
        <v>52963</v>
      </c>
      <c r="F165" s="6">
        <v>4115</v>
      </c>
      <c r="G165" s="6">
        <v>83163</v>
      </c>
      <c r="H165" s="95">
        <f t="shared" si="16"/>
        <v>11.5088569056186</v>
      </c>
      <c r="I165" s="95">
        <f t="shared" si="17"/>
        <v>1.5870195794053663</v>
      </c>
      <c r="J165" s="6">
        <v>3000</v>
      </c>
      <c r="K165" s="103">
        <f t="shared" si="20"/>
        <v>0.41516745087185164</v>
      </c>
      <c r="L165" s="6">
        <v>4224</v>
      </c>
      <c r="M165" s="6">
        <v>5340</v>
      </c>
      <c r="N165" s="6">
        <v>65723</v>
      </c>
      <c r="O165" s="113">
        <f t="shared" si="18"/>
        <v>9.0953501245502348</v>
      </c>
      <c r="P165" s="113">
        <f t="shared" si="19"/>
        <v>16.982687338501293</v>
      </c>
      <c r="Q165" s="6">
        <v>10008</v>
      </c>
      <c r="R165" s="4" t="s">
        <v>460</v>
      </c>
      <c r="S165" s="31">
        <v>7500</v>
      </c>
      <c r="T165" s="6">
        <v>52402</v>
      </c>
      <c r="U165" s="6">
        <v>3870</v>
      </c>
      <c r="V165" s="6">
        <v>7226</v>
      </c>
    </row>
    <row r="166" spans="1:22" ht="15" thickBot="1" x14ac:dyDescent="0.35">
      <c r="A166" s="4" t="s">
        <v>3417</v>
      </c>
      <c r="B166" s="3" t="s">
        <v>188</v>
      </c>
      <c r="C166" s="4" t="s">
        <v>179</v>
      </c>
      <c r="D166" s="6">
        <v>22031</v>
      </c>
      <c r="E166" s="6">
        <v>29954</v>
      </c>
      <c r="F166" s="6">
        <v>5682</v>
      </c>
      <c r="G166" s="6">
        <v>57667</v>
      </c>
      <c r="H166" s="95">
        <f t="shared" si="16"/>
        <v>5.7152626362735379</v>
      </c>
      <c r="I166" s="95">
        <f t="shared" si="17"/>
        <v>1.1295958943017768</v>
      </c>
      <c r="J166" s="6">
        <v>1739</v>
      </c>
      <c r="K166" s="103">
        <f t="shared" si="20"/>
        <v>0.17234886025768087</v>
      </c>
      <c r="L166" s="6">
        <v>665</v>
      </c>
      <c r="M166" s="6">
        <v>1462</v>
      </c>
      <c r="N166" s="6">
        <v>48753</v>
      </c>
      <c r="O166" s="113">
        <f t="shared" si="18"/>
        <v>4.8318136769078297</v>
      </c>
      <c r="P166" s="113">
        <f t="shared" si="19"/>
        <v>8.6841824011400064</v>
      </c>
      <c r="Q166" s="6">
        <v>7735</v>
      </c>
      <c r="R166" s="4" t="s">
        <v>460</v>
      </c>
      <c r="S166" s="31">
        <v>2143</v>
      </c>
      <c r="T166" s="6">
        <v>51051</v>
      </c>
      <c r="U166" s="6">
        <v>5614</v>
      </c>
      <c r="V166" s="6">
        <v>10090</v>
      </c>
    </row>
    <row r="167" spans="1:22" ht="15" thickBot="1" x14ac:dyDescent="0.35">
      <c r="A167" s="4" t="s">
        <v>3418</v>
      </c>
      <c r="B167" s="3" t="s">
        <v>189</v>
      </c>
      <c r="C167" s="4" t="s">
        <v>179</v>
      </c>
      <c r="D167" s="6">
        <v>17475</v>
      </c>
      <c r="E167" s="6">
        <v>41355</v>
      </c>
      <c r="F167" s="6">
        <v>978</v>
      </c>
      <c r="G167" s="6">
        <v>59808</v>
      </c>
      <c r="H167" s="95">
        <f t="shared" si="16"/>
        <v>6.1625965996908807</v>
      </c>
      <c r="I167" s="95">
        <f t="shared" si="17"/>
        <v>1.4309503301751363</v>
      </c>
      <c r="J167" s="6">
        <v>1843</v>
      </c>
      <c r="K167" s="103">
        <f t="shared" si="20"/>
        <v>0.18990211231324058</v>
      </c>
      <c r="L167" s="6">
        <v>417</v>
      </c>
      <c r="M167" s="6">
        <v>1478</v>
      </c>
      <c r="N167" s="6">
        <v>38473</v>
      </c>
      <c r="O167" s="113">
        <f t="shared" si="18"/>
        <v>3.9642452344152499</v>
      </c>
      <c r="P167" s="113">
        <f t="shared" si="19"/>
        <v>5.9992203336971777</v>
      </c>
      <c r="Q167" s="6">
        <v>3879</v>
      </c>
      <c r="R167" s="4" t="s">
        <v>460</v>
      </c>
      <c r="S167" s="31">
        <v>2314</v>
      </c>
      <c r="T167" s="6">
        <v>41796</v>
      </c>
      <c r="U167" s="6">
        <v>6413</v>
      </c>
      <c r="V167" s="6">
        <v>9705</v>
      </c>
    </row>
    <row r="168" spans="1:22" ht="15" thickBot="1" x14ac:dyDescent="0.35">
      <c r="A168" s="4" t="s">
        <v>3419</v>
      </c>
      <c r="B168" s="3" t="s">
        <v>190</v>
      </c>
      <c r="C168" s="4" t="s">
        <v>179</v>
      </c>
      <c r="D168" s="6">
        <v>9652</v>
      </c>
      <c r="E168" s="6">
        <v>23989</v>
      </c>
      <c r="F168" s="6">
        <v>3542</v>
      </c>
      <c r="G168" s="6">
        <v>37183</v>
      </c>
      <c r="H168" s="95">
        <f t="shared" si="16"/>
        <v>4.2778416935112746</v>
      </c>
      <c r="I168" s="95">
        <f t="shared" si="17"/>
        <v>0.65978777769891406</v>
      </c>
      <c r="J168" s="6">
        <v>2010</v>
      </c>
      <c r="K168" s="103">
        <f t="shared" si="20"/>
        <v>0.23124712379199264</v>
      </c>
      <c r="L168" s="6">
        <v>3714</v>
      </c>
      <c r="M168" s="6">
        <v>3197</v>
      </c>
      <c r="N168" s="6">
        <v>40596</v>
      </c>
      <c r="O168" s="113">
        <f t="shared" si="18"/>
        <v>4.6705016106764843</v>
      </c>
      <c r="P168" s="113">
        <f t="shared" si="19"/>
        <v>9.0717318435754191</v>
      </c>
      <c r="Q168" s="6">
        <v>3245</v>
      </c>
      <c r="R168" s="4" t="s">
        <v>460</v>
      </c>
      <c r="S168" s="58" t="s">
        <v>2557</v>
      </c>
      <c r="T168" s="6">
        <v>56356</v>
      </c>
      <c r="U168" s="6">
        <v>4475</v>
      </c>
      <c r="V168" s="6">
        <v>8692</v>
      </c>
    </row>
    <row r="169" spans="1:22" ht="15" thickBot="1" x14ac:dyDescent="0.35">
      <c r="A169" s="4" t="s">
        <v>3420</v>
      </c>
      <c r="B169" s="3" t="s">
        <v>191</v>
      </c>
      <c r="C169" s="4" t="s">
        <v>179</v>
      </c>
      <c r="D169" s="6">
        <v>21995</v>
      </c>
      <c r="E169" s="6">
        <v>42082</v>
      </c>
      <c r="F169" s="6">
        <v>2122</v>
      </c>
      <c r="G169" s="6">
        <v>66199</v>
      </c>
      <c r="H169" s="95">
        <f t="shared" si="16"/>
        <v>5.594439279979718</v>
      </c>
      <c r="I169" s="95">
        <f t="shared" si="17"/>
        <v>0.77680122037080501</v>
      </c>
      <c r="J169" s="6">
        <v>5148</v>
      </c>
      <c r="K169" s="103">
        <f t="shared" si="20"/>
        <v>0.43505450857770639</v>
      </c>
      <c r="L169" s="6">
        <v>10549</v>
      </c>
      <c r="M169" s="6">
        <v>3377</v>
      </c>
      <c r="N169" s="6">
        <v>132000</v>
      </c>
      <c r="O169" s="113">
        <f t="shared" si="18"/>
        <v>11.15524380968478</v>
      </c>
      <c r="P169" s="113">
        <f t="shared" si="19"/>
        <v>22.229706972044461</v>
      </c>
      <c r="Q169" s="6">
        <v>15143</v>
      </c>
      <c r="R169" s="4" t="s">
        <v>460</v>
      </c>
      <c r="S169" s="31">
        <v>1800</v>
      </c>
      <c r="T169" s="6">
        <v>85220</v>
      </c>
      <c r="U169" s="6">
        <v>5938</v>
      </c>
      <c r="V169" s="6">
        <v>11833</v>
      </c>
    </row>
    <row r="170" spans="1:22" ht="15" thickBot="1" x14ac:dyDescent="0.35">
      <c r="A170" s="4" t="s">
        <v>3421</v>
      </c>
      <c r="B170" s="3" t="s">
        <v>192</v>
      </c>
      <c r="C170" s="4" t="s">
        <v>179</v>
      </c>
      <c r="D170" s="6">
        <v>11058</v>
      </c>
      <c r="E170" s="6">
        <v>25920</v>
      </c>
      <c r="F170" s="6">
        <v>2042</v>
      </c>
      <c r="G170" s="6">
        <v>39020</v>
      </c>
      <c r="H170" s="95">
        <f t="shared" si="16"/>
        <v>3.593994657824445</v>
      </c>
      <c r="I170" s="95">
        <f t="shared" si="17"/>
        <v>0.79593668407310703</v>
      </c>
      <c r="J170" s="6">
        <v>12865</v>
      </c>
      <c r="K170" s="103">
        <f t="shared" si="20"/>
        <v>1.1849498019710785</v>
      </c>
      <c r="L170" s="6">
        <v>10962</v>
      </c>
      <c r="M170" s="6">
        <v>5805</v>
      </c>
      <c r="N170" s="6">
        <v>50000</v>
      </c>
      <c r="O170" s="113">
        <f t="shared" si="18"/>
        <v>4.6053237542599241</v>
      </c>
      <c r="P170" s="113">
        <f t="shared" si="19"/>
        <v>20.807324178110694</v>
      </c>
      <c r="Q170" s="6">
        <v>11190</v>
      </c>
      <c r="R170" s="4" t="s">
        <v>460</v>
      </c>
      <c r="S170" s="31">
        <v>4552</v>
      </c>
      <c r="T170" s="6">
        <v>49024</v>
      </c>
      <c r="U170" s="6">
        <v>2403</v>
      </c>
      <c r="V170" s="6">
        <v>10857</v>
      </c>
    </row>
    <row r="171" spans="1:22" ht="15" thickBot="1" x14ac:dyDescent="0.35">
      <c r="A171" s="4" t="s">
        <v>3422</v>
      </c>
      <c r="B171" s="3" t="s">
        <v>193</v>
      </c>
      <c r="C171" s="4" t="s">
        <v>179</v>
      </c>
      <c r="D171" s="6">
        <v>13159</v>
      </c>
      <c r="E171" s="6">
        <v>17732</v>
      </c>
      <c r="F171" s="6">
        <v>1612</v>
      </c>
      <c r="G171" s="6">
        <v>32503</v>
      </c>
      <c r="H171" s="95">
        <f t="shared" si="16"/>
        <v>3.4332946023027358</v>
      </c>
      <c r="I171" s="95">
        <f t="shared" si="17"/>
        <v>1.2373610476625552</v>
      </c>
      <c r="J171" s="6">
        <v>8920</v>
      </c>
      <c r="K171" s="103">
        <f t="shared" si="20"/>
        <v>0.94222034435407209</v>
      </c>
      <c r="L171" s="6">
        <v>6537</v>
      </c>
      <c r="M171" s="6">
        <v>4424</v>
      </c>
      <c r="N171" s="6">
        <v>28774</v>
      </c>
      <c r="O171" s="113">
        <f t="shared" si="18"/>
        <v>3.0394000211260166</v>
      </c>
      <c r="P171" s="113">
        <f t="shared" si="19"/>
        <v>10.42536231884058</v>
      </c>
      <c r="Q171" s="6">
        <v>5005</v>
      </c>
      <c r="R171" s="4" t="s">
        <v>460</v>
      </c>
      <c r="S171" s="31">
        <v>4011</v>
      </c>
      <c r="T171" s="6">
        <v>26268</v>
      </c>
      <c r="U171" s="6">
        <v>2760</v>
      </c>
      <c r="V171" s="6">
        <v>9467</v>
      </c>
    </row>
    <row r="172" spans="1:22" ht="15" thickBot="1" x14ac:dyDescent="0.35">
      <c r="A172" s="4" t="s">
        <v>3423</v>
      </c>
      <c r="B172" s="3" t="s">
        <v>194</v>
      </c>
      <c r="C172" s="4" t="s">
        <v>179</v>
      </c>
      <c r="D172" s="6">
        <v>11343</v>
      </c>
      <c r="E172" s="6">
        <v>25141</v>
      </c>
      <c r="F172" s="6">
        <v>889</v>
      </c>
      <c r="G172" s="6">
        <v>37373</v>
      </c>
      <c r="H172" s="95">
        <f t="shared" si="16"/>
        <v>4.5262201768196686</v>
      </c>
      <c r="I172" s="95">
        <f t="shared" si="17"/>
        <v>0.77157957759563967</v>
      </c>
      <c r="J172" s="6">
        <v>4530</v>
      </c>
      <c r="K172" s="103">
        <f t="shared" si="20"/>
        <v>0.54862540874409593</v>
      </c>
      <c r="L172" s="6">
        <v>16949</v>
      </c>
      <c r="M172" s="6">
        <v>15907</v>
      </c>
      <c r="N172" s="6">
        <v>61137</v>
      </c>
      <c r="O172" s="113">
        <f t="shared" si="18"/>
        <v>7.4042630495337294</v>
      </c>
      <c r="P172" s="113">
        <f t="shared" si="19"/>
        <v>14.824684772065956</v>
      </c>
      <c r="Q172" s="6">
        <v>12496</v>
      </c>
      <c r="R172" s="4" t="s">
        <v>460</v>
      </c>
      <c r="S172" s="31">
        <v>9258</v>
      </c>
      <c r="T172" s="6">
        <v>48437</v>
      </c>
      <c r="U172" s="6">
        <v>4124</v>
      </c>
      <c r="V172" s="6">
        <v>8257</v>
      </c>
    </row>
    <row r="173" spans="1:22" ht="15" thickBot="1" x14ac:dyDescent="0.35">
      <c r="A173" s="4" t="s">
        <v>3424</v>
      </c>
      <c r="B173" s="3" t="s">
        <v>195</v>
      </c>
      <c r="C173" s="4" t="s">
        <v>179</v>
      </c>
      <c r="D173" s="6">
        <v>34834</v>
      </c>
      <c r="E173" s="6">
        <v>67988</v>
      </c>
      <c r="F173" s="6">
        <v>7831</v>
      </c>
      <c r="G173" s="6">
        <v>110653</v>
      </c>
      <c r="H173" s="95">
        <f t="shared" si="16"/>
        <v>11.746602972399151</v>
      </c>
      <c r="I173" s="95">
        <f t="shared" si="17"/>
        <v>1.8583712611054195</v>
      </c>
      <c r="J173" s="6">
        <v>3461</v>
      </c>
      <c r="K173" s="103">
        <f t="shared" si="20"/>
        <v>0.36740976645435242</v>
      </c>
      <c r="L173" s="6">
        <v>7142</v>
      </c>
      <c r="M173" s="6">
        <v>6054</v>
      </c>
      <c r="N173" s="6">
        <v>145956</v>
      </c>
      <c r="O173" s="113">
        <f t="shared" si="18"/>
        <v>15.494267515923568</v>
      </c>
      <c r="P173" s="113">
        <f t="shared" si="19"/>
        <v>17.655255836458206</v>
      </c>
      <c r="Q173" s="6">
        <v>27294</v>
      </c>
      <c r="R173" s="4" t="s">
        <v>460</v>
      </c>
      <c r="S173" s="31">
        <v>4287</v>
      </c>
      <c r="T173" s="6">
        <v>59543</v>
      </c>
      <c r="U173" s="6">
        <v>8267</v>
      </c>
      <c r="V173" s="6">
        <v>9420</v>
      </c>
    </row>
    <row r="174" spans="1:22" ht="15" thickBot="1" x14ac:dyDescent="0.35">
      <c r="A174" s="4" t="s">
        <v>3425</v>
      </c>
      <c r="B174" s="3" t="s">
        <v>196</v>
      </c>
      <c r="C174" s="4" t="s">
        <v>179</v>
      </c>
      <c r="D174" s="6">
        <v>40096</v>
      </c>
      <c r="E174" s="6">
        <v>43395</v>
      </c>
      <c r="F174" s="6">
        <v>5815</v>
      </c>
      <c r="G174" s="6">
        <v>89306</v>
      </c>
      <c r="H174" s="95">
        <f t="shared" si="16"/>
        <v>7.5287472601584895</v>
      </c>
      <c r="I174" s="95">
        <f t="shared" si="17"/>
        <v>1.9191558860188249</v>
      </c>
      <c r="J174" s="6">
        <v>5824</v>
      </c>
      <c r="K174" s="103">
        <f t="shared" si="20"/>
        <v>0.4909795987185972</v>
      </c>
      <c r="L174" s="6">
        <v>6287</v>
      </c>
      <c r="M174" s="6">
        <v>5886</v>
      </c>
      <c r="N174" s="6">
        <v>49376</v>
      </c>
      <c r="O174" s="113">
        <f t="shared" si="18"/>
        <v>4.1625358286966785</v>
      </c>
      <c r="P174" s="113">
        <f t="shared" si="19"/>
        <v>8.5871304347826083</v>
      </c>
      <c r="Q174" s="6">
        <v>8989</v>
      </c>
      <c r="R174" s="4" t="s">
        <v>460</v>
      </c>
      <c r="S174" s="31">
        <v>5112</v>
      </c>
      <c r="T174" s="6">
        <v>46534</v>
      </c>
      <c r="U174" s="6">
        <v>5750</v>
      </c>
      <c r="V174" s="6">
        <v>11862</v>
      </c>
    </row>
    <row r="175" spans="1:22" ht="15" thickBot="1" x14ac:dyDescent="0.35">
      <c r="A175" s="4" t="s">
        <v>3426</v>
      </c>
      <c r="B175" s="3" t="s">
        <v>197</v>
      </c>
      <c r="C175" s="4" t="s">
        <v>179</v>
      </c>
      <c r="D175" s="6">
        <v>20900</v>
      </c>
      <c r="E175" s="6">
        <v>44000</v>
      </c>
      <c r="F175" s="6">
        <v>0</v>
      </c>
      <c r="G175" s="6">
        <v>64900</v>
      </c>
      <c r="H175" s="95">
        <f t="shared" si="16"/>
        <v>6.4763995609220633</v>
      </c>
      <c r="I175" s="95">
        <f t="shared" si="17"/>
        <v>2.0292030141012414</v>
      </c>
      <c r="J175" s="6">
        <v>15000</v>
      </c>
      <c r="K175" s="103">
        <f t="shared" si="20"/>
        <v>1.496856601137611</v>
      </c>
      <c r="L175" s="6">
        <v>2463</v>
      </c>
      <c r="M175" s="6">
        <v>2809</v>
      </c>
      <c r="N175" s="6">
        <v>95560</v>
      </c>
      <c r="O175" s="113">
        <f t="shared" si="18"/>
        <v>9.5359744536473414</v>
      </c>
      <c r="P175" s="113">
        <f t="shared" si="19"/>
        <v>38.829744006501421</v>
      </c>
      <c r="Q175" s="6">
        <v>11235</v>
      </c>
      <c r="R175" s="4" t="s">
        <v>460</v>
      </c>
      <c r="S175" s="31">
        <v>8000</v>
      </c>
      <c r="T175" s="6">
        <v>31983</v>
      </c>
      <c r="U175" s="6">
        <v>2461</v>
      </c>
      <c r="V175" s="6">
        <v>10021</v>
      </c>
    </row>
    <row r="176" spans="1:22" ht="15" thickBot="1" x14ac:dyDescent="0.35">
      <c r="A176" s="4" t="s">
        <v>3427</v>
      </c>
      <c r="B176" s="3" t="s">
        <v>198</v>
      </c>
      <c r="C176" s="4" t="s">
        <v>179</v>
      </c>
      <c r="D176" s="6">
        <v>19864</v>
      </c>
      <c r="E176" s="6">
        <v>22303</v>
      </c>
      <c r="F176" s="6">
        <v>5698</v>
      </c>
      <c r="G176" s="6">
        <v>47865</v>
      </c>
      <c r="H176" s="95">
        <f t="shared" si="16"/>
        <v>6.4343325715822015</v>
      </c>
      <c r="I176" s="95">
        <f t="shared" si="17"/>
        <v>0.89021350989436099</v>
      </c>
      <c r="J176" s="6">
        <v>9574</v>
      </c>
      <c r="K176" s="103">
        <f t="shared" si="20"/>
        <v>1.2870009409866918</v>
      </c>
      <c r="L176" s="6">
        <v>5384</v>
      </c>
      <c r="M176" s="6">
        <v>5986</v>
      </c>
      <c r="N176" s="6">
        <v>28657</v>
      </c>
      <c r="O176" s="113">
        <f t="shared" si="18"/>
        <v>3.8522650893937356</v>
      </c>
      <c r="P176" s="113">
        <f t="shared" si="19"/>
        <v>5.5579906904577188</v>
      </c>
      <c r="Q176" s="6">
        <v>9875</v>
      </c>
      <c r="R176" s="4" t="s">
        <v>460</v>
      </c>
      <c r="S176" s="31">
        <v>1462</v>
      </c>
      <c r="T176" s="6">
        <v>53768</v>
      </c>
      <c r="U176" s="6">
        <v>5156</v>
      </c>
      <c r="V176" s="6">
        <v>7439</v>
      </c>
    </row>
    <row r="177" spans="1:22" ht="15" thickBot="1" x14ac:dyDescent="0.35">
      <c r="A177" s="4" t="s">
        <v>3428</v>
      </c>
      <c r="B177" s="3" t="s">
        <v>199</v>
      </c>
      <c r="C177" s="4" t="s">
        <v>179</v>
      </c>
      <c r="D177" s="6">
        <v>6420</v>
      </c>
      <c r="E177" s="6">
        <v>21413</v>
      </c>
      <c r="F177" s="6">
        <v>1624</v>
      </c>
      <c r="G177" s="6">
        <v>29457</v>
      </c>
      <c r="H177" s="95">
        <f t="shared" si="16"/>
        <v>3.9849837662337664</v>
      </c>
      <c r="I177" s="95">
        <f t="shared" si="17"/>
        <v>0.6237850200114351</v>
      </c>
      <c r="J177" s="6">
        <v>602</v>
      </c>
      <c r="K177" s="103">
        <f t="shared" si="20"/>
        <v>8.1439393939393936E-2</v>
      </c>
      <c r="L177" s="6">
        <v>448</v>
      </c>
      <c r="M177" s="6">
        <v>653</v>
      </c>
      <c r="N177" s="6">
        <v>12276</v>
      </c>
      <c r="O177" s="113">
        <f t="shared" si="18"/>
        <v>1.6607142857142858</v>
      </c>
      <c r="P177" s="113">
        <f t="shared" si="19"/>
        <v>2.7711060948081263</v>
      </c>
      <c r="Q177" s="6">
        <v>5026</v>
      </c>
      <c r="R177" s="4" t="s">
        <v>460</v>
      </c>
      <c r="S177" s="46" t="s">
        <v>2557</v>
      </c>
      <c r="T177" s="6">
        <v>47223</v>
      </c>
      <c r="U177" s="6">
        <v>4430</v>
      </c>
      <c r="V177" s="6">
        <v>7392</v>
      </c>
    </row>
    <row r="178" spans="1:22" ht="15" thickBot="1" x14ac:dyDescent="0.35">
      <c r="A178" s="4" t="s">
        <v>3429</v>
      </c>
      <c r="B178" s="3" t="s">
        <v>200</v>
      </c>
      <c r="C178" s="4" t="s">
        <v>179</v>
      </c>
      <c r="D178" s="6">
        <v>8258</v>
      </c>
      <c r="E178" s="6">
        <v>16516</v>
      </c>
      <c r="F178" s="6">
        <v>964</v>
      </c>
      <c r="G178" s="6">
        <v>25738</v>
      </c>
      <c r="H178" s="95">
        <f t="shared" si="16"/>
        <v>3.3352338991836206</v>
      </c>
      <c r="I178" s="95">
        <f t="shared" si="17"/>
        <v>0.68891862955032124</v>
      </c>
      <c r="J178" s="6">
        <v>5821</v>
      </c>
      <c r="K178" s="103">
        <f t="shared" si="20"/>
        <v>0.75430866917195805</v>
      </c>
      <c r="L178" s="6">
        <v>181</v>
      </c>
      <c r="M178" s="6">
        <v>134</v>
      </c>
      <c r="N178" s="6">
        <v>13235</v>
      </c>
      <c r="O178" s="113">
        <f t="shared" si="18"/>
        <v>1.7150447064921601</v>
      </c>
      <c r="P178" s="113">
        <f t="shared" si="19"/>
        <v>3.8653621495327104</v>
      </c>
      <c r="Q178" s="6">
        <v>2721</v>
      </c>
      <c r="R178" s="4" t="s">
        <v>460</v>
      </c>
      <c r="S178" s="31">
        <v>500</v>
      </c>
      <c r="T178" s="6">
        <v>37360</v>
      </c>
      <c r="U178" s="6">
        <v>3424</v>
      </c>
      <c r="V178" s="6">
        <v>7717</v>
      </c>
    </row>
    <row r="179" spans="1:22" ht="15" thickBot="1" x14ac:dyDescent="0.35">
      <c r="A179" s="4" t="s">
        <v>3430</v>
      </c>
      <c r="B179" s="3" t="s">
        <v>201</v>
      </c>
      <c r="C179" s="4" t="s">
        <v>179</v>
      </c>
      <c r="D179" s="6">
        <v>37999</v>
      </c>
      <c r="E179" s="6">
        <v>50371</v>
      </c>
      <c r="F179" s="6">
        <v>9817</v>
      </c>
      <c r="G179" s="6">
        <v>98187</v>
      </c>
      <c r="H179" s="95">
        <f t="shared" si="16"/>
        <v>12.549463190184049</v>
      </c>
      <c r="I179" s="95">
        <f t="shared" si="17"/>
        <v>2.1188390159689252</v>
      </c>
      <c r="J179" s="6">
        <v>13300</v>
      </c>
      <c r="K179" s="103">
        <f t="shared" si="20"/>
        <v>1.6998977505112474</v>
      </c>
      <c r="L179" s="6">
        <v>4061</v>
      </c>
      <c r="M179" s="6">
        <v>3752</v>
      </c>
      <c r="N179" s="6">
        <v>123850</v>
      </c>
      <c r="O179" s="113">
        <f t="shared" si="18"/>
        <v>15.829498977505112</v>
      </c>
      <c r="P179" s="113">
        <f t="shared" si="19"/>
        <v>14.6846099122599</v>
      </c>
      <c r="Q179" s="6">
        <v>13694</v>
      </c>
      <c r="R179" s="4" t="s">
        <v>460</v>
      </c>
      <c r="S179" s="31">
        <v>7000</v>
      </c>
      <c r="T179" s="6">
        <v>46340</v>
      </c>
      <c r="U179" s="6">
        <v>8434</v>
      </c>
      <c r="V179" s="6">
        <v>7824</v>
      </c>
    </row>
    <row r="180" spans="1:22" ht="15" thickBot="1" x14ac:dyDescent="0.35">
      <c r="A180" s="4" t="s">
        <v>3431</v>
      </c>
      <c r="B180" s="3" t="s">
        <v>202</v>
      </c>
      <c r="C180" s="4" t="s">
        <v>179</v>
      </c>
      <c r="D180" s="6">
        <v>4656</v>
      </c>
      <c r="E180" s="6">
        <v>7620</v>
      </c>
      <c r="F180" s="6">
        <v>1140</v>
      </c>
      <c r="G180" s="6">
        <v>13416</v>
      </c>
      <c r="H180" s="95">
        <f t="shared" si="16"/>
        <v>1.4157872520050654</v>
      </c>
      <c r="I180" s="95">
        <f t="shared" si="17"/>
        <v>0.34633554482794227</v>
      </c>
      <c r="J180" s="6">
        <v>743</v>
      </c>
      <c r="K180" s="103">
        <f t="shared" si="20"/>
        <v>7.8408611228366398E-2</v>
      </c>
      <c r="L180" s="6">
        <v>869</v>
      </c>
      <c r="M180" s="6">
        <v>1150</v>
      </c>
      <c r="N180" s="6">
        <v>10154</v>
      </c>
      <c r="O180" s="113">
        <f t="shared" si="18"/>
        <v>1.0715491768678767</v>
      </c>
      <c r="P180" s="113">
        <f t="shared" si="19"/>
        <v>2.9970484061393154</v>
      </c>
      <c r="Q180" s="6">
        <v>3675</v>
      </c>
      <c r="R180" s="4" t="s">
        <v>460</v>
      </c>
      <c r="S180" s="31">
        <v>1560</v>
      </c>
      <c r="T180" s="6">
        <v>38737</v>
      </c>
      <c r="U180" s="6">
        <v>3388</v>
      </c>
      <c r="V180" s="6">
        <v>9476</v>
      </c>
    </row>
    <row r="181" spans="1:22" ht="15" thickBot="1" x14ac:dyDescent="0.35">
      <c r="A181" s="4" t="s">
        <v>3432</v>
      </c>
      <c r="B181" s="3" t="s">
        <v>203</v>
      </c>
      <c r="C181" s="4" t="s">
        <v>179</v>
      </c>
      <c r="D181" s="6">
        <v>41726</v>
      </c>
      <c r="E181" s="6">
        <v>57773</v>
      </c>
      <c r="F181" s="6">
        <v>4735</v>
      </c>
      <c r="G181" s="6">
        <v>104234</v>
      </c>
      <c r="H181" s="95">
        <f t="shared" si="16"/>
        <v>10.42131573685263</v>
      </c>
      <c r="I181" s="95">
        <f t="shared" si="17"/>
        <v>1.6176361040412193</v>
      </c>
      <c r="J181" s="6">
        <v>10088</v>
      </c>
      <c r="K181" s="103">
        <f t="shared" si="20"/>
        <v>1.0085982803439313</v>
      </c>
      <c r="L181" s="6">
        <v>8746</v>
      </c>
      <c r="M181" s="6">
        <v>5612</v>
      </c>
      <c r="N181" s="6">
        <v>64303</v>
      </c>
      <c r="O181" s="113">
        <f t="shared" si="18"/>
        <v>6.4290141971605683</v>
      </c>
      <c r="P181" s="113">
        <f t="shared" si="19"/>
        <v>16.051672491263105</v>
      </c>
      <c r="Q181" s="6">
        <v>8017</v>
      </c>
      <c r="R181" s="4" t="s">
        <v>460</v>
      </c>
      <c r="S181" s="31">
        <v>1250</v>
      </c>
      <c r="T181" s="6">
        <v>64436</v>
      </c>
      <c r="U181" s="6">
        <v>4006</v>
      </c>
      <c r="V181" s="6">
        <v>10002</v>
      </c>
    </row>
    <row r="182" spans="1:22" ht="15" thickBot="1" x14ac:dyDescent="0.35">
      <c r="A182" s="4" t="s">
        <v>3433</v>
      </c>
      <c r="B182" s="3" t="s">
        <v>204</v>
      </c>
      <c r="C182" s="4" t="s">
        <v>179</v>
      </c>
      <c r="D182" s="6">
        <v>72360</v>
      </c>
      <c r="E182" s="6">
        <v>22979</v>
      </c>
      <c r="F182" s="6">
        <v>3082</v>
      </c>
      <c r="G182" s="6">
        <v>98421</v>
      </c>
      <c r="H182" s="95">
        <f t="shared" si="16"/>
        <v>8.7570958270308754</v>
      </c>
      <c r="I182" s="95">
        <f t="shared" si="17"/>
        <v>1.9726019160620516</v>
      </c>
      <c r="J182" s="6">
        <v>6045</v>
      </c>
      <c r="K182" s="103">
        <f t="shared" si="20"/>
        <v>0.53785924014592046</v>
      </c>
      <c r="L182" s="6">
        <v>1378</v>
      </c>
      <c r="M182" s="6">
        <v>1544</v>
      </c>
      <c r="N182" s="6">
        <v>103603</v>
      </c>
      <c r="O182" s="113">
        <f t="shared" si="18"/>
        <v>9.2181688762345413</v>
      </c>
      <c r="P182" s="113">
        <f t="shared" si="19"/>
        <v>35.419829059829063</v>
      </c>
      <c r="Q182" s="6">
        <v>12326</v>
      </c>
      <c r="R182" s="4" t="s">
        <v>460</v>
      </c>
      <c r="S182" s="31">
        <v>2400</v>
      </c>
      <c r="T182" s="6">
        <v>49894</v>
      </c>
      <c r="U182" s="6">
        <v>2925</v>
      </c>
      <c r="V182" s="6">
        <v>11239</v>
      </c>
    </row>
    <row r="183" spans="1:22" ht="15" thickBot="1" x14ac:dyDescent="0.35">
      <c r="A183" s="4" t="s">
        <v>3434</v>
      </c>
      <c r="B183" s="3" t="s">
        <v>205</v>
      </c>
      <c r="C183" s="4" t="s">
        <v>179</v>
      </c>
      <c r="D183" s="6">
        <v>14138</v>
      </c>
      <c r="E183" s="6">
        <v>16160</v>
      </c>
      <c r="F183" s="6">
        <v>1887</v>
      </c>
      <c r="G183" s="6">
        <v>32185</v>
      </c>
      <c r="H183" s="95">
        <f t="shared" si="16"/>
        <v>3.6199527612192104</v>
      </c>
      <c r="I183" s="95">
        <f t="shared" si="17"/>
        <v>0.81714778987990966</v>
      </c>
      <c r="J183" s="6">
        <v>10828</v>
      </c>
      <c r="K183" s="103">
        <f t="shared" si="20"/>
        <v>1.2178607580699583</v>
      </c>
      <c r="L183" s="6">
        <v>3698</v>
      </c>
      <c r="M183" s="6">
        <v>3100</v>
      </c>
      <c r="N183" s="6">
        <v>42354</v>
      </c>
      <c r="O183" s="113">
        <f t="shared" si="18"/>
        <v>4.7636936227645936</v>
      </c>
      <c r="P183" s="113">
        <f t="shared" si="19"/>
        <v>15.845117845117844</v>
      </c>
      <c r="Q183" s="6">
        <v>4660</v>
      </c>
      <c r="R183" s="4" t="s">
        <v>460</v>
      </c>
      <c r="S183" s="31">
        <v>5009</v>
      </c>
      <c r="T183" s="6">
        <v>39387</v>
      </c>
      <c r="U183" s="6">
        <v>2673</v>
      </c>
      <c r="V183" s="6">
        <v>8891</v>
      </c>
    </row>
    <row r="184" spans="1:22" ht="15" thickBot="1" x14ac:dyDescent="0.35">
      <c r="A184" s="4" t="s">
        <v>3407</v>
      </c>
      <c r="B184" s="3" t="s">
        <v>289</v>
      </c>
      <c r="C184" s="4" t="s">
        <v>179</v>
      </c>
      <c r="D184" s="6">
        <v>9415</v>
      </c>
      <c r="E184" s="6">
        <v>18857</v>
      </c>
      <c r="F184" s="6">
        <v>11027</v>
      </c>
      <c r="G184" s="6">
        <v>39299</v>
      </c>
      <c r="H184" s="96">
        <f>G184/V184</f>
        <v>3.3764928258441449</v>
      </c>
      <c r="I184" s="95">
        <f>G184/T184</f>
        <v>1.213606324501266</v>
      </c>
      <c r="J184" s="6">
        <v>2237</v>
      </c>
      <c r="K184" s="103">
        <f>J184/V184</f>
        <v>0.19219864249505972</v>
      </c>
      <c r="L184" s="6">
        <v>3886</v>
      </c>
      <c r="M184" s="6">
        <v>3044</v>
      </c>
      <c r="N184" s="6">
        <v>69497</v>
      </c>
      <c r="O184" s="113">
        <f>N184/V184</f>
        <v>5.9710456224761579</v>
      </c>
      <c r="P184" s="113">
        <f>N184/U184</f>
        <v>11.124859932767729</v>
      </c>
      <c r="Q184" s="6">
        <v>15632</v>
      </c>
      <c r="R184" s="4" t="s">
        <v>460</v>
      </c>
      <c r="S184" s="31">
        <v>1244</v>
      </c>
      <c r="T184" s="6">
        <v>32382</v>
      </c>
      <c r="U184" s="6">
        <v>6247</v>
      </c>
      <c r="V184" s="6">
        <v>11639</v>
      </c>
    </row>
    <row r="185" spans="1:22" ht="15" thickBot="1" x14ac:dyDescent="0.35">
      <c r="A185" s="4" t="s">
        <v>3435</v>
      </c>
      <c r="B185" s="3" t="s">
        <v>206</v>
      </c>
      <c r="C185" s="4" t="s">
        <v>179</v>
      </c>
      <c r="D185" s="6">
        <v>24820</v>
      </c>
      <c r="E185" s="6">
        <v>61598</v>
      </c>
      <c r="F185" s="6">
        <v>3501</v>
      </c>
      <c r="G185" s="6">
        <v>89919</v>
      </c>
      <c r="H185" s="95">
        <f t="shared" si="16"/>
        <v>11.056067871634083</v>
      </c>
      <c r="I185" s="95">
        <f t="shared" si="17"/>
        <v>2.0108909562572679</v>
      </c>
      <c r="J185" s="6">
        <v>1040</v>
      </c>
      <c r="K185" s="103">
        <f t="shared" si="20"/>
        <v>0.12787409320054099</v>
      </c>
      <c r="L185" s="6">
        <v>2402</v>
      </c>
      <c r="M185" s="6">
        <v>2037</v>
      </c>
      <c r="N185" s="6">
        <v>95394</v>
      </c>
      <c r="O185" s="113">
        <f t="shared" si="18"/>
        <v>11.729251198819624</v>
      </c>
      <c r="P185" s="113">
        <f t="shared" si="19"/>
        <v>13.185072563925363</v>
      </c>
      <c r="Q185" s="6">
        <v>12864</v>
      </c>
      <c r="R185" s="4" t="s">
        <v>460</v>
      </c>
      <c r="S185" s="31">
        <v>2168</v>
      </c>
      <c r="T185" s="6">
        <v>44716</v>
      </c>
      <c r="U185" s="6">
        <v>7235</v>
      </c>
      <c r="V185" s="6">
        <v>8133</v>
      </c>
    </row>
    <row r="186" spans="1:22" ht="15" thickBot="1" x14ac:dyDescent="0.35">
      <c r="A186" s="4" t="s">
        <v>3436</v>
      </c>
      <c r="B186" s="3" t="s">
        <v>207</v>
      </c>
      <c r="C186" s="4" t="s">
        <v>179</v>
      </c>
      <c r="D186" s="6">
        <v>46689</v>
      </c>
      <c r="E186" s="6">
        <v>50392</v>
      </c>
      <c r="F186" s="6">
        <v>2021</v>
      </c>
      <c r="G186" s="6">
        <v>99102</v>
      </c>
      <c r="H186" s="95">
        <f t="shared" si="16"/>
        <v>13.889558514365802</v>
      </c>
      <c r="I186" s="95">
        <f t="shared" si="17"/>
        <v>3.4246319718017832</v>
      </c>
      <c r="J186" s="6">
        <v>4108</v>
      </c>
      <c r="K186" s="103">
        <f t="shared" si="20"/>
        <v>0.57575332866152773</v>
      </c>
      <c r="L186" s="6">
        <v>3893</v>
      </c>
      <c r="M186" s="6">
        <v>3505</v>
      </c>
      <c r="N186" s="6">
        <v>44356</v>
      </c>
      <c r="O186" s="113">
        <f t="shared" si="18"/>
        <v>6.2166783461807986</v>
      </c>
      <c r="P186" s="113">
        <f t="shared" si="19"/>
        <v>13.007624633431085</v>
      </c>
      <c r="Q186" s="6">
        <v>8927</v>
      </c>
      <c r="R186" s="4" t="s">
        <v>460</v>
      </c>
      <c r="S186" s="31">
        <v>6660</v>
      </c>
      <c r="T186" s="6">
        <v>28938</v>
      </c>
      <c r="U186" s="6">
        <v>3410</v>
      </c>
      <c r="V186" s="6">
        <v>7135</v>
      </c>
    </row>
    <row r="187" spans="1:22" ht="15" thickBot="1" x14ac:dyDescent="0.35">
      <c r="A187" s="4" t="s">
        <v>3437</v>
      </c>
      <c r="B187" s="3" t="s">
        <v>208</v>
      </c>
      <c r="C187" s="4" t="s">
        <v>179</v>
      </c>
      <c r="D187" s="6">
        <v>28722</v>
      </c>
      <c r="E187" s="6">
        <v>51961</v>
      </c>
      <c r="F187" s="6">
        <v>3346</v>
      </c>
      <c r="G187" s="6">
        <v>84029</v>
      </c>
      <c r="H187" s="95">
        <f t="shared" si="16"/>
        <v>7.0791069924178602</v>
      </c>
      <c r="I187" s="95">
        <f t="shared" si="17"/>
        <v>1.5007590505616974</v>
      </c>
      <c r="J187" s="6">
        <v>12320</v>
      </c>
      <c r="K187" s="103">
        <f t="shared" si="20"/>
        <v>1.0379106992417859</v>
      </c>
      <c r="L187" s="6">
        <v>1325</v>
      </c>
      <c r="M187" s="6">
        <v>3256</v>
      </c>
      <c r="N187" s="6">
        <v>58779</v>
      </c>
      <c r="O187" s="113">
        <f t="shared" si="18"/>
        <v>4.9518955349620892</v>
      </c>
      <c r="P187" s="113">
        <f t="shared" si="19"/>
        <v>6.0416281221091586</v>
      </c>
      <c r="Q187" s="6">
        <v>14003</v>
      </c>
      <c r="R187" s="4" t="s">
        <v>460</v>
      </c>
      <c r="S187" s="31">
        <v>2562</v>
      </c>
      <c r="T187" s="6">
        <v>55991</v>
      </c>
      <c r="U187" s="6">
        <v>9729</v>
      </c>
      <c r="V187" s="6">
        <v>11870</v>
      </c>
    </row>
    <row r="188" spans="1:22" ht="15" thickBot="1" x14ac:dyDescent="0.35">
      <c r="A188" s="4" t="s">
        <v>3438</v>
      </c>
      <c r="B188" s="3" t="s">
        <v>209</v>
      </c>
      <c r="C188" s="4" t="s">
        <v>179</v>
      </c>
      <c r="D188" s="6">
        <v>29526</v>
      </c>
      <c r="E188" s="6">
        <v>31494</v>
      </c>
      <c r="F188" s="6">
        <v>4594</v>
      </c>
      <c r="G188" s="6">
        <v>65614</v>
      </c>
      <c r="H188" s="95">
        <f t="shared" si="16"/>
        <v>7.486764034687357</v>
      </c>
      <c r="I188" s="95">
        <f t="shared" si="17"/>
        <v>0.99696113288965871</v>
      </c>
      <c r="J188" s="6">
        <v>690</v>
      </c>
      <c r="K188" s="103">
        <f t="shared" si="20"/>
        <v>7.8731172980374256E-2</v>
      </c>
      <c r="L188" s="6">
        <v>5655</v>
      </c>
      <c r="M188" s="6">
        <v>8665</v>
      </c>
      <c r="N188" s="6">
        <v>92109</v>
      </c>
      <c r="O188" s="113">
        <f t="shared" si="18"/>
        <v>10.509926973984483</v>
      </c>
      <c r="P188" s="113">
        <f t="shared" si="19"/>
        <v>18.432859715829498</v>
      </c>
      <c r="Q188" s="6">
        <v>4921</v>
      </c>
      <c r="R188" s="4" t="s">
        <v>460</v>
      </c>
      <c r="S188" s="31">
        <v>490</v>
      </c>
      <c r="T188" s="6">
        <v>65814</v>
      </c>
      <c r="U188" s="6">
        <v>4997</v>
      </c>
      <c r="V188" s="6">
        <v>8764</v>
      </c>
    </row>
    <row r="189" spans="1:22" ht="15" thickBot="1" x14ac:dyDescent="0.35">
      <c r="A189" s="4" t="s">
        <v>3439</v>
      </c>
      <c r="B189" s="3" t="s">
        <v>210</v>
      </c>
      <c r="C189" s="4" t="s">
        <v>179</v>
      </c>
      <c r="D189" s="6">
        <v>8605</v>
      </c>
      <c r="E189" s="6">
        <v>24502</v>
      </c>
      <c r="F189" s="6">
        <v>3381</v>
      </c>
      <c r="G189" s="6">
        <v>36488</v>
      </c>
      <c r="H189" s="95">
        <f t="shared" si="16"/>
        <v>4.5349241859308975</v>
      </c>
      <c r="I189" s="95">
        <f t="shared" si="17"/>
        <v>0.98467184801381691</v>
      </c>
      <c r="J189" s="6">
        <v>1480</v>
      </c>
      <c r="K189" s="103">
        <f t="shared" si="20"/>
        <v>0.18394233159333831</v>
      </c>
      <c r="L189" s="6">
        <v>2263</v>
      </c>
      <c r="M189" s="6">
        <v>2437</v>
      </c>
      <c r="N189" s="6">
        <v>38665</v>
      </c>
      <c r="O189" s="113">
        <f t="shared" si="18"/>
        <v>4.805493412875963</v>
      </c>
      <c r="P189" s="113">
        <f t="shared" si="19"/>
        <v>16.936049058256678</v>
      </c>
      <c r="Q189" s="6">
        <v>4964</v>
      </c>
      <c r="R189" s="4" t="s">
        <v>460</v>
      </c>
      <c r="S189" s="31">
        <v>3120</v>
      </c>
      <c r="T189" s="6">
        <v>37056</v>
      </c>
      <c r="U189" s="6">
        <v>2283</v>
      </c>
      <c r="V189" s="6">
        <v>8046</v>
      </c>
    </row>
    <row r="190" spans="1:22" ht="15" thickBot="1" x14ac:dyDescent="0.35">
      <c r="A190" s="4" t="s">
        <v>3440</v>
      </c>
      <c r="B190" s="3" t="s">
        <v>211</v>
      </c>
      <c r="C190" s="4" t="s">
        <v>179</v>
      </c>
      <c r="D190" s="6">
        <v>9100</v>
      </c>
      <c r="E190" s="6">
        <v>26500</v>
      </c>
      <c r="F190" s="6">
        <v>1800</v>
      </c>
      <c r="G190" s="6">
        <v>37400</v>
      </c>
      <c r="H190" s="95">
        <f t="shared" si="16"/>
        <v>4.0506877504603054</v>
      </c>
      <c r="I190" s="95">
        <f t="shared" si="17"/>
        <v>1.339781479491313</v>
      </c>
      <c r="J190" s="6">
        <v>1500</v>
      </c>
      <c r="K190" s="103">
        <f t="shared" si="20"/>
        <v>0.16246073865482508</v>
      </c>
      <c r="L190" s="6">
        <v>2113</v>
      </c>
      <c r="M190" s="6">
        <v>2443</v>
      </c>
      <c r="N190" s="6">
        <v>29000</v>
      </c>
      <c r="O190" s="113">
        <f t="shared" si="18"/>
        <v>3.140907613993285</v>
      </c>
      <c r="P190" s="113">
        <f t="shared" si="19"/>
        <v>5.4882664647993948</v>
      </c>
      <c r="Q190" s="6">
        <v>7000</v>
      </c>
      <c r="R190" s="4" t="s">
        <v>460</v>
      </c>
      <c r="S190" s="31">
        <v>500</v>
      </c>
      <c r="T190" s="6">
        <v>27915</v>
      </c>
      <c r="U190" s="6">
        <v>5284</v>
      </c>
      <c r="V190" s="6">
        <v>9233</v>
      </c>
    </row>
    <row r="191" spans="1:22" ht="15" thickBot="1" x14ac:dyDescent="0.35">
      <c r="A191" s="4" t="s">
        <v>3441</v>
      </c>
      <c r="B191" s="3" t="s">
        <v>212</v>
      </c>
      <c r="C191" s="4" t="s">
        <v>179</v>
      </c>
      <c r="D191" s="6">
        <v>2278</v>
      </c>
      <c r="E191" s="6">
        <v>6430</v>
      </c>
      <c r="F191" s="6">
        <v>914</v>
      </c>
      <c r="G191" s="6">
        <v>9622</v>
      </c>
      <c r="H191" s="95">
        <f t="shared" si="16"/>
        <v>1.0093359907689079</v>
      </c>
      <c r="I191" s="95">
        <f t="shared" si="17"/>
        <v>0.41880304678998914</v>
      </c>
      <c r="J191" s="6">
        <v>60</v>
      </c>
      <c r="K191" s="103">
        <f t="shared" si="20"/>
        <v>6.2939263610615756E-3</v>
      </c>
      <c r="L191" s="6">
        <v>229</v>
      </c>
      <c r="M191" s="6">
        <v>327</v>
      </c>
      <c r="N191" s="6">
        <v>12791</v>
      </c>
      <c r="O191" s="113">
        <f t="shared" si="18"/>
        <v>1.3417602014056436</v>
      </c>
      <c r="P191" s="113">
        <f t="shared" si="19"/>
        <v>8.1109701965757761</v>
      </c>
      <c r="Q191" s="6">
        <v>5144</v>
      </c>
      <c r="R191" s="4" t="s">
        <v>460</v>
      </c>
      <c r="S191" s="31">
        <v>2712</v>
      </c>
      <c r="T191" s="6">
        <v>22975</v>
      </c>
      <c r="U191" s="6">
        <v>1577</v>
      </c>
      <c r="V191" s="6">
        <v>9533</v>
      </c>
    </row>
    <row r="192" spans="1:22" ht="15" thickBot="1" x14ac:dyDescent="0.35">
      <c r="A192" s="4" t="s">
        <v>3442</v>
      </c>
      <c r="B192" s="3" t="s">
        <v>213</v>
      </c>
      <c r="C192" s="4" t="s">
        <v>179</v>
      </c>
      <c r="D192" s="6">
        <v>10145</v>
      </c>
      <c r="E192" s="6">
        <v>27792</v>
      </c>
      <c r="F192" s="6">
        <v>936</v>
      </c>
      <c r="G192" s="6">
        <v>38873</v>
      </c>
      <c r="H192" s="95">
        <f t="shared" si="16"/>
        <v>3.7127984718242599</v>
      </c>
      <c r="I192" s="95">
        <f t="shared" si="17"/>
        <v>1.4503768375494366</v>
      </c>
      <c r="J192" s="6">
        <v>4449</v>
      </c>
      <c r="K192" s="103">
        <f t="shared" si="20"/>
        <v>0.42492836676217766</v>
      </c>
      <c r="L192" s="6">
        <v>5841</v>
      </c>
      <c r="M192" s="6">
        <v>3665</v>
      </c>
      <c r="N192" s="6">
        <v>24686</v>
      </c>
      <c r="O192" s="113">
        <f t="shared" si="18"/>
        <v>2.3577841451766952</v>
      </c>
      <c r="P192" s="113">
        <f t="shared" si="19"/>
        <v>6.5689196381053749</v>
      </c>
      <c r="Q192" s="6">
        <v>4399</v>
      </c>
      <c r="R192" s="4" t="s">
        <v>460</v>
      </c>
      <c r="S192" s="46" t="s">
        <v>2557</v>
      </c>
      <c r="T192" s="6">
        <v>26802</v>
      </c>
      <c r="U192" s="6">
        <v>3758</v>
      </c>
      <c r="V192" s="6">
        <v>10470</v>
      </c>
    </row>
    <row r="193" spans="1:22" ht="15" thickBot="1" x14ac:dyDescent="0.35">
      <c r="A193" s="4" t="s">
        <v>3443</v>
      </c>
      <c r="B193" s="3" t="s">
        <v>214</v>
      </c>
      <c r="C193" s="4" t="s">
        <v>179</v>
      </c>
      <c r="D193" s="6">
        <v>17387</v>
      </c>
      <c r="E193" s="6">
        <v>31986</v>
      </c>
      <c r="F193" s="6">
        <v>573</v>
      </c>
      <c r="G193" s="6">
        <v>49946</v>
      </c>
      <c r="H193" s="95">
        <f t="shared" si="16"/>
        <v>4.8210424710424711</v>
      </c>
      <c r="I193" s="95">
        <f t="shared" si="17"/>
        <v>1.0360950918972742</v>
      </c>
      <c r="J193" s="6">
        <v>1527</v>
      </c>
      <c r="K193" s="103">
        <f t="shared" si="20"/>
        <v>0.1473938223938224</v>
      </c>
      <c r="L193" s="6">
        <v>8644</v>
      </c>
      <c r="M193" s="6">
        <v>5147</v>
      </c>
      <c r="N193" s="6">
        <v>37351</v>
      </c>
      <c r="O193" s="113">
        <f t="shared" si="18"/>
        <v>3.6053088803088804</v>
      </c>
      <c r="P193" s="113">
        <f t="shared" si="19"/>
        <v>6.427637239717777</v>
      </c>
      <c r="Q193" s="6">
        <v>11205</v>
      </c>
      <c r="R193" s="4" t="s">
        <v>460</v>
      </c>
      <c r="S193" s="31">
        <v>3362</v>
      </c>
      <c r="T193" s="6">
        <v>48206</v>
      </c>
      <c r="U193" s="6">
        <v>5811</v>
      </c>
      <c r="V193" s="6">
        <v>10360</v>
      </c>
    </row>
    <row r="194" spans="1:22" ht="15" thickBot="1" x14ac:dyDescent="0.35">
      <c r="A194" s="4" t="s">
        <v>3444</v>
      </c>
      <c r="B194" s="3" t="s">
        <v>215</v>
      </c>
      <c r="C194" s="4" t="s">
        <v>179</v>
      </c>
      <c r="D194" s="6">
        <v>16339</v>
      </c>
      <c r="E194" s="6">
        <v>35567</v>
      </c>
      <c r="F194" s="6">
        <v>4101</v>
      </c>
      <c r="G194" s="6">
        <v>56007</v>
      </c>
      <c r="H194" s="95">
        <f t="shared" si="16"/>
        <v>7.659600656455142</v>
      </c>
      <c r="I194" s="95">
        <f t="shared" si="17"/>
        <v>1.5298697041711056</v>
      </c>
      <c r="J194" s="6">
        <v>10000</v>
      </c>
      <c r="K194" s="103">
        <f t="shared" si="20"/>
        <v>1.3676148796498906</v>
      </c>
      <c r="L194" s="6">
        <v>7770</v>
      </c>
      <c r="M194" s="6">
        <v>9418</v>
      </c>
      <c r="N194" s="6">
        <v>24136</v>
      </c>
      <c r="O194" s="113">
        <f t="shared" si="18"/>
        <v>3.3008752735229758</v>
      </c>
      <c r="P194" s="113">
        <f t="shared" si="19"/>
        <v>7.4701330857319714</v>
      </c>
      <c r="Q194" s="6">
        <v>8900</v>
      </c>
      <c r="R194" s="4" t="s">
        <v>460</v>
      </c>
      <c r="S194" s="46" t="s">
        <v>2557</v>
      </c>
      <c r="T194" s="6">
        <v>36609</v>
      </c>
      <c r="U194" s="6">
        <v>3231</v>
      </c>
      <c r="V194" s="6">
        <v>7312</v>
      </c>
    </row>
    <row r="195" spans="1:22" ht="15" thickBot="1" x14ac:dyDescent="0.35">
      <c r="A195" s="4" t="s">
        <v>3445</v>
      </c>
      <c r="B195" s="3" t="s">
        <v>218</v>
      </c>
      <c r="C195" s="4" t="s">
        <v>179</v>
      </c>
      <c r="D195" s="6">
        <v>20325</v>
      </c>
      <c r="E195" s="6">
        <v>9995</v>
      </c>
      <c r="F195" s="6">
        <v>1112</v>
      </c>
      <c r="G195" s="6">
        <v>31432</v>
      </c>
      <c r="H195" s="95">
        <f t="shared" si="16"/>
        <v>3.7670182166826462</v>
      </c>
      <c r="I195" s="95">
        <f t="shared" si="17"/>
        <v>0.86919971240528737</v>
      </c>
      <c r="J195" s="6">
        <v>4942</v>
      </c>
      <c r="K195" s="103">
        <f t="shared" si="20"/>
        <v>0.59228187919463082</v>
      </c>
      <c r="L195" s="6">
        <v>5</v>
      </c>
      <c r="M195" s="6">
        <v>88</v>
      </c>
      <c r="N195" s="6">
        <v>113347</v>
      </c>
      <c r="O195" s="113">
        <f t="shared" si="18"/>
        <v>13.584252157238735</v>
      </c>
      <c r="P195" s="113">
        <f t="shared" si="19"/>
        <v>38.254134323320962</v>
      </c>
      <c r="Q195" s="6">
        <v>1523</v>
      </c>
      <c r="R195" s="4" t="s">
        <v>460</v>
      </c>
      <c r="S195" s="31">
        <v>1320</v>
      </c>
      <c r="T195" s="6">
        <v>36162</v>
      </c>
      <c r="U195" s="6">
        <v>2963</v>
      </c>
      <c r="V195" s="6">
        <v>8344</v>
      </c>
    </row>
    <row r="196" spans="1:22" ht="15" thickBot="1" x14ac:dyDescent="0.35">
      <c r="A196" s="4" t="s">
        <v>3446</v>
      </c>
      <c r="B196" s="3" t="s">
        <v>219</v>
      </c>
      <c r="C196" s="4" t="s">
        <v>179</v>
      </c>
      <c r="D196" s="6">
        <v>8750</v>
      </c>
      <c r="E196" s="6">
        <v>22739</v>
      </c>
      <c r="F196" s="6">
        <v>633</v>
      </c>
      <c r="G196" s="6">
        <v>32122</v>
      </c>
      <c r="H196" s="95">
        <f t="shared" si="16"/>
        <v>4.326778017241379</v>
      </c>
      <c r="I196" s="95">
        <f t="shared" si="17"/>
        <v>0.84763563436774325</v>
      </c>
      <c r="J196" s="6">
        <v>674</v>
      </c>
      <c r="K196" s="103">
        <f t="shared" si="20"/>
        <v>9.0786637931034489E-2</v>
      </c>
      <c r="L196" s="6">
        <v>1896</v>
      </c>
      <c r="M196" s="6">
        <v>2353</v>
      </c>
      <c r="N196" s="6">
        <v>34320</v>
      </c>
      <c r="O196" s="113">
        <f t="shared" si="18"/>
        <v>4.6228448275862073</v>
      </c>
      <c r="P196" s="113">
        <f t="shared" si="19"/>
        <v>12.466400290592082</v>
      </c>
      <c r="Q196" s="6">
        <v>4475</v>
      </c>
      <c r="R196" s="4" t="s">
        <v>460</v>
      </c>
      <c r="S196" s="31">
        <v>1825</v>
      </c>
      <c r="T196" s="6">
        <v>37896</v>
      </c>
      <c r="U196" s="6">
        <v>2753</v>
      </c>
      <c r="V196" s="6">
        <v>7424</v>
      </c>
    </row>
    <row r="197" spans="1:22" ht="15" thickBot="1" x14ac:dyDescent="0.35">
      <c r="A197" s="4" t="s">
        <v>3447</v>
      </c>
      <c r="B197" s="3" t="s">
        <v>220</v>
      </c>
      <c r="C197" s="4" t="s">
        <v>179</v>
      </c>
      <c r="D197" s="6">
        <v>9216</v>
      </c>
      <c r="E197" s="6">
        <v>45318</v>
      </c>
      <c r="F197" s="6">
        <v>3134</v>
      </c>
      <c r="G197" s="6">
        <v>57668</v>
      </c>
      <c r="H197" s="95">
        <f t="shared" si="16"/>
        <v>5.9055811571940602</v>
      </c>
      <c r="I197" s="95">
        <f t="shared" si="17"/>
        <v>0.89740277929070511</v>
      </c>
      <c r="J197" s="6">
        <v>32165</v>
      </c>
      <c r="K197" s="103">
        <f t="shared" si="20"/>
        <v>3.2939068100358422</v>
      </c>
      <c r="L197" s="6">
        <v>6549</v>
      </c>
      <c r="M197" s="6">
        <v>8368</v>
      </c>
      <c r="N197" s="6">
        <v>54381</v>
      </c>
      <c r="O197" s="113">
        <f t="shared" si="18"/>
        <v>5.5689708141321042</v>
      </c>
      <c r="P197" s="113">
        <f t="shared" si="19"/>
        <v>12.028533510285335</v>
      </c>
      <c r="Q197" s="6">
        <v>19511</v>
      </c>
      <c r="R197" s="4" t="s">
        <v>460</v>
      </c>
      <c r="S197" s="31">
        <v>7170</v>
      </c>
      <c r="T197" s="6">
        <v>64261</v>
      </c>
      <c r="U197" s="6">
        <v>4521</v>
      </c>
      <c r="V197" s="6">
        <v>9765</v>
      </c>
    </row>
    <row r="198" spans="1:22" ht="15" thickBot="1" x14ac:dyDescent="0.35">
      <c r="A198" s="4" t="s">
        <v>3448</v>
      </c>
      <c r="B198" s="3" t="s">
        <v>221</v>
      </c>
      <c r="C198" s="4" t="s">
        <v>179</v>
      </c>
      <c r="D198" s="6">
        <v>4975</v>
      </c>
      <c r="E198" s="6">
        <v>19237</v>
      </c>
      <c r="F198" s="6">
        <v>2859</v>
      </c>
      <c r="G198" s="6">
        <v>27071</v>
      </c>
      <c r="H198" s="95">
        <f t="shared" si="16"/>
        <v>2.8131559804634731</v>
      </c>
      <c r="I198" s="95">
        <f t="shared" si="17"/>
        <v>0.84856748793179115</v>
      </c>
      <c r="J198" s="6">
        <v>13745</v>
      </c>
      <c r="K198" s="103">
        <f t="shared" si="20"/>
        <v>1.4283487477917489</v>
      </c>
      <c r="L198" s="6">
        <v>2991</v>
      </c>
      <c r="M198" s="6">
        <v>3728</v>
      </c>
      <c r="N198" s="6">
        <v>39342</v>
      </c>
      <c r="O198" s="113">
        <f t="shared" si="18"/>
        <v>4.0883300426062554</v>
      </c>
      <c r="P198" s="113">
        <f t="shared" si="19"/>
        <v>15.525651144435674</v>
      </c>
      <c r="Q198" s="6">
        <v>5927</v>
      </c>
      <c r="R198" s="4" t="s">
        <v>460</v>
      </c>
      <c r="S198" s="31">
        <v>936</v>
      </c>
      <c r="T198" s="6">
        <v>31902</v>
      </c>
      <c r="U198" s="6">
        <v>2534</v>
      </c>
      <c r="V198" s="6">
        <v>9623</v>
      </c>
    </row>
    <row r="199" spans="1:22" ht="15" thickBot="1" x14ac:dyDescent="0.35">
      <c r="A199" s="4" t="s">
        <v>3449</v>
      </c>
      <c r="B199" s="3" t="s">
        <v>222</v>
      </c>
      <c r="C199" s="4" t="s">
        <v>179</v>
      </c>
      <c r="D199" s="6">
        <v>3175</v>
      </c>
      <c r="E199" s="6">
        <v>8381</v>
      </c>
      <c r="F199" s="6">
        <v>856</v>
      </c>
      <c r="G199" s="6">
        <v>12412</v>
      </c>
      <c r="H199" s="95">
        <f t="shared" si="16"/>
        <v>1.6212121212121211</v>
      </c>
      <c r="I199" s="95">
        <f t="shared" si="17"/>
        <v>0.31898434889876898</v>
      </c>
      <c r="J199" s="6">
        <v>2895</v>
      </c>
      <c r="K199" s="103">
        <f t="shared" si="20"/>
        <v>0.37813479623824453</v>
      </c>
      <c r="L199" s="6">
        <v>1046</v>
      </c>
      <c r="M199" s="6">
        <v>1428</v>
      </c>
      <c r="N199" s="6">
        <v>11863</v>
      </c>
      <c r="O199" s="113">
        <f t="shared" si="18"/>
        <v>1.549503657262278</v>
      </c>
      <c r="P199" s="113">
        <f t="shared" si="19"/>
        <v>4.5382555470543231</v>
      </c>
      <c r="Q199" s="6">
        <v>4001</v>
      </c>
      <c r="R199" s="4" t="s">
        <v>460</v>
      </c>
      <c r="S199" s="31">
        <v>414</v>
      </c>
      <c r="T199" s="6">
        <v>38911</v>
      </c>
      <c r="U199" s="6">
        <v>2614</v>
      </c>
      <c r="V199" s="6">
        <v>7656</v>
      </c>
    </row>
    <row r="200" spans="1:22" ht="15" thickBot="1" x14ac:dyDescent="0.35">
      <c r="A200" s="4" t="s">
        <v>3450</v>
      </c>
      <c r="B200" s="3" t="s">
        <v>223</v>
      </c>
      <c r="C200" s="4" t="s">
        <v>179</v>
      </c>
      <c r="D200" s="6">
        <v>12041</v>
      </c>
      <c r="E200" s="6">
        <v>7768</v>
      </c>
      <c r="F200" s="6">
        <v>8600</v>
      </c>
      <c r="G200" s="6">
        <v>28409</v>
      </c>
      <c r="H200" s="95">
        <f t="shared" si="16"/>
        <v>3.4006463969355996</v>
      </c>
      <c r="I200" s="95">
        <f t="shared" si="17"/>
        <v>0.71885121457489876</v>
      </c>
      <c r="J200" s="6">
        <v>5916</v>
      </c>
      <c r="K200" s="103">
        <f t="shared" si="20"/>
        <v>0.70816375389035191</v>
      </c>
      <c r="L200" s="6">
        <v>524</v>
      </c>
      <c r="M200" s="6">
        <v>3121</v>
      </c>
      <c r="N200" s="6">
        <v>62777</v>
      </c>
      <c r="O200" s="113">
        <f t="shared" si="18"/>
        <v>7.5146037826191048</v>
      </c>
      <c r="P200" s="113">
        <f t="shared" si="19"/>
        <v>11.232241903739489</v>
      </c>
      <c r="Q200" s="6">
        <v>8352</v>
      </c>
      <c r="R200" s="4" t="s">
        <v>460</v>
      </c>
      <c r="S200" s="31">
        <v>14235</v>
      </c>
      <c r="T200" s="6">
        <v>39520</v>
      </c>
      <c r="U200" s="6">
        <v>5589</v>
      </c>
      <c r="V200" s="6">
        <v>8354</v>
      </c>
    </row>
    <row r="201" spans="1:22" ht="15" thickBot="1" x14ac:dyDescent="0.35">
      <c r="A201" s="4" t="s">
        <v>3451</v>
      </c>
      <c r="B201" s="3" t="s">
        <v>224</v>
      </c>
      <c r="C201" s="4" t="s">
        <v>179</v>
      </c>
      <c r="D201" s="6">
        <v>2580</v>
      </c>
      <c r="E201" s="6">
        <v>18283</v>
      </c>
      <c r="F201" s="6">
        <v>50</v>
      </c>
      <c r="G201" s="6">
        <v>20913</v>
      </c>
      <c r="H201" s="95">
        <f t="shared" si="16"/>
        <v>2.4204861111111109</v>
      </c>
      <c r="I201" s="95">
        <f t="shared" si="17"/>
        <v>2.0665019762845849</v>
      </c>
      <c r="J201" s="6">
        <v>1855</v>
      </c>
      <c r="K201" s="103">
        <f t="shared" si="20"/>
        <v>0.21469907407407407</v>
      </c>
      <c r="L201" s="6">
        <v>1478</v>
      </c>
      <c r="M201" s="6">
        <v>1915</v>
      </c>
      <c r="N201" s="6">
        <v>24956</v>
      </c>
      <c r="O201" s="113">
        <f t="shared" si="18"/>
        <v>2.888425925925926</v>
      </c>
      <c r="P201" s="113">
        <f t="shared" si="19"/>
        <v>7.6481765246705482</v>
      </c>
      <c r="Q201" s="6">
        <v>2250</v>
      </c>
      <c r="R201" s="4" t="s">
        <v>460</v>
      </c>
      <c r="S201" s="31">
        <v>425</v>
      </c>
      <c r="T201" s="6">
        <v>10120</v>
      </c>
      <c r="U201" s="6">
        <v>3263</v>
      </c>
      <c r="V201" s="6">
        <v>8640</v>
      </c>
    </row>
    <row r="202" spans="1:22" ht="15" thickBot="1" x14ac:dyDescent="0.35">
      <c r="A202" s="4" t="s">
        <v>3452</v>
      </c>
      <c r="B202" s="3" t="s">
        <v>225</v>
      </c>
      <c r="C202" s="4" t="s">
        <v>179</v>
      </c>
      <c r="D202" s="6">
        <v>20388</v>
      </c>
      <c r="E202" s="6">
        <v>70793</v>
      </c>
      <c r="F202" s="6">
        <v>2594</v>
      </c>
      <c r="G202" s="6">
        <v>93775</v>
      </c>
      <c r="H202" s="95">
        <f t="shared" si="16"/>
        <v>9.4066606480088275</v>
      </c>
      <c r="I202" s="95">
        <f t="shared" si="17"/>
        <v>2.0489654117595646</v>
      </c>
      <c r="J202" s="6">
        <v>13319</v>
      </c>
      <c r="K202" s="103">
        <f t="shared" si="20"/>
        <v>1.3360417293610192</v>
      </c>
      <c r="L202" s="6">
        <v>543</v>
      </c>
      <c r="M202" s="6">
        <v>813</v>
      </c>
      <c r="N202" s="6">
        <v>79344</v>
      </c>
      <c r="O202" s="113">
        <f t="shared" si="18"/>
        <v>7.9590731266927479</v>
      </c>
      <c r="P202" s="113">
        <f t="shared" si="19"/>
        <v>8.0585009140767827</v>
      </c>
      <c r="Q202" s="6">
        <v>14210</v>
      </c>
      <c r="R202" s="4" t="s">
        <v>460</v>
      </c>
      <c r="S202" s="31">
        <v>6765</v>
      </c>
      <c r="T202" s="6">
        <v>45767</v>
      </c>
      <c r="U202" s="6">
        <v>9846</v>
      </c>
      <c r="V202" s="6">
        <v>9969</v>
      </c>
    </row>
    <row r="203" spans="1:22" ht="15" thickBot="1" x14ac:dyDescent="0.35">
      <c r="A203" s="4" t="s">
        <v>3453</v>
      </c>
      <c r="B203" s="3" t="s">
        <v>226</v>
      </c>
      <c r="C203" s="4" t="s">
        <v>179</v>
      </c>
      <c r="D203" s="6">
        <v>52750</v>
      </c>
      <c r="E203" s="6">
        <v>49182</v>
      </c>
      <c r="F203" s="6">
        <v>6319</v>
      </c>
      <c r="G203" s="6">
        <v>108251</v>
      </c>
      <c r="H203" s="95">
        <f t="shared" si="16"/>
        <v>15.389678703440433</v>
      </c>
      <c r="I203" s="95">
        <f t="shared" si="17"/>
        <v>1.9029127920262978</v>
      </c>
      <c r="J203" s="6">
        <v>1756</v>
      </c>
      <c r="K203" s="103">
        <f t="shared" si="20"/>
        <v>0.24964458345180551</v>
      </c>
      <c r="L203" s="6">
        <v>6237</v>
      </c>
      <c r="M203" s="6">
        <v>6284</v>
      </c>
      <c r="N203" s="6">
        <v>26686</v>
      </c>
      <c r="O203" s="113">
        <f t="shared" si="18"/>
        <v>3.7938584020471993</v>
      </c>
      <c r="P203" s="113">
        <f t="shared" si="19"/>
        <v>5.4864309210526319</v>
      </c>
      <c r="Q203" s="6">
        <v>1618</v>
      </c>
      <c r="R203" s="4" t="s">
        <v>460</v>
      </c>
      <c r="S203" s="31">
        <v>1752</v>
      </c>
      <c r="T203" s="6">
        <v>56887</v>
      </c>
      <c r="U203" s="6">
        <v>4864</v>
      </c>
      <c r="V203" s="6">
        <v>7034</v>
      </c>
    </row>
    <row r="204" spans="1:22" ht="15" thickBot="1" x14ac:dyDescent="0.35">
      <c r="A204" s="4" t="s">
        <v>3454</v>
      </c>
      <c r="B204" s="3" t="s">
        <v>227</v>
      </c>
      <c r="C204" s="4" t="s">
        <v>179</v>
      </c>
      <c r="D204" s="6">
        <v>12117</v>
      </c>
      <c r="E204" s="6">
        <v>36461</v>
      </c>
      <c r="F204" s="6">
        <v>5196</v>
      </c>
      <c r="G204" s="6">
        <v>53774</v>
      </c>
      <c r="H204" s="95">
        <f t="shared" si="16"/>
        <v>6.0878523717876147</v>
      </c>
      <c r="I204" s="95">
        <f t="shared" si="17"/>
        <v>1.1362224522999556</v>
      </c>
      <c r="J204" s="6">
        <v>16214</v>
      </c>
      <c r="K204" s="103">
        <f t="shared" si="20"/>
        <v>1.8356164383561644</v>
      </c>
      <c r="L204" s="6">
        <v>1597</v>
      </c>
      <c r="M204" s="6">
        <v>1569</v>
      </c>
      <c r="N204" s="6">
        <v>81912</v>
      </c>
      <c r="O204" s="113">
        <f t="shared" si="18"/>
        <v>9.2734065436431568</v>
      </c>
      <c r="P204" s="113">
        <f t="shared" si="19"/>
        <v>14.634983026621404</v>
      </c>
      <c r="Q204" s="6">
        <v>13260</v>
      </c>
      <c r="R204" s="4" t="s">
        <v>460</v>
      </c>
      <c r="S204" s="31">
        <v>8218</v>
      </c>
      <c r="T204" s="6">
        <v>47327</v>
      </c>
      <c r="U204" s="6">
        <v>5597</v>
      </c>
      <c r="V204" s="6">
        <v>8833</v>
      </c>
    </row>
    <row r="205" spans="1:22" ht="15" thickBot="1" x14ac:dyDescent="0.35">
      <c r="A205" s="4" t="s">
        <v>3455</v>
      </c>
      <c r="B205" s="3" t="s">
        <v>228</v>
      </c>
      <c r="C205" s="4" t="s">
        <v>179</v>
      </c>
      <c r="D205" s="6">
        <v>9577</v>
      </c>
      <c r="E205" s="6">
        <v>20670</v>
      </c>
      <c r="F205" s="6">
        <v>1227</v>
      </c>
      <c r="G205" s="6">
        <v>31474</v>
      </c>
      <c r="H205" s="95">
        <f t="shared" si="16"/>
        <v>4.2354999327143048</v>
      </c>
      <c r="I205" s="95">
        <f t="shared" si="17"/>
        <v>0.82373262843832606</v>
      </c>
      <c r="J205" s="6">
        <v>1679</v>
      </c>
      <c r="K205" s="103">
        <f t="shared" si="20"/>
        <v>0.22594536401561027</v>
      </c>
      <c r="L205" s="6">
        <v>4005</v>
      </c>
      <c r="M205" s="6">
        <v>3338</v>
      </c>
      <c r="N205" s="6">
        <v>39149</v>
      </c>
      <c r="O205" s="113">
        <f t="shared" si="18"/>
        <v>5.2683353519041853</v>
      </c>
      <c r="P205" s="113">
        <f t="shared" si="19"/>
        <v>8.8995226187769951</v>
      </c>
      <c r="Q205" s="6">
        <v>2300</v>
      </c>
      <c r="R205" s="4" t="s">
        <v>460</v>
      </c>
      <c r="S205" s="31">
        <v>196</v>
      </c>
      <c r="T205" s="6">
        <v>38209</v>
      </c>
      <c r="U205" s="6">
        <v>4399</v>
      </c>
      <c r="V205" s="6">
        <v>7431</v>
      </c>
    </row>
    <row r="206" spans="1:22" ht="15" thickBot="1" x14ac:dyDescent="0.35">
      <c r="A206" s="4" t="s">
        <v>3456</v>
      </c>
      <c r="B206" s="3" t="s">
        <v>229</v>
      </c>
      <c r="C206" s="4" t="s">
        <v>179</v>
      </c>
      <c r="D206" s="6">
        <v>42867</v>
      </c>
      <c r="E206" s="6">
        <v>46718</v>
      </c>
      <c r="F206" s="6">
        <v>5183</v>
      </c>
      <c r="G206" s="6">
        <v>94768</v>
      </c>
      <c r="H206" s="95">
        <f t="shared" si="16"/>
        <v>8.2385464661392689</v>
      </c>
      <c r="I206" s="95">
        <f t="shared" si="17"/>
        <v>1.8309472748700708</v>
      </c>
      <c r="J206" s="6">
        <v>79872</v>
      </c>
      <c r="K206" s="103">
        <f t="shared" si="20"/>
        <v>6.9435799356689563</v>
      </c>
      <c r="L206" s="6">
        <v>3627</v>
      </c>
      <c r="M206" s="6">
        <v>4006</v>
      </c>
      <c r="N206" s="6">
        <v>277446</v>
      </c>
      <c r="O206" s="113">
        <f t="shared" si="18"/>
        <v>24.119447100756325</v>
      </c>
      <c r="P206" s="113">
        <f t="shared" si="19"/>
        <v>27.889626055488542</v>
      </c>
      <c r="Q206" s="6">
        <v>39936</v>
      </c>
      <c r="R206" s="4" t="s">
        <v>460</v>
      </c>
      <c r="S206" s="46" t="s">
        <v>2557</v>
      </c>
      <c r="T206" s="6">
        <v>51759</v>
      </c>
      <c r="U206" s="6">
        <v>9948</v>
      </c>
      <c r="V206" s="6">
        <v>11503</v>
      </c>
    </row>
    <row r="207" spans="1:22" ht="15" thickBot="1" x14ac:dyDescent="0.35">
      <c r="A207" s="4" t="s">
        <v>3457</v>
      </c>
      <c r="B207" s="3" t="s">
        <v>230</v>
      </c>
      <c r="C207" s="4" t="s">
        <v>179</v>
      </c>
      <c r="D207" s="6">
        <v>13466</v>
      </c>
      <c r="E207" s="6">
        <v>31415</v>
      </c>
      <c r="F207" s="6">
        <v>2089</v>
      </c>
      <c r="G207" s="6">
        <v>46970</v>
      </c>
      <c r="H207" s="95">
        <f t="shared" si="16"/>
        <v>5.2828703182994037</v>
      </c>
      <c r="I207" s="95">
        <f t="shared" si="17"/>
        <v>1.3793204710304525</v>
      </c>
      <c r="J207" s="6">
        <v>2600</v>
      </c>
      <c r="K207" s="103">
        <f t="shared" si="20"/>
        <v>0.29243054774491056</v>
      </c>
      <c r="L207" s="6">
        <v>2123</v>
      </c>
      <c r="M207" s="6">
        <v>2763</v>
      </c>
      <c r="N207" s="6">
        <v>46800</v>
      </c>
      <c r="O207" s="113">
        <f t="shared" si="18"/>
        <v>5.2637498594083905</v>
      </c>
      <c r="P207" s="113">
        <f t="shared" si="19"/>
        <v>7.0973612374886264</v>
      </c>
      <c r="Q207" s="6">
        <v>7447</v>
      </c>
      <c r="R207" s="4" t="s">
        <v>460</v>
      </c>
      <c r="S207" s="31">
        <v>1500</v>
      </c>
      <c r="T207" s="6">
        <v>34053</v>
      </c>
      <c r="U207" s="6">
        <v>6594</v>
      </c>
      <c r="V207" s="6">
        <v>8891</v>
      </c>
    </row>
    <row r="208" spans="1:22" ht="15" thickBot="1" x14ac:dyDescent="0.35">
      <c r="A208" s="4" t="s">
        <v>3458</v>
      </c>
      <c r="B208" s="3" t="s">
        <v>231</v>
      </c>
      <c r="C208" s="4" t="s">
        <v>179</v>
      </c>
      <c r="D208" s="6">
        <v>12145</v>
      </c>
      <c r="E208" s="6">
        <v>20574</v>
      </c>
      <c r="F208" s="6">
        <v>10</v>
      </c>
      <c r="G208" s="6">
        <v>32729</v>
      </c>
      <c r="H208" s="95">
        <f t="shared" si="16"/>
        <v>4.0158282208588956</v>
      </c>
      <c r="I208" s="95">
        <f t="shared" si="17"/>
        <v>1.4670103092783504</v>
      </c>
      <c r="J208" s="6">
        <v>5850</v>
      </c>
      <c r="K208" s="103">
        <f t="shared" si="20"/>
        <v>0.71779141104294475</v>
      </c>
      <c r="L208" s="6">
        <v>874</v>
      </c>
      <c r="M208" s="6">
        <v>2776</v>
      </c>
      <c r="N208" s="6">
        <v>12500</v>
      </c>
      <c r="O208" s="113">
        <f t="shared" si="18"/>
        <v>1.5337423312883436</v>
      </c>
      <c r="P208" s="113">
        <f t="shared" si="19"/>
        <v>1.4607923337618325</v>
      </c>
      <c r="Q208" s="6">
        <v>5058</v>
      </c>
      <c r="R208" s="4" t="s">
        <v>460</v>
      </c>
      <c r="S208" s="31">
        <v>3900</v>
      </c>
      <c r="T208" s="6">
        <v>22310</v>
      </c>
      <c r="U208" s="6">
        <v>8557</v>
      </c>
      <c r="V208" s="6">
        <v>8150</v>
      </c>
    </row>
    <row r="209" spans="1:22" ht="15" thickBot="1" x14ac:dyDescent="0.35">
      <c r="A209" s="4" t="s">
        <v>3459</v>
      </c>
      <c r="B209" s="3" t="s">
        <v>232</v>
      </c>
      <c r="C209" s="4" t="s">
        <v>179</v>
      </c>
      <c r="D209" s="6">
        <v>36552</v>
      </c>
      <c r="E209" s="6">
        <v>52727</v>
      </c>
      <c r="F209" s="6">
        <v>102130</v>
      </c>
      <c r="G209" s="6">
        <v>191409</v>
      </c>
      <c r="H209" s="95">
        <f t="shared" si="16"/>
        <v>25.251846965699208</v>
      </c>
      <c r="I209" s="95">
        <f t="shared" si="17"/>
        <v>3.9751822392058318</v>
      </c>
      <c r="J209" s="6">
        <v>1502</v>
      </c>
      <c r="K209" s="103">
        <f t="shared" si="20"/>
        <v>0.19815303430079156</v>
      </c>
      <c r="L209" s="6">
        <v>1178</v>
      </c>
      <c r="M209" s="6">
        <v>2605</v>
      </c>
      <c r="N209" s="6">
        <v>35012</v>
      </c>
      <c r="O209" s="113">
        <f t="shared" si="18"/>
        <v>4.6189973614775726</v>
      </c>
      <c r="P209" s="113">
        <f t="shared" si="19"/>
        <v>9.0540470649081968</v>
      </c>
      <c r="Q209" s="6">
        <v>1807</v>
      </c>
      <c r="R209" s="4" t="s">
        <v>460</v>
      </c>
      <c r="S209" s="31">
        <v>2004</v>
      </c>
      <c r="T209" s="6">
        <v>48151</v>
      </c>
      <c r="U209" s="6">
        <v>3867</v>
      </c>
      <c r="V209" s="6">
        <v>7580</v>
      </c>
    </row>
    <row r="210" spans="1:22" ht="15" thickBot="1" x14ac:dyDescent="0.35">
      <c r="A210" s="4" t="s">
        <v>3460</v>
      </c>
      <c r="B210" s="3" t="s">
        <v>233</v>
      </c>
      <c r="C210" s="4" t="s">
        <v>179</v>
      </c>
      <c r="D210" s="6">
        <v>33823</v>
      </c>
      <c r="E210" s="6">
        <v>59480</v>
      </c>
      <c r="F210" s="6">
        <v>3306</v>
      </c>
      <c r="G210" s="6">
        <v>96609</v>
      </c>
      <c r="H210" s="95">
        <f t="shared" si="16"/>
        <v>8.4154181184668992</v>
      </c>
      <c r="I210" s="95">
        <f t="shared" si="17"/>
        <v>1.8265678470817341</v>
      </c>
      <c r="J210" s="6">
        <v>8372</v>
      </c>
      <c r="K210" s="103">
        <f t="shared" si="20"/>
        <v>0.72926829268292681</v>
      </c>
      <c r="L210" s="6">
        <v>16246</v>
      </c>
      <c r="M210" s="6">
        <v>13854</v>
      </c>
      <c r="N210" s="6">
        <v>58240</v>
      </c>
      <c r="O210" s="113">
        <f t="shared" si="18"/>
        <v>5.0731707317073171</v>
      </c>
      <c r="P210" s="113">
        <f t="shared" si="19"/>
        <v>9.3288483101073201</v>
      </c>
      <c r="Q210" s="6">
        <v>19268</v>
      </c>
      <c r="R210" s="4" t="s">
        <v>460</v>
      </c>
      <c r="S210" s="31">
        <v>3823</v>
      </c>
      <c r="T210" s="6">
        <v>52891</v>
      </c>
      <c r="U210" s="6">
        <v>6243</v>
      </c>
      <c r="V210" s="6">
        <v>11480</v>
      </c>
    </row>
    <row r="211" spans="1:22" ht="15" thickBot="1" x14ac:dyDescent="0.35">
      <c r="A211" s="4" t="s">
        <v>3461</v>
      </c>
      <c r="B211" s="3" t="s">
        <v>234</v>
      </c>
      <c r="C211" s="4" t="s">
        <v>179</v>
      </c>
      <c r="D211" s="6">
        <v>16155</v>
      </c>
      <c r="E211" s="6">
        <v>27657</v>
      </c>
      <c r="F211" s="6">
        <v>2806</v>
      </c>
      <c r="G211" s="6">
        <v>46618</v>
      </c>
      <c r="H211" s="95">
        <f t="shared" si="16"/>
        <v>5.9781995383431648</v>
      </c>
      <c r="I211" s="95">
        <f t="shared" si="17"/>
        <v>1.5280582142388881</v>
      </c>
      <c r="J211" s="6">
        <v>4415</v>
      </c>
      <c r="K211" s="103">
        <f t="shared" si="20"/>
        <v>0.56617081302898176</v>
      </c>
      <c r="L211" s="6">
        <v>3608</v>
      </c>
      <c r="M211" s="6">
        <v>4821</v>
      </c>
      <c r="N211" s="6">
        <v>33114</v>
      </c>
      <c r="O211" s="113">
        <f t="shared" si="18"/>
        <v>4.2464734547319827</v>
      </c>
      <c r="P211" s="113">
        <f t="shared" si="19"/>
        <v>9.5982608695652178</v>
      </c>
      <c r="Q211" s="6">
        <v>3764</v>
      </c>
      <c r="R211" s="4" t="s">
        <v>460</v>
      </c>
      <c r="S211" s="31">
        <v>312</v>
      </c>
      <c r="T211" s="6">
        <v>30508</v>
      </c>
      <c r="U211" s="6">
        <v>3450</v>
      </c>
      <c r="V211" s="6">
        <v>7798</v>
      </c>
    </row>
    <row r="212" spans="1:22" ht="15" thickBot="1" x14ac:dyDescent="0.35">
      <c r="A212" s="4" t="s">
        <v>3462</v>
      </c>
      <c r="B212" s="3" t="s">
        <v>235</v>
      </c>
      <c r="C212" s="4" t="s">
        <v>179</v>
      </c>
      <c r="D212" s="6">
        <v>27203</v>
      </c>
      <c r="E212" s="6">
        <v>26088</v>
      </c>
      <c r="F212" s="6">
        <v>1861</v>
      </c>
      <c r="G212" s="6">
        <v>55152</v>
      </c>
      <c r="H212" s="95">
        <f t="shared" si="16"/>
        <v>7.4965339132798698</v>
      </c>
      <c r="I212" s="95">
        <f t="shared" si="17"/>
        <v>1.6149453895932768</v>
      </c>
      <c r="J212" s="6">
        <v>6389</v>
      </c>
      <c r="K212" s="103">
        <f t="shared" si="20"/>
        <v>0.86842462960445832</v>
      </c>
      <c r="L212" s="6">
        <v>5467</v>
      </c>
      <c r="M212" s="6">
        <v>4165</v>
      </c>
      <c r="N212" s="6">
        <v>24295</v>
      </c>
      <c r="O212" s="113">
        <f t="shared" si="18"/>
        <v>3.3022971319831451</v>
      </c>
      <c r="P212" s="113">
        <f t="shared" si="19"/>
        <v>11.058261265361857</v>
      </c>
      <c r="Q212" s="6">
        <v>4786</v>
      </c>
      <c r="R212" s="4" t="s">
        <v>460</v>
      </c>
      <c r="S212" s="31">
        <v>2013</v>
      </c>
      <c r="T212" s="6">
        <v>34151</v>
      </c>
      <c r="U212" s="6">
        <v>2197</v>
      </c>
      <c r="V212" s="6">
        <v>7357</v>
      </c>
    </row>
    <row r="213" spans="1:22" ht="15" thickBot="1" x14ac:dyDescent="0.35">
      <c r="A213" s="4" t="s">
        <v>3463</v>
      </c>
      <c r="B213" s="3" t="s">
        <v>236</v>
      </c>
      <c r="C213" s="4" t="s">
        <v>179</v>
      </c>
      <c r="D213" s="6">
        <v>25000</v>
      </c>
      <c r="E213" s="6">
        <v>35000</v>
      </c>
      <c r="F213" s="6">
        <v>1750</v>
      </c>
      <c r="G213" s="6">
        <v>61750</v>
      </c>
      <c r="H213" s="95">
        <f t="shared" si="16"/>
        <v>8.6935097845980565</v>
      </c>
      <c r="I213" s="95">
        <f t="shared" si="17"/>
        <v>1.5798495625031981</v>
      </c>
      <c r="J213" s="6">
        <v>4000</v>
      </c>
      <c r="K213" s="103">
        <f t="shared" si="20"/>
        <v>0.56314233422497539</v>
      </c>
      <c r="L213" s="6">
        <v>387</v>
      </c>
      <c r="M213" s="6">
        <v>1921</v>
      </c>
      <c r="N213" s="6">
        <v>40000</v>
      </c>
      <c r="O213" s="113">
        <f t="shared" si="18"/>
        <v>5.6314233422497537</v>
      </c>
      <c r="P213" s="113">
        <f t="shared" si="19"/>
        <v>10.700909577314071</v>
      </c>
      <c r="Q213" s="6">
        <v>10000</v>
      </c>
      <c r="R213" s="4" t="s">
        <v>460</v>
      </c>
      <c r="S213" s="31">
        <v>3372</v>
      </c>
      <c r="T213" s="6">
        <v>39086</v>
      </c>
      <c r="U213" s="6">
        <v>3738</v>
      </c>
      <c r="V213" s="6">
        <v>7103</v>
      </c>
    </row>
    <row r="214" spans="1:22" ht="15" thickBot="1" x14ac:dyDescent="0.35">
      <c r="A214" s="4" t="s">
        <v>3464</v>
      </c>
      <c r="B214" s="3" t="s">
        <v>237</v>
      </c>
      <c r="C214" s="4" t="s">
        <v>179</v>
      </c>
      <c r="D214" s="6">
        <v>19933</v>
      </c>
      <c r="E214" s="6">
        <v>34472</v>
      </c>
      <c r="F214" s="6">
        <v>2620</v>
      </c>
      <c r="G214" s="6">
        <v>57025</v>
      </c>
      <c r="H214" s="95">
        <f t="shared" si="16"/>
        <v>5.6928222022561643</v>
      </c>
      <c r="I214" s="95">
        <f t="shared" si="17"/>
        <v>1.3964736133219053</v>
      </c>
      <c r="J214" s="6">
        <v>4542</v>
      </c>
      <c r="K214" s="103">
        <f t="shared" si="20"/>
        <v>0.45342917041030251</v>
      </c>
      <c r="L214" s="6">
        <v>5589</v>
      </c>
      <c r="M214" s="6">
        <v>5590</v>
      </c>
      <c r="N214" s="6">
        <v>72407</v>
      </c>
      <c r="O214" s="113">
        <f t="shared" si="18"/>
        <v>7.2284117001098132</v>
      </c>
      <c r="P214" s="113">
        <f t="shared" si="19"/>
        <v>10.475549768518519</v>
      </c>
      <c r="Q214" s="6">
        <v>3548</v>
      </c>
      <c r="R214" s="4" t="s">
        <v>460</v>
      </c>
      <c r="S214" s="31">
        <v>8151</v>
      </c>
      <c r="T214" s="6">
        <v>40835</v>
      </c>
      <c r="U214" s="6">
        <v>6912</v>
      </c>
      <c r="V214" s="6">
        <v>10017</v>
      </c>
    </row>
    <row r="215" spans="1:22" ht="15" thickBot="1" x14ac:dyDescent="0.35">
      <c r="A215" s="4" t="s">
        <v>3465</v>
      </c>
      <c r="B215" s="3" t="s">
        <v>238</v>
      </c>
      <c r="C215" s="4" t="s">
        <v>179</v>
      </c>
      <c r="D215" s="6">
        <v>6845</v>
      </c>
      <c r="E215" s="6">
        <v>14356</v>
      </c>
      <c r="F215" s="6">
        <v>2744</v>
      </c>
      <c r="G215" s="6">
        <v>23945</v>
      </c>
      <c r="H215" s="95">
        <f t="shared" si="16"/>
        <v>3.2927667766776678</v>
      </c>
      <c r="I215" s="95">
        <f t="shared" si="17"/>
        <v>0.70088397143191661</v>
      </c>
      <c r="J215" s="6">
        <v>3967</v>
      </c>
      <c r="K215" s="103">
        <f t="shared" si="20"/>
        <v>0.54551705170517051</v>
      </c>
      <c r="L215" s="6">
        <v>405</v>
      </c>
      <c r="M215" s="6">
        <v>955</v>
      </c>
      <c r="N215" s="6">
        <v>30427</v>
      </c>
      <c r="O215" s="113">
        <f t="shared" si="18"/>
        <v>4.1841309130913089</v>
      </c>
      <c r="P215" s="113">
        <f t="shared" si="19"/>
        <v>11.839299610894942</v>
      </c>
      <c r="Q215" s="6">
        <v>4226</v>
      </c>
      <c r="R215" s="4" t="s">
        <v>460</v>
      </c>
      <c r="S215" s="31">
        <v>407</v>
      </c>
      <c r="T215" s="6">
        <v>34164</v>
      </c>
      <c r="U215" s="6">
        <v>2570</v>
      </c>
      <c r="V215" s="6">
        <v>7272</v>
      </c>
    </row>
    <row r="216" spans="1:22" ht="15" thickBot="1" x14ac:dyDescent="0.35">
      <c r="A216" s="4" t="s">
        <v>3466</v>
      </c>
      <c r="B216" s="3" t="s">
        <v>239</v>
      </c>
      <c r="C216" s="4" t="s">
        <v>179</v>
      </c>
      <c r="D216" s="6">
        <v>20217</v>
      </c>
      <c r="E216" s="6">
        <v>39284</v>
      </c>
      <c r="F216" s="6">
        <v>3432</v>
      </c>
      <c r="G216" s="6">
        <v>62933</v>
      </c>
      <c r="H216" s="95">
        <f t="shared" si="16"/>
        <v>5.5315988397644373</v>
      </c>
      <c r="I216" s="95">
        <f t="shared" si="17"/>
        <v>1.2132832080200502</v>
      </c>
      <c r="J216" s="6">
        <v>0</v>
      </c>
      <c r="K216" s="103">
        <f t="shared" si="20"/>
        <v>0</v>
      </c>
      <c r="L216" s="6">
        <v>710</v>
      </c>
      <c r="M216" s="6">
        <v>2761</v>
      </c>
      <c r="N216" s="6">
        <v>85000</v>
      </c>
      <c r="O216" s="113">
        <f t="shared" si="18"/>
        <v>7.4712138525094485</v>
      </c>
      <c r="P216" s="113">
        <f t="shared" si="19"/>
        <v>22.880215343203229</v>
      </c>
      <c r="Q216" s="6">
        <v>14298</v>
      </c>
      <c r="R216" s="4" t="s">
        <v>460</v>
      </c>
      <c r="S216" s="31">
        <v>10000</v>
      </c>
      <c r="T216" s="6">
        <v>51870</v>
      </c>
      <c r="U216" s="6">
        <v>3715</v>
      </c>
      <c r="V216" s="6">
        <v>11377</v>
      </c>
    </row>
    <row r="217" spans="1:22" ht="15" thickBot="1" x14ac:dyDescent="0.35">
      <c r="A217" s="4" t="s">
        <v>3467</v>
      </c>
      <c r="B217" s="3" t="s">
        <v>240</v>
      </c>
      <c r="C217" s="4" t="s">
        <v>179</v>
      </c>
      <c r="D217" s="6">
        <v>23217</v>
      </c>
      <c r="E217" s="6">
        <v>48367</v>
      </c>
      <c r="F217" s="6">
        <v>3956</v>
      </c>
      <c r="G217" s="6">
        <v>75540</v>
      </c>
      <c r="H217" s="95">
        <f t="shared" si="16"/>
        <v>9.0078702599570715</v>
      </c>
      <c r="I217" s="95">
        <f t="shared" si="17"/>
        <v>1.299501118183382</v>
      </c>
      <c r="J217" s="6">
        <v>1038</v>
      </c>
      <c r="K217" s="103">
        <f t="shared" si="20"/>
        <v>0.12377772477939424</v>
      </c>
      <c r="L217" s="6">
        <v>6166</v>
      </c>
      <c r="M217" s="6">
        <v>4058</v>
      </c>
      <c r="N217" s="6">
        <v>106963</v>
      </c>
      <c r="O217" s="113">
        <f t="shared" si="18"/>
        <v>12.754948724063915</v>
      </c>
      <c r="P217" s="113">
        <f t="shared" si="19"/>
        <v>15.603646973012399</v>
      </c>
      <c r="Q217" s="6">
        <v>23844</v>
      </c>
      <c r="R217" s="4" t="s">
        <v>460</v>
      </c>
      <c r="S217" s="46" t="s">
        <v>2557</v>
      </c>
      <c r="T217" s="6">
        <v>58130</v>
      </c>
      <c r="U217" s="6">
        <v>6855</v>
      </c>
      <c r="V217" s="6">
        <v>8386</v>
      </c>
    </row>
    <row r="218" spans="1:22" ht="15" thickBot="1" x14ac:dyDescent="0.35">
      <c r="A218" s="4" t="s">
        <v>3468</v>
      </c>
      <c r="B218" s="3" t="s">
        <v>241</v>
      </c>
      <c r="C218" s="4" t="s">
        <v>179</v>
      </c>
      <c r="D218" s="6">
        <v>15549</v>
      </c>
      <c r="E218" s="6">
        <v>22170</v>
      </c>
      <c r="F218" s="6">
        <v>1806</v>
      </c>
      <c r="G218" s="6">
        <v>39525</v>
      </c>
      <c r="H218" s="95">
        <f t="shared" si="16"/>
        <v>4.3386388583973652</v>
      </c>
      <c r="I218" s="95">
        <f t="shared" si="17"/>
        <v>1.2201333580292646</v>
      </c>
      <c r="J218" s="6">
        <v>6405</v>
      </c>
      <c r="K218" s="103">
        <f t="shared" si="20"/>
        <v>0.70307354555433588</v>
      </c>
      <c r="L218" s="6">
        <v>3216</v>
      </c>
      <c r="M218" s="6">
        <v>3011</v>
      </c>
      <c r="N218" s="6">
        <v>40040</v>
      </c>
      <c r="O218" s="113">
        <f t="shared" si="18"/>
        <v>4.3951701427003291</v>
      </c>
      <c r="P218" s="113">
        <f t="shared" si="19"/>
        <v>14.009797060881736</v>
      </c>
      <c r="Q218" s="6">
        <v>8591</v>
      </c>
      <c r="R218" s="4" t="s">
        <v>460</v>
      </c>
      <c r="S218" s="31">
        <v>1136</v>
      </c>
      <c r="T218" s="6">
        <v>32394</v>
      </c>
      <c r="U218" s="6">
        <v>2858</v>
      </c>
      <c r="V218" s="6">
        <v>9110</v>
      </c>
    </row>
    <row r="219" spans="1:22" ht="15" thickBot="1" x14ac:dyDescent="0.35">
      <c r="A219" s="4" t="s">
        <v>3469</v>
      </c>
      <c r="B219" s="3" t="s">
        <v>242</v>
      </c>
      <c r="C219" s="4" t="s">
        <v>179</v>
      </c>
      <c r="D219" s="6">
        <v>17955</v>
      </c>
      <c r="E219" s="6">
        <v>61763</v>
      </c>
      <c r="F219" s="6">
        <v>2959</v>
      </c>
      <c r="G219" s="6">
        <v>82677</v>
      </c>
      <c r="H219" s="95">
        <f t="shared" si="16"/>
        <v>8.572006220839814</v>
      </c>
      <c r="I219" s="95">
        <f t="shared" si="17"/>
        <v>1.2129307688922142</v>
      </c>
      <c r="J219" s="6">
        <v>8374</v>
      </c>
      <c r="K219" s="103">
        <f t="shared" si="20"/>
        <v>0.86822187662001038</v>
      </c>
      <c r="L219" s="6">
        <v>4128</v>
      </c>
      <c r="M219" s="6">
        <v>6331</v>
      </c>
      <c r="N219" s="6">
        <v>57968</v>
      </c>
      <c r="O219" s="113">
        <f t="shared" si="18"/>
        <v>6.010160705028512</v>
      </c>
      <c r="P219" s="113">
        <f t="shared" si="19"/>
        <v>10.549226569608734</v>
      </c>
      <c r="Q219" s="6">
        <v>19708</v>
      </c>
      <c r="R219" s="4" t="s">
        <v>460</v>
      </c>
      <c r="S219" s="31">
        <v>4678</v>
      </c>
      <c r="T219" s="6">
        <v>68163</v>
      </c>
      <c r="U219" s="6">
        <v>5495</v>
      </c>
      <c r="V219" s="6">
        <v>9645</v>
      </c>
    </row>
    <row r="220" spans="1:22" ht="15" thickBot="1" x14ac:dyDescent="0.35">
      <c r="A220" s="4" t="s">
        <v>3470</v>
      </c>
      <c r="B220" s="3" t="s">
        <v>243</v>
      </c>
      <c r="C220" s="4" t="s">
        <v>179</v>
      </c>
      <c r="D220" s="6">
        <v>6196</v>
      </c>
      <c r="E220" s="6">
        <v>23326</v>
      </c>
      <c r="F220" s="6">
        <v>1944</v>
      </c>
      <c r="G220" s="6">
        <v>31466</v>
      </c>
      <c r="H220" s="95">
        <f t="shared" si="16"/>
        <v>3.3830770884851091</v>
      </c>
      <c r="I220" s="95">
        <f t="shared" si="17"/>
        <v>0.66641252091407754</v>
      </c>
      <c r="J220" s="6">
        <v>1531</v>
      </c>
      <c r="K220" s="103">
        <f t="shared" si="20"/>
        <v>0.1646059563487797</v>
      </c>
      <c r="L220" s="6">
        <v>2681</v>
      </c>
      <c r="M220" s="6">
        <v>4109</v>
      </c>
      <c r="N220" s="6">
        <v>41779</v>
      </c>
      <c r="O220" s="113">
        <f t="shared" si="18"/>
        <v>4.4918825932695405</v>
      </c>
      <c r="P220" s="113">
        <f t="shared" si="19"/>
        <v>8.3725450901803615</v>
      </c>
      <c r="Q220" s="6">
        <v>12892</v>
      </c>
      <c r="R220" s="4" t="s">
        <v>460</v>
      </c>
      <c r="S220" s="46" t="s">
        <v>2557</v>
      </c>
      <c r="T220" s="6">
        <v>47217</v>
      </c>
      <c r="U220" s="6">
        <v>4990</v>
      </c>
      <c r="V220" s="6">
        <v>9301</v>
      </c>
    </row>
    <row r="221" spans="1:22" ht="15" thickBot="1" x14ac:dyDescent="0.35">
      <c r="A221" s="4" t="s">
        <v>3471</v>
      </c>
      <c r="B221" s="3" t="s">
        <v>244</v>
      </c>
      <c r="C221" s="4" t="s">
        <v>179</v>
      </c>
      <c r="D221" s="6">
        <v>9281</v>
      </c>
      <c r="E221" s="6">
        <v>15373</v>
      </c>
      <c r="F221" s="6">
        <v>899</v>
      </c>
      <c r="G221" s="6">
        <v>25553</v>
      </c>
      <c r="H221" s="95">
        <f t="shared" si="16"/>
        <v>3.2547446185199336</v>
      </c>
      <c r="I221" s="95">
        <f t="shared" si="17"/>
        <v>0.89405549141037755</v>
      </c>
      <c r="J221" s="6">
        <v>550</v>
      </c>
      <c r="K221" s="103">
        <f t="shared" si="20"/>
        <v>7.0054770092981791E-2</v>
      </c>
      <c r="L221" s="6">
        <v>2460</v>
      </c>
      <c r="M221" s="6">
        <v>1910</v>
      </c>
      <c r="N221" s="6">
        <v>53097</v>
      </c>
      <c r="O221" s="113">
        <f t="shared" si="18"/>
        <v>6.763087504776462</v>
      </c>
      <c r="P221" s="113">
        <f t="shared" si="19"/>
        <v>23.746422182468695</v>
      </c>
      <c r="Q221" s="6">
        <v>18700</v>
      </c>
      <c r="R221" s="4" t="s">
        <v>460</v>
      </c>
      <c r="S221" s="31">
        <v>2000</v>
      </c>
      <c r="T221" s="6">
        <v>28581</v>
      </c>
      <c r="U221" s="6">
        <v>2236</v>
      </c>
      <c r="V221" s="6">
        <v>7851</v>
      </c>
    </row>
    <row r="222" spans="1:22" ht="15" thickBot="1" x14ac:dyDescent="0.35">
      <c r="A222" s="4" t="s">
        <v>3472</v>
      </c>
      <c r="B222" s="3" t="s">
        <v>245</v>
      </c>
      <c r="C222" s="4" t="s">
        <v>179</v>
      </c>
      <c r="D222" s="6">
        <v>8170</v>
      </c>
      <c r="E222" s="6">
        <v>40872</v>
      </c>
      <c r="F222" s="6">
        <v>2189</v>
      </c>
      <c r="G222" s="6">
        <v>51231</v>
      </c>
      <c r="H222" s="95">
        <f t="shared" si="16"/>
        <v>4.9981463414634151</v>
      </c>
      <c r="I222" s="95">
        <f t="shared" si="17"/>
        <v>1.1502245172878311</v>
      </c>
      <c r="J222" s="6">
        <v>1560</v>
      </c>
      <c r="K222" s="103">
        <f t="shared" si="20"/>
        <v>0.15219512195121951</v>
      </c>
      <c r="L222" s="6">
        <v>4702</v>
      </c>
      <c r="M222" s="6">
        <v>2506</v>
      </c>
      <c r="N222" s="6">
        <v>39845</v>
      </c>
      <c r="O222" s="113">
        <f t="shared" si="18"/>
        <v>3.8873170731707316</v>
      </c>
      <c r="P222" s="113">
        <f t="shared" si="19"/>
        <v>9.0659840728100107</v>
      </c>
      <c r="Q222" s="6">
        <v>7815</v>
      </c>
      <c r="R222" s="4" t="s">
        <v>460</v>
      </c>
      <c r="S222" s="31">
        <v>5588</v>
      </c>
      <c r="T222" s="6">
        <v>44540</v>
      </c>
      <c r="U222" s="6">
        <v>4395</v>
      </c>
      <c r="V222" s="6">
        <v>10250</v>
      </c>
    </row>
    <row r="223" spans="1:22" ht="15" thickBot="1" x14ac:dyDescent="0.35">
      <c r="A223" s="4" t="s">
        <v>3473</v>
      </c>
      <c r="B223" s="3" t="s">
        <v>246</v>
      </c>
      <c r="C223" s="4" t="s">
        <v>179</v>
      </c>
      <c r="D223" s="6">
        <v>6931</v>
      </c>
      <c r="E223" s="6">
        <v>19128</v>
      </c>
      <c r="F223" s="6">
        <v>0</v>
      </c>
      <c r="G223" s="6">
        <v>26059</v>
      </c>
      <c r="H223" s="95">
        <f t="shared" ref="H223:H232" si="21">G223/V223</f>
        <v>2.4441005439879948</v>
      </c>
      <c r="I223" s="95">
        <f t="shared" ref="I223:I232" si="22">G223/T223</f>
        <v>0.80845717122203953</v>
      </c>
      <c r="J223" s="6">
        <v>5162</v>
      </c>
      <c r="K223" s="103">
        <f t="shared" si="20"/>
        <v>0.48414931532545491</v>
      </c>
      <c r="L223" s="6">
        <v>1058</v>
      </c>
      <c r="M223" s="6">
        <v>640</v>
      </c>
      <c r="N223" s="6">
        <v>33000</v>
      </c>
      <c r="O223" s="113">
        <f t="shared" ref="O223:O232" si="23">N223/V223</f>
        <v>3.0951041080472708</v>
      </c>
      <c r="P223" s="113">
        <f t="shared" ref="P223:P232" si="24">N223/U223</f>
        <v>6.4040364836017858</v>
      </c>
      <c r="Q223" s="6">
        <v>6956</v>
      </c>
      <c r="R223" s="4" t="s">
        <v>460</v>
      </c>
      <c r="S223" s="31">
        <v>2500</v>
      </c>
      <c r="T223" s="6">
        <v>32233</v>
      </c>
      <c r="U223" s="6">
        <v>5153</v>
      </c>
      <c r="V223" s="6">
        <v>10662</v>
      </c>
    </row>
    <row r="224" spans="1:22" ht="15" thickBot="1" x14ac:dyDescent="0.35">
      <c r="A224" s="4" t="s">
        <v>3474</v>
      </c>
      <c r="B224" s="3" t="s">
        <v>247</v>
      </c>
      <c r="C224" s="4" t="s">
        <v>179</v>
      </c>
      <c r="D224" s="6">
        <v>18702</v>
      </c>
      <c r="E224" s="6">
        <v>42839</v>
      </c>
      <c r="F224" s="6">
        <v>2468</v>
      </c>
      <c r="G224" s="6">
        <v>64009</v>
      </c>
      <c r="H224" s="95">
        <f t="shared" si="21"/>
        <v>5.3407592824363785</v>
      </c>
      <c r="I224" s="95">
        <f t="shared" si="22"/>
        <v>0.8086130446316907</v>
      </c>
      <c r="J224" s="6">
        <v>5976</v>
      </c>
      <c r="K224" s="103">
        <f t="shared" ref="K224:K232" si="25">J224/V224</f>
        <v>0.49862327909887361</v>
      </c>
      <c r="L224" s="6">
        <v>454</v>
      </c>
      <c r="M224" s="6">
        <v>1045</v>
      </c>
      <c r="N224" s="6">
        <v>33200</v>
      </c>
      <c r="O224" s="113">
        <f t="shared" si="23"/>
        <v>2.7701293283270756</v>
      </c>
      <c r="P224" s="113">
        <f t="shared" si="24"/>
        <v>2.5358997861289336</v>
      </c>
      <c r="Q224" s="6">
        <v>8317</v>
      </c>
      <c r="R224" s="4" t="s">
        <v>460</v>
      </c>
      <c r="S224" s="31">
        <v>260</v>
      </c>
      <c r="T224" s="6">
        <v>79159</v>
      </c>
      <c r="U224" s="6">
        <v>13092</v>
      </c>
      <c r="V224" s="6">
        <v>11985</v>
      </c>
    </row>
    <row r="225" spans="1:22" ht="15" thickBot="1" x14ac:dyDescent="0.35">
      <c r="A225" s="4" t="s">
        <v>3475</v>
      </c>
      <c r="B225" s="3" t="s">
        <v>248</v>
      </c>
      <c r="C225" s="4" t="s">
        <v>179</v>
      </c>
      <c r="D225" s="6">
        <v>9686</v>
      </c>
      <c r="E225" s="6">
        <v>15359</v>
      </c>
      <c r="F225" s="6">
        <v>2303</v>
      </c>
      <c r="G225" s="6">
        <v>27348</v>
      </c>
      <c r="H225" s="95">
        <f t="shared" si="21"/>
        <v>3.3568184607831104</v>
      </c>
      <c r="I225" s="95">
        <f t="shared" si="22"/>
        <v>0.79129654813228789</v>
      </c>
      <c r="J225" s="6">
        <v>906</v>
      </c>
      <c r="K225" s="103">
        <f t="shared" si="25"/>
        <v>0.11120657910887444</v>
      </c>
      <c r="L225" s="6">
        <v>1839</v>
      </c>
      <c r="M225" s="6">
        <v>1767</v>
      </c>
      <c r="N225" s="6">
        <v>29347</v>
      </c>
      <c r="O225" s="113">
        <f t="shared" si="23"/>
        <v>3.6021848533202405</v>
      </c>
      <c r="P225" s="113">
        <f t="shared" si="24"/>
        <v>3.8573869610935856</v>
      </c>
      <c r="Q225" s="6">
        <v>5654</v>
      </c>
      <c r="R225" s="4" t="s">
        <v>460</v>
      </c>
      <c r="S225" s="31">
        <v>500</v>
      </c>
      <c r="T225" s="6">
        <v>34561</v>
      </c>
      <c r="U225" s="6">
        <v>7608</v>
      </c>
      <c r="V225" s="6">
        <v>8147</v>
      </c>
    </row>
    <row r="226" spans="1:22" ht="15" thickBot="1" x14ac:dyDescent="0.35">
      <c r="A226" s="4" t="s">
        <v>3476</v>
      </c>
      <c r="B226" s="3" t="s">
        <v>249</v>
      </c>
      <c r="C226" s="4" t="s">
        <v>179</v>
      </c>
      <c r="D226" s="6">
        <v>22905</v>
      </c>
      <c r="E226" s="6">
        <v>21406</v>
      </c>
      <c r="F226" s="6">
        <v>2182</v>
      </c>
      <c r="G226" s="6">
        <v>46493</v>
      </c>
      <c r="H226" s="95">
        <f t="shared" si="21"/>
        <v>4.7861848877908173</v>
      </c>
      <c r="I226" s="95">
        <f t="shared" si="22"/>
        <v>1.1848369011213047</v>
      </c>
      <c r="J226" s="6">
        <v>2240</v>
      </c>
      <c r="K226" s="103">
        <f t="shared" si="25"/>
        <v>0.23059501750051473</v>
      </c>
      <c r="L226" s="6">
        <v>5234</v>
      </c>
      <c r="M226" s="6">
        <v>3986</v>
      </c>
      <c r="N226" s="6">
        <v>49577</v>
      </c>
      <c r="O226" s="113">
        <f t="shared" si="23"/>
        <v>5.1036648136709903</v>
      </c>
      <c r="P226" s="113">
        <f t="shared" si="24"/>
        <v>12.406656656656656</v>
      </c>
      <c r="Q226" s="6">
        <v>10728</v>
      </c>
      <c r="R226" s="4" t="s">
        <v>460</v>
      </c>
      <c r="S226" s="31">
        <v>2752</v>
      </c>
      <c r="T226" s="6">
        <v>39240</v>
      </c>
      <c r="U226" s="6">
        <v>3996</v>
      </c>
      <c r="V226" s="6">
        <v>9714</v>
      </c>
    </row>
    <row r="227" spans="1:22" ht="15" thickBot="1" x14ac:dyDescent="0.35">
      <c r="A227" s="4" t="s">
        <v>3477</v>
      </c>
      <c r="B227" s="3" t="s">
        <v>250</v>
      </c>
      <c r="C227" s="4" t="s">
        <v>179</v>
      </c>
      <c r="D227" s="6">
        <v>7987</v>
      </c>
      <c r="E227" s="6">
        <v>16948</v>
      </c>
      <c r="F227" s="6">
        <v>0</v>
      </c>
      <c r="G227" s="6">
        <v>24935</v>
      </c>
      <c r="H227" s="95">
        <f t="shared" si="21"/>
        <v>2.6208745007357579</v>
      </c>
      <c r="I227" s="95">
        <f t="shared" si="22"/>
        <v>0.62979894928268332</v>
      </c>
      <c r="J227" s="6">
        <v>6623</v>
      </c>
      <c r="K227" s="103">
        <f t="shared" si="25"/>
        <v>0.6961320159764558</v>
      </c>
      <c r="L227" s="6">
        <v>14</v>
      </c>
      <c r="M227" s="6">
        <v>130</v>
      </c>
      <c r="N227" s="6">
        <v>13368</v>
      </c>
      <c r="O227" s="113">
        <f t="shared" si="23"/>
        <v>1.4050872398570529</v>
      </c>
      <c r="P227" s="113">
        <f t="shared" si="24"/>
        <v>1.1263902932254803</v>
      </c>
      <c r="Q227" s="6">
        <v>7864</v>
      </c>
      <c r="R227" s="4" t="s">
        <v>460</v>
      </c>
      <c r="S227" s="31">
        <v>512</v>
      </c>
      <c r="T227" s="6">
        <v>39592</v>
      </c>
      <c r="U227" s="6">
        <v>11868</v>
      </c>
      <c r="V227" s="6">
        <v>9514</v>
      </c>
    </row>
    <row r="228" spans="1:22" ht="15" thickBot="1" x14ac:dyDescent="0.35">
      <c r="A228" s="4" t="s">
        <v>3478</v>
      </c>
      <c r="B228" s="3" t="s">
        <v>251</v>
      </c>
      <c r="C228" s="4" t="s">
        <v>179</v>
      </c>
      <c r="D228" s="6">
        <v>13485</v>
      </c>
      <c r="E228" s="6">
        <v>45057</v>
      </c>
      <c r="F228" s="6">
        <v>2675</v>
      </c>
      <c r="G228" s="6">
        <v>61217</v>
      </c>
      <c r="H228" s="95">
        <f t="shared" si="21"/>
        <v>5.9718076285240462</v>
      </c>
      <c r="I228" s="95">
        <f t="shared" si="22"/>
        <v>1.5790193195594417</v>
      </c>
      <c r="J228" s="6">
        <v>9776</v>
      </c>
      <c r="K228" s="103">
        <f t="shared" si="25"/>
        <v>0.95366305726270606</v>
      </c>
      <c r="L228" s="6">
        <v>4352</v>
      </c>
      <c r="M228" s="6">
        <v>4987</v>
      </c>
      <c r="N228" s="6">
        <v>44000</v>
      </c>
      <c r="O228" s="113">
        <f t="shared" si="23"/>
        <v>4.2922641693493322</v>
      </c>
      <c r="P228" s="113">
        <f t="shared" si="24"/>
        <v>6.5301276343128523</v>
      </c>
      <c r="Q228" s="6">
        <v>16216</v>
      </c>
      <c r="R228" s="4" t="s">
        <v>460</v>
      </c>
      <c r="S228" s="31">
        <v>2772</v>
      </c>
      <c r="T228" s="6">
        <v>38769</v>
      </c>
      <c r="U228" s="6">
        <v>6738</v>
      </c>
      <c r="V228" s="6">
        <v>10251</v>
      </c>
    </row>
    <row r="229" spans="1:22" ht="15" thickBot="1" x14ac:dyDescent="0.35">
      <c r="A229" s="4" t="s">
        <v>3479</v>
      </c>
      <c r="B229" s="3" t="s">
        <v>252</v>
      </c>
      <c r="C229" s="4" t="s">
        <v>179</v>
      </c>
      <c r="D229" s="6">
        <v>21162</v>
      </c>
      <c r="E229" s="6">
        <v>46557</v>
      </c>
      <c r="F229" s="6">
        <v>2440</v>
      </c>
      <c r="G229" s="6">
        <v>70159</v>
      </c>
      <c r="H229" s="95">
        <f t="shared" si="21"/>
        <v>9.5195386702849394</v>
      </c>
      <c r="I229" s="95">
        <f t="shared" si="22"/>
        <v>0.99340176991150442</v>
      </c>
      <c r="J229" s="6">
        <v>20080</v>
      </c>
      <c r="K229" s="103">
        <f t="shared" si="25"/>
        <v>2.7245590230664858</v>
      </c>
      <c r="L229" s="6">
        <v>5159</v>
      </c>
      <c r="M229" s="6">
        <v>2665</v>
      </c>
      <c r="N229" s="6">
        <v>56398</v>
      </c>
      <c r="O229" s="113">
        <f t="shared" si="23"/>
        <v>7.6523744911804616</v>
      </c>
      <c r="P229" s="113">
        <f t="shared" si="24"/>
        <v>11.70568700705687</v>
      </c>
      <c r="Q229" s="6">
        <v>11901</v>
      </c>
      <c r="R229" s="4" t="s">
        <v>460</v>
      </c>
      <c r="S229" s="31">
        <v>1925</v>
      </c>
      <c r="T229" s="6">
        <v>70625</v>
      </c>
      <c r="U229" s="6">
        <v>4818</v>
      </c>
      <c r="V229" s="6">
        <v>7370</v>
      </c>
    </row>
    <row r="230" spans="1:22" ht="15" thickBot="1" x14ac:dyDescent="0.35">
      <c r="A230" s="4" t="s">
        <v>3480</v>
      </c>
      <c r="B230" s="3" t="s">
        <v>253</v>
      </c>
      <c r="C230" s="4" t="s">
        <v>179</v>
      </c>
      <c r="D230" s="6">
        <v>11807</v>
      </c>
      <c r="E230" s="6">
        <v>61009</v>
      </c>
      <c r="F230" s="6">
        <v>0</v>
      </c>
      <c r="G230" s="6">
        <v>72816</v>
      </c>
      <c r="H230" s="95">
        <f t="shared" si="21"/>
        <v>8.5334583382163363</v>
      </c>
      <c r="I230" s="95">
        <f t="shared" si="22"/>
        <v>1.1052823315118396</v>
      </c>
      <c r="J230" s="6">
        <v>2105</v>
      </c>
      <c r="K230" s="103">
        <f t="shared" si="25"/>
        <v>0.24668932380171099</v>
      </c>
      <c r="L230" s="6">
        <v>3947</v>
      </c>
      <c r="M230" s="6">
        <v>2495</v>
      </c>
      <c r="N230" s="6">
        <v>60718</v>
      </c>
      <c r="O230" s="113">
        <f t="shared" si="23"/>
        <v>7.1156685808039377</v>
      </c>
      <c r="P230" s="113">
        <f t="shared" si="24"/>
        <v>20.617317487266554</v>
      </c>
      <c r="Q230" s="6">
        <v>8130</v>
      </c>
      <c r="R230" s="4" t="s">
        <v>460</v>
      </c>
      <c r="S230" s="31">
        <v>6480</v>
      </c>
      <c r="T230" s="6">
        <v>65880</v>
      </c>
      <c r="U230" s="6">
        <v>2945</v>
      </c>
      <c r="V230" s="6">
        <v>8533</v>
      </c>
    </row>
    <row r="231" spans="1:22" ht="15" thickBot="1" x14ac:dyDescent="0.35">
      <c r="A231" s="4" t="s">
        <v>3481</v>
      </c>
      <c r="B231" s="3" t="s">
        <v>254</v>
      </c>
      <c r="C231" s="4" t="s">
        <v>179</v>
      </c>
      <c r="D231" s="6">
        <v>50869</v>
      </c>
      <c r="E231" s="6">
        <v>75668</v>
      </c>
      <c r="F231" s="6">
        <v>2896</v>
      </c>
      <c r="G231" s="6">
        <v>129433</v>
      </c>
      <c r="H231" s="95">
        <f t="shared" si="21"/>
        <v>10.958682584031834</v>
      </c>
      <c r="I231" s="95">
        <f t="shared" si="22"/>
        <v>2.5905770269999802</v>
      </c>
      <c r="J231" s="6">
        <v>5428</v>
      </c>
      <c r="K231" s="103">
        <f t="shared" si="25"/>
        <v>0.45957158580983831</v>
      </c>
      <c r="L231" s="6">
        <v>10786</v>
      </c>
      <c r="M231" s="6">
        <v>7456</v>
      </c>
      <c r="N231" s="6">
        <v>77567</v>
      </c>
      <c r="O231" s="113">
        <f t="shared" si="23"/>
        <v>6.5673524680382691</v>
      </c>
      <c r="P231" s="113">
        <f t="shared" si="24"/>
        <v>19.65214086648087</v>
      </c>
      <c r="Q231" s="6">
        <v>2745</v>
      </c>
      <c r="R231" s="4" t="s">
        <v>460</v>
      </c>
      <c r="S231" s="31">
        <v>6396</v>
      </c>
      <c r="T231" s="6">
        <v>49963</v>
      </c>
      <c r="U231" s="6">
        <v>3947</v>
      </c>
      <c r="V231" s="6">
        <v>11811</v>
      </c>
    </row>
    <row r="232" spans="1:22" ht="15" thickBot="1" x14ac:dyDescent="0.35">
      <c r="A232" s="4" t="s">
        <v>3482</v>
      </c>
      <c r="B232" s="39" t="s">
        <v>255</v>
      </c>
      <c r="C232" s="4" t="s">
        <v>179</v>
      </c>
      <c r="D232" s="6">
        <v>14095</v>
      </c>
      <c r="E232" s="6">
        <v>32847</v>
      </c>
      <c r="F232" s="6">
        <v>2133</v>
      </c>
      <c r="G232" s="6">
        <v>49075</v>
      </c>
      <c r="H232" s="95">
        <f t="shared" si="21"/>
        <v>4.9006391052526466</v>
      </c>
      <c r="I232" s="95">
        <f t="shared" si="22"/>
        <v>1.3127976031244983</v>
      </c>
      <c r="J232" s="6">
        <v>1619</v>
      </c>
      <c r="K232" s="103">
        <f t="shared" si="25"/>
        <v>0.16167365688036747</v>
      </c>
      <c r="L232" s="6">
        <v>210</v>
      </c>
      <c r="M232" s="6">
        <v>822</v>
      </c>
      <c r="N232" s="6">
        <v>21856</v>
      </c>
      <c r="O232" s="113">
        <f t="shared" si="23"/>
        <v>2.1825444377870982</v>
      </c>
      <c r="P232" s="113">
        <f t="shared" si="24"/>
        <v>2.9407965554359525</v>
      </c>
      <c r="Q232" s="6">
        <v>3219</v>
      </c>
      <c r="R232" s="4" t="s">
        <v>460</v>
      </c>
      <c r="S232" s="31">
        <v>45</v>
      </c>
      <c r="T232" s="6">
        <v>37382</v>
      </c>
      <c r="U232" s="6">
        <v>7432</v>
      </c>
      <c r="V232" s="6">
        <v>10014</v>
      </c>
    </row>
    <row r="233" spans="1:22" x14ac:dyDescent="0.3">
      <c r="B233" s="127" t="s">
        <v>3560</v>
      </c>
      <c r="C233" s="78"/>
      <c r="D233" s="79">
        <f>SUM(D157:D232)</f>
        <v>1455282</v>
      </c>
      <c r="E233" s="79">
        <f>SUM(E157:E232)</f>
        <v>2608372</v>
      </c>
      <c r="F233" s="79">
        <f>SUM(F157:F232)</f>
        <v>312075</v>
      </c>
      <c r="G233" s="79">
        <f>SUM(G157:G232)</f>
        <v>4375729</v>
      </c>
      <c r="H233" s="97"/>
      <c r="I233" s="97"/>
      <c r="J233" s="79">
        <f>SUM(J157:J232)</f>
        <v>506625</v>
      </c>
      <c r="K233" s="105"/>
      <c r="L233" s="79">
        <f>SUM(L157:L232)</f>
        <v>301086</v>
      </c>
      <c r="M233" s="79">
        <f>SUM(M157:M232)</f>
        <v>287925</v>
      </c>
      <c r="N233" s="79">
        <f>SUM(N157:N232)</f>
        <v>4290740</v>
      </c>
      <c r="O233" s="110"/>
      <c r="P233" s="110"/>
      <c r="Q233" s="79">
        <f>SUM(Q157:Q232)</f>
        <v>757946</v>
      </c>
      <c r="R233" s="78"/>
      <c r="S233" s="115">
        <f>SUM(S157:S232)</f>
        <v>326653</v>
      </c>
      <c r="T233" s="79">
        <f>SUM(T157:T232)</f>
        <v>3554732</v>
      </c>
      <c r="U233" s="79">
        <f>SUM(U157:U232)</f>
        <v>397787</v>
      </c>
      <c r="V233" s="80">
        <f>SUM(V157:V232)</f>
        <v>703831</v>
      </c>
    </row>
    <row r="234" spans="1:22" ht="15" thickBot="1" x14ac:dyDescent="0.35">
      <c r="B234" s="128" t="s">
        <v>3561</v>
      </c>
      <c r="C234" s="82"/>
      <c r="D234" s="83">
        <f>D233/76</f>
        <v>19148.447368421053</v>
      </c>
      <c r="E234" s="83">
        <f t="shared" ref="E234:G234" si="26">E233/76</f>
        <v>34320.684210526313</v>
      </c>
      <c r="F234" s="83">
        <f t="shared" si="26"/>
        <v>4106.25</v>
      </c>
      <c r="G234" s="83">
        <f t="shared" si="26"/>
        <v>57575.381578947367</v>
      </c>
      <c r="H234" s="98">
        <f>G233/V233</f>
        <v>6.2170165849472392</v>
      </c>
      <c r="I234" s="98">
        <f>G233/T233</f>
        <v>1.2309589021057001</v>
      </c>
      <c r="J234" s="83">
        <f>J233/76</f>
        <v>6666.1184210526317</v>
      </c>
      <c r="K234" s="111">
        <f>J233/V233</f>
        <v>0.71981057952832428</v>
      </c>
      <c r="L234" s="83">
        <f>L233/76</f>
        <v>3961.6578947368421</v>
      </c>
      <c r="M234" s="83">
        <f t="shared" ref="M234:N234" si="27">M233/76</f>
        <v>3788.4868421052633</v>
      </c>
      <c r="N234" s="83">
        <f t="shared" si="27"/>
        <v>56457.105263157893</v>
      </c>
      <c r="O234" s="98">
        <f>N233/V233</f>
        <v>6.096264586243004</v>
      </c>
      <c r="P234" s="98">
        <f>N233/U233</f>
        <v>10.78652645762682</v>
      </c>
      <c r="Q234" s="83">
        <f>Q233/76</f>
        <v>9972.9736842105267</v>
      </c>
      <c r="R234" s="120">
        <v>1</v>
      </c>
      <c r="S234" s="83">
        <f>S233/69</f>
        <v>4734.101449275362</v>
      </c>
      <c r="T234" s="83">
        <f>T233/76</f>
        <v>46772.789473684214</v>
      </c>
      <c r="U234" s="83">
        <f>U233/76</f>
        <v>5234.0394736842109</v>
      </c>
      <c r="V234" s="83">
        <f>V233/76</f>
        <v>9260.9342105263149</v>
      </c>
    </row>
    <row r="235" spans="1:22" ht="15" thickBot="1" x14ac:dyDescent="0.35">
      <c r="B235" s="22"/>
      <c r="C235" s="4"/>
      <c r="D235" s="6"/>
      <c r="E235" s="6"/>
      <c r="F235" s="6"/>
      <c r="G235" s="6"/>
      <c r="H235" s="95"/>
      <c r="I235" s="95"/>
      <c r="J235" s="6"/>
      <c r="K235" s="103"/>
      <c r="L235" s="6"/>
      <c r="M235" s="6"/>
      <c r="N235" s="6"/>
      <c r="O235" s="109"/>
      <c r="P235" s="109"/>
      <c r="Q235" s="6"/>
      <c r="R235" s="4"/>
      <c r="S235" s="31"/>
      <c r="T235" s="6"/>
      <c r="U235" s="6"/>
      <c r="V235" s="6"/>
    </row>
    <row r="236" spans="1:22" ht="15" thickBot="1" x14ac:dyDescent="0.35">
      <c r="A236" s="4" t="s">
        <v>3332</v>
      </c>
      <c r="B236" s="44" t="s">
        <v>256</v>
      </c>
      <c r="C236" s="76" t="s">
        <v>257</v>
      </c>
      <c r="D236" s="52">
        <v>23501</v>
      </c>
      <c r="E236" s="52">
        <v>44320</v>
      </c>
      <c r="F236" s="52">
        <v>913</v>
      </c>
      <c r="G236" s="52">
        <v>68734</v>
      </c>
      <c r="H236" s="99">
        <f>G236/V236</f>
        <v>3.2524487767945867</v>
      </c>
      <c r="I236" s="99">
        <f>G236/T236</f>
        <v>0.58471642095771192</v>
      </c>
      <c r="J236" s="52">
        <v>8146</v>
      </c>
      <c r="K236" s="106">
        <f>J236/V236</f>
        <v>0.38546349311503336</v>
      </c>
      <c r="L236" s="52">
        <v>3352</v>
      </c>
      <c r="M236" s="52">
        <v>3076</v>
      </c>
      <c r="N236" s="52">
        <v>114508</v>
      </c>
      <c r="O236" s="112">
        <f>N236/V236</f>
        <v>5.4184450858846356</v>
      </c>
      <c r="P236" s="112">
        <f>N236/U236</f>
        <v>21.367419294644524</v>
      </c>
      <c r="Q236" s="52">
        <v>23843</v>
      </c>
      <c r="R236" s="51" t="s">
        <v>460</v>
      </c>
      <c r="S236" s="53">
        <v>9360</v>
      </c>
      <c r="T236" s="52">
        <v>117551</v>
      </c>
      <c r="U236" s="52">
        <v>5359</v>
      </c>
      <c r="V236" s="52">
        <v>21133</v>
      </c>
    </row>
    <row r="237" spans="1:22" ht="15" thickBot="1" x14ac:dyDescent="0.35">
      <c r="A237" s="4" t="s">
        <v>3333</v>
      </c>
      <c r="B237" s="21" t="s">
        <v>258</v>
      </c>
      <c r="C237" s="4" t="s">
        <v>257</v>
      </c>
      <c r="D237" s="6">
        <v>3601</v>
      </c>
      <c r="E237" s="6">
        <v>15300</v>
      </c>
      <c r="F237" s="6">
        <v>2264</v>
      </c>
      <c r="G237" s="6">
        <v>21165</v>
      </c>
      <c r="H237" s="96">
        <f t="shared" ref="H237:H299" si="28">G237/V237</f>
        <v>1.5402809111418383</v>
      </c>
      <c r="I237" s="95">
        <f>G237/T237</f>
        <v>0.94855017254515306</v>
      </c>
      <c r="J237" s="6">
        <v>300</v>
      </c>
      <c r="K237" s="103">
        <f>J237/V237</f>
        <v>2.1832472163597991E-2</v>
      </c>
      <c r="L237" s="6">
        <v>3541</v>
      </c>
      <c r="M237" s="6">
        <v>4637</v>
      </c>
      <c r="N237" s="6">
        <v>14300</v>
      </c>
      <c r="O237" s="113">
        <f t="shared" ref="O237:O299" si="29">N237/V237</f>
        <v>1.0406811731315042</v>
      </c>
      <c r="P237" s="113">
        <f t="shared" ref="P237:P299" si="30">N237/U237</f>
        <v>7.0792079207920793</v>
      </c>
      <c r="Q237" s="6">
        <v>6631</v>
      </c>
      <c r="R237" s="4" t="s">
        <v>460</v>
      </c>
      <c r="S237" s="31">
        <v>900</v>
      </c>
      <c r="T237" s="6">
        <v>22313</v>
      </c>
      <c r="U237" s="6">
        <v>2020</v>
      </c>
      <c r="V237" s="6">
        <v>13741</v>
      </c>
    </row>
    <row r="238" spans="1:22" ht="15" thickBot="1" x14ac:dyDescent="0.35">
      <c r="A238" s="4" t="s">
        <v>3334</v>
      </c>
      <c r="B238" s="3" t="s">
        <v>259</v>
      </c>
      <c r="C238" s="4" t="s">
        <v>257</v>
      </c>
      <c r="D238" s="6">
        <v>23257</v>
      </c>
      <c r="E238" s="6">
        <v>36397</v>
      </c>
      <c r="F238" s="6">
        <v>5619</v>
      </c>
      <c r="G238" s="6">
        <v>65273</v>
      </c>
      <c r="H238" s="96">
        <f t="shared" si="28"/>
        <v>3.7511062582610193</v>
      </c>
      <c r="I238" s="95">
        <f t="shared" ref="I238:I300" si="31">G238/T238</f>
        <v>0.96234537868400494</v>
      </c>
      <c r="J238" s="6">
        <v>4026</v>
      </c>
      <c r="K238" s="103">
        <f t="shared" ref="K238:K300" si="32">J238/V238</f>
        <v>0.23136601344750302</v>
      </c>
      <c r="L238" s="6">
        <v>697</v>
      </c>
      <c r="M238" s="6">
        <v>1696</v>
      </c>
      <c r="N238" s="6">
        <v>81814</v>
      </c>
      <c r="O238" s="113">
        <f t="shared" si="29"/>
        <v>4.7016838112752142</v>
      </c>
      <c r="P238" s="113">
        <f t="shared" si="30"/>
        <v>24.650195842121121</v>
      </c>
      <c r="Q238" s="6">
        <v>29619</v>
      </c>
      <c r="R238" s="4" t="s">
        <v>460</v>
      </c>
      <c r="S238" s="31">
        <v>4561</v>
      </c>
      <c r="T238" s="6">
        <v>67827</v>
      </c>
      <c r="U238" s="6">
        <v>3319</v>
      </c>
      <c r="V238" s="6">
        <v>17401</v>
      </c>
    </row>
    <row r="239" spans="1:22" ht="15" thickBot="1" x14ac:dyDescent="0.35">
      <c r="A239" s="4" t="s">
        <v>3335</v>
      </c>
      <c r="B239" s="3" t="s">
        <v>260</v>
      </c>
      <c r="C239" s="4" t="s">
        <v>257</v>
      </c>
      <c r="D239" s="6">
        <v>103457</v>
      </c>
      <c r="E239" s="6">
        <v>156599</v>
      </c>
      <c r="F239" s="6">
        <v>8034</v>
      </c>
      <c r="G239" s="6">
        <v>268090</v>
      </c>
      <c r="H239" s="96">
        <f t="shared" si="28"/>
        <v>12.520549224733793</v>
      </c>
      <c r="I239" s="95">
        <f t="shared" si="31"/>
        <v>2.8774901253649321</v>
      </c>
      <c r="J239" s="6">
        <v>24383</v>
      </c>
      <c r="K239" s="103">
        <f t="shared" si="32"/>
        <v>1.1387539697365963</v>
      </c>
      <c r="L239" s="6">
        <v>31669</v>
      </c>
      <c r="M239" s="6">
        <v>20649</v>
      </c>
      <c r="N239" s="6">
        <v>112506</v>
      </c>
      <c r="O239" s="113">
        <f t="shared" si="29"/>
        <v>5.2543433588641886</v>
      </c>
      <c r="P239" s="113">
        <f t="shared" si="30"/>
        <v>8.7621495327102803</v>
      </c>
      <c r="Q239" s="6">
        <v>55704</v>
      </c>
      <c r="R239" s="4" t="s">
        <v>460</v>
      </c>
      <c r="S239" s="31">
        <v>5520</v>
      </c>
      <c r="T239" s="6">
        <v>93168</v>
      </c>
      <c r="U239" s="6">
        <v>12840</v>
      </c>
      <c r="V239" s="6">
        <v>21412</v>
      </c>
    </row>
    <row r="240" spans="1:22" ht="15" thickBot="1" x14ac:dyDescent="0.35">
      <c r="A240" s="4" t="s">
        <v>3336</v>
      </c>
      <c r="B240" s="3" t="s">
        <v>261</v>
      </c>
      <c r="C240" s="4" t="s">
        <v>257</v>
      </c>
      <c r="D240" s="6">
        <v>39086</v>
      </c>
      <c r="E240" s="6">
        <v>79791</v>
      </c>
      <c r="F240" s="6">
        <v>6744</v>
      </c>
      <c r="G240" s="6">
        <v>125621</v>
      </c>
      <c r="H240" s="96">
        <f t="shared" si="28"/>
        <v>4.8534173009311132</v>
      </c>
      <c r="I240" s="95">
        <f t="shared" si="31"/>
        <v>1.503021093815432</v>
      </c>
      <c r="J240" s="6">
        <v>10124</v>
      </c>
      <c r="K240" s="103">
        <f t="shared" si="32"/>
        <v>0.39114476683537458</v>
      </c>
      <c r="L240" s="6">
        <v>25707</v>
      </c>
      <c r="M240" s="6">
        <v>21177</v>
      </c>
      <c r="N240" s="6">
        <v>140512</v>
      </c>
      <c r="O240" s="113">
        <f t="shared" si="29"/>
        <v>5.4287370088475058</v>
      </c>
      <c r="P240" s="113">
        <f t="shared" si="30"/>
        <v>12.335352471249232</v>
      </c>
      <c r="Q240" s="6">
        <v>35430</v>
      </c>
      <c r="R240" s="4" t="s">
        <v>460</v>
      </c>
      <c r="S240" s="31">
        <v>6878</v>
      </c>
      <c r="T240" s="6">
        <v>83579</v>
      </c>
      <c r="U240" s="6">
        <v>11391</v>
      </c>
      <c r="V240" s="6">
        <v>25883</v>
      </c>
    </row>
    <row r="241" spans="1:22" ht="15" thickBot="1" x14ac:dyDescent="0.35">
      <c r="A241" s="4" t="s">
        <v>3337</v>
      </c>
      <c r="B241" s="3" t="s">
        <v>262</v>
      </c>
      <c r="C241" s="4" t="s">
        <v>257</v>
      </c>
      <c r="D241" s="6">
        <v>48412</v>
      </c>
      <c r="E241" s="6">
        <v>39309</v>
      </c>
      <c r="F241" s="6">
        <v>0</v>
      </c>
      <c r="G241" s="6">
        <v>87721</v>
      </c>
      <c r="H241" s="96">
        <f t="shared" si="28"/>
        <v>3.5389922136603866</v>
      </c>
      <c r="I241" s="95">
        <f t="shared" si="31"/>
        <v>0.79694200159895345</v>
      </c>
      <c r="J241" s="6">
        <v>37245</v>
      </c>
      <c r="K241" s="103">
        <f t="shared" si="32"/>
        <v>1.5026021704925969</v>
      </c>
      <c r="L241" s="6">
        <v>0</v>
      </c>
      <c r="M241" s="6">
        <v>0</v>
      </c>
      <c r="N241" s="6">
        <v>101413</v>
      </c>
      <c r="O241" s="113">
        <f t="shared" si="29"/>
        <v>4.0913785452051474</v>
      </c>
      <c r="P241" s="113">
        <f t="shared" si="30"/>
        <v>19.435224223840553</v>
      </c>
      <c r="Q241" s="6">
        <v>19567</v>
      </c>
      <c r="R241" s="4" t="s">
        <v>460</v>
      </c>
      <c r="S241" s="31">
        <v>2780</v>
      </c>
      <c r="T241" s="6">
        <v>110072</v>
      </c>
      <c r="U241" s="6">
        <v>5218</v>
      </c>
      <c r="V241" s="6">
        <v>24787</v>
      </c>
    </row>
    <row r="242" spans="1:22" ht="15" thickBot="1" x14ac:dyDescent="0.35">
      <c r="A242" s="4" t="s">
        <v>3338</v>
      </c>
      <c r="B242" s="3" t="s">
        <v>263</v>
      </c>
      <c r="C242" s="4" t="s">
        <v>257</v>
      </c>
      <c r="D242" s="6">
        <v>46890</v>
      </c>
      <c r="E242" s="6">
        <v>94150</v>
      </c>
      <c r="F242" s="6">
        <v>8762</v>
      </c>
      <c r="G242" s="6">
        <v>149802</v>
      </c>
      <c r="H242" s="96">
        <f t="shared" si="28"/>
        <v>10.006813627254509</v>
      </c>
      <c r="I242" s="95">
        <f t="shared" si="31"/>
        <v>1.3515766680200298</v>
      </c>
      <c r="J242" s="6">
        <v>13687</v>
      </c>
      <c r="K242" s="103">
        <f t="shared" si="32"/>
        <v>0.91429525718102878</v>
      </c>
      <c r="L242" s="6">
        <v>15216</v>
      </c>
      <c r="M242" s="6">
        <v>10193</v>
      </c>
      <c r="N242" s="6">
        <v>150000</v>
      </c>
      <c r="O242" s="113">
        <f t="shared" si="29"/>
        <v>10.020040080160321</v>
      </c>
      <c r="P242" s="113">
        <f t="shared" si="30"/>
        <v>18.844221105527637</v>
      </c>
      <c r="Q242" s="6">
        <v>30530</v>
      </c>
      <c r="R242" s="4" t="s">
        <v>460</v>
      </c>
      <c r="S242" s="31">
        <v>18350</v>
      </c>
      <c r="T242" s="6">
        <v>110835</v>
      </c>
      <c r="U242" s="6">
        <v>7960</v>
      </c>
      <c r="V242" s="6">
        <v>14970</v>
      </c>
    </row>
    <row r="243" spans="1:22" ht="15" thickBot="1" x14ac:dyDescent="0.35">
      <c r="A243" s="4" t="s">
        <v>3339</v>
      </c>
      <c r="B243" s="3" t="s">
        <v>264</v>
      </c>
      <c r="C243" s="4" t="s">
        <v>257</v>
      </c>
      <c r="D243" s="6">
        <v>9924</v>
      </c>
      <c r="E243" s="6">
        <v>32783</v>
      </c>
      <c r="F243" s="6">
        <v>291</v>
      </c>
      <c r="G243" s="6">
        <v>42998</v>
      </c>
      <c r="H243" s="96">
        <f t="shared" si="28"/>
        <v>2.1348493123479471</v>
      </c>
      <c r="I243" s="95">
        <f t="shared" si="31"/>
        <v>0.7967313963830418</v>
      </c>
      <c r="J243" s="6">
        <v>2417</v>
      </c>
      <c r="K243" s="103">
        <f t="shared" si="32"/>
        <v>0.1200039719974182</v>
      </c>
      <c r="L243" s="6">
        <v>2384</v>
      </c>
      <c r="M243" s="6">
        <v>4238</v>
      </c>
      <c r="N243" s="6">
        <v>21611</v>
      </c>
      <c r="O243" s="113">
        <f t="shared" si="29"/>
        <v>1.0729854525594558</v>
      </c>
      <c r="P243" s="113">
        <f t="shared" si="30"/>
        <v>3.6859969298993689</v>
      </c>
      <c r="Q243" s="6">
        <v>4799</v>
      </c>
      <c r="R243" s="4" t="s">
        <v>461</v>
      </c>
      <c r="S243" s="31">
        <v>0</v>
      </c>
      <c r="T243" s="6">
        <v>53968</v>
      </c>
      <c r="U243" s="6">
        <v>5863</v>
      </c>
      <c r="V243" s="6">
        <v>20141</v>
      </c>
    </row>
    <row r="244" spans="1:22" ht="15" thickBot="1" x14ac:dyDescent="0.35">
      <c r="A244" s="4" t="s">
        <v>3340</v>
      </c>
      <c r="B244" s="3" t="s">
        <v>265</v>
      </c>
      <c r="C244" s="4" t="s">
        <v>257</v>
      </c>
      <c r="D244" s="6">
        <v>55261</v>
      </c>
      <c r="E244" s="6">
        <v>66779</v>
      </c>
      <c r="F244" s="6">
        <v>8684</v>
      </c>
      <c r="G244" s="6">
        <v>130724</v>
      </c>
      <c r="H244" s="96">
        <f t="shared" si="28"/>
        <v>8.6144316309719926</v>
      </c>
      <c r="I244" s="95">
        <f t="shared" si="31"/>
        <v>1.177958999774724</v>
      </c>
      <c r="J244" s="6">
        <v>12710</v>
      </c>
      <c r="K244" s="103">
        <f t="shared" si="32"/>
        <v>0.83756177924217468</v>
      </c>
      <c r="L244" s="6">
        <v>18419</v>
      </c>
      <c r="M244" s="6">
        <v>11884</v>
      </c>
      <c r="N244" s="6">
        <v>82874</v>
      </c>
      <c r="O244" s="113">
        <f t="shared" si="29"/>
        <v>5.4612191103789129</v>
      </c>
      <c r="P244" s="113">
        <f t="shared" si="30"/>
        <v>9.7786430678466072</v>
      </c>
      <c r="Q244" s="6">
        <v>15592</v>
      </c>
      <c r="R244" s="4" t="s">
        <v>460</v>
      </c>
      <c r="S244" s="31">
        <v>2774</v>
      </c>
      <c r="T244" s="6">
        <v>110975</v>
      </c>
      <c r="U244" s="6">
        <v>8475</v>
      </c>
      <c r="V244" s="6">
        <v>15175</v>
      </c>
    </row>
    <row r="245" spans="1:22" ht="15" thickBot="1" x14ac:dyDescent="0.35">
      <c r="A245" s="4" t="s">
        <v>3341</v>
      </c>
      <c r="B245" s="3" t="s">
        <v>266</v>
      </c>
      <c r="C245" s="4" t="s">
        <v>257</v>
      </c>
      <c r="D245" s="6">
        <v>10432</v>
      </c>
      <c r="E245" s="6">
        <v>36320</v>
      </c>
      <c r="F245" s="6">
        <v>320</v>
      </c>
      <c r="G245" s="6">
        <v>47072</v>
      </c>
      <c r="H245" s="96">
        <f t="shared" si="28"/>
        <v>3.7161127338754243</v>
      </c>
      <c r="I245" s="95">
        <f t="shared" si="31"/>
        <v>0.80932567655857779</v>
      </c>
      <c r="J245" s="6">
        <v>4892</v>
      </c>
      <c r="K245" s="103">
        <f t="shared" si="32"/>
        <v>0.38620036314833822</v>
      </c>
      <c r="L245" s="6">
        <v>6923</v>
      </c>
      <c r="M245" s="6">
        <v>3564</v>
      </c>
      <c r="N245" s="6">
        <v>80000</v>
      </c>
      <c r="O245" s="113">
        <f t="shared" si="29"/>
        <v>6.3156232730717612</v>
      </c>
      <c r="P245" s="113">
        <f t="shared" si="30"/>
        <v>8.0857085102082067</v>
      </c>
      <c r="Q245" s="6">
        <v>42500</v>
      </c>
      <c r="R245" s="4" t="s">
        <v>460</v>
      </c>
      <c r="S245" s="31">
        <v>3722</v>
      </c>
      <c r="T245" s="6">
        <v>58162</v>
      </c>
      <c r="U245" s="6">
        <v>9894</v>
      </c>
      <c r="V245" s="6">
        <v>12667</v>
      </c>
    </row>
    <row r="246" spans="1:22" ht="15" thickBot="1" x14ac:dyDescent="0.35">
      <c r="A246" s="4" t="s">
        <v>3342</v>
      </c>
      <c r="B246" s="3" t="s">
        <v>267</v>
      </c>
      <c r="C246" s="4" t="s">
        <v>257</v>
      </c>
      <c r="D246" s="6">
        <v>40979</v>
      </c>
      <c r="E246" s="6">
        <v>44475</v>
      </c>
      <c r="F246" s="6">
        <v>4105</v>
      </c>
      <c r="G246" s="6">
        <v>89559</v>
      </c>
      <c r="H246" s="96">
        <f t="shared" si="28"/>
        <v>4.7116477272727275</v>
      </c>
      <c r="I246" s="95">
        <f t="shared" si="31"/>
        <v>2.0054862619522136</v>
      </c>
      <c r="J246" s="6">
        <v>9664</v>
      </c>
      <c r="K246" s="103">
        <f t="shared" si="32"/>
        <v>0.50841750841750843</v>
      </c>
      <c r="L246" s="6">
        <v>1414</v>
      </c>
      <c r="M246" s="6">
        <v>3126</v>
      </c>
      <c r="N246" s="6">
        <v>89672</v>
      </c>
      <c r="O246" s="113">
        <f t="shared" si="29"/>
        <v>4.7175925925925926</v>
      </c>
      <c r="P246" s="113">
        <f t="shared" si="30"/>
        <v>10.958328241476231</v>
      </c>
      <c r="Q246" s="6">
        <v>16068</v>
      </c>
      <c r="R246" s="4" t="s">
        <v>460</v>
      </c>
      <c r="S246" s="31">
        <v>8644</v>
      </c>
      <c r="T246" s="6">
        <v>44657</v>
      </c>
      <c r="U246" s="6">
        <v>8183</v>
      </c>
      <c r="V246" s="6">
        <v>19008</v>
      </c>
    </row>
    <row r="247" spans="1:22" ht="15" thickBot="1" x14ac:dyDescent="0.35">
      <c r="A247" s="4" t="s">
        <v>3343</v>
      </c>
      <c r="B247" s="3" t="s">
        <v>268</v>
      </c>
      <c r="C247" s="4" t="s">
        <v>257</v>
      </c>
      <c r="D247" s="6">
        <v>60733</v>
      </c>
      <c r="E247" s="6">
        <v>97229</v>
      </c>
      <c r="F247" s="6">
        <v>4833</v>
      </c>
      <c r="G247" s="6">
        <v>162795</v>
      </c>
      <c r="H247" s="96">
        <f t="shared" si="28"/>
        <v>10.804021767985134</v>
      </c>
      <c r="I247" s="95">
        <f t="shared" si="31"/>
        <v>2.9051341078216177</v>
      </c>
      <c r="J247" s="6">
        <v>4762</v>
      </c>
      <c r="K247" s="103">
        <f t="shared" si="32"/>
        <v>0.31603397929386778</v>
      </c>
      <c r="L247" s="6">
        <v>3049</v>
      </c>
      <c r="M247" s="6">
        <v>3125</v>
      </c>
      <c r="N247" s="6">
        <v>71697</v>
      </c>
      <c r="O247" s="113">
        <f t="shared" si="29"/>
        <v>4.7582293602336074</v>
      </c>
      <c r="P247" s="113">
        <f t="shared" si="30"/>
        <v>7.7259698275862068</v>
      </c>
      <c r="Q247" s="6">
        <v>16220</v>
      </c>
      <c r="R247" s="4" t="s">
        <v>460</v>
      </c>
      <c r="S247" s="31">
        <v>7428</v>
      </c>
      <c r="T247" s="6">
        <v>56037</v>
      </c>
      <c r="U247" s="6">
        <v>9280</v>
      </c>
      <c r="V247" s="6">
        <v>15068</v>
      </c>
    </row>
    <row r="248" spans="1:22" ht="15" thickBot="1" x14ac:dyDescent="0.35">
      <c r="A248" s="4" t="s">
        <v>3344</v>
      </c>
      <c r="B248" s="3" t="s">
        <v>269</v>
      </c>
      <c r="C248" s="4" t="s">
        <v>257</v>
      </c>
      <c r="D248" s="6">
        <v>23046</v>
      </c>
      <c r="E248" s="6">
        <v>54760</v>
      </c>
      <c r="F248" s="6">
        <v>5327</v>
      </c>
      <c r="G248" s="6">
        <v>83133</v>
      </c>
      <c r="H248" s="96">
        <f t="shared" si="28"/>
        <v>5.9833741183244564</v>
      </c>
      <c r="I248" s="95">
        <f t="shared" si="31"/>
        <v>1.2645148532923658</v>
      </c>
      <c r="J248" s="6">
        <v>0</v>
      </c>
      <c r="K248" s="103">
        <f t="shared" si="32"/>
        <v>0</v>
      </c>
      <c r="L248" s="6">
        <v>4467</v>
      </c>
      <c r="M248" s="6">
        <v>4759</v>
      </c>
      <c r="N248" s="6">
        <v>79815</v>
      </c>
      <c r="O248" s="113">
        <f t="shared" si="29"/>
        <v>5.7445659997121057</v>
      </c>
      <c r="P248" s="113">
        <f t="shared" si="30"/>
        <v>14.535603715170279</v>
      </c>
      <c r="Q248" s="6">
        <v>14917</v>
      </c>
      <c r="R248" s="4" t="s">
        <v>460</v>
      </c>
      <c r="S248" s="58" t="s">
        <v>2557</v>
      </c>
      <c r="T248" s="6">
        <v>65743</v>
      </c>
      <c r="U248" s="6">
        <v>5491</v>
      </c>
      <c r="V248" s="6">
        <v>13894</v>
      </c>
    </row>
    <row r="249" spans="1:22" ht="15" thickBot="1" x14ac:dyDescent="0.35">
      <c r="A249" s="4" t="s">
        <v>3345</v>
      </c>
      <c r="B249" s="3" t="s">
        <v>270</v>
      </c>
      <c r="C249" s="4" t="s">
        <v>257</v>
      </c>
      <c r="D249" s="6">
        <v>147074</v>
      </c>
      <c r="E249" s="6">
        <v>187185</v>
      </c>
      <c r="F249" s="6">
        <v>11624</v>
      </c>
      <c r="G249" s="6">
        <v>345883</v>
      </c>
      <c r="H249" s="96">
        <f t="shared" si="28"/>
        <v>23.043504330446368</v>
      </c>
      <c r="I249" s="95">
        <f t="shared" si="31"/>
        <v>3.6409120096001009</v>
      </c>
      <c r="J249" s="6">
        <v>23079</v>
      </c>
      <c r="K249" s="103">
        <f t="shared" si="32"/>
        <v>1.5375749500333111</v>
      </c>
      <c r="L249" s="6">
        <v>30472</v>
      </c>
      <c r="M249" s="6">
        <v>75887</v>
      </c>
      <c r="N249" s="6">
        <v>216306</v>
      </c>
      <c r="O249" s="113">
        <f t="shared" si="29"/>
        <v>14.410792804796802</v>
      </c>
      <c r="P249" s="113">
        <f t="shared" si="30"/>
        <v>22.433727442439327</v>
      </c>
      <c r="Q249" s="6">
        <v>36937</v>
      </c>
      <c r="R249" s="4" t="s">
        <v>460</v>
      </c>
      <c r="S249" s="31">
        <v>90773</v>
      </c>
      <c r="T249" s="6">
        <v>94999</v>
      </c>
      <c r="U249" s="6">
        <v>9642</v>
      </c>
      <c r="V249" s="6">
        <v>15010</v>
      </c>
    </row>
    <row r="250" spans="1:22" ht="15" thickBot="1" x14ac:dyDescent="0.35">
      <c r="A250" s="4" t="s">
        <v>3346</v>
      </c>
      <c r="B250" s="3" t="s">
        <v>271</v>
      </c>
      <c r="C250" s="4" t="s">
        <v>257</v>
      </c>
      <c r="D250" s="6">
        <v>25536</v>
      </c>
      <c r="E250" s="6">
        <v>69452</v>
      </c>
      <c r="F250" s="6">
        <v>2122</v>
      </c>
      <c r="G250" s="6">
        <v>97110</v>
      </c>
      <c r="H250" s="96">
        <f t="shared" si="28"/>
        <v>7.4803574179633339</v>
      </c>
      <c r="I250" s="95">
        <f t="shared" si="31"/>
        <v>1.1348073012830999</v>
      </c>
      <c r="J250" s="6">
        <v>3266</v>
      </c>
      <c r="K250" s="103">
        <f t="shared" si="32"/>
        <v>0.25157910953628099</v>
      </c>
      <c r="L250" s="6">
        <v>1003</v>
      </c>
      <c r="M250" s="6">
        <v>1960</v>
      </c>
      <c r="N250" s="6">
        <v>61131</v>
      </c>
      <c r="O250" s="113">
        <f t="shared" si="29"/>
        <v>4.7089046371899554</v>
      </c>
      <c r="P250" s="113">
        <f t="shared" si="30"/>
        <v>5.3945464172255564</v>
      </c>
      <c r="Q250" s="6">
        <v>16734</v>
      </c>
      <c r="R250" s="4" t="s">
        <v>460</v>
      </c>
      <c r="S250" s="31">
        <v>5326</v>
      </c>
      <c r="T250" s="6">
        <v>85574</v>
      </c>
      <c r="U250" s="6">
        <v>11332</v>
      </c>
      <c r="V250" s="6">
        <v>12982</v>
      </c>
    </row>
    <row r="251" spans="1:22" ht="15" thickBot="1" x14ac:dyDescent="0.35">
      <c r="A251" s="4" t="s">
        <v>3347</v>
      </c>
      <c r="B251" s="3" t="s">
        <v>272</v>
      </c>
      <c r="C251" s="4" t="s">
        <v>257</v>
      </c>
      <c r="D251" s="6">
        <v>68660</v>
      </c>
      <c r="E251" s="6">
        <v>44907</v>
      </c>
      <c r="F251" s="6">
        <v>4063</v>
      </c>
      <c r="G251" s="6">
        <v>117630</v>
      </c>
      <c r="H251" s="96">
        <f t="shared" si="28"/>
        <v>7.9190790359499124</v>
      </c>
      <c r="I251" s="95">
        <f t="shared" si="31"/>
        <v>1.0046633186430256</v>
      </c>
      <c r="J251" s="6">
        <v>13119</v>
      </c>
      <c r="K251" s="103">
        <f t="shared" si="32"/>
        <v>0.88319644540191189</v>
      </c>
      <c r="L251" s="6">
        <v>200</v>
      </c>
      <c r="M251" s="6">
        <v>600</v>
      </c>
      <c r="N251" s="6">
        <v>77802</v>
      </c>
      <c r="O251" s="113">
        <f t="shared" si="29"/>
        <v>5.2377810690723035</v>
      </c>
      <c r="P251" s="113">
        <f t="shared" si="30"/>
        <v>26.382502543234995</v>
      </c>
      <c r="Q251" s="6">
        <v>5006</v>
      </c>
      <c r="R251" s="4" t="s">
        <v>460</v>
      </c>
      <c r="S251" s="31">
        <v>297</v>
      </c>
      <c r="T251" s="6">
        <v>117084</v>
      </c>
      <c r="U251" s="6">
        <v>2949</v>
      </c>
      <c r="V251" s="6">
        <v>14854</v>
      </c>
    </row>
    <row r="252" spans="1:22" ht="15" thickBot="1" x14ac:dyDescent="0.35">
      <c r="A252" s="4" t="s">
        <v>3348</v>
      </c>
      <c r="B252" s="3" t="s">
        <v>273</v>
      </c>
      <c r="C252" s="4" t="s">
        <v>257</v>
      </c>
      <c r="D252" s="6">
        <v>13275</v>
      </c>
      <c r="E252" s="6">
        <v>53361</v>
      </c>
      <c r="F252" s="6">
        <v>2486</v>
      </c>
      <c r="G252" s="6">
        <v>69122</v>
      </c>
      <c r="H252" s="96">
        <f t="shared" si="28"/>
        <v>4.9113258490834166</v>
      </c>
      <c r="I252" s="95">
        <f t="shared" si="31"/>
        <v>0.84885177453027139</v>
      </c>
      <c r="J252" s="6">
        <v>7806</v>
      </c>
      <c r="K252" s="103">
        <f t="shared" si="32"/>
        <v>0.5546397612619014</v>
      </c>
      <c r="L252" s="6">
        <v>1168</v>
      </c>
      <c r="M252" s="6">
        <v>1832</v>
      </c>
      <c r="N252" s="6">
        <v>89388</v>
      </c>
      <c r="O252" s="113">
        <f t="shared" si="29"/>
        <v>6.3512860594003122</v>
      </c>
      <c r="P252" s="113">
        <f t="shared" si="30"/>
        <v>12.454786122335237</v>
      </c>
      <c r="Q252" s="6">
        <v>20735</v>
      </c>
      <c r="R252" s="4" t="s">
        <v>460</v>
      </c>
      <c r="S252" s="31">
        <v>10921</v>
      </c>
      <c r="T252" s="6">
        <v>81430</v>
      </c>
      <c r="U252" s="6">
        <v>7177</v>
      </c>
      <c r="V252" s="6">
        <v>14074</v>
      </c>
    </row>
    <row r="253" spans="1:22" ht="15" thickBot="1" x14ac:dyDescent="0.35">
      <c r="A253" s="4" t="s">
        <v>3349</v>
      </c>
      <c r="B253" s="3" t="s">
        <v>274</v>
      </c>
      <c r="C253" s="4" t="s">
        <v>257</v>
      </c>
      <c r="D253" s="6">
        <v>240704</v>
      </c>
      <c r="E253" s="6">
        <v>177197</v>
      </c>
      <c r="F253" s="6">
        <v>16576</v>
      </c>
      <c r="G253" s="6">
        <v>434477</v>
      </c>
      <c r="H253" s="96">
        <f t="shared" si="28"/>
        <v>22.177377367158389</v>
      </c>
      <c r="I253" s="95">
        <f t="shared" si="31"/>
        <v>3.5730604121778318</v>
      </c>
      <c r="J253" s="6">
        <v>34320</v>
      </c>
      <c r="K253" s="103">
        <f t="shared" si="32"/>
        <v>1.7518248175182483</v>
      </c>
      <c r="L253" s="6">
        <v>42032</v>
      </c>
      <c r="M253" s="6">
        <v>43081</v>
      </c>
      <c r="N253" s="6">
        <v>157646</v>
      </c>
      <c r="O253" s="113">
        <f t="shared" si="29"/>
        <v>8.0468582512378131</v>
      </c>
      <c r="P253" s="113">
        <f t="shared" si="30"/>
        <v>12.347928252526044</v>
      </c>
      <c r="Q253" s="6">
        <v>33222</v>
      </c>
      <c r="R253" s="4" t="s">
        <v>460</v>
      </c>
      <c r="S253" s="31">
        <v>10675</v>
      </c>
      <c r="T253" s="6">
        <v>121598</v>
      </c>
      <c r="U253" s="6">
        <v>12767</v>
      </c>
      <c r="V253" s="6">
        <v>19591</v>
      </c>
    </row>
    <row r="254" spans="1:22" ht="15" thickBot="1" x14ac:dyDescent="0.35">
      <c r="A254" s="4" t="s">
        <v>3350</v>
      </c>
      <c r="B254" s="3" t="s">
        <v>275</v>
      </c>
      <c r="C254" s="4" t="s">
        <v>257</v>
      </c>
      <c r="D254" s="6">
        <v>8284</v>
      </c>
      <c r="E254" s="6">
        <v>39123</v>
      </c>
      <c r="F254" s="6">
        <v>2138</v>
      </c>
      <c r="G254" s="6">
        <v>49545</v>
      </c>
      <c r="H254" s="96">
        <f t="shared" si="28"/>
        <v>3.7235081917931758</v>
      </c>
      <c r="I254" s="95">
        <f t="shared" si="31"/>
        <v>1.3250160462130938</v>
      </c>
      <c r="J254" s="6">
        <v>5114</v>
      </c>
      <c r="K254" s="103">
        <f t="shared" si="32"/>
        <v>0.38433789267999396</v>
      </c>
      <c r="L254" s="6">
        <v>942</v>
      </c>
      <c r="M254" s="6">
        <v>2731</v>
      </c>
      <c r="N254" s="6">
        <v>49320</v>
      </c>
      <c r="O254" s="113">
        <f t="shared" si="29"/>
        <v>3.7065985269803097</v>
      </c>
      <c r="P254" s="113">
        <f t="shared" si="30"/>
        <v>5.428728673637865</v>
      </c>
      <c r="Q254" s="6">
        <v>12012</v>
      </c>
      <c r="R254" s="4" t="s">
        <v>460</v>
      </c>
      <c r="S254" s="31">
        <v>8328</v>
      </c>
      <c r="T254" s="6">
        <v>37392</v>
      </c>
      <c r="U254" s="6">
        <v>9085</v>
      </c>
      <c r="V254" s="6">
        <v>13306</v>
      </c>
    </row>
    <row r="255" spans="1:22" ht="15" thickBot="1" x14ac:dyDescent="0.35">
      <c r="A255" s="4" t="s">
        <v>3351</v>
      </c>
      <c r="B255" s="3" t="s">
        <v>276</v>
      </c>
      <c r="C255" s="4" t="s">
        <v>257</v>
      </c>
      <c r="D255" s="6">
        <v>31510</v>
      </c>
      <c r="E255" s="6">
        <v>71338</v>
      </c>
      <c r="F255" s="6">
        <v>6207</v>
      </c>
      <c r="G255" s="6">
        <v>109055</v>
      </c>
      <c r="H255" s="96">
        <f t="shared" si="28"/>
        <v>4.2220286488579175</v>
      </c>
      <c r="I255" s="95">
        <f t="shared" si="31"/>
        <v>1.282502087424882</v>
      </c>
      <c r="J255" s="6">
        <v>6338</v>
      </c>
      <c r="K255" s="103">
        <f t="shared" si="32"/>
        <v>0.24537359659310878</v>
      </c>
      <c r="L255" s="6">
        <v>4081</v>
      </c>
      <c r="M255" s="6">
        <v>4722</v>
      </c>
      <c r="N255" s="6">
        <v>90058</v>
      </c>
      <c r="O255" s="113">
        <f t="shared" si="29"/>
        <v>3.4865660085172281</v>
      </c>
      <c r="P255" s="113">
        <f t="shared" si="30"/>
        <v>9.0583383625025142</v>
      </c>
      <c r="Q255" s="6">
        <v>12420</v>
      </c>
      <c r="R255" s="4" t="s">
        <v>460</v>
      </c>
      <c r="S255" s="31">
        <v>3502</v>
      </c>
      <c r="T255" s="6">
        <v>85033</v>
      </c>
      <c r="U255" s="6">
        <v>9942</v>
      </c>
      <c r="V255" s="6">
        <v>25830</v>
      </c>
    </row>
    <row r="256" spans="1:22" ht="15" thickBot="1" x14ac:dyDescent="0.35">
      <c r="A256" s="4" t="s">
        <v>3352</v>
      </c>
      <c r="B256" s="3" t="s">
        <v>277</v>
      </c>
      <c r="C256" s="4" t="s">
        <v>257</v>
      </c>
      <c r="D256" s="6">
        <v>15948</v>
      </c>
      <c r="E256" s="6">
        <v>30100</v>
      </c>
      <c r="F256" s="6">
        <v>1549</v>
      </c>
      <c r="G256" s="6">
        <v>47597</v>
      </c>
      <c r="H256" s="96">
        <f t="shared" si="28"/>
        <v>3.3448348559381587</v>
      </c>
      <c r="I256" s="95">
        <f t="shared" si="31"/>
        <v>1.0472387238723873</v>
      </c>
      <c r="J256" s="6">
        <v>4952</v>
      </c>
      <c r="K256" s="103">
        <f t="shared" si="32"/>
        <v>0.34799718903724525</v>
      </c>
      <c r="L256" s="6">
        <v>4790</v>
      </c>
      <c r="M256" s="6">
        <v>2633</v>
      </c>
      <c r="N256" s="6">
        <v>72689</v>
      </c>
      <c r="O256" s="113">
        <f t="shared" si="29"/>
        <v>5.1081517919887558</v>
      </c>
      <c r="P256" s="113">
        <f t="shared" si="30"/>
        <v>24.979037800687284</v>
      </c>
      <c r="Q256" s="6">
        <v>17889</v>
      </c>
      <c r="R256" s="4" t="s">
        <v>460</v>
      </c>
      <c r="S256" s="31">
        <v>4110</v>
      </c>
      <c r="T256" s="6">
        <v>45450</v>
      </c>
      <c r="U256" s="6">
        <v>2910</v>
      </c>
      <c r="V256" s="6">
        <v>14230</v>
      </c>
    </row>
    <row r="257" spans="1:22" ht="15" thickBot="1" x14ac:dyDescent="0.35">
      <c r="A257" s="4" t="s">
        <v>3353</v>
      </c>
      <c r="B257" s="3" t="s">
        <v>278</v>
      </c>
      <c r="C257" s="4" t="s">
        <v>257</v>
      </c>
      <c r="D257" s="6">
        <v>54527</v>
      </c>
      <c r="E257" s="6">
        <v>112382</v>
      </c>
      <c r="F257" s="6">
        <v>8857</v>
      </c>
      <c r="G257" s="6">
        <v>175766</v>
      </c>
      <c r="H257" s="96">
        <f t="shared" si="28"/>
        <v>8.8324623115577889</v>
      </c>
      <c r="I257" s="95">
        <f t="shared" si="31"/>
        <v>2.0866891442682114</v>
      </c>
      <c r="J257" s="6">
        <v>53698</v>
      </c>
      <c r="K257" s="103">
        <f t="shared" si="32"/>
        <v>2.6983919597989949</v>
      </c>
      <c r="L257" s="6">
        <v>27792</v>
      </c>
      <c r="M257" s="6">
        <v>21765</v>
      </c>
      <c r="N257" s="6">
        <v>156122</v>
      </c>
      <c r="O257" s="113">
        <f t="shared" si="29"/>
        <v>7.8453266331658291</v>
      </c>
      <c r="P257" s="113">
        <f t="shared" si="30"/>
        <v>15.492904634315769</v>
      </c>
      <c r="Q257" s="6">
        <v>47000</v>
      </c>
      <c r="R257" s="4" t="s">
        <v>460</v>
      </c>
      <c r="S257" s="31">
        <v>32000</v>
      </c>
      <c r="T257" s="6">
        <v>84232</v>
      </c>
      <c r="U257" s="6">
        <v>10077</v>
      </c>
      <c r="V257" s="6">
        <v>19900</v>
      </c>
    </row>
    <row r="258" spans="1:22" ht="15" thickBot="1" x14ac:dyDescent="0.35">
      <c r="A258" s="4" t="s">
        <v>3354</v>
      </c>
      <c r="B258" s="3" t="s">
        <v>279</v>
      </c>
      <c r="C258" s="4" t="s">
        <v>257</v>
      </c>
      <c r="D258" s="6">
        <v>49418</v>
      </c>
      <c r="E258" s="6">
        <v>101308</v>
      </c>
      <c r="F258" s="6">
        <v>4316</v>
      </c>
      <c r="G258" s="6">
        <v>155042</v>
      </c>
      <c r="H258" s="96">
        <f t="shared" si="28"/>
        <v>8.7962101441052987</v>
      </c>
      <c r="I258" s="95">
        <f t="shared" si="31"/>
        <v>1.6355849060584642</v>
      </c>
      <c r="J258" s="6">
        <v>5761</v>
      </c>
      <c r="K258" s="103">
        <f t="shared" si="32"/>
        <v>0.32684670373312152</v>
      </c>
      <c r="L258" s="6">
        <v>10233</v>
      </c>
      <c r="M258" s="6">
        <v>5820</v>
      </c>
      <c r="N258" s="6">
        <v>102256</v>
      </c>
      <c r="O258" s="113">
        <f t="shared" si="29"/>
        <v>5.8014297061159654</v>
      </c>
      <c r="P258" s="113">
        <f t="shared" si="30"/>
        <v>10.236860546601262</v>
      </c>
      <c r="Q258" s="6">
        <v>15056</v>
      </c>
      <c r="R258" s="4" t="s">
        <v>460</v>
      </c>
      <c r="S258" s="31">
        <v>8134</v>
      </c>
      <c r="T258" s="6">
        <v>94793</v>
      </c>
      <c r="U258" s="6">
        <v>9989</v>
      </c>
      <c r="V258" s="6">
        <v>17626</v>
      </c>
    </row>
    <row r="259" spans="1:22" ht="15" thickBot="1" x14ac:dyDescent="0.35">
      <c r="A259" s="4" t="s">
        <v>3355</v>
      </c>
      <c r="B259" s="3" t="s">
        <v>280</v>
      </c>
      <c r="C259" s="4" t="s">
        <v>257</v>
      </c>
      <c r="D259" s="6">
        <v>29859</v>
      </c>
      <c r="E259" s="6">
        <v>29299</v>
      </c>
      <c r="F259" s="6">
        <v>0</v>
      </c>
      <c r="G259" s="6">
        <v>59158</v>
      </c>
      <c r="H259" s="96">
        <f t="shared" si="28"/>
        <v>4.4928989139515458</v>
      </c>
      <c r="I259" s="95">
        <f t="shared" si="31"/>
        <v>0.78278243840474238</v>
      </c>
      <c r="J259" s="6">
        <v>5460</v>
      </c>
      <c r="K259" s="103">
        <f t="shared" si="32"/>
        <v>0.41467304625199364</v>
      </c>
      <c r="L259" s="6">
        <v>11491</v>
      </c>
      <c r="M259" s="6">
        <v>11585</v>
      </c>
      <c r="N259" s="6">
        <v>47591</v>
      </c>
      <c r="O259" s="113">
        <f t="shared" si="29"/>
        <v>3.6144148249411407</v>
      </c>
      <c r="P259" s="113">
        <f t="shared" si="30"/>
        <v>9.269770159719517</v>
      </c>
      <c r="Q259" s="6">
        <v>8575</v>
      </c>
      <c r="R259" s="4" t="s">
        <v>460</v>
      </c>
      <c r="S259" s="46" t="s">
        <v>2557</v>
      </c>
      <c r="T259" s="6">
        <v>75574</v>
      </c>
      <c r="U259" s="6">
        <v>5134</v>
      </c>
      <c r="V259" s="6">
        <v>13167</v>
      </c>
    </row>
    <row r="260" spans="1:22" ht="15" thickBot="1" x14ac:dyDescent="0.35">
      <c r="A260" s="4" t="s">
        <v>3356</v>
      </c>
      <c r="B260" s="3" t="s">
        <v>281</v>
      </c>
      <c r="C260" s="4" t="s">
        <v>257</v>
      </c>
      <c r="D260" s="6">
        <v>23836</v>
      </c>
      <c r="E260" s="6">
        <v>37286</v>
      </c>
      <c r="F260" s="6">
        <v>479</v>
      </c>
      <c r="G260" s="6">
        <v>61601</v>
      </c>
      <c r="H260" s="96">
        <f t="shared" si="28"/>
        <v>3.6091516287790015</v>
      </c>
      <c r="I260" s="95">
        <f t="shared" si="31"/>
        <v>1.7166703823431055</v>
      </c>
      <c r="J260" s="6">
        <v>8300</v>
      </c>
      <c r="K260" s="103">
        <f t="shared" si="32"/>
        <v>0.4862901335833138</v>
      </c>
      <c r="L260" s="6">
        <v>417</v>
      </c>
      <c r="M260" s="6">
        <v>2709</v>
      </c>
      <c r="N260" s="6">
        <v>66003</v>
      </c>
      <c r="O260" s="113">
        <f t="shared" si="29"/>
        <v>3.8670611670963204</v>
      </c>
      <c r="P260" s="113">
        <f t="shared" si="30"/>
        <v>3.0483558100868282</v>
      </c>
      <c r="Q260" s="6">
        <v>500</v>
      </c>
      <c r="R260" s="4" t="s">
        <v>460</v>
      </c>
      <c r="S260" s="31">
        <v>1800</v>
      </c>
      <c r="T260" s="6">
        <v>35884</v>
      </c>
      <c r="U260" s="6">
        <v>21652</v>
      </c>
      <c r="V260" s="6">
        <v>17068</v>
      </c>
    </row>
    <row r="261" spans="1:22" ht="15" thickBot="1" x14ac:dyDescent="0.35">
      <c r="A261" s="4" t="s">
        <v>3357</v>
      </c>
      <c r="B261" s="3" t="s">
        <v>282</v>
      </c>
      <c r="C261" s="4" t="s">
        <v>257</v>
      </c>
      <c r="D261" s="6">
        <v>55794</v>
      </c>
      <c r="E261" s="6">
        <v>92693</v>
      </c>
      <c r="F261" s="6">
        <v>2126</v>
      </c>
      <c r="G261" s="6">
        <v>150613</v>
      </c>
      <c r="H261" s="96">
        <f t="shared" si="28"/>
        <v>10.401450276243095</v>
      </c>
      <c r="I261" s="95">
        <f t="shared" si="31"/>
        <v>2.0753882404817352</v>
      </c>
      <c r="J261" s="6">
        <v>19960</v>
      </c>
      <c r="K261" s="103">
        <f t="shared" si="32"/>
        <v>1.3784530386740332</v>
      </c>
      <c r="L261" s="6">
        <v>18721</v>
      </c>
      <c r="M261" s="6">
        <v>21942</v>
      </c>
      <c r="N261" s="6">
        <v>62179</v>
      </c>
      <c r="O261" s="113">
        <f t="shared" si="29"/>
        <v>4.2941298342541439</v>
      </c>
      <c r="P261" s="113">
        <f t="shared" si="30"/>
        <v>7.9208917197452227</v>
      </c>
      <c r="Q261" s="6">
        <v>11027</v>
      </c>
      <c r="R261" s="4" t="s">
        <v>460</v>
      </c>
      <c r="S261" s="31">
        <v>7896</v>
      </c>
      <c r="T261" s="6">
        <v>72571</v>
      </c>
      <c r="U261" s="6">
        <v>7850</v>
      </c>
      <c r="V261" s="6">
        <v>14480</v>
      </c>
    </row>
    <row r="262" spans="1:22" ht="15" thickBot="1" x14ac:dyDescent="0.35">
      <c r="A262" s="4" t="s">
        <v>3358</v>
      </c>
      <c r="B262" s="3" t="s">
        <v>283</v>
      </c>
      <c r="C262" s="4" t="s">
        <v>257</v>
      </c>
      <c r="D262" s="6">
        <v>55519</v>
      </c>
      <c r="E262" s="6">
        <v>81192</v>
      </c>
      <c r="F262" s="6">
        <v>8915</v>
      </c>
      <c r="G262" s="6">
        <v>145626</v>
      </c>
      <c r="H262" s="96">
        <f t="shared" si="28"/>
        <v>10.927960378208015</v>
      </c>
      <c r="I262" s="95">
        <f t="shared" si="31"/>
        <v>1.1464628174646911</v>
      </c>
      <c r="J262" s="6">
        <v>9752</v>
      </c>
      <c r="K262" s="103">
        <f t="shared" si="32"/>
        <v>0.73180249137025366</v>
      </c>
      <c r="L262" s="6">
        <v>9459</v>
      </c>
      <c r="M262" s="6">
        <v>6118</v>
      </c>
      <c r="N262" s="6">
        <v>81251</v>
      </c>
      <c r="O262" s="113">
        <f t="shared" si="29"/>
        <v>6.0971784481464804</v>
      </c>
      <c r="P262" s="113">
        <f t="shared" si="30"/>
        <v>18.091961701180139</v>
      </c>
      <c r="Q262" s="6">
        <v>30731</v>
      </c>
      <c r="R262" s="4" t="s">
        <v>460</v>
      </c>
      <c r="S262" s="31">
        <v>7800</v>
      </c>
      <c r="T262" s="6">
        <v>127022</v>
      </c>
      <c r="U262" s="6">
        <v>4491</v>
      </c>
      <c r="V262" s="6">
        <v>13326</v>
      </c>
    </row>
    <row r="263" spans="1:22" ht="15" thickBot="1" x14ac:dyDescent="0.35">
      <c r="A263" s="4" t="s">
        <v>3359</v>
      </c>
      <c r="B263" s="3" t="s">
        <v>284</v>
      </c>
      <c r="C263" s="4" t="s">
        <v>257</v>
      </c>
      <c r="D263" s="6">
        <v>22119</v>
      </c>
      <c r="E263" s="6">
        <v>113478</v>
      </c>
      <c r="F263" s="6">
        <v>4563</v>
      </c>
      <c r="G263" s="6">
        <v>140160</v>
      </c>
      <c r="H263" s="96">
        <f t="shared" si="28"/>
        <v>5.4553946753853335</v>
      </c>
      <c r="I263" s="95">
        <f t="shared" si="31"/>
        <v>1.9210263017228382</v>
      </c>
      <c r="J263" s="6">
        <v>5018</v>
      </c>
      <c r="K263" s="103">
        <f t="shared" si="32"/>
        <v>0.19531371633193212</v>
      </c>
      <c r="L263" s="6">
        <v>9395</v>
      </c>
      <c r="M263" s="6">
        <v>8196</v>
      </c>
      <c r="N263" s="6">
        <v>58190</v>
      </c>
      <c r="O263" s="113">
        <f t="shared" si="29"/>
        <v>2.2649073641600497</v>
      </c>
      <c r="P263" s="113">
        <f t="shared" si="30"/>
        <v>12.65</v>
      </c>
      <c r="Q263" s="6">
        <v>26385</v>
      </c>
      <c r="R263" s="4" t="s">
        <v>460</v>
      </c>
      <c r="S263" s="31">
        <v>2970</v>
      </c>
      <c r="T263" s="6">
        <v>72961</v>
      </c>
      <c r="U263" s="6">
        <v>4600</v>
      </c>
      <c r="V263" s="6">
        <v>25692</v>
      </c>
    </row>
    <row r="264" spans="1:22" ht="15" thickBot="1" x14ac:dyDescent="0.35">
      <c r="A264" s="4" t="s">
        <v>3360</v>
      </c>
      <c r="B264" s="3" t="s">
        <v>285</v>
      </c>
      <c r="C264" s="4" t="s">
        <v>257</v>
      </c>
      <c r="D264" s="6">
        <v>26553</v>
      </c>
      <c r="E264" s="6">
        <v>49920</v>
      </c>
      <c r="F264" s="6">
        <v>9158</v>
      </c>
      <c r="G264" s="6">
        <v>85631</v>
      </c>
      <c r="H264" s="96">
        <f t="shared" si="28"/>
        <v>5.3656870731248825</v>
      </c>
      <c r="I264" s="95">
        <f t="shared" si="31"/>
        <v>1.1496717371749259</v>
      </c>
      <c r="J264" s="6">
        <v>5474</v>
      </c>
      <c r="K264" s="103">
        <f t="shared" si="32"/>
        <v>0.34300394761576541</v>
      </c>
      <c r="L264" s="6">
        <v>6045</v>
      </c>
      <c r="M264" s="6">
        <v>3671</v>
      </c>
      <c r="N264" s="6">
        <v>70539</v>
      </c>
      <c r="O264" s="113">
        <f t="shared" si="29"/>
        <v>4.4200137853248949</v>
      </c>
      <c r="P264" s="113">
        <f t="shared" si="30"/>
        <v>13.34449489216799</v>
      </c>
      <c r="Q264" s="6">
        <v>12505</v>
      </c>
      <c r="R264" s="4" t="s">
        <v>460</v>
      </c>
      <c r="S264" s="31">
        <v>12648</v>
      </c>
      <c r="T264" s="6">
        <v>74483</v>
      </c>
      <c r="U264" s="6">
        <v>5286</v>
      </c>
      <c r="V264" s="6">
        <v>15959</v>
      </c>
    </row>
    <row r="265" spans="1:22" ht="15" thickBot="1" x14ac:dyDescent="0.35">
      <c r="A265" s="4" t="s">
        <v>3361</v>
      </c>
      <c r="B265" s="3" t="s">
        <v>286</v>
      </c>
      <c r="C265" s="4" t="s">
        <v>257</v>
      </c>
      <c r="D265" s="6">
        <v>30816</v>
      </c>
      <c r="E265" s="6">
        <v>109257</v>
      </c>
      <c r="F265" s="6">
        <v>1027</v>
      </c>
      <c r="G265" s="6">
        <v>141100</v>
      </c>
      <c r="H265" s="96">
        <f t="shared" si="28"/>
        <v>6.666666666666667</v>
      </c>
      <c r="I265" s="95">
        <f t="shared" si="31"/>
        <v>2.4029291553133514</v>
      </c>
      <c r="J265" s="6">
        <v>454</v>
      </c>
      <c r="K265" s="103">
        <f t="shared" si="32"/>
        <v>2.1450507914008977E-2</v>
      </c>
      <c r="L265" s="6">
        <v>986</v>
      </c>
      <c r="M265" s="6">
        <v>2020</v>
      </c>
      <c r="N265" s="6">
        <v>64478</v>
      </c>
      <c r="O265" s="113">
        <f t="shared" si="29"/>
        <v>3.0464446019371603</v>
      </c>
      <c r="P265" s="113">
        <f t="shared" si="30"/>
        <v>5.2716866977352632</v>
      </c>
      <c r="Q265" s="6">
        <v>5262</v>
      </c>
      <c r="R265" s="4" t="s">
        <v>460</v>
      </c>
      <c r="S265" s="46" t="s">
        <v>2557</v>
      </c>
      <c r="T265" s="6">
        <v>58720</v>
      </c>
      <c r="U265" s="6">
        <v>12231</v>
      </c>
      <c r="V265" s="6">
        <v>21165</v>
      </c>
    </row>
    <row r="266" spans="1:22" ht="15" thickBot="1" x14ac:dyDescent="0.35">
      <c r="A266" s="4" t="s">
        <v>3362</v>
      </c>
      <c r="B266" s="3" t="s">
        <v>287</v>
      </c>
      <c r="C266" s="4" t="s">
        <v>257</v>
      </c>
      <c r="D266" s="6">
        <v>19952</v>
      </c>
      <c r="E266" s="6">
        <v>24397</v>
      </c>
      <c r="F266" s="6">
        <v>0</v>
      </c>
      <c r="G266" s="6">
        <v>44349</v>
      </c>
      <c r="H266" s="96">
        <f t="shared" si="28"/>
        <v>1.9778352584399947</v>
      </c>
      <c r="I266" s="95">
        <f t="shared" si="31"/>
        <v>0.61754508111118844</v>
      </c>
      <c r="J266" s="6">
        <v>21304</v>
      </c>
      <c r="K266" s="103">
        <f t="shared" si="32"/>
        <v>0.95009588369085318</v>
      </c>
      <c r="L266" s="6">
        <v>5705</v>
      </c>
      <c r="M266" s="6">
        <v>7852</v>
      </c>
      <c r="N266" s="6">
        <v>72822</v>
      </c>
      <c r="O266" s="113">
        <f t="shared" si="29"/>
        <v>3.2476475047941844</v>
      </c>
      <c r="P266" s="113">
        <f t="shared" si="30"/>
        <v>9.5404166120791309</v>
      </c>
      <c r="Q266" s="6">
        <v>29840</v>
      </c>
      <c r="R266" s="4" t="s">
        <v>460</v>
      </c>
      <c r="S266" s="31">
        <v>2515</v>
      </c>
      <c r="T266" s="6">
        <v>71815</v>
      </c>
      <c r="U266" s="6">
        <v>7633</v>
      </c>
      <c r="V266" s="6">
        <v>22423</v>
      </c>
    </row>
    <row r="267" spans="1:22" ht="15" thickBot="1" x14ac:dyDescent="0.35">
      <c r="A267" s="4" t="s">
        <v>3363</v>
      </c>
      <c r="B267" s="3" t="s">
        <v>288</v>
      </c>
      <c r="C267" s="4" t="s">
        <v>257</v>
      </c>
      <c r="D267" s="6">
        <v>18858</v>
      </c>
      <c r="E267" s="6">
        <v>29455</v>
      </c>
      <c r="F267" s="6">
        <v>836</v>
      </c>
      <c r="G267" s="6">
        <v>49149</v>
      </c>
      <c r="H267" s="96">
        <f t="shared" si="28"/>
        <v>3.452444506883956</v>
      </c>
      <c r="I267" s="95">
        <f t="shared" si="31"/>
        <v>0.81388686494005436</v>
      </c>
      <c r="J267" s="6">
        <v>11544</v>
      </c>
      <c r="K267" s="103">
        <f t="shared" si="32"/>
        <v>0.81090193874683902</v>
      </c>
      <c r="L267" s="6">
        <v>8024</v>
      </c>
      <c r="M267" s="6">
        <v>6072</v>
      </c>
      <c r="N267" s="6">
        <v>64327</v>
      </c>
      <c r="O267" s="113">
        <f t="shared" si="29"/>
        <v>4.5186147794324247</v>
      </c>
      <c r="P267" s="113">
        <f t="shared" si="30"/>
        <v>8.4208666055766468</v>
      </c>
      <c r="Q267" s="6">
        <v>19900</v>
      </c>
      <c r="R267" s="4" t="s">
        <v>460</v>
      </c>
      <c r="S267" s="31">
        <v>8280</v>
      </c>
      <c r="T267" s="6">
        <v>60388</v>
      </c>
      <c r="U267" s="6">
        <v>7639</v>
      </c>
      <c r="V267" s="6">
        <v>14236</v>
      </c>
    </row>
    <row r="268" spans="1:22" ht="15" thickBot="1" x14ac:dyDescent="0.35">
      <c r="A268" s="4" t="s">
        <v>3364</v>
      </c>
      <c r="B268" s="3" t="s">
        <v>290</v>
      </c>
      <c r="C268" s="4" t="s">
        <v>257</v>
      </c>
      <c r="D268" s="6">
        <v>8564</v>
      </c>
      <c r="E268" s="6">
        <v>20104</v>
      </c>
      <c r="F268" s="6">
        <v>0</v>
      </c>
      <c r="G268" s="6">
        <v>28668</v>
      </c>
      <c r="H268" s="96">
        <f t="shared" si="28"/>
        <v>1.1659820230202953</v>
      </c>
      <c r="I268" s="95">
        <f t="shared" si="31"/>
        <v>0.96821912256408527</v>
      </c>
      <c r="J268" s="6">
        <v>0</v>
      </c>
      <c r="K268" s="103">
        <f t="shared" si="32"/>
        <v>0</v>
      </c>
      <c r="L268" s="6">
        <v>0</v>
      </c>
      <c r="M268" s="6">
        <v>0</v>
      </c>
      <c r="N268" s="6">
        <v>6500</v>
      </c>
      <c r="O268" s="113">
        <f t="shared" si="29"/>
        <v>0.26436734859885302</v>
      </c>
      <c r="P268" s="113">
        <f t="shared" si="30"/>
        <v>5.22508038585209</v>
      </c>
      <c r="Q268" s="6">
        <v>2007</v>
      </c>
      <c r="R268" s="4" t="s">
        <v>460</v>
      </c>
      <c r="S268" s="58" t="s">
        <v>2557</v>
      </c>
      <c r="T268" s="6">
        <v>29609</v>
      </c>
      <c r="U268" s="6">
        <v>1244</v>
      </c>
      <c r="V268" s="6">
        <v>24587</v>
      </c>
    </row>
    <row r="269" spans="1:22" ht="15" thickBot="1" x14ac:dyDescent="0.35">
      <c r="A269" s="4" t="s">
        <v>3365</v>
      </c>
      <c r="B269" s="3" t="s">
        <v>291</v>
      </c>
      <c r="C269" s="4" t="s">
        <v>257</v>
      </c>
      <c r="D269" s="6">
        <v>40939</v>
      </c>
      <c r="E269" s="6">
        <v>50036</v>
      </c>
      <c r="F269" s="6">
        <v>6769</v>
      </c>
      <c r="G269" s="6">
        <v>97744</v>
      </c>
      <c r="H269" s="96">
        <f t="shared" si="28"/>
        <v>7.3863825285271671</v>
      </c>
      <c r="I269" s="95">
        <f t="shared" si="31"/>
        <v>1.5860837958004739</v>
      </c>
      <c r="J269" s="6">
        <v>11894</v>
      </c>
      <c r="K269" s="103">
        <f t="shared" si="32"/>
        <v>0.89881357213028035</v>
      </c>
      <c r="L269" s="6">
        <v>9135</v>
      </c>
      <c r="M269" s="6">
        <v>6584</v>
      </c>
      <c r="N269" s="6">
        <v>126668</v>
      </c>
      <c r="O269" s="113">
        <f t="shared" si="29"/>
        <v>9.5721302803597066</v>
      </c>
      <c r="P269" s="113">
        <f t="shared" si="30"/>
        <v>21.998610628690518</v>
      </c>
      <c r="Q269" s="6">
        <v>48726</v>
      </c>
      <c r="R269" s="4" t="s">
        <v>460</v>
      </c>
      <c r="S269" s="31">
        <v>9392</v>
      </c>
      <c r="T269" s="6">
        <v>61626</v>
      </c>
      <c r="U269" s="6">
        <v>5758</v>
      </c>
      <c r="V269" s="6">
        <v>13233</v>
      </c>
    </row>
    <row r="270" spans="1:22" ht="15" thickBot="1" x14ac:dyDescent="0.35">
      <c r="A270" s="4" t="s">
        <v>3366</v>
      </c>
      <c r="B270" s="3" t="s">
        <v>292</v>
      </c>
      <c r="C270" s="4" t="s">
        <v>257</v>
      </c>
      <c r="D270" s="6">
        <v>19670</v>
      </c>
      <c r="E270" s="6">
        <v>38327</v>
      </c>
      <c r="F270" s="6">
        <v>2784</v>
      </c>
      <c r="G270" s="6">
        <v>60781</v>
      </c>
      <c r="H270" s="96">
        <f t="shared" si="28"/>
        <v>3.7011935208866156</v>
      </c>
      <c r="I270" s="95">
        <f t="shared" si="31"/>
        <v>0.6249524455823231</v>
      </c>
      <c r="J270" s="6">
        <v>8276</v>
      </c>
      <c r="K270" s="103">
        <f t="shared" si="32"/>
        <v>0.50395810498112292</v>
      </c>
      <c r="L270" s="6">
        <v>8440</v>
      </c>
      <c r="M270" s="6">
        <v>6129</v>
      </c>
      <c r="N270" s="6">
        <v>111578</v>
      </c>
      <c r="O270" s="113">
        <f t="shared" si="29"/>
        <v>6.7944221166727559</v>
      </c>
      <c r="P270" s="113">
        <f t="shared" si="30"/>
        <v>11.332317692463945</v>
      </c>
      <c r="Q270" s="6">
        <v>34026</v>
      </c>
      <c r="R270" s="4" t="s">
        <v>460</v>
      </c>
      <c r="S270" s="31">
        <v>4274</v>
      </c>
      <c r="T270" s="6">
        <v>97257</v>
      </c>
      <c r="U270" s="6">
        <v>9846</v>
      </c>
      <c r="V270" s="6">
        <v>16422</v>
      </c>
    </row>
    <row r="271" spans="1:22" ht="15" thickBot="1" x14ac:dyDescent="0.35">
      <c r="A271" s="4" t="s">
        <v>3367</v>
      </c>
      <c r="B271" s="3" t="s">
        <v>293</v>
      </c>
      <c r="C271" s="4" t="s">
        <v>257</v>
      </c>
      <c r="D271" s="6">
        <v>54507</v>
      </c>
      <c r="E271" s="6">
        <v>114664</v>
      </c>
      <c r="F271" s="6">
        <v>11336</v>
      </c>
      <c r="G271" s="6">
        <v>180507</v>
      </c>
      <c r="H271" s="96">
        <f t="shared" si="28"/>
        <v>9.4004270388501201</v>
      </c>
      <c r="I271" s="95">
        <f t="shared" si="31"/>
        <v>1.7590360271689875</v>
      </c>
      <c r="J271" s="6">
        <v>18019</v>
      </c>
      <c r="K271" s="103">
        <f t="shared" si="32"/>
        <v>0.93839183418393912</v>
      </c>
      <c r="L271" s="6">
        <v>19282</v>
      </c>
      <c r="M271" s="6">
        <v>12365</v>
      </c>
      <c r="N271" s="6">
        <v>98642</v>
      </c>
      <c r="O271" s="113">
        <f t="shared" si="29"/>
        <v>5.1370690553067391</v>
      </c>
      <c r="P271" s="113">
        <f t="shared" si="30"/>
        <v>10.484906462585034</v>
      </c>
      <c r="Q271" s="6">
        <v>32063</v>
      </c>
      <c r="R271" s="4" t="s">
        <v>460</v>
      </c>
      <c r="S271" s="46" t="s">
        <v>2557</v>
      </c>
      <c r="T271" s="6">
        <v>102617</v>
      </c>
      <c r="U271" s="6">
        <v>9408</v>
      </c>
      <c r="V271" s="6">
        <v>19202</v>
      </c>
    </row>
    <row r="272" spans="1:22" ht="15" thickBot="1" x14ac:dyDescent="0.35">
      <c r="A272" s="4" t="s">
        <v>3368</v>
      </c>
      <c r="B272" s="3" t="s">
        <v>294</v>
      </c>
      <c r="C272" s="4" t="s">
        <v>257</v>
      </c>
      <c r="D272" s="6">
        <v>17819</v>
      </c>
      <c r="E272" s="6">
        <v>53360</v>
      </c>
      <c r="F272" s="6">
        <v>0</v>
      </c>
      <c r="G272" s="6">
        <v>71179</v>
      </c>
      <c r="H272" s="96">
        <f t="shared" si="28"/>
        <v>3.0829435204435205</v>
      </c>
      <c r="I272" s="95">
        <f t="shared" si="31"/>
        <v>1.5733990583346227</v>
      </c>
      <c r="J272" s="6">
        <v>497</v>
      </c>
      <c r="K272" s="103">
        <f t="shared" si="32"/>
        <v>2.1526334026334026E-2</v>
      </c>
      <c r="L272" s="6">
        <v>3462</v>
      </c>
      <c r="M272" s="6">
        <v>5011</v>
      </c>
      <c r="N272" s="6">
        <v>60231</v>
      </c>
      <c r="O272" s="113">
        <f t="shared" si="29"/>
        <v>2.6087577962577964</v>
      </c>
      <c r="P272" s="113">
        <f t="shared" si="30"/>
        <v>5.3519637462235652</v>
      </c>
      <c r="Q272" s="6">
        <v>28588</v>
      </c>
      <c r="R272" s="4" t="s">
        <v>460</v>
      </c>
      <c r="S272" s="31">
        <v>4100</v>
      </c>
      <c r="T272" s="6">
        <v>45239</v>
      </c>
      <c r="U272" s="6">
        <v>11254</v>
      </c>
      <c r="V272" s="6">
        <v>23088</v>
      </c>
    </row>
    <row r="273" spans="1:22" ht="15" thickBot="1" x14ac:dyDescent="0.35">
      <c r="A273" s="4" t="s">
        <v>3369</v>
      </c>
      <c r="B273" s="3" t="s">
        <v>295</v>
      </c>
      <c r="C273" s="4" t="s">
        <v>257</v>
      </c>
      <c r="D273" s="6">
        <v>7952</v>
      </c>
      <c r="E273" s="6">
        <v>50627</v>
      </c>
      <c r="F273" s="6">
        <v>4934</v>
      </c>
      <c r="G273" s="6">
        <v>63513</v>
      </c>
      <c r="H273" s="96">
        <f t="shared" si="28"/>
        <v>4.1452160292390028</v>
      </c>
      <c r="I273" s="95">
        <f t="shared" si="31"/>
        <v>1.2103939168715339</v>
      </c>
      <c r="J273" s="6">
        <v>1110</v>
      </c>
      <c r="K273" s="103">
        <f t="shared" si="32"/>
        <v>7.2444850541704742E-2</v>
      </c>
      <c r="L273" s="6">
        <v>3000</v>
      </c>
      <c r="M273" s="6">
        <v>2872</v>
      </c>
      <c r="N273" s="6">
        <v>87104</v>
      </c>
      <c r="O273" s="113">
        <f t="shared" si="29"/>
        <v>5.6848975329591438</v>
      </c>
      <c r="P273" s="113">
        <f t="shared" si="30"/>
        <v>6.8818835427036422</v>
      </c>
      <c r="Q273" s="6">
        <v>13886</v>
      </c>
      <c r="R273" s="4" t="s">
        <v>460</v>
      </c>
      <c r="S273" s="31">
        <v>1246</v>
      </c>
      <c r="T273" s="6">
        <v>52473</v>
      </c>
      <c r="U273" s="6">
        <v>12657</v>
      </c>
      <c r="V273" s="6">
        <v>15322</v>
      </c>
    </row>
    <row r="274" spans="1:22" ht="15" thickBot="1" x14ac:dyDescent="0.35">
      <c r="A274" s="4" t="s">
        <v>3370</v>
      </c>
      <c r="B274" s="3" t="s">
        <v>296</v>
      </c>
      <c r="C274" s="4" t="s">
        <v>257</v>
      </c>
      <c r="D274" s="6">
        <v>99687</v>
      </c>
      <c r="E274" s="6">
        <v>109720</v>
      </c>
      <c r="F274" s="6">
        <v>7669</v>
      </c>
      <c r="G274" s="6">
        <v>217076</v>
      </c>
      <c r="H274" s="96">
        <f t="shared" si="28"/>
        <v>9.3988569449255284</v>
      </c>
      <c r="I274" s="95">
        <f t="shared" si="31"/>
        <v>2.1729111820702496</v>
      </c>
      <c r="J274" s="6">
        <v>9253</v>
      </c>
      <c r="K274" s="103">
        <f t="shared" si="32"/>
        <v>0.40063214409421544</v>
      </c>
      <c r="L274" s="6">
        <v>10854</v>
      </c>
      <c r="M274" s="6">
        <v>9574</v>
      </c>
      <c r="N274" s="6">
        <v>192096</v>
      </c>
      <c r="O274" s="113">
        <f t="shared" si="29"/>
        <v>8.3172843782473151</v>
      </c>
      <c r="P274" s="113">
        <f t="shared" si="30"/>
        <v>25.09090909090909</v>
      </c>
      <c r="Q274" s="6">
        <v>7278</v>
      </c>
      <c r="R274" s="4" t="s">
        <v>460</v>
      </c>
      <c r="S274" s="31">
        <v>6927</v>
      </c>
      <c r="T274" s="6">
        <v>99901</v>
      </c>
      <c r="U274" s="6">
        <v>7656</v>
      </c>
      <c r="V274" s="6">
        <v>23096</v>
      </c>
    </row>
    <row r="275" spans="1:22" ht="15" thickBot="1" x14ac:dyDescent="0.35">
      <c r="A275" s="4" t="s">
        <v>3371</v>
      </c>
      <c r="B275" s="3" t="s">
        <v>297</v>
      </c>
      <c r="C275" s="4" t="s">
        <v>257</v>
      </c>
      <c r="D275" s="6">
        <v>35589</v>
      </c>
      <c r="E275" s="6">
        <v>32488</v>
      </c>
      <c r="F275" s="6">
        <v>6802</v>
      </c>
      <c r="G275" s="6">
        <v>74879</v>
      </c>
      <c r="H275" s="96">
        <f t="shared" si="28"/>
        <v>3.4236660417904989</v>
      </c>
      <c r="I275" s="95">
        <f t="shared" si="31"/>
        <v>1.7840226817878586</v>
      </c>
      <c r="J275" s="6">
        <v>24133</v>
      </c>
      <c r="K275" s="103">
        <f t="shared" si="32"/>
        <v>1.1034246262173655</v>
      </c>
      <c r="L275" s="6">
        <v>6441</v>
      </c>
      <c r="M275" s="6">
        <v>4876</v>
      </c>
      <c r="N275" s="6">
        <v>62453</v>
      </c>
      <c r="O275" s="113">
        <f t="shared" si="29"/>
        <v>2.8555164372913904</v>
      </c>
      <c r="P275" s="113">
        <f t="shared" si="30"/>
        <v>7.5408113982129921</v>
      </c>
      <c r="Q275" s="6">
        <v>8213</v>
      </c>
      <c r="R275" s="4" t="s">
        <v>460</v>
      </c>
      <c r="S275" s="31">
        <v>5018</v>
      </c>
      <c r="T275" s="6">
        <v>41972</v>
      </c>
      <c r="U275" s="6">
        <v>8282</v>
      </c>
      <c r="V275" s="6">
        <v>21871</v>
      </c>
    </row>
    <row r="276" spans="1:22" ht="15" thickBot="1" x14ac:dyDescent="0.35">
      <c r="A276" s="4" t="s">
        <v>3372</v>
      </c>
      <c r="B276" s="3" t="s">
        <v>298</v>
      </c>
      <c r="C276" s="4" t="s">
        <v>257</v>
      </c>
      <c r="D276" s="6">
        <v>8927</v>
      </c>
      <c r="E276" s="6">
        <v>29444</v>
      </c>
      <c r="F276" s="6">
        <v>3193</v>
      </c>
      <c r="G276" s="6">
        <v>41564</v>
      </c>
      <c r="H276" s="96">
        <f t="shared" si="28"/>
        <v>3.0561764705882353</v>
      </c>
      <c r="I276" s="95">
        <f t="shared" si="31"/>
        <v>0.81512423761055874</v>
      </c>
      <c r="J276" s="6">
        <v>6100</v>
      </c>
      <c r="K276" s="103">
        <f t="shared" si="32"/>
        <v>0.4485294117647059</v>
      </c>
      <c r="L276" s="6">
        <v>2070</v>
      </c>
      <c r="M276" s="6">
        <v>3455</v>
      </c>
      <c r="N276" s="6">
        <v>43322</v>
      </c>
      <c r="O276" s="113">
        <f t="shared" si="29"/>
        <v>3.1854411764705883</v>
      </c>
      <c r="P276" s="113">
        <f t="shared" si="30"/>
        <v>9.3568034557235418</v>
      </c>
      <c r="Q276" s="6">
        <v>10456</v>
      </c>
      <c r="R276" s="4" t="s">
        <v>460</v>
      </c>
      <c r="S276" s="46" t="s">
        <v>2557</v>
      </c>
      <c r="T276" s="6">
        <v>50991</v>
      </c>
      <c r="U276" s="6">
        <v>4630</v>
      </c>
      <c r="V276" s="6">
        <v>13600</v>
      </c>
    </row>
    <row r="277" spans="1:22" ht="15" thickBot="1" x14ac:dyDescent="0.35">
      <c r="A277" s="4" t="s">
        <v>3373</v>
      </c>
      <c r="B277" s="3" t="s">
        <v>299</v>
      </c>
      <c r="C277" s="4" t="s">
        <v>257</v>
      </c>
      <c r="D277" s="6">
        <v>12552</v>
      </c>
      <c r="E277" s="6">
        <v>21983</v>
      </c>
      <c r="F277" s="6">
        <v>124963</v>
      </c>
      <c r="G277" s="6">
        <v>159498</v>
      </c>
      <c r="H277" s="96">
        <f t="shared" si="28"/>
        <v>9.2985483588876576</v>
      </c>
      <c r="I277" s="95">
        <f t="shared" si="31"/>
        <v>1.699028505688355</v>
      </c>
      <c r="J277" s="6">
        <v>3228</v>
      </c>
      <c r="K277" s="103">
        <f t="shared" si="32"/>
        <v>0.1881886550457646</v>
      </c>
      <c r="L277" s="6">
        <v>975</v>
      </c>
      <c r="M277" s="6">
        <v>1015</v>
      </c>
      <c r="N277" s="6">
        <v>39291</v>
      </c>
      <c r="O277" s="113">
        <f t="shared" si="29"/>
        <v>2.2906197166676385</v>
      </c>
      <c r="P277" s="113">
        <f t="shared" si="30"/>
        <v>3.2791687531296945</v>
      </c>
      <c r="Q277" s="6">
        <v>12696</v>
      </c>
      <c r="R277" s="4" t="s">
        <v>460</v>
      </c>
      <c r="S277" s="31">
        <v>6120</v>
      </c>
      <c r="T277" s="6">
        <v>93876</v>
      </c>
      <c r="U277" s="6">
        <v>11982</v>
      </c>
      <c r="V277" s="6">
        <v>17153</v>
      </c>
    </row>
    <row r="278" spans="1:22" ht="15" thickBot="1" x14ac:dyDescent="0.35">
      <c r="A278" s="4" t="s">
        <v>3374</v>
      </c>
      <c r="B278" s="3" t="s">
        <v>300</v>
      </c>
      <c r="C278" s="4" t="s">
        <v>257</v>
      </c>
      <c r="D278" s="6">
        <v>7733</v>
      </c>
      <c r="E278" s="6">
        <v>10460</v>
      </c>
      <c r="F278" s="6">
        <v>958</v>
      </c>
      <c r="G278" s="6">
        <v>19151</v>
      </c>
      <c r="H278" s="96">
        <f t="shared" si="28"/>
        <v>0.75489770980330329</v>
      </c>
      <c r="I278" s="95">
        <f t="shared" si="31"/>
        <v>0.33934013750088599</v>
      </c>
      <c r="J278" s="6">
        <v>8985</v>
      </c>
      <c r="K278" s="103">
        <f t="shared" si="32"/>
        <v>0.35417241515235132</v>
      </c>
      <c r="L278" s="6">
        <v>2603</v>
      </c>
      <c r="M278" s="6">
        <v>1607</v>
      </c>
      <c r="N278" s="6">
        <v>16957</v>
      </c>
      <c r="O278" s="113">
        <f t="shared" si="29"/>
        <v>0.66841420631479365</v>
      </c>
      <c r="P278" s="113">
        <f t="shared" si="30"/>
        <v>1.5425270626762486</v>
      </c>
      <c r="Q278" s="6">
        <v>31238</v>
      </c>
      <c r="R278" s="4" t="s">
        <v>460</v>
      </c>
      <c r="S278" s="31">
        <v>2376</v>
      </c>
      <c r="T278" s="6">
        <v>56436</v>
      </c>
      <c r="U278" s="6">
        <v>10993</v>
      </c>
      <c r="V278" s="6">
        <v>25369</v>
      </c>
    </row>
    <row r="279" spans="1:22" ht="15" thickBot="1" x14ac:dyDescent="0.35">
      <c r="A279" s="4" t="s">
        <v>3375</v>
      </c>
      <c r="B279" s="3" t="s">
        <v>301</v>
      </c>
      <c r="C279" s="4" t="s">
        <v>257</v>
      </c>
      <c r="D279" s="6">
        <v>74472</v>
      </c>
      <c r="E279" s="6">
        <v>175602</v>
      </c>
      <c r="F279" s="6">
        <v>43472</v>
      </c>
      <c r="G279" s="6">
        <v>293546</v>
      </c>
      <c r="H279" s="96">
        <f t="shared" si="28"/>
        <v>13.188336777787761</v>
      </c>
      <c r="I279" s="95">
        <f t="shared" si="31"/>
        <v>2.9060507662455946</v>
      </c>
      <c r="J279" s="6">
        <v>8818</v>
      </c>
      <c r="K279" s="103">
        <f t="shared" si="32"/>
        <v>0.39617216281786322</v>
      </c>
      <c r="L279" s="6">
        <v>3692</v>
      </c>
      <c r="M279" s="6">
        <v>2102</v>
      </c>
      <c r="N279" s="6">
        <v>114078</v>
      </c>
      <c r="O279" s="113">
        <f t="shared" si="29"/>
        <v>5.1252583340821278</v>
      </c>
      <c r="P279" s="113">
        <f t="shared" si="30"/>
        <v>7.4903479973736049</v>
      </c>
      <c r="Q279" s="6">
        <v>14891</v>
      </c>
      <c r="R279" s="4" t="s">
        <v>460</v>
      </c>
      <c r="S279" s="31">
        <v>38820</v>
      </c>
      <c r="T279" s="6">
        <v>101012</v>
      </c>
      <c r="U279" s="6">
        <v>15230</v>
      </c>
      <c r="V279" s="6">
        <v>22258</v>
      </c>
    </row>
    <row r="280" spans="1:22" ht="15" thickBot="1" x14ac:dyDescent="0.35">
      <c r="A280" s="4" t="s">
        <v>3376</v>
      </c>
      <c r="B280" s="3" t="s">
        <v>302</v>
      </c>
      <c r="C280" s="4" t="s">
        <v>257</v>
      </c>
      <c r="D280" s="6">
        <v>36501</v>
      </c>
      <c r="E280" s="6">
        <v>53241</v>
      </c>
      <c r="F280" s="6">
        <v>6895</v>
      </c>
      <c r="G280" s="6">
        <v>96637</v>
      </c>
      <c r="H280" s="96">
        <f t="shared" si="28"/>
        <v>6.6440013750429703</v>
      </c>
      <c r="I280" s="95">
        <f t="shared" si="31"/>
        <v>1.5096936464045243</v>
      </c>
      <c r="J280" s="6">
        <v>13214</v>
      </c>
      <c r="K280" s="103">
        <f t="shared" si="32"/>
        <v>0.90849089034032315</v>
      </c>
      <c r="L280" s="6">
        <v>7585</v>
      </c>
      <c r="M280" s="6">
        <v>10164</v>
      </c>
      <c r="N280" s="6">
        <v>85932</v>
      </c>
      <c r="O280" s="113">
        <f t="shared" si="29"/>
        <v>5.9080096253007905</v>
      </c>
      <c r="P280" s="113">
        <f t="shared" si="30"/>
        <v>15.057298055020151</v>
      </c>
      <c r="Q280" s="6">
        <v>10919</v>
      </c>
      <c r="R280" s="4" t="s">
        <v>460</v>
      </c>
      <c r="S280" s="31">
        <v>380</v>
      </c>
      <c r="T280" s="6">
        <v>64011</v>
      </c>
      <c r="U280" s="6">
        <v>5707</v>
      </c>
      <c r="V280" s="6">
        <v>14545</v>
      </c>
    </row>
    <row r="281" spans="1:22" ht="15" thickBot="1" x14ac:dyDescent="0.35">
      <c r="A281" s="4" t="s">
        <v>3377</v>
      </c>
      <c r="B281" s="3" t="s">
        <v>303</v>
      </c>
      <c r="C281" s="4" t="s">
        <v>257</v>
      </c>
      <c r="D281" s="6">
        <v>27878</v>
      </c>
      <c r="E281" s="6">
        <v>41430</v>
      </c>
      <c r="F281" s="6">
        <v>3011</v>
      </c>
      <c r="G281" s="6">
        <v>72319</v>
      </c>
      <c r="H281" s="96">
        <f t="shared" si="28"/>
        <v>5.3760779066309841</v>
      </c>
      <c r="I281" s="95">
        <f t="shared" si="31"/>
        <v>1.4115155655313751</v>
      </c>
      <c r="J281" s="6">
        <v>4054</v>
      </c>
      <c r="K281" s="103">
        <f t="shared" si="32"/>
        <v>0.30136782634552484</v>
      </c>
      <c r="L281" s="6">
        <v>8545</v>
      </c>
      <c r="M281" s="6">
        <v>9753</v>
      </c>
      <c r="N281" s="6">
        <v>72278</v>
      </c>
      <c r="O281" s="113">
        <f t="shared" si="29"/>
        <v>5.3730300327088907</v>
      </c>
      <c r="P281" s="113">
        <f t="shared" si="30"/>
        <v>12.412502146659797</v>
      </c>
      <c r="Q281" s="6">
        <v>9770</v>
      </c>
      <c r="R281" s="4" t="s">
        <v>460</v>
      </c>
      <c r="S281" s="31">
        <v>2735</v>
      </c>
      <c r="T281" s="6">
        <v>51235</v>
      </c>
      <c r="U281" s="6">
        <v>5823</v>
      </c>
      <c r="V281" s="6">
        <v>13452</v>
      </c>
    </row>
    <row r="282" spans="1:22" ht="15" thickBot="1" x14ac:dyDescent="0.35">
      <c r="A282" s="4" t="s">
        <v>3378</v>
      </c>
      <c r="B282" s="3" t="s">
        <v>304</v>
      </c>
      <c r="C282" s="4" t="s">
        <v>257</v>
      </c>
      <c r="D282" s="6">
        <v>55828</v>
      </c>
      <c r="E282" s="6">
        <v>130946</v>
      </c>
      <c r="F282" s="6">
        <v>9719</v>
      </c>
      <c r="G282" s="6">
        <v>196493</v>
      </c>
      <c r="H282" s="96">
        <f t="shared" si="28"/>
        <v>8.5450315285931726</v>
      </c>
      <c r="I282" s="95">
        <f t="shared" si="31"/>
        <v>1.4042837540379063</v>
      </c>
      <c r="J282" s="6">
        <v>6661</v>
      </c>
      <c r="K282" s="103">
        <f t="shared" si="32"/>
        <v>0.28967166775385955</v>
      </c>
      <c r="L282" s="6">
        <v>544</v>
      </c>
      <c r="M282" s="6">
        <v>451</v>
      </c>
      <c r="N282" s="6">
        <v>65300</v>
      </c>
      <c r="O282" s="113">
        <f t="shared" si="29"/>
        <v>2.8397477712546206</v>
      </c>
      <c r="P282" s="113">
        <f t="shared" si="30"/>
        <v>12.207889325107496</v>
      </c>
      <c r="Q282" s="6">
        <v>22736</v>
      </c>
      <c r="R282" s="4" t="s">
        <v>460</v>
      </c>
      <c r="S282" s="31">
        <v>4270</v>
      </c>
      <c r="T282" s="6">
        <v>139924</v>
      </c>
      <c r="U282" s="6">
        <v>5349</v>
      </c>
      <c r="V282" s="6">
        <v>22995</v>
      </c>
    </row>
    <row r="283" spans="1:22" ht="15" thickBot="1" x14ac:dyDescent="0.35">
      <c r="A283" s="4" t="s">
        <v>3379</v>
      </c>
      <c r="B283" s="3" t="s">
        <v>305</v>
      </c>
      <c r="C283" s="4" t="s">
        <v>257</v>
      </c>
      <c r="D283" s="6">
        <v>48133</v>
      </c>
      <c r="E283" s="6">
        <v>108940</v>
      </c>
      <c r="F283" s="6">
        <v>4715</v>
      </c>
      <c r="G283" s="6">
        <v>161788</v>
      </c>
      <c r="H283" s="96">
        <f t="shared" si="28"/>
        <v>10.823387744179824</v>
      </c>
      <c r="I283" s="95">
        <f t="shared" si="31"/>
        <v>3.0585477437283779</v>
      </c>
      <c r="J283" s="6">
        <v>46582</v>
      </c>
      <c r="K283" s="103">
        <f t="shared" si="32"/>
        <v>3.1162697350816164</v>
      </c>
      <c r="L283" s="6">
        <v>6005</v>
      </c>
      <c r="M283" s="6">
        <v>5442</v>
      </c>
      <c r="N283" s="6">
        <v>159943</v>
      </c>
      <c r="O283" s="113">
        <f t="shared" si="29"/>
        <v>10.699959860850949</v>
      </c>
      <c r="P283" s="113">
        <f t="shared" si="30"/>
        <v>25.476744186046513</v>
      </c>
      <c r="Q283" s="6">
        <v>67748</v>
      </c>
      <c r="R283" s="4" t="s">
        <v>460</v>
      </c>
      <c r="S283" s="31">
        <v>10000</v>
      </c>
      <c r="T283" s="6">
        <v>52897</v>
      </c>
      <c r="U283" s="6">
        <v>6278</v>
      </c>
      <c r="V283" s="6">
        <v>14948</v>
      </c>
    </row>
    <row r="284" spans="1:22" ht="15" thickBot="1" x14ac:dyDescent="0.35">
      <c r="A284" s="4" t="s">
        <v>3380</v>
      </c>
      <c r="B284" s="3" t="s">
        <v>306</v>
      </c>
      <c r="C284" s="4" t="s">
        <v>257</v>
      </c>
      <c r="D284" s="6">
        <v>67645</v>
      </c>
      <c r="E284" s="6">
        <v>94378</v>
      </c>
      <c r="F284" s="6">
        <v>6899</v>
      </c>
      <c r="G284" s="6">
        <v>168922</v>
      </c>
      <c r="H284" s="96">
        <f t="shared" si="28"/>
        <v>9.1840374055347151</v>
      </c>
      <c r="I284" s="95">
        <f t="shared" si="31"/>
        <v>1.5865391840108198</v>
      </c>
      <c r="J284" s="6">
        <v>31904</v>
      </c>
      <c r="K284" s="103">
        <f t="shared" si="32"/>
        <v>1.7345729353558419</v>
      </c>
      <c r="L284" s="6">
        <v>1416</v>
      </c>
      <c r="M284" s="6">
        <v>5229</v>
      </c>
      <c r="N284" s="6">
        <v>118662</v>
      </c>
      <c r="O284" s="113">
        <f t="shared" si="29"/>
        <v>6.4514761050399612</v>
      </c>
      <c r="P284" s="113">
        <f t="shared" si="30"/>
        <v>18.124637238429816</v>
      </c>
      <c r="Q284" s="6">
        <v>18617</v>
      </c>
      <c r="R284" s="4" t="s">
        <v>460</v>
      </c>
      <c r="S284" s="31">
        <v>7500</v>
      </c>
      <c r="T284" s="6">
        <v>106472</v>
      </c>
      <c r="U284" s="6">
        <v>6547</v>
      </c>
      <c r="V284" s="6">
        <v>18393</v>
      </c>
    </row>
    <row r="285" spans="1:22" ht="15" thickBot="1" x14ac:dyDescent="0.35">
      <c r="A285" s="4" t="s">
        <v>3381</v>
      </c>
      <c r="B285" s="3" t="s">
        <v>307</v>
      </c>
      <c r="C285" s="4" t="s">
        <v>257</v>
      </c>
      <c r="D285" s="6">
        <v>33034</v>
      </c>
      <c r="E285" s="6">
        <v>53652</v>
      </c>
      <c r="F285" s="6">
        <v>1327</v>
      </c>
      <c r="G285" s="6">
        <v>88013</v>
      </c>
      <c r="H285" s="96">
        <f t="shared" si="28"/>
        <v>6.1188125695216904</v>
      </c>
      <c r="I285" s="95">
        <f t="shared" si="31"/>
        <v>1.5370764931889627</v>
      </c>
      <c r="J285" s="6">
        <v>2864</v>
      </c>
      <c r="K285" s="103">
        <f t="shared" si="32"/>
        <v>0.19911012235817574</v>
      </c>
      <c r="L285" s="6">
        <v>3308</v>
      </c>
      <c r="M285" s="6">
        <v>1964</v>
      </c>
      <c r="N285" s="6">
        <v>44604</v>
      </c>
      <c r="O285" s="113">
        <f t="shared" si="29"/>
        <v>3.1009454949944382</v>
      </c>
      <c r="P285" s="113">
        <f t="shared" si="30"/>
        <v>14.044080604534004</v>
      </c>
      <c r="Q285" s="6">
        <v>11224</v>
      </c>
      <c r="R285" s="4" t="s">
        <v>460</v>
      </c>
      <c r="S285" s="31">
        <v>3689</v>
      </c>
      <c r="T285" s="6">
        <v>57260</v>
      </c>
      <c r="U285" s="6">
        <v>3176</v>
      </c>
      <c r="V285" s="6">
        <v>14384</v>
      </c>
    </row>
    <row r="286" spans="1:22" ht="15" thickBot="1" x14ac:dyDescent="0.35">
      <c r="A286" s="4" t="s">
        <v>3382</v>
      </c>
      <c r="B286" s="3" t="s">
        <v>308</v>
      </c>
      <c r="C286" s="4" t="s">
        <v>257</v>
      </c>
      <c r="D286" s="6">
        <v>37692</v>
      </c>
      <c r="E286" s="6">
        <v>38537</v>
      </c>
      <c r="F286" s="6">
        <v>4156</v>
      </c>
      <c r="G286" s="6">
        <v>80385</v>
      </c>
      <c r="H286" s="96">
        <f t="shared" si="28"/>
        <v>4.5905430872023301</v>
      </c>
      <c r="I286" s="95">
        <f t="shared" si="31"/>
        <v>1.9694965086365306</v>
      </c>
      <c r="J286" s="6">
        <v>7900</v>
      </c>
      <c r="K286" s="103">
        <f t="shared" si="32"/>
        <v>0.4511449945748387</v>
      </c>
      <c r="L286" s="6">
        <v>1823</v>
      </c>
      <c r="M286" s="6">
        <v>4050</v>
      </c>
      <c r="N286" s="6">
        <v>60560</v>
      </c>
      <c r="O286" s="113">
        <f t="shared" si="29"/>
        <v>3.4583975786648393</v>
      </c>
      <c r="P286" s="113">
        <f t="shared" si="30"/>
        <v>10.994916485112563</v>
      </c>
      <c r="Q286" s="6">
        <v>9397</v>
      </c>
      <c r="R286" s="4" t="s">
        <v>460</v>
      </c>
      <c r="S286" s="31">
        <v>6371</v>
      </c>
      <c r="T286" s="6">
        <v>40815</v>
      </c>
      <c r="U286" s="6">
        <v>5508</v>
      </c>
      <c r="V286" s="6">
        <v>17511</v>
      </c>
    </row>
    <row r="287" spans="1:22" ht="15" thickBot="1" x14ac:dyDescent="0.35">
      <c r="A287" s="4" t="s">
        <v>3383</v>
      </c>
      <c r="B287" s="3" t="s">
        <v>309</v>
      </c>
      <c r="C287" s="4" t="s">
        <v>257</v>
      </c>
      <c r="D287" s="6">
        <v>114481</v>
      </c>
      <c r="E287" s="6">
        <v>109728</v>
      </c>
      <c r="F287" s="6">
        <v>5612</v>
      </c>
      <c r="G287" s="6">
        <v>229821</v>
      </c>
      <c r="H287" s="96">
        <f t="shared" si="28"/>
        <v>14.604791560752416</v>
      </c>
      <c r="I287" s="95">
        <f t="shared" si="31"/>
        <v>2.4059231808046229</v>
      </c>
      <c r="J287" s="6">
        <v>24356</v>
      </c>
      <c r="K287" s="103">
        <f t="shared" si="32"/>
        <v>1.5477885104219624</v>
      </c>
      <c r="L287" s="6">
        <v>19136</v>
      </c>
      <c r="M287" s="6">
        <v>18108</v>
      </c>
      <c r="N287" s="6">
        <v>163146</v>
      </c>
      <c r="O287" s="113">
        <f t="shared" si="29"/>
        <v>10.367691916624301</v>
      </c>
      <c r="P287" s="113">
        <f t="shared" si="30"/>
        <v>21.345806620437003</v>
      </c>
      <c r="Q287" s="6">
        <v>20748</v>
      </c>
      <c r="R287" s="4" t="s">
        <v>460</v>
      </c>
      <c r="S287" s="46" t="s">
        <v>2557</v>
      </c>
      <c r="T287" s="6">
        <v>95523</v>
      </c>
      <c r="U287" s="6">
        <v>7643</v>
      </c>
      <c r="V287" s="6">
        <v>15736</v>
      </c>
    </row>
    <row r="288" spans="1:22" ht="15" thickBot="1" x14ac:dyDescent="0.35">
      <c r="A288" s="4" t="s">
        <v>3384</v>
      </c>
      <c r="B288" s="3" t="s">
        <v>310</v>
      </c>
      <c r="C288" s="4" t="s">
        <v>257</v>
      </c>
      <c r="D288" s="6">
        <v>11113</v>
      </c>
      <c r="E288" s="6">
        <v>22563</v>
      </c>
      <c r="F288" s="6">
        <v>1400</v>
      </c>
      <c r="G288" s="6">
        <v>35076</v>
      </c>
      <c r="H288" s="96">
        <f t="shared" si="28"/>
        <v>2.6781705734137589</v>
      </c>
      <c r="I288" s="95">
        <f t="shared" si="31"/>
        <v>0.75110816077432063</v>
      </c>
      <c r="J288" s="6">
        <v>2500</v>
      </c>
      <c r="K288" s="103">
        <f t="shared" si="32"/>
        <v>0.19088340841414064</v>
      </c>
      <c r="L288" s="6">
        <v>1350</v>
      </c>
      <c r="M288" s="6">
        <v>1650</v>
      </c>
      <c r="N288" s="6">
        <v>42000</v>
      </c>
      <c r="O288" s="113">
        <f t="shared" si="29"/>
        <v>3.206841261357563</v>
      </c>
      <c r="P288" s="113">
        <f t="shared" si="30"/>
        <v>18.221258134490238</v>
      </c>
      <c r="Q288" s="6">
        <v>11090</v>
      </c>
      <c r="R288" s="4" t="s">
        <v>460</v>
      </c>
      <c r="S288" s="31">
        <v>3900</v>
      </c>
      <c r="T288" s="6">
        <v>46699</v>
      </c>
      <c r="U288" s="6">
        <v>2305</v>
      </c>
      <c r="V288" s="6">
        <v>13097</v>
      </c>
    </row>
    <row r="289" spans="1:22" ht="15" thickBot="1" x14ac:dyDescent="0.35">
      <c r="A289" s="4" t="s">
        <v>3385</v>
      </c>
      <c r="B289" s="3" t="s">
        <v>311</v>
      </c>
      <c r="C289" s="4" t="s">
        <v>257</v>
      </c>
      <c r="D289" s="6">
        <v>21580</v>
      </c>
      <c r="E289" s="6">
        <v>93635</v>
      </c>
      <c r="F289" s="6">
        <v>2090</v>
      </c>
      <c r="G289" s="6">
        <v>117305</v>
      </c>
      <c r="H289" s="96">
        <f t="shared" si="28"/>
        <v>5.1321258257864111</v>
      </c>
      <c r="I289" s="95">
        <f t="shared" si="31"/>
        <v>0.8223273746933053</v>
      </c>
      <c r="J289" s="6">
        <v>6200</v>
      </c>
      <c r="K289" s="103">
        <f t="shared" si="32"/>
        <v>0.27125169532309579</v>
      </c>
      <c r="L289" s="6">
        <v>2592</v>
      </c>
      <c r="M289" s="6">
        <v>8394</v>
      </c>
      <c r="N289" s="6">
        <v>118000</v>
      </c>
      <c r="O289" s="113">
        <f t="shared" si="29"/>
        <v>5.1625322658266617</v>
      </c>
      <c r="P289" s="113">
        <f t="shared" si="30"/>
        <v>20.240137221269297</v>
      </c>
      <c r="Q289" s="6">
        <v>132000</v>
      </c>
      <c r="R289" s="4" t="s">
        <v>460</v>
      </c>
      <c r="S289" s="31">
        <v>144000</v>
      </c>
      <c r="T289" s="6">
        <v>142650</v>
      </c>
      <c r="U289" s="6">
        <v>5830</v>
      </c>
      <c r="V289" s="6">
        <v>22857</v>
      </c>
    </row>
    <row r="290" spans="1:22" ht="15" thickBot="1" x14ac:dyDescent="0.35">
      <c r="A290" s="4" t="s">
        <v>3386</v>
      </c>
      <c r="B290" s="3" t="s">
        <v>312</v>
      </c>
      <c r="C290" s="4" t="s">
        <v>257</v>
      </c>
      <c r="D290" s="6">
        <v>41791</v>
      </c>
      <c r="E290" s="6">
        <v>129063</v>
      </c>
      <c r="F290" s="6">
        <v>6431</v>
      </c>
      <c r="G290" s="6">
        <v>177285</v>
      </c>
      <c r="H290" s="96">
        <f t="shared" si="28"/>
        <v>6.9020088764307408</v>
      </c>
      <c r="I290" s="95">
        <f t="shared" si="31"/>
        <v>1.9764875079434094</v>
      </c>
      <c r="J290" s="6">
        <v>29884</v>
      </c>
      <c r="K290" s="103">
        <f t="shared" si="32"/>
        <v>1.1634353344234214</v>
      </c>
      <c r="L290" s="6">
        <v>9020</v>
      </c>
      <c r="M290" s="6">
        <v>8740</v>
      </c>
      <c r="N290" s="6">
        <v>0</v>
      </c>
      <c r="O290" s="113">
        <f t="shared" si="29"/>
        <v>0</v>
      </c>
      <c r="P290" s="113">
        <f t="shared" si="30"/>
        <v>0</v>
      </c>
      <c r="Q290" s="6">
        <v>37941</v>
      </c>
      <c r="R290" s="4" t="s">
        <v>460</v>
      </c>
      <c r="S290" s="46" t="s">
        <v>2557</v>
      </c>
      <c r="T290" s="6">
        <v>89697</v>
      </c>
      <c r="U290" s="6">
        <v>15776</v>
      </c>
      <c r="V290" s="6">
        <v>25686</v>
      </c>
    </row>
    <row r="291" spans="1:22" ht="15" thickBot="1" x14ac:dyDescent="0.35">
      <c r="A291" s="4" t="s">
        <v>3387</v>
      </c>
      <c r="B291" s="3" t="s">
        <v>313</v>
      </c>
      <c r="C291" s="4" t="s">
        <v>257</v>
      </c>
      <c r="D291" s="6">
        <v>11525</v>
      </c>
      <c r="E291" s="6">
        <v>68480</v>
      </c>
      <c r="F291" s="6">
        <v>2142</v>
      </c>
      <c r="G291" s="6">
        <v>82147</v>
      </c>
      <c r="H291" s="96">
        <f t="shared" si="28"/>
        <v>7.1756638714185881</v>
      </c>
      <c r="I291" s="95">
        <f t="shared" si="31"/>
        <v>0.9609971806600297</v>
      </c>
      <c r="J291" s="6">
        <v>11235</v>
      </c>
      <c r="K291" s="103">
        <f t="shared" si="32"/>
        <v>0.98139412997903563</v>
      </c>
      <c r="L291" s="6">
        <v>1332</v>
      </c>
      <c r="M291" s="6">
        <v>1688</v>
      </c>
      <c r="N291" s="6">
        <v>24516</v>
      </c>
      <c r="O291" s="113">
        <f t="shared" si="29"/>
        <v>2.141509433962264</v>
      </c>
      <c r="P291" s="113">
        <f t="shared" si="30"/>
        <v>6.2003034901365703</v>
      </c>
      <c r="Q291" s="6">
        <v>10863</v>
      </c>
      <c r="R291" s="4" t="s">
        <v>460</v>
      </c>
      <c r="S291" s="31">
        <v>563</v>
      </c>
      <c r="T291" s="6">
        <v>85481</v>
      </c>
      <c r="U291" s="6">
        <v>3954</v>
      </c>
      <c r="V291" s="6">
        <v>11448</v>
      </c>
    </row>
    <row r="292" spans="1:22" ht="15" thickBot="1" x14ac:dyDescent="0.35">
      <c r="A292" s="4" t="s">
        <v>3388</v>
      </c>
      <c r="B292" s="3" t="s">
        <v>314</v>
      </c>
      <c r="C292" s="4" t="s">
        <v>257</v>
      </c>
      <c r="D292" s="6">
        <v>42672</v>
      </c>
      <c r="E292" s="6">
        <v>120825</v>
      </c>
      <c r="F292" s="6">
        <v>46424</v>
      </c>
      <c r="G292" s="6">
        <v>209921</v>
      </c>
      <c r="H292" s="96">
        <f t="shared" si="28"/>
        <v>8.6873448104618447</v>
      </c>
      <c r="I292" s="95">
        <f t="shared" si="31"/>
        <v>1.9606141833770745</v>
      </c>
      <c r="J292" s="6">
        <v>12664</v>
      </c>
      <c r="K292" s="103">
        <f t="shared" si="32"/>
        <v>0.52408541632180106</v>
      </c>
      <c r="L292" s="6">
        <v>7646</v>
      </c>
      <c r="M292" s="6">
        <v>6527</v>
      </c>
      <c r="N292" s="6">
        <v>118921</v>
      </c>
      <c r="O292" s="113">
        <f t="shared" si="29"/>
        <v>4.9214120178778344</v>
      </c>
      <c r="P292" s="113">
        <f t="shared" si="30"/>
        <v>5.5944394787599379</v>
      </c>
      <c r="Q292" s="6">
        <v>30970</v>
      </c>
      <c r="R292" s="4" t="s">
        <v>460</v>
      </c>
      <c r="S292" s="31">
        <v>11521</v>
      </c>
      <c r="T292" s="6">
        <v>107069</v>
      </c>
      <c r="U292" s="6">
        <v>21257</v>
      </c>
      <c r="V292" s="6">
        <v>24164</v>
      </c>
    </row>
    <row r="293" spans="1:22" ht="15" thickBot="1" x14ac:dyDescent="0.35">
      <c r="A293" s="4" t="s">
        <v>3389</v>
      </c>
      <c r="B293" s="3" t="s">
        <v>315</v>
      </c>
      <c r="C293" s="4" t="s">
        <v>257</v>
      </c>
      <c r="D293" s="6">
        <v>75164</v>
      </c>
      <c r="E293" s="6">
        <v>84756</v>
      </c>
      <c r="F293" s="6">
        <v>95594</v>
      </c>
      <c r="G293" s="6">
        <v>255514</v>
      </c>
      <c r="H293" s="96">
        <f t="shared" si="28"/>
        <v>17.956008432888265</v>
      </c>
      <c r="I293" s="95">
        <f t="shared" si="31"/>
        <v>4.992945774303859</v>
      </c>
      <c r="J293" s="6">
        <v>3952</v>
      </c>
      <c r="K293" s="103">
        <f t="shared" si="32"/>
        <v>0.27772312016865774</v>
      </c>
      <c r="L293" s="6">
        <v>1995</v>
      </c>
      <c r="M293" s="6">
        <v>3359</v>
      </c>
      <c r="N293" s="6">
        <v>145287</v>
      </c>
      <c r="O293" s="113">
        <f t="shared" si="29"/>
        <v>10.20990864371047</v>
      </c>
      <c r="P293" s="113">
        <f t="shared" si="30"/>
        <v>11.105021783994497</v>
      </c>
      <c r="Q293" s="6">
        <v>23388</v>
      </c>
      <c r="R293" s="4" t="s">
        <v>460</v>
      </c>
      <c r="S293" s="31">
        <v>9546</v>
      </c>
      <c r="T293" s="6">
        <v>51175</v>
      </c>
      <c r="U293" s="6">
        <v>13083</v>
      </c>
      <c r="V293" s="6">
        <v>14230</v>
      </c>
    </row>
    <row r="294" spans="1:22" ht="15" thickBot="1" x14ac:dyDescent="0.35">
      <c r="A294" s="4" t="s">
        <v>3390</v>
      </c>
      <c r="B294" s="3" t="s">
        <v>316</v>
      </c>
      <c r="C294" s="4" t="s">
        <v>257</v>
      </c>
      <c r="D294" s="6">
        <v>70732</v>
      </c>
      <c r="E294" s="6">
        <v>133806</v>
      </c>
      <c r="F294" s="6">
        <v>21561</v>
      </c>
      <c r="G294" s="6">
        <v>226099</v>
      </c>
      <c r="H294" s="96">
        <f t="shared" si="28"/>
        <v>11.015248952547989</v>
      </c>
      <c r="I294" s="95">
        <f t="shared" si="31"/>
        <v>2.2021056937491479</v>
      </c>
      <c r="J294" s="6">
        <v>25156</v>
      </c>
      <c r="K294" s="103">
        <f t="shared" si="32"/>
        <v>1.2255675728344539</v>
      </c>
      <c r="L294" s="6">
        <v>11050</v>
      </c>
      <c r="M294" s="6">
        <v>9040</v>
      </c>
      <c r="N294" s="6">
        <v>274584</v>
      </c>
      <c r="O294" s="113">
        <f t="shared" si="29"/>
        <v>13.377375036539023</v>
      </c>
      <c r="P294" s="113">
        <f t="shared" si="30"/>
        <v>22.895355624114067</v>
      </c>
      <c r="Q294" s="6">
        <v>19087</v>
      </c>
      <c r="R294" s="4" t="s">
        <v>460</v>
      </c>
      <c r="S294" s="31">
        <v>4662</v>
      </c>
      <c r="T294" s="6">
        <v>102674</v>
      </c>
      <c r="U294" s="6">
        <v>11993</v>
      </c>
      <c r="V294" s="6">
        <v>20526</v>
      </c>
    </row>
    <row r="295" spans="1:22" ht="15" thickBot="1" x14ac:dyDescent="0.35">
      <c r="A295" s="4" t="s">
        <v>3391</v>
      </c>
      <c r="B295" s="3" t="s">
        <v>317</v>
      </c>
      <c r="C295" s="4" t="s">
        <v>257</v>
      </c>
      <c r="D295" s="6">
        <v>40444</v>
      </c>
      <c r="E295" s="6">
        <v>72867</v>
      </c>
      <c r="F295" s="6">
        <v>3819</v>
      </c>
      <c r="G295" s="6">
        <v>117130</v>
      </c>
      <c r="H295" s="96">
        <f t="shared" si="28"/>
        <v>8.6258192797702335</v>
      </c>
      <c r="I295" s="95">
        <f t="shared" si="31"/>
        <v>2.1009865470852018</v>
      </c>
      <c r="J295" s="6">
        <v>4555</v>
      </c>
      <c r="K295" s="103">
        <f t="shared" si="32"/>
        <v>0.33544443626187498</v>
      </c>
      <c r="L295" s="6">
        <v>686</v>
      </c>
      <c r="M295" s="6">
        <v>1541</v>
      </c>
      <c r="N295" s="6">
        <v>97347</v>
      </c>
      <c r="O295" s="113">
        <f t="shared" si="29"/>
        <v>7.1689373297002721</v>
      </c>
      <c r="P295" s="113">
        <f t="shared" si="30"/>
        <v>10.212652119177507</v>
      </c>
      <c r="Q295" s="6">
        <v>19740</v>
      </c>
      <c r="R295" s="4" t="s">
        <v>460</v>
      </c>
      <c r="S295" s="46" t="s">
        <v>2557</v>
      </c>
      <c r="T295" s="6">
        <v>55750</v>
      </c>
      <c r="U295" s="6">
        <v>9532</v>
      </c>
      <c r="V295" s="6">
        <v>13579</v>
      </c>
    </row>
    <row r="296" spans="1:22" ht="15" thickBot="1" x14ac:dyDescent="0.35">
      <c r="A296" s="4" t="s">
        <v>3392</v>
      </c>
      <c r="B296" s="3" t="s">
        <v>318</v>
      </c>
      <c r="C296" s="4" t="s">
        <v>257</v>
      </c>
      <c r="D296" s="6">
        <v>52132</v>
      </c>
      <c r="E296" s="6">
        <v>73371</v>
      </c>
      <c r="F296" s="6">
        <v>6483</v>
      </c>
      <c r="G296" s="6">
        <v>131986</v>
      </c>
      <c r="H296" s="96">
        <f t="shared" si="28"/>
        <v>9.0599945085118065</v>
      </c>
      <c r="I296" s="95">
        <f t="shared" si="31"/>
        <v>1.5973906518529277</v>
      </c>
      <c r="J296" s="6">
        <v>24500</v>
      </c>
      <c r="K296" s="103">
        <f t="shared" si="32"/>
        <v>1.6817682591982428</v>
      </c>
      <c r="L296" s="6">
        <v>11917</v>
      </c>
      <c r="M296" s="6">
        <v>13963</v>
      </c>
      <c r="N296" s="6">
        <v>115000</v>
      </c>
      <c r="O296" s="113">
        <f t="shared" si="29"/>
        <v>7.894014277869303</v>
      </c>
      <c r="P296" s="113">
        <f t="shared" si="30"/>
        <v>16.117729502452697</v>
      </c>
      <c r="Q296" s="6">
        <v>12343</v>
      </c>
      <c r="R296" s="4" t="s">
        <v>460</v>
      </c>
      <c r="S296" s="31">
        <v>807</v>
      </c>
      <c r="T296" s="6">
        <v>82626</v>
      </c>
      <c r="U296" s="6">
        <v>7135</v>
      </c>
      <c r="V296" s="6">
        <v>14568</v>
      </c>
    </row>
    <row r="297" spans="1:22" ht="15" thickBot="1" x14ac:dyDescent="0.35">
      <c r="A297" s="4" t="s">
        <v>3393</v>
      </c>
      <c r="B297" s="3" t="s">
        <v>319</v>
      </c>
      <c r="C297" s="4" t="s">
        <v>257</v>
      </c>
      <c r="D297" s="6">
        <v>61051</v>
      </c>
      <c r="E297" s="6">
        <v>79341</v>
      </c>
      <c r="F297" s="6">
        <v>2101</v>
      </c>
      <c r="G297" s="6">
        <v>142493</v>
      </c>
      <c r="H297" s="96">
        <f t="shared" si="28"/>
        <v>11.134005313330208</v>
      </c>
      <c r="I297" s="95">
        <f t="shared" si="31"/>
        <v>2.5217322054295117</v>
      </c>
      <c r="J297" s="6">
        <v>4545</v>
      </c>
      <c r="K297" s="103">
        <f t="shared" si="32"/>
        <v>0.35513361462728549</v>
      </c>
      <c r="L297" s="6">
        <v>6076</v>
      </c>
      <c r="M297" s="6">
        <v>7011</v>
      </c>
      <c r="N297" s="6">
        <v>120011</v>
      </c>
      <c r="O297" s="113">
        <f t="shared" si="29"/>
        <v>9.377324581965933</v>
      </c>
      <c r="P297" s="113">
        <f t="shared" si="30"/>
        <v>16.900577383467116</v>
      </c>
      <c r="Q297" s="6">
        <v>15851</v>
      </c>
      <c r="R297" s="4" t="s">
        <v>460</v>
      </c>
      <c r="S297" s="31">
        <v>2555</v>
      </c>
      <c r="T297" s="6">
        <v>56506</v>
      </c>
      <c r="U297" s="6">
        <v>7101</v>
      </c>
      <c r="V297" s="6">
        <v>12798</v>
      </c>
    </row>
    <row r="298" spans="1:22" ht="15" thickBot="1" x14ac:dyDescent="0.35">
      <c r="A298" s="4" t="s">
        <v>3394</v>
      </c>
      <c r="B298" s="3" t="s">
        <v>320</v>
      </c>
      <c r="C298" s="4" t="s">
        <v>257</v>
      </c>
      <c r="D298" s="6">
        <v>39059</v>
      </c>
      <c r="E298" s="6">
        <v>41783</v>
      </c>
      <c r="F298" s="6">
        <v>5162</v>
      </c>
      <c r="G298" s="6">
        <v>86004</v>
      </c>
      <c r="H298" s="96">
        <f t="shared" si="28"/>
        <v>6.1820011500862568</v>
      </c>
      <c r="I298" s="95">
        <f t="shared" si="31"/>
        <v>1.7861682242990655</v>
      </c>
      <c r="J298" s="6">
        <v>6869</v>
      </c>
      <c r="K298" s="103">
        <f t="shared" si="32"/>
        <v>0.49374640598044855</v>
      </c>
      <c r="L298" s="6">
        <v>4630</v>
      </c>
      <c r="M298" s="6">
        <v>3607</v>
      </c>
      <c r="N298" s="6">
        <v>64424</v>
      </c>
      <c r="O298" s="113">
        <f t="shared" si="29"/>
        <v>4.6308223116733753</v>
      </c>
      <c r="P298" s="113">
        <f t="shared" si="30"/>
        <v>5.3028232776360191</v>
      </c>
      <c r="Q298" s="6">
        <v>10600</v>
      </c>
      <c r="R298" s="4" t="s">
        <v>460</v>
      </c>
      <c r="S298" s="31">
        <v>3969</v>
      </c>
      <c r="T298" s="6">
        <v>48150</v>
      </c>
      <c r="U298" s="6">
        <v>12149</v>
      </c>
      <c r="V298" s="6">
        <v>13912</v>
      </c>
    </row>
    <row r="299" spans="1:22" ht="15" thickBot="1" x14ac:dyDescent="0.35">
      <c r="A299" s="4" t="s">
        <v>3395</v>
      </c>
      <c r="B299" s="3" t="s">
        <v>321</v>
      </c>
      <c r="C299" s="4" t="s">
        <v>257</v>
      </c>
      <c r="D299" s="6">
        <v>16390</v>
      </c>
      <c r="E299" s="6">
        <v>61406</v>
      </c>
      <c r="F299" s="6">
        <v>6346</v>
      </c>
      <c r="G299" s="6">
        <v>84142</v>
      </c>
      <c r="H299" s="96">
        <f t="shared" si="28"/>
        <v>5.6554644441457187</v>
      </c>
      <c r="I299" s="95">
        <f t="shared" si="31"/>
        <v>1.1342185077845925</v>
      </c>
      <c r="J299" s="6">
        <v>1002</v>
      </c>
      <c r="K299" s="103">
        <f t="shared" si="32"/>
        <v>6.734776179594032E-2</v>
      </c>
      <c r="L299" s="6">
        <v>610</v>
      </c>
      <c r="M299" s="6">
        <v>1091</v>
      </c>
      <c r="N299" s="6">
        <v>76738</v>
      </c>
      <c r="O299" s="113">
        <f t="shared" si="29"/>
        <v>5.157816910875118</v>
      </c>
      <c r="P299" s="113">
        <f t="shared" si="30"/>
        <v>11.915838509316771</v>
      </c>
      <c r="Q299" s="6">
        <v>13881</v>
      </c>
      <c r="R299" s="4" t="s">
        <v>460</v>
      </c>
      <c r="S299" s="31">
        <v>4350</v>
      </c>
      <c r="T299" s="6">
        <v>74185</v>
      </c>
      <c r="U299" s="6">
        <v>6440</v>
      </c>
      <c r="V299" s="6">
        <v>14878</v>
      </c>
    </row>
    <row r="300" spans="1:22" ht="15" thickBot="1" x14ac:dyDescent="0.35">
      <c r="A300" s="4" t="s">
        <v>3396</v>
      </c>
      <c r="B300" s="3" t="s">
        <v>322</v>
      </c>
      <c r="C300" s="4" t="s">
        <v>257</v>
      </c>
      <c r="D300" s="6">
        <v>23731</v>
      </c>
      <c r="E300" s="6">
        <v>50430</v>
      </c>
      <c r="F300" s="6">
        <v>0</v>
      </c>
      <c r="G300" s="6">
        <v>74161</v>
      </c>
      <c r="H300" s="96">
        <f t="shared" ref="H300:H310" si="33">G300/V300</f>
        <v>5.9395322761492872</v>
      </c>
      <c r="I300" s="95">
        <f t="shared" si="31"/>
        <v>0.96680876582319741</v>
      </c>
      <c r="J300" s="6">
        <v>452</v>
      </c>
      <c r="K300" s="103">
        <f t="shared" si="32"/>
        <v>3.6200544609963158E-2</v>
      </c>
      <c r="L300" s="6">
        <v>8995</v>
      </c>
      <c r="M300" s="6">
        <v>5614</v>
      </c>
      <c r="N300" s="6">
        <v>24612</v>
      </c>
      <c r="O300" s="113">
        <f t="shared" ref="O300:O310" si="34">N300/V300</f>
        <v>1.9711677078327727</v>
      </c>
      <c r="P300" s="113">
        <f t="shared" ref="P300:P310" si="35">N300/U300</f>
        <v>5.5683257918552034</v>
      </c>
      <c r="Q300" s="6">
        <v>4296</v>
      </c>
      <c r="R300" s="4" t="s">
        <v>460</v>
      </c>
      <c r="S300" s="31">
        <v>857</v>
      </c>
      <c r="T300" s="6">
        <v>76707</v>
      </c>
      <c r="U300" s="6">
        <v>4420</v>
      </c>
      <c r="V300" s="6">
        <v>12486</v>
      </c>
    </row>
    <row r="301" spans="1:22" ht="15" thickBot="1" x14ac:dyDescent="0.35">
      <c r="A301" s="4" t="s">
        <v>3397</v>
      </c>
      <c r="B301" s="3" t="s">
        <v>323</v>
      </c>
      <c r="C301" s="4" t="s">
        <v>257</v>
      </c>
      <c r="D301" s="6">
        <v>98213</v>
      </c>
      <c r="E301" s="6">
        <v>175752</v>
      </c>
      <c r="F301" s="6">
        <v>24137</v>
      </c>
      <c r="G301" s="6">
        <v>298102</v>
      </c>
      <c r="H301" s="96">
        <f t="shared" si="33"/>
        <v>17.793947352712948</v>
      </c>
      <c r="I301" s="95">
        <f t="shared" ref="I301:I310" si="36">G301/T301</f>
        <v>3.0041822451097966</v>
      </c>
      <c r="J301" s="6">
        <v>17725</v>
      </c>
      <c r="K301" s="103">
        <f t="shared" ref="K301:K310" si="37">J301/V301</f>
        <v>1.058019459201337</v>
      </c>
      <c r="L301" s="6">
        <v>20605</v>
      </c>
      <c r="M301" s="6">
        <v>22086</v>
      </c>
      <c r="N301" s="6">
        <v>185219</v>
      </c>
      <c r="O301" s="113">
        <f t="shared" si="34"/>
        <v>11.055870590342028</v>
      </c>
      <c r="P301" s="113">
        <f t="shared" si="35"/>
        <v>18.756354430379748</v>
      </c>
      <c r="Q301" s="6">
        <v>86943</v>
      </c>
      <c r="R301" s="4" t="s">
        <v>460</v>
      </c>
      <c r="S301" s="31">
        <v>40625</v>
      </c>
      <c r="T301" s="6">
        <v>99229</v>
      </c>
      <c r="U301" s="6">
        <v>9875</v>
      </c>
      <c r="V301" s="6">
        <v>16753</v>
      </c>
    </row>
    <row r="302" spans="1:22" ht="15" thickBot="1" x14ac:dyDescent="0.35">
      <c r="A302" s="4" t="s">
        <v>3398</v>
      </c>
      <c r="B302" s="3" t="s">
        <v>324</v>
      </c>
      <c r="C302" s="4" t="s">
        <v>257</v>
      </c>
      <c r="D302" s="6">
        <v>87875</v>
      </c>
      <c r="E302" s="6">
        <v>118927</v>
      </c>
      <c r="F302" s="6">
        <v>10285</v>
      </c>
      <c r="G302" s="6">
        <v>217087</v>
      </c>
      <c r="H302" s="96">
        <f t="shared" si="33"/>
        <v>15.180909090909092</v>
      </c>
      <c r="I302" s="95">
        <f t="shared" si="36"/>
        <v>1.653844981792141</v>
      </c>
      <c r="J302" s="6">
        <v>20000</v>
      </c>
      <c r="K302" s="103">
        <f t="shared" si="37"/>
        <v>1.3986013986013985</v>
      </c>
      <c r="L302" s="6">
        <v>11140</v>
      </c>
      <c r="M302" s="6">
        <v>5857</v>
      </c>
      <c r="N302" s="6">
        <v>181403</v>
      </c>
      <c r="O302" s="113">
        <f t="shared" si="34"/>
        <v>12.685524475524476</v>
      </c>
      <c r="P302" s="113">
        <f t="shared" si="35"/>
        <v>24.819127103570938</v>
      </c>
      <c r="Q302" s="6">
        <v>20109</v>
      </c>
      <c r="R302" s="4" t="s">
        <v>460</v>
      </c>
      <c r="S302" s="31">
        <v>5600</v>
      </c>
      <c r="T302" s="6">
        <v>131262</v>
      </c>
      <c r="U302" s="6">
        <v>7309</v>
      </c>
      <c r="V302" s="6">
        <v>14300</v>
      </c>
    </row>
    <row r="303" spans="1:22" ht="15" thickBot="1" x14ac:dyDescent="0.35">
      <c r="A303" s="4" t="s">
        <v>3399</v>
      </c>
      <c r="B303" s="3" t="s">
        <v>325</v>
      </c>
      <c r="C303" s="4" t="s">
        <v>257</v>
      </c>
      <c r="D303" s="6">
        <v>48668</v>
      </c>
      <c r="E303" s="6">
        <v>98209</v>
      </c>
      <c r="F303" s="6">
        <v>7192</v>
      </c>
      <c r="G303" s="6">
        <v>154069</v>
      </c>
      <c r="H303" s="96">
        <f t="shared" si="33"/>
        <v>11.052295552367289</v>
      </c>
      <c r="I303" s="95">
        <f t="shared" si="36"/>
        <v>1.5829548957156068</v>
      </c>
      <c r="J303" s="6">
        <v>2628</v>
      </c>
      <c r="K303" s="103">
        <f t="shared" si="37"/>
        <v>0.18852223816355809</v>
      </c>
      <c r="L303" s="6">
        <v>19456</v>
      </c>
      <c r="M303" s="6">
        <v>7810</v>
      </c>
      <c r="N303" s="6">
        <v>48439</v>
      </c>
      <c r="O303" s="113">
        <f t="shared" si="34"/>
        <v>3.4748206599713054</v>
      </c>
      <c r="P303" s="113">
        <f t="shared" si="35"/>
        <v>9.0574046372475685</v>
      </c>
      <c r="Q303" s="6">
        <v>4336</v>
      </c>
      <c r="R303" s="4" t="s">
        <v>460</v>
      </c>
      <c r="S303" s="31">
        <v>7977</v>
      </c>
      <c r="T303" s="6">
        <v>97330</v>
      </c>
      <c r="U303" s="6">
        <v>5348</v>
      </c>
      <c r="V303" s="6">
        <v>13940</v>
      </c>
    </row>
    <row r="304" spans="1:22" ht="15" thickBot="1" x14ac:dyDescent="0.35">
      <c r="A304" s="4" t="s">
        <v>3400</v>
      </c>
      <c r="B304" s="3" t="s">
        <v>326</v>
      </c>
      <c r="C304" s="4" t="s">
        <v>257</v>
      </c>
      <c r="D304" s="6">
        <v>25381</v>
      </c>
      <c r="E304" s="6">
        <v>50376</v>
      </c>
      <c r="F304" s="6">
        <v>3808</v>
      </c>
      <c r="G304" s="6">
        <v>79565</v>
      </c>
      <c r="H304" s="96">
        <f t="shared" si="33"/>
        <v>4.4358030885878348</v>
      </c>
      <c r="I304" s="95">
        <f t="shared" si="36"/>
        <v>1.370109519217523</v>
      </c>
      <c r="J304" s="6">
        <v>4988</v>
      </c>
      <c r="K304" s="103">
        <f t="shared" si="37"/>
        <v>0.27808440653398003</v>
      </c>
      <c r="L304" s="6">
        <v>1201</v>
      </c>
      <c r="M304" s="6">
        <v>2541</v>
      </c>
      <c r="N304" s="6">
        <v>77425</v>
      </c>
      <c r="O304" s="113">
        <f t="shared" si="34"/>
        <v>4.3164966270836818</v>
      </c>
      <c r="P304" s="113">
        <f t="shared" si="35"/>
        <v>14.747619047619047</v>
      </c>
      <c r="Q304" s="6">
        <v>16736</v>
      </c>
      <c r="R304" s="4" t="s">
        <v>460</v>
      </c>
      <c r="S304" s="31">
        <v>3875</v>
      </c>
      <c r="T304" s="6">
        <v>58072</v>
      </c>
      <c r="U304" s="6">
        <v>5250</v>
      </c>
      <c r="V304" s="6">
        <v>17937</v>
      </c>
    </row>
    <row r="305" spans="1:22" ht="15" thickBot="1" x14ac:dyDescent="0.35">
      <c r="A305" s="4" t="s">
        <v>3401</v>
      </c>
      <c r="B305" s="3" t="s">
        <v>327</v>
      </c>
      <c r="C305" s="4" t="s">
        <v>257</v>
      </c>
      <c r="D305" s="6">
        <v>33471</v>
      </c>
      <c r="E305" s="6">
        <v>66942</v>
      </c>
      <c r="F305" s="6">
        <v>0</v>
      </c>
      <c r="G305" s="6">
        <v>100413</v>
      </c>
      <c r="H305" s="96">
        <f t="shared" si="33"/>
        <v>5.5372780412484834</v>
      </c>
      <c r="I305" s="95">
        <f t="shared" si="36"/>
        <v>2.6674370417596429</v>
      </c>
      <c r="J305" s="6">
        <v>9618</v>
      </c>
      <c r="K305" s="103">
        <f t="shared" si="37"/>
        <v>0.53038491231939999</v>
      </c>
      <c r="L305" s="6">
        <v>7682</v>
      </c>
      <c r="M305" s="6">
        <v>5118</v>
      </c>
      <c r="N305" s="6">
        <v>151483</v>
      </c>
      <c r="O305" s="113">
        <f t="shared" si="34"/>
        <v>8.3535347965148343</v>
      </c>
      <c r="P305" s="113">
        <f t="shared" si="35"/>
        <v>22.87226332477729</v>
      </c>
      <c r="Q305" s="6">
        <v>21719</v>
      </c>
      <c r="R305" s="4" t="s">
        <v>460</v>
      </c>
      <c r="S305" s="46" t="s">
        <v>2557</v>
      </c>
      <c r="T305" s="6">
        <v>37644</v>
      </c>
      <c r="U305" s="6">
        <v>6623</v>
      </c>
      <c r="V305" s="6">
        <v>18134</v>
      </c>
    </row>
    <row r="306" spans="1:22" ht="15" thickBot="1" x14ac:dyDescent="0.35">
      <c r="A306" s="4" t="s">
        <v>3402</v>
      </c>
      <c r="B306" s="3" t="s">
        <v>328</v>
      </c>
      <c r="C306" s="4" t="s">
        <v>257</v>
      </c>
      <c r="D306" s="6">
        <v>22657</v>
      </c>
      <c r="E306" s="6">
        <v>12066</v>
      </c>
      <c r="F306" s="6">
        <v>3808</v>
      </c>
      <c r="G306" s="6">
        <v>38531</v>
      </c>
      <c r="H306" s="96">
        <f t="shared" si="33"/>
        <v>2.282506960488123</v>
      </c>
      <c r="I306" s="95">
        <f t="shared" si="36"/>
        <v>1.057352981531791</v>
      </c>
      <c r="J306" s="6">
        <v>1040</v>
      </c>
      <c r="K306" s="103">
        <f t="shared" si="37"/>
        <v>6.1607724660861327E-2</v>
      </c>
      <c r="L306" s="6">
        <v>4383</v>
      </c>
      <c r="M306" s="6">
        <v>5493</v>
      </c>
      <c r="N306" s="6">
        <v>9333</v>
      </c>
      <c r="O306" s="113">
        <f t="shared" si="34"/>
        <v>0.55287009063444104</v>
      </c>
      <c r="P306" s="113">
        <f t="shared" si="35"/>
        <v>2.1699604743083003</v>
      </c>
      <c r="Q306" s="6">
        <v>2736</v>
      </c>
      <c r="R306" s="4" t="s">
        <v>460</v>
      </c>
      <c r="S306" s="31">
        <v>520</v>
      </c>
      <c r="T306" s="6">
        <v>36441</v>
      </c>
      <c r="U306" s="6">
        <v>4301</v>
      </c>
      <c r="V306" s="6">
        <v>16881</v>
      </c>
    </row>
    <row r="307" spans="1:22" ht="15" thickBot="1" x14ac:dyDescent="0.35">
      <c r="A307" s="4" t="s">
        <v>3403</v>
      </c>
      <c r="B307" s="3" t="s">
        <v>329</v>
      </c>
      <c r="C307" s="4" t="s">
        <v>257</v>
      </c>
      <c r="D307" s="6">
        <v>27196</v>
      </c>
      <c r="E307" s="6">
        <v>48555</v>
      </c>
      <c r="F307" s="6">
        <v>4486</v>
      </c>
      <c r="G307" s="6">
        <v>80237</v>
      </c>
      <c r="H307" s="96">
        <f t="shared" si="33"/>
        <v>5.6294815126640003</v>
      </c>
      <c r="I307" s="95">
        <f t="shared" si="36"/>
        <v>1.4576619129802888</v>
      </c>
      <c r="J307" s="6">
        <v>7532</v>
      </c>
      <c r="K307" s="103">
        <f t="shared" si="37"/>
        <v>0.52845015084543601</v>
      </c>
      <c r="L307" s="6">
        <v>8387</v>
      </c>
      <c r="M307" s="6">
        <v>6219</v>
      </c>
      <c r="N307" s="6">
        <v>119140</v>
      </c>
      <c r="O307" s="113">
        <f t="shared" si="34"/>
        <v>8.358941977127623</v>
      </c>
      <c r="P307" s="113">
        <f t="shared" si="35"/>
        <v>14.342121102684484</v>
      </c>
      <c r="Q307" s="6">
        <v>18986</v>
      </c>
      <c r="R307" s="4" t="s">
        <v>460</v>
      </c>
      <c r="S307" s="31">
        <v>5000</v>
      </c>
      <c r="T307" s="6">
        <v>55045</v>
      </c>
      <c r="U307" s="6">
        <v>8307</v>
      </c>
      <c r="V307" s="6">
        <v>14253</v>
      </c>
    </row>
    <row r="308" spans="1:22" ht="15" thickBot="1" x14ac:dyDescent="0.35">
      <c r="A308" s="4" t="s">
        <v>3404</v>
      </c>
      <c r="B308" s="3" t="s">
        <v>330</v>
      </c>
      <c r="C308" s="4" t="s">
        <v>257</v>
      </c>
      <c r="D308" s="6">
        <v>8764</v>
      </c>
      <c r="E308" s="6">
        <v>59106</v>
      </c>
      <c r="F308" s="6">
        <v>2339</v>
      </c>
      <c r="G308" s="6">
        <v>70209</v>
      </c>
      <c r="H308" s="96">
        <f t="shared" si="33"/>
        <v>5.7369668246445498</v>
      </c>
      <c r="I308" s="95">
        <f t="shared" si="36"/>
        <v>1.6685044796691937</v>
      </c>
      <c r="J308" s="6">
        <v>235</v>
      </c>
      <c r="K308" s="103">
        <f t="shared" si="37"/>
        <v>1.9202484066023859E-2</v>
      </c>
      <c r="L308" s="6">
        <v>43</v>
      </c>
      <c r="M308" s="6">
        <v>1292</v>
      </c>
      <c r="N308" s="6">
        <v>63234</v>
      </c>
      <c r="O308" s="113">
        <f t="shared" si="34"/>
        <v>5.1670207550253311</v>
      </c>
      <c r="P308" s="113">
        <f t="shared" si="35"/>
        <v>11.850449775112443</v>
      </c>
      <c r="Q308" s="6">
        <v>10728</v>
      </c>
      <c r="R308" s="4" t="s">
        <v>460</v>
      </c>
      <c r="S308" s="31">
        <v>1916</v>
      </c>
      <c r="T308" s="6">
        <v>42079</v>
      </c>
      <c r="U308" s="6">
        <v>5336</v>
      </c>
      <c r="V308" s="6">
        <v>12238</v>
      </c>
    </row>
    <row r="309" spans="1:22" ht="15" thickBot="1" x14ac:dyDescent="0.35">
      <c r="A309" s="4" t="s">
        <v>3405</v>
      </c>
      <c r="B309" s="3" t="s">
        <v>331</v>
      </c>
      <c r="C309" s="4" t="s">
        <v>257</v>
      </c>
      <c r="D309" s="6">
        <v>21098</v>
      </c>
      <c r="E309" s="6">
        <v>46274</v>
      </c>
      <c r="F309" s="6">
        <v>2966</v>
      </c>
      <c r="G309" s="6">
        <v>70338</v>
      </c>
      <c r="H309" s="96">
        <f t="shared" si="33"/>
        <v>3.9980674131756948</v>
      </c>
      <c r="I309" s="95">
        <f t="shared" si="36"/>
        <v>0.62321023532747377</v>
      </c>
      <c r="J309" s="6">
        <v>10614</v>
      </c>
      <c r="K309" s="103">
        <f t="shared" si="37"/>
        <v>0.60330813391689875</v>
      </c>
      <c r="L309" s="6">
        <v>10215</v>
      </c>
      <c r="M309" s="6">
        <v>6338</v>
      </c>
      <c r="N309" s="6">
        <v>66990</v>
      </c>
      <c r="O309" s="113">
        <f t="shared" si="34"/>
        <v>3.8077644517705904</v>
      </c>
      <c r="P309" s="113">
        <f t="shared" si="35"/>
        <v>10.687619655392469</v>
      </c>
      <c r="Q309" s="6">
        <v>25365</v>
      </c>
      <c r="R309" s="4" t="s">
        <v>460</v>
      </c>
      <c r="S309" s="31">
        <v>4049</v>
      </c>
      <c r="T309" s="6">
        <v>112864</v>
      </c>
      <c r="U309" s="6">
        <v>6268</v>
      </c>
      <c r="V309" s="6">
        <v>17593</v>
      </c>
    </row>
    <row r="310" spans="1:22" ht="15" thickBot="1" x14ac:dyDescent="0.35">
      <c r="A310" s="4" t="s">
        <v>3406</v>
      </c>
      <c r="B310" s="39" t="s">
        <v>332</v>
      </c>
      <c r="C310" s="4" t="s">
        <v>257</v>
      </c>
      <c r="D310" s="6">
        <v>67715</v>
      </c>
      <c r="E310" s="6">
        <v>93509</v>
      </c>
      <c r="F310" s="6">
        <v>5751</v>
      </c>
      <c r="G310" s="6">
        <v>166975</v>
      </c>
      <c r="H310" s="96">
        <f t="shared" si="33"/>
        <v>12.370351163135279</v>
      </c>
      <c r="I310" s="95">
        <f t="shared" si="36"/>
        <v>1.9771586226495523</v>
      </c>
      <c r="J310" s="6">
        <v>7027</v>
      </c>
      <c r="K310" s="103">
        <f t="shared" si="37"/>
        <v>0.5205956437990813</v>
      </c>
      <c r="L310" s="6">
        <v>26703</v>
      </c>
      <c r="M310" s="6">
        <v>22904</v>
      </c>
      <c r="N310" s="6">
        <v>92419</v>
      </c>
      <c r="O310" s="113">
        <f t="shared" si="34"/>
        <v>6.8468662024003555</v>
      </c>
      <c r="P310" s="113">
        <f t="shared" si="35"/>
        <v>10.934571699006153</v>
      </c>
      <c r="Q310" s="6">
        <v>38915</v>
      </c>
      <c r="R310" s="4" t="s">
        <v>460</v>
      </c>
      <c r="S310" s="31">
        <v>6132</v>
      </c>
      <c r="T310" s="6">
        <v>84452</v>
      </c>
      <c r="U310" s="6">
        <v>8452</v>
      </c>
      <c r="V310" s="6">
        <v>13498</v>
      </c>
    </row>
    <row r="311" spans="1:22" x14ac:dyDescent="0.3">
      <c r="B311" s="77" t="s">
        <v>3562</v>
      </c>
      <c r="C311" s="78"/>
      <c r="D311" s="79">
        <f>SUM(D236:D310)</f>
        <v>3184846</v>
      </c>
      <c r="E311" s="79">
        <f>SUM(E236:E310)</f>
        <v>5391251</v>
      </c>
      <c r="F311" s="79">
        <f>SUM(F236:F310)</f>
        <v>662477</v>
      </c>
      <c r="G311" s="79">
        <f>SUM(G236:G310)</f>
        <v>9238574</v>
      </c>
      <c r="H311" s="97"/>
      <c r="I311" s="97"/>
      <c r="J311" s="79">
        <f>SUM(J236:J310)</f>
        <v>829844</v>
      </c>
      <c r="K311" s="105"/>
      <c r="L311" s="79">
        <f>SUM(L236:L310)</f>
        <v>605824</v>
      </c>
      <c r="M311" s="79">
        <f>SUM(M236:M310)</f>
        <v>591954</v>
      </c>
      <c r="N311" s="79">
        <f>SUM(N236:N310)</f>
        <v>6746690</v>
      </c>
      <c r="O311" s="110"/>
      <c r="P311" s="110"/>
      <c r="Q311" s="79">
        <f>SUM(Q236:Q310)</f>
        <v>1677006</v>
      </c>
      <c r="R311" s="78"/>
      <c r="S311" s="115">
        <f>SUM(S236:S310)</f>
        <v>664534</v>
      </c>
      <c r="T311" s="79">
        <f>SUM(T236:T310)</f>
        <v>5706823</v>
      </c>
      <c r="U311" s="79">
        <f>SUM(U236:U310)</f>
        <v>600694</v>
      </c>
      <c r="V311" s="80">
        <f>SUM(V236:V310)</f>
        <v>1297120</v>
      </c>
    </row>
    <row r="312" spans="1:22" ht="15" thickBot="1" x14ac:dyDescent="0.35">
      <c r="B312" s="81" t="s">
        <v>3563</v>
      </c>
      <c r="C312" s="82"/>
      <c r="D312" s="83">
        <f>D311/75</f>
        <v>42464.613333333335</v>
      </c>
      <c r="E312" s="83">
        <f t="shared" ref="E312:G312" si="38">E311/75</f>
        <v>71883.346666666665</v>
      </c>
      <c r="F312" s="83">
        <f t="shared" si="38"/>
        <v>8833.0266666666666</v>
      </c>
      <c r="G312" s="83">
        <f t="shared" si="38"/>
        <v>123180.98666666666</v>
      </c>
      <c r="H312" s="98">
        <f>G311/V311</f>
        <v>7.1223741828049834</v>
      </c>
      <c r="I312" s="98">
        <f>G311/T311</f>
        <v>1.6188646467570484</v>
      </c>
      <c r="J312" s="83">
        <f>J311/75</f>
        <v>11064.586666666666</v>
      </c>
      <c r="K312" s="98">
        <f>J311/V311</f>
        <v>0.63975885037621805</v>
      </c>
      <c r="L312" s="83">
        <f>L311/75</f>
        <v>8077.6533333333336</v>
      </c>
      <c r="M312" s="83">
        <f t="shared" ref="M312:N312" si="39">M311/75</f>
        <v>7892.72</v>
      </c>
      <c r="N312" s="83">
        <f t="shared" si="39"/>
        <v>89955.866666666669</v>
      </c>
      <c r="O312" s="98">
        <f>N311/V311</f>
        <v>5.2012843838657954</v>
      </c>
      <c r="P312" s="98">
        <f>N311/U311</f>
        <v>11.231492240641657</v>
      </c>
      <c r="Q312" s="83">
        <f>Q311/75</f>
        <v>22360.080000000002</v>
      </c>
      <c r="R312" s="644">
        <f>74/75</f>
        <v>0.98666666666666669</v>
      </c>
      <c r="S312" s="83">
        <f>S311/65</f>
        <v>10223.6</v>
      </c>
      <c r="T312" s="83">
        <f>T311/75</f>
        <v>76090.973333333328</v>
      </c>
      <c r="U312" s="83">
        <f t="shared" ref="U312:V312" si="40">U311/75</f>
        <v>8009.2533333333331</v>
      </c>
      <c r="V312" s="83">
        <f t="shared" si="40"/>
        <v>17294.933333333334</v>
      </c>
    </row>
    <row r="313" spans="1:22" ht="15" thickBot="1" x14ac:dyDescent="0.35">
      <c r="B313" s="22"/>
      <c r="C313" s="4"/>
      <c r="D313" s="6"/>
      <c r="E313" s="6"/>
      <c r="F313" s="6"/>
      <c r="G313" s="6"/>
      <c r="H313" s="95"/>
      <c r="I313" s="95"/>
      <c r="J313" s="6"/>
      <c r="K313" s="103"/>
      <c r="L313" s="6"/>
      <c r="M313" s="6"/>
      <c r="N313" s="6"/>
      <c r="O313" s="109"/>
      <c r="P313" s="109"/>
      <c r="Q313" s="6"/>
      <c r="R313" s="4"/>
      <c r="S313" s="31"/>
      <c r="T313" s="6"/>
      <c r="U313" s="6"/>
      <c r="V313" s="6"/>
    </row>
    <row r="314" spans="1:22" ht="15" thickBot="1" x14ac:dyDescent="0.35">
      <c r="A314" s="4" t="s">
        <v>3289</v>
      </c>
      <c r="B314" s="44" t="s">
        <v>333</v>
      </c>
      <c r="C314" s="76" t="s">
        <v>334</v>
      </c>
      <c r="D314" s="52">
        <v>91428</v>
      </c>
      <c r="E314" s="52">
        <v>85915</v>
      </c>
      <c r="F314" s="52">
        <v>5976</v>
      </c>
      <c r="G314" s="52">
        <v>183319</v>
      </c>
      <c r="H314" s="99">
        <f>G314/V314</f>
        <v>6.4815967188770642</v>
      </c>
      <c r="I314" s="99">
        <f>G314/T314</f>
        <v>2.9195107579111657</v>
      </c>
      <c r="J314" s="52">
        <v>6758</v>
      </c>
      <c r="K314" s="106">
        <f>J314/V314</f>
        <v>0.23894212070855284</v>
      </c>
      <c r="L314" s="52">
        <v>8499</v>
      </c>
      <c r="M314" s="52">
        <v>3689</v>
      </c>
      <c r="N314" s="52">
        <v>118002</v>
      </c>
      <c r="O314" s="112">
        <f>N314/V314</f>
        <v>4.172188240285684</v>
      </c>
      <c r="P314" s="112">
        <f>N314/U314</f>
        <v>15.311015959517322</v>
      </c>
      <c r="Q314" s="52">
        <v>11789</v>
      </c>
      <c r="R314" s="51" t="s">
        <v>460</v>
      </c>
      <c r="S314" s="53">
        <v>5980</v>
      </c>
      <c r="T314" s="52">
        <v>62791</v>
      </c>
      <c r="U314" s="52">
        <v>7707</v>
      </c>
      <c r="V314" s="52">
        <v>28283</v>
      </c>
    </row>
    <row r="315" spans="1:22" ht="15" thickBot="1" x14ac:dyDescent="0.35">
      <c r="A315" s="4" t="s">
        <v>3290</v>
      </c>
      <c r="B315" s="21" t="s">
        <v>335</v>
      </c>
      <c r="C315" s="4" t="s">
        <v>334</v>
      </c>
      <c r="D315" s="6">
        <v>51173</v>
      </c>
      <c r="E315" s="6">
        <v>207699</v>
      </c>
      <c r="F315" s="6">
        <v>9666</v>
      </c>
      <c r="G315" s="6">
        <v>268538</v>
      </c>
      <c r="H315" s="96">
        <f t="shared" ref="H315:H356" si="41">G315/V315</f>
        <v>9.0728427596459227</v>
      </c>
      <c r="I315" s="95">
        <f>G315/T315</f>
        <v>2.8794861621934613</v>
      </c>
      <c r="J315" s="6">
        <v>20247</v>
      </c>
      <c r="K315" s="103">
        <f>J315/V315</f>
        <v>0.6840664909791202</v>
      </c>
      <c r="L315" s="6">
        <v>9314</v>
      </c>
      <c r="M315" s="6">
        <v>10029</v>
      </c>
      <c r="N315" s="6">
        <v>121891</v>
      </c>
      <c r="O315" s="113">
        <f t="shared" ref="O315:O356" si="42">N315/V315</f>
        <v>4.1182174471248061</v>
      </c>
      <c r="P315" s="113">
        <f t="shared" ref="P315:P356" si="43">N315/U315</f>
        <v>9.5638289525304039</v>
      </c>
      <c r="Q315" s="6">
        <v>22120</v>
      </c>
      <c r="R315" s="4" t="s">
        <v>460</v>
      </c>
      <c r="S315" s="31">
        <v>4916</v>
      </c>
      <c r="T315" s="6">
        <v>93259</v>
      </c>
      <c r="U315" s="6">
        <v>12745</v>
      </c>
      <c r="V315" s="6">
        <v>29598</v>
      </c>
    </row>
    <row r="316" spans="1:22" ht="15" thickBot="1" x14ac:dyDescent="0.35">
      <c r="A316" s="4" t="s">
        <v>3291</v>
      </c>
      <c r="B316" s="3" t="s">
        <v>336</v>
      </c>
      <c r="C316" s="4" t="s">
        <v>334</v>
      </c>
      <c r="D316" s="6">
        <v>214317</v>
      </c>
      <c r="E316" s="6">
        <v>379263</v>
      </c>
      <c r="F316" s="6">
        <v>39907</v>
      </c>
      <c r="G316" s="6">
        <v>633487</v>
      </c>
      <c r="H316" s="96">
        <f t="shared" si="41"/>
        <v>17.920424328147099</v>
      </c>
      <c r="I316" s="95">
        <f t="shared" ref="I316:I356" si="44">G316/T316</f>
        <v>3.4351537039145832</v>
      </c>
      <c r="J316" s="6">
        <v>38064</v>
      </c>
      <c r="K316" s="103">
        <f t="shared" ref="K316:K356" si="45">J316/V316</f>
        <v>1.0767751060820367</v>
      </c>
      <c r="L316" s="6">
        <v>5348</v>
      </c>
      <c r="M316" s="6">
        <v>6812</v>
      </c>
      <c r="N316" s="6">
        <v>304836</v>
      </c>
      <c r="O316" s="113">
        <f t="shared" si="42"/>
        <v>8.6233663366336639</v>
      </c>
      <c r="P316" s="113">
        <f t="shared" si="43"/>
        <v>16.334583645911479</v>
      </c>
      <c r="Q316" s="6">
        <v>33635</v>
      </c>
      <c r="R316" s="4" t="s">
        <v>460</v>
      </c>
      <c r="S316" s="31">
        <v>20342</v>
      </c>
      <c r="T316" s="6">
        <v>184413</v>
      </c>
      <c r="U316" s="6">
        <v>18662</v>
      </c>
      <c r="V316" s="6">
        <v>35350</v>
      </c>
    </row>
    <row r="317" spans="1:22" ht="15" thickBot="1" x14ac:dyDescent="0.35">
      <c r="A317" s="4" t="s">
        <v>3292</v>
      </c>
      <c r="B317" s="3" t="s">
        <v>337</v>
      </c>
      <c r="C317" s="4" t="s">
        <v>334</v>
      </c>
      <c r="D317" s="6">
        <v>62105</v>
      </c>
      <c r="E317" s="6">
        <v>136314</v>
      </c>
      <c r="F317" s="6">
        <v>11499</v>
      </c>
      <c r="G317" s="6">
        <v>209918</v>
      </c>
      <c r="H317" s="96">
        <f t="shared" si="41"/>
        <v>4.9554543093883527</v>
      </c>
      <c r="I317" s="95">
        <f t="shared" si="44"/>
        <v>1.9928797919000512</v>
      </c>
      <c r="J317" s="6">
        <v>29874</v>
      </c>
      <c r="K317" s="103">
        <f t="shared" si="45"/>
        <v>0.70522414485021601</v>
      </c>
      <c r="L317" s="6">
        <v>17039</v>
      </c>
      <c r="M317" s="6">
        <v>26602</v>
      </c>
      <c r="N317" s="6">
        <v>133800</v>
      </c>
      <c r="O317" s="113">
        <f t="shared" si="42"/>
        <v>3.1585656618115721</v>
      </c>
      <c r="P317" s="113">
        <f t="shared" si="43"/>
        <v>7.4333333333333336</v>
      </c>
      <c r="Q317" s="6">
        <v>42198</v>
      </c>
      <c r="R317" s="4" t="s">
        <v>460</v>
      </c>
      <c r="S317" s="31">
        <v>12884</v>
      </c>
      <c r="T317" s="6">
        <v>105334</v>
      </c>
      <c r="U317" s="6">
        <v>18000</v>
      </c>
      <c r="V317" s="6">
        <v>42361</v>
      </c>
    </row>
    <row r="318" spans="1:22" ht="15" thickBot="1" x14ac:dyDescent="0.35">
      <c r="A318" s="4" t="s">
        <v>3293</v>
      </c>
      <c r="B318" s="3" t="s">
        <v>338</v>
      </c>
      <c r="C318" s="4" t="s">
        <v>334</v>
      </c>
      <c r="D318" s="6">
        <v>312512</v>
      </c>
      <c r="E318" s="6">
        <v>537532</v>
      </c>
      <c r="F318" s="6">
        <v>49617</v>
      </c>
      <c r="G318" s="6">
        <v>899661</v>
      </c>
      <c r="H318" s="96">
        <f t="shared" si="41"/>
        <v>21.90555149744339</v>
      </c>
      <c r="I318" s="95">
        <f t="shared" si="44"/>
        <v>2.4629150549026373</v>
      </c>
      <c r="J318" s="6">
        <v>171964</v>
      </c>
      <c r="K318" s="103">
        <f t="shared" si="45"/>
        <v>4.1870952033114195</v>
      </c>
      <c r="L318" s="6">
        <v>13942</v>
      </c>
      <c r="M318" s="6">
        <v>9221</v>
      </c>
      <c r="N318" s="6">
        <v>318547</v>
      </c>
      <c r="O318" s="113">
        <f t="shared" si="42"/>
        <v>7.7561967372778184</v>
      </c>
      <c r="P318" s="113">
        <f t="shared" si="43"/>
        <v>7.5956650293290098</v>
      </c>
      <c r="Q318" s="6">
        <v>16935</v>
      </c>
      <c r="R318" s="4" t="s">
        <v>460</v>
      </c>
      <c r="S318" s="31">
        <v>67080</v>
      </c>
      <c r="T318" s="6">
        <v>365283</v>
      </c>
      <c r="U318" s="6">
        <v>41938</v>
      </c>
      <c r="V318" s="6">
        <v>41070</v>
      </c>
    </row>
    <row r="319" spans="1:22" ht="15" thickBot="1" x14ac:dyDescent="0.35">
      <c r="A319" s="4" t="s">
        <v>3294</v>
      </c>
      <c r="B319" s="3" t="s">
        <v>339</v>
      </c>
      <c r="C319" s="4" t="s">
        <v>334</v>
      </c>
      <c r="D319" s="6">
        <v>62662</v>
      </c>
      <c r="E319" s="6">
        <v>91671</v>
      </c>
      <c r="F319" s="6">
        <v>5632</v>
      </c>
      <c r="G319" s="6">
        <v>159965</v>
      </c>
      <c r="H319" s="96">
        <f t="shared" si="41"/>
        <v>3.4104040081014819</v>
      </c>
      <c r="I319" s="95">
        <f t="shared" si="44"/>
        <v>1.1743739584327486</v>
      </c>
      <c r="J319" s="6">
        <v>6449</v>
      </c>
      <c r="K319" s="103">
        <f t="shared" si="45"/>
        <v>0.13749067263617951</v>
      </c>
      <c r="L319" s="6">
        <v>9848</v>
      </c>
      <c r="M319" s="6">
        <v>7378</v>
      </c>
      <c r="N319" s="6">
        <v>173233</v>
      </c>
      <c r="O319" s="113">
        <f t="shared" si="42"/>
        <v>3.6932736382048823</v>
      </c>
      <c r="P319" s="113">
        <f t="shared" si="43"/>
        <v>7.9570529603601123</v>
      </c>
      <c r="Q319" s="6">
        <v>45315</v>
      </c>
      <c r="R319" s="4" t="s">
        <v>460</v>
      </c>
      <c r="S319" s="31">
        <v>217215</v>
      </c>
      <c r="T319" s="6">
        <v>136213</v>
      </c>
      <c r="U319" s="6">
        <v>21771</v>
      </c>
      <c r="V319" s="6">
        <v>46905</v>
      </c>
    </row>
    <row r="320" spans="1:22" ht="15" thickBot="1" x14ac:dyDescent="0.35">
      <c r="A320" s="4" t="s">
        <v>3295</v>
      </c>
      <c r="B320" s="3" t="s">
        <v>340</v>
      </c>
      <c r="C320" s="4" t="s">
        <v>334</v>
      </c>
      <c r="D320" s="6">
        <v>132616</v>
      </c>
      <c r="E320" s="6">
        <v>214755</v>
      </c>
      <c r="F320" s="6">
        <v>21838</v>
      </c>
      <c r="G320" s="6">
        <v>369209</v>
      </c>
      <c r="H320" s="96">
        <f t="shared" si="41"/>
        <v>8.5358348360845238</v>
      </c>
      <c r="I320" s="95">
        <f t="shared" si="44"/>
        <v>2.9939829869361079</v>
      </c>
      <c r="J320" s="6">
        <v>25680</v>
      </c>
      <c r="K320" s="103">
        <f t="shared" si="45"/>
        <v>0.59370231654875849</v>
      </c>
      <c r="L320" s="6">
        <v>28099</v>
      </c>
      <c r="M320" s="6">
        <v>47522</v>
      </c>
      <c r="N320" s="6">
        <v>193068</v>
      </c>
      <c r="O320" s="113">
        <f t="shared" si="42"/>
        <v>4.4635871826883067</v>
      </c>
      <c r="P320" s="113">
        <f t="shared" si="43"/>
        <v>7.0663933826220626</v>
      </c>
      <c r="Q320" s="6">
        <v>31498</v>
      </c>
      <c r="R320" s="4" t="s">
        <v>460</v>
      </c>
      <c r="S320" s="31">
        <v>6989</v>
      </c>
      <c r="T320" s="6">
        <v>123317</v>
      </c>
      <c r="U320" s="6">
        <v>27322</v>
      </c>
      <c r="V320" s="6">
        <v>43254</v>
      </c>
    </row>
    <row r="321" spans="1:22" ht="15" thickBot="1" x14ac:dyDescent="0.35">
      <c r="A321" s="4" t="s">
        <v>3296</v>
      </c>
      <c r="B321" s="3" t="s">
        <v>341</v>
      </c>
      <c r="C321" s="4" t="s">
        <v>334</v>
      </c>
      <c r="D321" s="6">
        <v>54647</v>
      </c>
      <c r="E321" s="6">
        <v>80534</v>
      </c>
      <c r="F321" s="6">
        <v>13848</v>
      </c>
      <c r="G321" s="6">
        <v>149029</v>
      </c>
      <c r="H321" s="96">
        <f t="shared" si="41"/>
        <v>4.2474135719782256</v>
      </c>
      <c r="I321" s="95">
        <f t="shared" si="44"/>
        <v>1.3996487471355048</v>
      </c>
      <c r="J321" s="6">
        <v>7497</v>
      </c>
      <c r="K321" s="103">
        <f t="shared" si="45"/>
        <v>0.21366888021204436</v>
      </c>
      <c r="L321" s="6">
        <v>272</v>
      </c>
      <c r="M321" s="6">
        <v>22</v>
      </c>
      <c r="N321" s="6">
        <v>210232</v>
      </c>
      <c r="O321" s="113">
        <f t="shared" si="42"/>
        <v>5.9917348305640266</v>
      </c>
      <c r="P321" s="113">
        <f t="shared" si="43"/>
        <v>8.549491663277756</v>
      </c>
      <c r="Q321" s="6">
        <v>55791</v>
      </c>
      <c r="R321" s="4" t="s">
        <v>460</v>
      </c>
      <c r="S321" s="58" t="s">
        <v>2557</v>
      </c>
      <c r="T321" s="6">
        <v>106476</v>
      </c>
      <c r="U321" s="6">
        <v>24590</v>
      </c>
      <c r="V321" s="6">
        <v>35087</v>
      </c>
    </row>
    <row r="322" spans="1:22" ht="15" thickBot="1" x14ac:dyDescent="0.35">
      <c r="A322" s="4" t="s">
        <v>3297</v>
      </c>
      <c r="B322" s="3" t="s">
        <v>342</v>
      </c>
      <c r="C322" s="4" t="s">
        <v>334</v>
      </c>
      <c r="D322" s="6">
        <v>40829</v>
      </c>
      <c r="E322" s="6">
        <v>105486</v>
      </c>
      <c r="F322" s="6">
        <v>6917</v>
      </c>
      <c r="G322" s="6">
        <v>153232</v>
      </c>
      <c r="H322" s="96">
        <f t="shared" si="41"/>
        <v>4.0322088311141515</v>
      </c>
      <c r="I322" s="95">
        <f t="shared" si="44"/>
        <v>1.6873355136379153</v>
      </c>
      <c r="J322" s="6">
        <v>2230</v>
      </c>
      <c r="K322" s="103">
        <f t="shared" si="45"/>
        <v>5.8681122046208095E-2</v>
      </c>
      <c r="L322" s="6">
        <v>11078</v>
      </c>
      <c r="M322" s="6">
        <v>9519</v>
      </c>
      <c r="N322" s="6">
        <v>73992</v>
      </c>
      <c r="O322" s="113">
        <f t="shared" si="42"/>
        <v>1.9470554181358877</v>
      </c>
      <c r="P322" s="113">
        <f t="shared" si="43"/>
        <v>8.6167462443228136</v>
      </c>
      <c r="Q322" s="6">
        <v>44434</v>
      </c>
      <c r="R322" s="4" t="s">
        <v>460</v>
      </c>
      <c r="S322" s="31">
        <v>10050</v>
      </c>
      <c r="T322" s="6">
        <v>90813</v>
      </c>
      <c r="U322" s="6">
        <v>8587</v>
      </c>
      <c r="V322" s="6">
        <v>38002</v>
      </c>
    </row>
    <row r="323" spans="1:22" ht="15" thickBot="1" x14ac:dyDescent="0.35">
      <c r="A323" s="4" t="s">
        <v>3298</v>
      </c>
      <c r="B323" s="3" t="s">
        <v>343</v>
      </c>
      <c r="C323" s="4" t="s">
        <v>334</v>
      </c>
      <c r="D323" s="6">
        <v>15323</v>
      </c>
      <c r="E323" s="6">
        <v>70707</v>
      </c>
      <c r="F323" s="6">
        <v>8599</v>
      </c>
      <c r="G323" s="6">
        <v>94629</v>
      </c>
      <c r="H323" s="96">
        <f t="shared" si="41"/>
        <v>3.0911377519354524</v>
      </c>
      <c r="I323" s="95">
        <f t="shared" si="44"/>
        <v>1.405555142963238</v>
      </c>
      <c r="J323" s="6">
        <v>29000</v>
      </c>
      <c r="K323" s="103">
        <f t="shared" si="45"/>
        <v>0.94730996635416331</v>
      </c>
      <c r="L323" s="6">
        <v>4556</v>
      </c>
      <c r="M323" s="6">
        <v>4375</v>
      </c>
      <c r="N323" s="6">
        <v>105482</v>
      </c>
      <c r="O323" s="113">
        <f t="shared" si="42"/>
        <v>3.4456603403782706</v>
      </c>
      <c r="P323" s="113">
        <f t="shared" si="43"/>
        <v>9.6595238095238098</v>
      </c>
      <c r="Q323" s="6">
        <v>21823</v>
      </c>
      <c r="R323" s="4" t="s">
        <v>460</v>
      </c>
      <c r="S323" s="31">
        <v>30000</v>
      </c>
      <c r="T323" s="6">
        <v>67325</v>
      </c>
      <c r="U323" s="6">
        <v>10920</v>
      </c>
      <c r="V323" s="6">
        <v>30613</v>
      </c>
    </row>
    <row r="324" spans="1:22" ht="15" thickBot="1" x14ac:dyDescent="0.35">
      <c r="A324" s="4" t="s">
        <v>3299</v>
      </c>
      <c r="B324" s="3" t="s">
        <v>344</v>
      </c>
      <c r="C324" s="4" t="s">
        <v>334</v>
      </c>
      <c r="D324" s="6">
        <v>39676</v>
      </c>
      <c r="E324" s="6">
        <v>105445</v>
      </c>
      <c r="F324" s="6">
        <v>22903</v>
      </c>
      <c r="G324" s="6">
        <v>168024</v>
      </c>
      <c r="H324" s="96">
        <f t="shared" si="41"/>
        <v>3.8732163850533645</v>
      </c>
      <c r="I324" s="95">
        <f t="shared" si="44"/>
        <v>1.5450908990592844</v>
      </c>
      <c r="J324" s="6">
        <v>18891</v>
      </c>
      <c r="K324" s="103">
        <f t="shared" si="45"/>
        <v>0.43546713999216247</v>
      </c>
      <c r="L324" s="6">
        <v>33821</v>
      </c>
      <c r="M324" s="6">
        <v>32709</v>
      </c>
      <c r="N324" s="6">
        <v>92809</v>
      </c>
      <c r="O324" s="113">
        <f t="shared" si="42"/>
        <v>2.1393928217422373</v>
      </c>
      <c r="P324" s="113">
        <f t="shared" si="43"/>
        <v>5.7509604659809144</v>
      </c>
      <c r="Q324" s="6">
        <v>9643</v>
      </c>
      <c r="R324" s="4" t="s">
        <v>460</v>
      </c>
      <c r="S324" s="46" t="s">
        <v>2557</v>
      </c>
      <c r="T324" s="6">
        <v>108747</v>
      </c>
      <c r="U324" s="6">
        <v>16138</v>
      </c>
      <c r="V324" s="6">
        <v>43381</v>
      </c>
    </row>
    <row r="325" spans="1:22" ht="15" thickBot="1" x14ac:dyDescent="0.35">
      <c r="A325" s="4" t="s">
        <v>3300</v>
      </c>
      <c r="B325" s="3" t="s">
        <v>345</v>
      </c>
      <c r="C325" s="4" t="s">
        <v>334</v>
      </c>
      <c r="D325" s="6">
        <v>84505</v>
      </c>
      <c r="E325" s="6">
        <v>178844</v>
      </c>
      <c r="F325" s="6">
        <v>23412</v>
      </c>
      <c r="G325" s="6">
        <v>286761</v>
      </c>
      <c r="H325" s="96">
        <f t="shared" si="41"/>
        <v>8.063464837049743</v>
      </c>
      <c r="I325" s="95">
        <f t="shared" si="44"/>
        <v>2.1188349256311927</v>
      </c>
      <c r="J325" s="6">
        <v>13604</v>
      </c>
      <c r="K325" s="103">
        <f t="shared" si="45"/>
        <v>0.38253240727722632</v>
      </c>
      <c r="L325" s="6">
        <v>1744</v>
      </c>
      <c r="M325" s="6">
        <v>3471</v>
      </c>
      <c r="N325" s="6">
        <v>130764</v>
      </c>
      <c r="O325" s="113">
        <f t="shared" si="42"/>
        <v>3.6769676349014424</v>
      </c>
      <c r="P325" s="113">
        <f t="shared" si="43"/>
        <v>14.484271156402304</v>
      </c>
      <c r="Q325" s="6">
        <v>16145</v>
      </c>
      <c r="R325" s="4" t="s">
        <v>460</v>
      </c>
      <c r="S325" s="31">
        <v>7813</v>
      </c>
      <c r="T325" s="6">
        <v>135339</v>
      </c>
      <c r="U325" s="6">
        <v>9028</v>
      </c>
      <c r="V325" s="6">
        <v>35563</v>
      </c>
    </row>
    <row r="326" spans="1:22" ht="15" thickBot="1" x14ac:dyDescent="0.35">
      <c r="A326" s="4" t="s">
        <v>3301</v>
      </c>
      <c r="B326" s="3" t="s">
        <v>346</v>
      </c>
      <c r="C326" s="4" t="s">
        <v>334</v>
      </c>
      <c r="D326" s="6">
        <v>114694</v>
      </c>
      <c r="E326" s="6">
        <v>160822</v>
      </c>
      <c r="F326" s="6">
        <v>31304</v>
      </c>
      <c r="G326" s="6">
        <v>306820</v>
      </c>
      <c r="H326" s="96">
        <f t="shared" si="41"/>
        <v>7.6349972627283131</v>
      </c>
      <c r="I326" s="95">
        <f t="shared" si="44"/>
        <v>2.5270145615075443</v>
      </c>
      <c r="J326" s="6">
        <v>74997</v>
      </c>
      <c r="K326" s="103">
        <f t="shared" si="45"/>
        <v>1.8662469516747127</v>
      </c>
      <c r="L326" s="6">
        <v>44915</v>
      </c>
      <c r="M326" s="6">
        <v>36773</v>
      </c>
      <c r="N326" s="6">
        <v>154258</v>
      </c>
      <c r="O326" s="113">
        <f t="shared" si="42"/>
        <v>3.8386005076394762</v>
      </c>
      <c r="P326" s="113">
        <f t="shared" si="43"/>
        <v>10.341087350003352</v>
      </c>
      <c r="Q326" s="6">
        <v>24303</v>
      </c>
      <c r="R326" s="4" t="s">
        <v>460</v>
      </c>
      <c r="S326" s="46" t="s">
        <v>2557</v>
      </c>
      <c r="T326" s="6">
        <v>121416</v>
      </c>
      <c r="U326" s="6">
        <v>14917</v>
      </c>
      <c r="V326" s="6">
        <v>40186</v>
      </c>
    </row>
    <row r="327" spans="1:22" ht="15" thickBot="1" x14ac:dyDescent="0.35">
      <c r="A327" s="4" t="s">
        <v>3302</v>
      </c>
      <c r="B327" s="3" t="s">
        <v>347</v>
      </c>
      <c r="C327" s="4" t="s">
        <v>334</v>
      </c>
      <c r="D327" s="6">
        <v>42986</v>
      </c>
      <c r="E327" s="6">
        <v>59014</v>
      </c>
      <c r="F327" s="6">
        <v>5302</v>
      </c>
      <c r="G327" s="6">
        <v>107302</v>
      </c>
      <c r="H327" s="96">
        <f t="shared" si="41"/>
        <v>3.7965537982521318</v>
      </c>
      <c r="I327" s="95">
        <f t="shared" si="44"/>
        <v>1.7513261192446425</v>
      </c>
      <c r="J327" s="6">
        <v>19785</v>
      </c>
      <c r="K327" s="103">
        <f t="shared" si="45"/>
        <v>0.70003184375331706</v>
      </c>
      <c r="L327" s="6">
        <v>17984</v>
      </c>
      <c r="M327" s="6">
        <v>20223</v>
      </c>
      <c r="N327" s="6">
        <v>119901</v>
      </c>
      <c r="O327" s="113">
        <f t="shared" si="42"/>
        <v>4.242330962742809</v>
      </c>
      <c r="P327" s="113">
        <f t="shared" si="43"/>
        <v>12.182584840479578</v>
      </c>
      <c r="Q327" s="6">
        <v>25165</v>
      </c>
      <c r="R327" s="4" t="s">
        <v>460</v>
      </c>
      <c r="S327" s="31">
        <v>2267</v>
      </c>
      <c r="T327" s="6">
        <v>61269</v>
      </c>
      <c r="U327" s="6">
        <v>9842</v>
      </c>
      <c r="V327" s="6">
        <v>28263</v>
      </c>
    </row>
    <row r="328" spans="1:22" ht="15" thickBot="1" x14ac:dyDescent="0.35">
      <c r="A328" s="4" t="s">
        <v>3303</v>
      </c>
      <c r="B328" s="3" t="s">
        <v>348</v>
      </c>
      <c r="C328" s="4" t="s">
        <v>334</v>
      </c>
      <c r="D328" s="6">
        <v>56829</v>
      </c>
      <c r="E328" s="6">
        <v>362159</v>
      </c>
      <c r="F328" s="6">
        <v>23004</v>
      </c>
      <c r="G328" s="6">
        <v>441992</v>
      </c>
      <c r="H328" s="96">
        <f t="shared" si="41"/>
        <v>16.747830699859801</v>
      </c>
      <c r="I328" s="95">
        <f t="shared" si="44"/>
        <v>3.7032332660259901</v>
      </c>
      <c r="J328" s="6">
        <v>16523</v>
      </c>
      <c r="K328" s="103">
        <f t="shared" si="45"/>
        <v>0.62608465007009961</v>
      </c>
      <c r="L328" s="6">
        <v>2099</v>
      </c>
      <c r="M328" s="6">
        <v>1806</v>
      </c>
      <c r="N328" s="6">
        <v>193832</v>
      </c>
      <c r="O328" s="113">
        <f t="shared" si="42"/>
        <v>7.3446250615740212</v>
      </c>
      <c r="P328" s="113">
        <f t="shared" si="43"/>
        <v>12.673728259448149</v>
      </c>
      <c r="Q328" s="6">
        <v>38333</v>
      </c>
      <c r="R328" s="4" t="s">
        <v>460</v>
      </c>
      <c r="S328" s="46" t="s">
        <v>2557</v>
      </c>
      <c r="T328" s="6">
        <v>119353</v>
      </c>
      <c r="U328" s="6">
        <v>15294</v>
      </c>
      <c r="V328" s="6">
        <v>26391</v>
      </c>
    </row>
    <row r="329" spans="1:22" ht="15" thickBot="1" x14ac:dyDescent="0.35">
      <c r="A329" s="4" t="s">
        <v>3304</v>
      </c>
      <c r="B329" s="3" t="s">
        <v>349</v>
      </c>
      <c r="C329" s="4" t="s">
        <v>334</v>
      </c>
      <c r="D329" s="6">
        <v>148673</v>
      </c>
      <c r="E329" s="6">
        <v>167653</v>
      </c>
      <c r="F329" s="6">
        <v>21997</v>
      </c>
      <c r="G329" s="6">
        <v>338323</v>
      </c>
      <c r="H329" s="96">
        <f t="shared" si="41"/>
        <v>10.315040092685752</v>
      </c>
      <c r="I329" s="95">
        <f t="shared" si="44"/>
        <v>4.4448925967286339</v>
      </c>
      <c r="J329" s="6">
        <v>18729</v>
      </c>
      <c r="K329" s="103">
        <f t="shared" si="45"/>
        <v>0.5710235068142322</v>
      </c>
      <c r="L329" s="6">
        <v>18392</v>
      </c>
      <c r="M329" s="6">
        <v>19711</v>
      </c>
      <c r="N329" s="6">
        <v>202041</v>
      </c>
      <c r="O329" s="113">
        <f t="shared" si="42"/>
        <v>6.1599743894630929</v>
      </c>
      <c r="P329" s="113">
        <f t="shared" si="43"/>
        <v>6.1313729060451569</v>
      </c>
      <c r="Q329" s="6">
        <v>25498</v>
      </c>
      <c r="R329" s="4" t="s">
        <v>460</v>
      </c>
      <c r="S329" s="31">
        <v>69822</v>
      </c>
      <c r="T329" s="6">
        <v>76115</v>
      </c>
      <c r="U329" s="6">
        <v>32952</v>
      </c>
      <c r="V329" s="6">
        <v>32799</v>
      </c>
    </row>
    <row r="330" spans="1:22" ht="15" thickBot="1" x14ac:dyDescent="0.35">
      <c r="A330" s="4" t="s">
        <v>3305</v>
      </c>
      <c r="B330" s="3" t="s">
        <v>350</v>
      </c>
      <c r="C330" s="4" t="s">
        <v>334</v>
      </c>
      <c r="D330" s="6">
        <v>57368</v>
      </c>
      <c r="E330" s="6">
        <v>71900</v>
      </c>
      <c r="F330" s="6">
        <v>11098</v>
      </c>
      <c r="G330" s="6">
        <v>140366</v>
      </c>
      <c r="H330" s="96">
        <f t="shared" si="41"/>
        <v>4.0826619353712807</v>
      </c>
      <c r="I330" s="95">
        <f t="shared" si="44"/>
        <v>2.4146912093583346</v>
      </c>
      <c r="J330" s="6">
        <v>8784</v>
      </c>
      <c r="K330" s="103">
        <f t="shared" si="45"/>
        <v>0.25548995084494341</v>
      </c>
      <c r="L330" s="6">
        <v>2956</v>
      </c>
      <c r="M330" s="6">
        <v>3368</v>
      </c>
      <c r="N330" s="6">
        <v>57816</v>
      </c>
      <c r="O330" s="113">
        <f t="shared" si="42"/>
        <v>1.6816264797417178</v>
      </c>
      <c r="P330" s="113">
        <f t="shared" si="43"/>
        <v>4.5289049036503215</v>
      </c>
      <c r="Q330" s="6">
        <v>6181</v>
      </c>
      <c r="R330" s="4" t="s">
        <v>460</v>
      </c>
      <c r="S330" s="46" t="s">
        <v>2557</v>
      </c>
      <c r="T330" s="6">
        <v>58130</v>
      </c>
      <c r="U330" s="6">
        <v>12766</v>
      </c>
      <c r="V330" s="6">
        <v>34381</v>
      </c>
    </row>
    <row r="331" spans="1:22" ht="15" thickBot="1" x14ac:dyDescent="0.35">
      <c r="A331" s="4" t="s">
        <v>3306</v>
      </c>
      <c r="B331" s="3" t="s">
        <v>351</v>
      </c>
      <c r="C331" s="4" t="s">
        <v>334</v>
      </c>
      <c r="D331" s="6">
        <v>43728</v>
      </c>
      <c r="E331" s="6">
        <v>124861</v>
      </c>
      <c r="F331" s="6">
        <v>4871</v>
      </c>
      <c r="G331" s="6">
        <v>173460</v>
      </c>
      <c r="H331" s="96">
        <f t="shared" si="41"/>
        <v>6.6287068174870072</v>
      </c>
      <c r="I331" s="95">
        <f t="shared" si="44"/>
        <v>1.5765364550197225</v>
      </c>
      <c r="J331" s="6">
        <v>19556</v>
      </c>
      <c r="K331" s="103">
        <f t="shared" si="45"/>
        <v>0.74732497707123202</v>
      </c>
      <c r="L331" s="6">
        <v>11489</v>
      </c>
      <c r="M331" s="6">
        <v>12471</v>
      </c>
      <c r="N331" s="6">
        <v>139281</v>
      </c>
      <c r="O331" s="113">
        <f t="shared" si="42"/>
        <v>5.3225695505961479</v>
      </c>
      <c r="P331" s="113">
        <f t="shared" si="43"/>
        <v>11.475735354700502</v>
      </c>
      <c r="Q331" s="6">
        <v>25684</v>
      </c>
      <c r="R331" s="4" t="s">
        <v>460</v>
      </c>
      <c r="S331" s="46" t="s">
        <v>2557</v>
      </c>
      <c r="T331" s="6">
        <v>110026</v>
      </c>
      <c r="U331" s="6">
        <v>12137</v>
      </c>
      <c r="V331" s="6">
        <v>26168</v>
      </c>
    </row>
    <row r="332" spans="1:22" ht="15" thickBot="1" x14ac:dyDescent="0.35">
      <c r="A332" s="4" t="s">
        <v>3307</v>
      </c>
      <c r="B332" s="3" t="s">
        <v>352</v>
      </c>
      <c r="C332" s="4" t="s">
        <v>334</v>
      </c>
      <c r="D332" s="6">
        <v>148318</v>
      </c>
      <c r="E332" s="6">
        <v>212850</v>
      </c>
      <c r="F332" s="6">
        <v>28259</v>
      </c>
      <c r="G332" s="6">
        <v>389427</v>
      </c>
      <c r="H332" s="96">
        <f t="shared" si="41"/>
        <v>8.0163650960291477</v>
      </c>
      <c r="I332" s="95">
        <f t="shared" si="44"/>
        <v>3.1221098034185295</v>
      </c>
      <c r="J332" s="6">
        <v>68423</v>
      </c>
      <c r="K332" s="103">
        <f t="shared" si="45"/>
        <v>1.4084892649087055</v>
      </c>
      <c r="L332" s="6">
        <v>12539</v>
      </c>
      <c r="M332" s="6">
        <v>10531</v>
      </c>
      <c r="N332" s="6">
        <v>254540</v>
      </c>
      <c r="O332" s="113">
        <f t="shared" si="42"/>
        <v>5.2397126330307335</v>
      </c>
      <c r="P332" s="113">
        <f t="shared" si="43"/>
        <v>17.858696414789868</v>
      </c>
      <c r="Q332" s="6">
        <v>41327</v>
      </c>
      <c r="R332" s="4" t="s">
        <v>460</v>
      </c>
      <c r="S332" s="31">
        <v>54367</v>
      </c>
      <c r="T332" s="6">
        <v>124732</v>
      </c>
      <c r="U332" s="6">
        <v>14253</v>
      </c>
      <c r="V332" s="6">
        <v>48579</v>
      </c>
    </row>
    <row r="333" spans="1:22" ht="15" thickBot="1" x14ac:dyDescent="0.35">
      <c r="A333" s="4" t="s">
        <v>3308</v>
      </c>
      <c r="B333" s="3" t="s">
        <v>353</v>
      </c>
      <c r="C333" s="4" t="s">
        <v>334</v>
      </c>
      <c r="D333" s="6">
        <v>31119</v>
      </c>
      <c r="E333" s="6">
        <v>72590</v>
      </c>
      <c r="F333" s="6">
        <v>2271</v>
      </c>
      <c r="G333" s="6">
        <v>105980</v>
      </c>
      <c r="H333" s="96">
        <f t="shared" si="41"/>
        <v>3.2667529745391777</v>
      </c>
      <c r="I333" s="95">
        <f t="shared" si="44"/>
        <v>1.4680907063403013</v>
      </c>
      <c r="J333" s="6">
        <v>17548</v>
      </c>
      <c r="K333" s="103">
        <f t="shared" si="45"/>
        <v>0.54090376672215035</v>
      </c>
      <c r="L333" s="6">
        <v>11115</v>
      </c>
      <c r="M333" s="6">
        <v>9133</v>
      </c>
      <c r="N333" s="6">
        <v>102863</v>
      </c>
      <c r="O333" s="113">
        <f t="shared" si="42"/>
        <v>3.170673817890389</v>
      </c>
      <c r="P333" s="113">
        <f t="shared" si="43"/>
        <v>7.1082164328657313</v>
      </c>
      <c r="Q333" s="6">
        <v>20780</v>
      </c>
      <c r="R333" s="4" t="s">
        <v>460</v>
      </c>
      <c r="S333" s="31">
        <v>2893</v>
      </c>
      <c r="T333" s="6">
        <v>72189</v>
      </c>
      <c r="U333" s="6">
        <v>14471</v>
      </c>
      <c r="V333" s="6">
        <v>32442</v>
      </c>
    </row>
    <row r="334" spans="1:22" ht="15" thickBot="1" x14ac:dyDescent="0.35">
      <c r="A334" s="4" t="s">
        <v>3309</v>
      </c>
      <c r="B334" s="3" t="s">
        <v>354</v>
      </c>
      <c r="C334" s="4" t="s">
        <v>334</v>
      </c>
      <c r="D334" s="6">
        <v>18544</v>
      </c>
      <c r="E334" s="6">
        <v>26659</v>
      </c>
      <c r="F334" s="6">
        <v>4207</v>
      </c>
      <c r="G334" s="6">
        <v>49410</v>
      </c>
      <c r="H334" s="96">
        <f t="shared" si="41"/>
        <v>1.7842698252202802</v>
      </c>
      <c r="I334" s="95">
        <f t="shared" si="44"/>
        <v>0.6883341227605807</v>
      </c>
      <c r="J334" s="6">
        <v>5403</v>
      </c>
      <c r="K334" s="103">
        <f t="shared" si="45"/>
        <v>0.19511050122779142</v>
      </c>
      <c r="L334" s="6">
        <v>6541</v>
      </c>
      <c r="M334" s="6">
        <v>7371</v>
      </c>
      <c r="N334" s="6">
        <v>34417</v>
      </c>
      <c r="O334" s="113">
        <f t="shared" si="42"/>
        <v>1.2428499205546728</v>
      </c>
      <c r="P334" s="113">
        <f t="shared" si="43"/>
        <v>4.0202079196355562</v>
      </c>
      <c r="Q334" s="6">
        <v>11356</v>
      </c>
      <c r="R334" s="4" t="s">
        <v>460</v>
      </c>
      <c r="S334" s="31">
        <v>16676</v>
      </c>
      <c r="T334" s="6">
        <v>71782</v>
      </c>
      <c r="U334" s="6">
        <v>8561</v>
      </c>
      <c r="V334" s="6">
        <v>27692</v>
      </c>
    </row>
    <row r="335" spans="1:22" ht="15" thickBot="1" x14ac:dyDescent="0.35">
      <c r="A335" s="4" t="s">
        <v>3310</v>
      </c>
      <c r="B335" s="3" t="s">
        <v>355</v>
      </c>
      <c r="C335" s="4" t="s">
        <v>334</v>
      </c>
      <c r="D335" s="6">
        <v>177756</v>
      </c>
      <c r="E335" s="6">
        <v>157695</v>
      </c>
      <c r="F335" s="6">
        <v>20148</v>
      </c>
      <c r="G335" s="6">
        <v>355599</v>
      </c>
      <c r="H335" s="96">
        <f t="shared" si="41"/>
        <v>7.568351601574971</v>
      </c>
      <c r="I335" s="95">
        <f t="shared" si="44"/>
        <v>1.9966927577571394</v>
      </c>
      <c r="J335" s="6">
        <v>120198</v>
      </c>
      <c r="K335" s="103">
        <f t="shared" si="45"/>
        <v>2.5582207087368309</v>
      </c>
      <c r="L335" s="6">
        <v>25256</v>
      </c>
      <c r="M335" s="6">
        <v>20660</v>
      </c>
      <c r="N335" s="6">
        <v>123994</v>
      </c>
      <c r="O335" s="113">
        <f t="shared" si="42"/>
        <v>2.6390124507821646</v>
      </c>
      <c r="P335" s="113">
        <f t="shared" si="43"/>
        <v>7.6819280094170121</v>
      </c>
      <c r="Q335" s="46" t="s">
        <v>2557</v>
      </c>
      <c r="R335" s="4" t="s">
        <v>460</v>
      </c>
      <c r="S335" s="46" t="s">
        <v>2557</v>
      </c>
      <c r="T335" s="6">
        <v>178094</v>
      </c>
      <c r="U335" s="6">
        <v>16141</v>
      </c>
      <c r="V335" s="6">
        <v>46985</v>
      </c>
    </row>
    <row r="336" spans="1:22" ht="15" thickBot="1" x14ac:dyDescent="0.35">
      <c r="A336" s="4" t="s">
        <v>3311</v>
      </c>
      <c r="B336" s="3" t="s">
        <v>356</v>
      </c>
      <c r="C336" s="4" t="s">
        <v>334</v>
      </c>
      <c r="D336" s="6">
        <v>23054</v>
      </c>
      <c r="E336" s="6">
        <v>103918</v>
      </c>
      <c r="F336" s="6">
        <v>8084</v>
      </c>
      <c r="G336" s="6">
        <v>135056</v>
      </c>
      <c r="H336" s="96">
        <f t="shared" si="41"/>
        <v>3.3022641693970365</v>
      </c>
      <c r="I336" s="95">
        <f t="shared" si="44"/>
        <v>0.84539980219587618</v>
      </c>
      <c r="J336" s="6">
        <v>29991</v>
      </c>
      <c r="K336" s="103">
        <f t="shared" si="45"/>
        <v>0.73331214240305154</v>
      </c>
      <c r="L336" s="6">
        <v>8874</v>
      </c>
      <c r="M336" s="6">
        <v>3969</v>
      </c>
      <c r="N336" s="6">
        <v>262288</v>
      </c>
      <c r="O336" s="113">
        <f t="shared" si="42"/>
        <v>6.4132231404958677</v>
      </c>
      <c r="P336" s="113">
        <f t="shared" si="43"/>
        <v>16.83923985618901</v>
      </c>
      <c r="Q336" s="6">
        <v>42931</v>
      </c>
      <c r="R336" s="4" t="s">
        <v>460</v>
      </c>
      <c r="S336" s="31">
        <v>20800</v>
      </c>
      <c r="T336" s="6">
        <v>159754</v>
      </c>
      <c r="U336" s="6">
        <v>15576</v>
      </c>
      <c r="V336" s="6">
        <v>40898</v>
      </c>
    </row>
    <row r="337" spans="1:22" ht="15" thickBot="1" x14ac:dyDescent="0.35">
      <c r="A337" s="4" t="s">
        <v>3312</v>
      </c>
      <c r="B337" s="3" t="s">
        <v>357</v>
      </c>
      <c r="C337" s="4" t="s">
        <v>334</v>
      </c>
      <c r="D337" s="6">
        <v>31148</v>
      </c>
      <c r="E337" s="6">
        <v>99010</v>
      </c>
      <c r="F337" s="6">
        <v>7130</v>
      </c>
      <c r="G337" s="6">
        <v>137288</v>
      </c>
      <c r="H337" s="96">
        <f t="shared" si="41"/>
        <v>3.285502321351649</v>
      </c>
      <c r="I337" s="95">
        <f t="shared" si="44"/>
        <v>1.2136706801746848</v>
      </c>
      <c r="J337" s="6">
        <v>27101</v>
      </c>
      <c r="K337" s="103">
        <f t="shared" si="45"/>
        <v>0.6485665055281673</v>
      </c>
      <c r="L337" s="6">
        <v>13198</v>
      </c>
      <c r="M337" s="6">
        <v>12058</v>
      </c>
      <c r="N337" s="6">
        <v>154388</v>
      </c>
      <c r="O337" s="113">
        <f t="shared" si="42"/>
        <v>3.6947302924424448</v>
      </c>
      <c r="P337" s="113">
        <f t="shared" si="43"/>
        <v>11.742318223303924</v>
      </c>
      <c r="Q337" s="6">
        <v>36452</v>
      </c>
      <c r="R337" s="4" t="s">
        <v>460</v>
      </c>
      <c r="S337" s="31">
        <v>20989</v>
      </c>
      <c r="T337" s="6">
        <v>113118</v>
      </c>
      <c r="U337" s="6">
        <v>13148</v>
      </c>
      <c r="V337" s="6">
        <v>41786</v>
      </c>
    </row>
    <row r="338" spans="1:22" ht="15" thickBot="1" x14ac:dyDescent="0.35">
      <c r="A338" s="4" t="s">
        <v>3313</v>
      </c>
      <c r="B338" s="3" t="s">
        <v>358</v>
      </c>
      <c r="C338" s="4" t="s">
        <v>334</v>
      </c>
      <c r="D338" s="6">
        <v>54450</v>
      </c>
      <c r="E338" s="6">
        <v>123574</v>
      </c>
      <c r="F338" s="6">
        <v>9873</v>
      </c>
      <c r="G338" s="6">
        <v>187897</v>
      </c>
      <c r="H338" s="96">
        <f t="shared" si="41"/>
        <v>4.6085943440190329</v>
      </c>
      <c r="I338" s="95">
        <f t="shared" si="44"/>
        <v>1.6885064701653487</v>
      </c>
      <c r="J338" s="6">
        <v>10000</v>
      </c>
      <c r="K338" s="103">
        <f t="shared" si="45"/>
        <v>0.24527237497240686</v>
      </c>
      <c r="L338" s="6">
        <v>7675</v>
      </c>
      <c r="M338" s="6">
        <v>10294</v>
      </c>
      <c r="N338" s="6">
        <v>122250</v>
      </c>
      <c r="O338" s="113">
        <f t="shared" si="42"/>
        <v>2.9984547840376736</v>
      </c>
      <c r="P338" s="113">
        <f t="shared" si="43"/>
        <v>6.791666666666667</v>
      </c>
      <c r="Q338" s="6">
        <v>15059</v>
      </c>
      <c r="R338" s="4" t="s">
        <v>460</v>
      </c>
      <c r="S338" s="31">
        <v>4001</v>
      </c>
      <c r="T338" s="6">
        <v>111280</v>
      </c>
      <c r="U338" s="6">
        <v>18000</v>
      </c>
      <c r="V338" s="6">
        <v>40771</v>
      </c>
    </row>
    <row r="339" spans="1:22" ht="15" thickBot="1" x14ac:dyDescent="0.35">
      <c r="A339" s="4" t="s">
        <v>3314</v>
      </c>
      <c r="B339" s="3" t="s">
        <v>359</v>
      </c>
      <c r="C339" s="4" t="s">
        <v>334</v>
      </c>
      <c r="D339" s="6">
        <v>117082</v>
      </c>
      <c r="E339" s="6">
        <v>199987</v>
      </c>
      <c r="F339" s="6">
        <v>24477</v>
      </c>
      <c r="G339" s="6">
        <v>341546</v>
      </c>
      <c r="H339" s="96">
        <f t="shared" si="41"/>
        <v>9.6101857062464831</v>
      </c>
      <c r="I339" s="95">
        <f t="shared" si="44"/>
        <v>2.418795368435962</v>
      </c>
      <c r="J339" s="6">
        <v>20241</v>
      </c>
      <c r="K339" s="103">
        <f t="shared" si="45"/>
        <v>0.569527293190771</v>
      </c>
      <c r="L339" s="6">
        <v>18293</v>
      </c>
      <c r="M339" s="6">
        <v>14401</v>
      </c>
      <c r="N339" s="6">
        <v>218725</v>
      </c>
      <c r="O339" s="113">
        <f t="shared" si="42"/>
        <v>6.1543331457512664</v>
      </c>
      <c r="P339" s="113">
        <f t="shared" si="43"/>
        <v>10.511582083813918</v>
      </c>
      <c r="Q339" s="6">
        <v>35863</v>
      </c>
      <c r="R339" s="4" t="s">
        <v>460</v>
      </c>
      <c r="S339" s="31">
        <v>23518</v>
      </c>
      <c r="T339" s="6">
        <v>141205</v>
      </c>
      <c r="U339" s="6">
        <v>20808</v>
      </c>
      <c r="V339" s="6">
        <v>35540</v>
      </c>
    </row>
    <row r="340" spans="1:22" ht="15" thickBot="1" x14ac:dyDescent="0.35">
      <c r="A340" s="4" t="s">
        <v>3315</v>
      </c>
      <c r="B340" s="3" t="s">
        <v>360</v>
      </c>
      <c r="C340" s="4" t="s">
        <v>334</v>
      </c>
      <c r="D340" s="6">
        <v>32587</v>
      </c>
      <c r="E340" s="6">
        <v>63960</v>
      </c>
      <c r="F340" s="6">
        <v>6732</v>
      </c>
      <c r="G340" s="6">
        <v>103279</v>
      </c>
      <c r="H340" s="96">
        <f t="shared" si="41"/>
        <v>3.4781100559035494</v>
      </c>
      <c r="I340" s="95">
        <f t="shared" si="44"/>
        <v>1.1016309159368967</v>
      </c>
      <c r="J340" s="6">
        <v>7233</v>
      </c>
      <c r="K340" s="103">
        <f t="shared" si="45"/>
        <v>0.24358456253788643</v>
      </c>
      <c r="L340" s="6">
        <v>11191</v>
      </c>
      <c r="M340" s="6">
        <v>9987</v>
      </c>
      <c r="N340" s="6">
        <v>101777</v>
      </c>
      <c r="O340" s="113">
        <f t="shared" si="42"/>
        <v>3.4275274466222134</v>
      </c>
      <c r="P340" s="113">
        <f t="shared" si="43"/>
        <v>11.812558031569173</v>
      </c>
      <c r="Q340" s="6">
        <v>37693</v>
      </c>
      <c r="R340" s="4" t="s">
        <v>460</v>
      </c>
      <c r="S340" s="31">
        <v>5652</v>
      </c>
      <c r="T340" s="6">
        <v>93751</v>
      </c>
      <c r="U340" s="6">
        <v>8616</v>
      </c>
      <c r="V340" s="6">
        <v>29694</v>
      </c>
    </row>
    <row r="341" spans="1:22" ht="15" thickBot="1" x14ac:dyDescent="0.35">
      <c r="A341" s="4" t="s">
        <v>3316</v>
      </c>
      <c r="B341" s="3" t="s">
        <v>361</v>
      </c>
      <c r="C341" s="4" t="s">
        <v>334</v>
      </c>
      <c r="D341" s="6">
        <v>95804</v>
      </c>
      <c r="E341" s="6">
        <v>202137</v>
      </c>
      <c r="F341" s="6">
        <v>59727</v>
      </c>
      <c r="G341" s="6">
        <v>357668</v>
      </c>
      <c r="H341" s="96">
        <f t="shared" si="41"/>
        <v>12.485792082664247</v>
      </c>
      <c r="I341" s="95">
        <f t="shared" si="44"/>
        <v>4.3001863540727383</v>
      </c>
      <c r="J341" s="6">
        <v>812</v>
      </c>
      <c r="K341" s="103">
        <f t="shared" si="45"/>
        <v>2.8346016895901698E-2</v>
      </c>
      <c r="L341" s="6">
        <v>422</v>
      </c>
      <c r="M341" s="6">
        <v>4318</v>
      </c>
      <c r="N341" s="6">
        <v>193000</v>
      </c>
      <c r="O341" s="113">
        <f t="shared" si="42"/>
        <v>6.7374153459470785</v>
      </c>
      <c r="P341" s="113">
        <f t="shared" si="43"/>
        <v>15.363795573953192</v>
      </c>
      <c r="Q341" s="6">
        <v>78000</v>
      </c>
      <c r="R341" s="4" t="s">
        <v>460</v>
      </c>
      <c r="S341" s="31">
        <v>35142</v>
      </c>
      <c r="T341" s="6">
        <v>83175</v>
      </c>
      <c r="U341" s="6">
        <v>12562</v>
      </c>
      <c r="V341" s="6">
        <v>28646</v>
      </c>
    </row>
    <row r="342" spans="1:22" ht="15" thickBot="1" x14ac:dyDescent="0.35">
      <c r="A342" s="4" t="s">
        <v>3317</v>
      </c>
      <c r="B342" s="3" t="s">
        <v>362</v>
      </c>
      <c r="C342" s="4" t="s">
        <v>334</v>
      </c>
      <c r="D342" s="6">
        <v>272438</v>
      </c>
      <c r="E342" s="6">
        <v>254693</v>
      </c>
      <c r="F342" s="6">
        <v>36892</v>
      </c>
      <c r="G342" s="6">
        <v>564023</v>
      </c>
      <c r="H342" s="96">
        <f t="shared" si="41"/>
        <v>16.364145414454406</v>
      </c>
      <c r="I342" s="95">
        <f t="shared" si="44"/>
        <v>3.2116102949550167</v>
      </c>
      <c r="J342" s="6">
        <v>46357</v>
      </c>
      <c r="K342" s="103">
        <f t="shared" si="45"/>
        <v>1.3449676502161487</v>
      </c>
      <c r="L342" s="6">
        <v>20851</v>
      </c>
      <c r="M342" s="6">
        <v>32074</v>
      </c>
      <c r="N342" s="6">
        <v>229349</v>
      </c>
      <c r="O342" s="113">
        <f t="shared" si="42"/>
        <v>6.6541619520120694</v>
      </c>
      <c r="P342" s="113">
        <f t="shared" si="43"/>
        <v>11.104875804967801</v>
      </c>
      <c r="Q342" s="6">
        <v>39277</v>
      </c>
      <c r="R342" s="4" t="s">
        <v>460</v>
      </c>
      <c r="S342" s="31">
        <v>9925</v>
      </c>
      <c r="T342" s="6">
        <v>175620</v>
      </c>
      <c r="U342" s="6">
        <v>20653</v>
      </c>
      <c r="V342" s="6">
        <v>34467</v>
      </c>
    </row>
    <row r="343" spans="1:22" ht="15" thickBot="1" x14ac:dyDescent="0.35">
      <c r="A343" s="4" t="s">
        <v>3318</v>
      </c>
      <c r="B343" s="3" t="s">
        <v>363</v>
      </c>
      <c r="C343" s="4" t="s">
        <v>334</v>
      </c>
      <c r="D343" s="6">
        <v>40612</v>
      </c>
      <c r="E343" s="6">
        <v>55865</v>
      </c>
      <c r="F343" s="6">
        <v>0</v>
      </c>
      <c r="G343" s="6">
        <v>96477</v>
      </c>
      <c r="H343" s="96">
        <f t="shared" si="41"/>
        <v>3.2905965414918654</v>
      </c>
      <c r="I343" s="95">
        <f t="shared" si="44"/>
        <v>0.9132706670831795</v>
      </c>
      <c r="J343" s="6">
        <v>16827</v>
      </c>
      <c r="K343" s="103">
        <f t="shared" si="45"/>
        <v>0.5739281694464341</v>
      </c>
      <c r="L343" s="6">
        <v>10134</v>
      </c>
      <c r="M343" s="6">
        <v>12294</v>
      </c>
      <c r="N343" s="6">
        <v>123652</v>
      </c>
      <c r="O343" s="113">
        <f t="shared" si="42"/>
        <v>4.2174699000648044</v>
      </c>
      <c r="P343" s="113">
        <f t="shared" si="43"/>
        <v>6.1739564609546633</v>
      </c>
      <c r="Q343" s="6">
        <v>14265</v>
      </c>
      <c r="R343" s="4" t="s">
        <v>460</v>
      </c>
      <c r="S343" s="31">
        <v>3401</v>
      </c>
      <c r="T343" s="6">
        <v>105639</v>
      </c>
      <c r="U343" s="6">
        <v>20028</v>
      </c>
      <c r="V343" s="6">
        <v>29319</v>
      </c>
    </row>
    <row r="344" spans="1:22" ht="15" thickBot="1" x14ac:dyDescent="0.35">
      <c r="A344" s="4" t="s">
        <v>3319</v>
      </c>
      <c r="B344" s="3" t="s">
        <v>364</v>
      </c>
      <c r="C344" s="4" t="s">
        <v>334</v>
      </c>
      <c r="D344" s="6">
        <v>201121</v>
      </c>
      <c r="E344" s="6">
        <v>262054</v>
      </c>
      <c r="F344" s="6">
        <v>31504</v>
      </c>
      <c r="G344" s="6">
        <v>494679</v>
      </c>
      <c r="H344" s="96">
        <f t="shared" si="41"/>
        <v>13.976351924054924</v>
      </c>
      <c r="I344" s="95">
        <f t="shared" si="44"/>
        <v>2.7177029024123591</v>
      </c>
      <c r="J344" s="6">
        <v>40251</v>
      </c>
      <c r="K344" s="103">
        <f t="shared" si="45"/>
        <v>1.137226648584506</v>
      </c>
      <c r="L344" s="6">
        <v>6409</v>
      </c>
      <c r="M344" s="6">
        <v>7998</v>
      </c>
      <c r="N344" s="6">
        <v>218245</v>
      </c>
      <c r="O344" s="113">
        <f t="shared" si="42"/>
        <v>6.1661581058936541</v>
      </c>
      <c r="P344" s="113">
        <f t="shared" si="43"/>
        <v>6.6856083813258183</v>
      </c>
      <c r="Q344" s="6">
        <v>33169</v>
      </c>
      <c r="R344" s="4" t="s">
        <v>460</v>
      </c>
      <c r="S344" s="31">
        <v>10901</v>
      </c>
      <c r="T344" s="6">
        <v>182021</v>
      </c>
      <c r="U344" s="6">
        <v>32644</v>
      </c>
      <c r="V344" s="6">
        <v>35394</v>
      </c>
    </row>
    <row r="345" spans="1:22" ht="15" thickBot="1" x14ac:dyDescent="0.35">
      <c r="A345" s="4" t="s">
        <v>3320</v>
      </c>
      <c r="B345" s="3" t="s">
        <v>365</v>
      </c>
      <c r="C345" s="4" t="s">
        <v>334</v>
      </c>
      <c r="D345" s="6">
        <v>108146</v>
      </c>
      <c r="E345" s="6">
        <v>230689</v>
      </c>
      <c r="F345" s="6">
        <v>14203</v>
      </c>
      <c r="G345" s="6">
        <v>353038</v>
      </c>
      <c r="H345" s="96">
        <f t="shared" si="41"/>
        <v>9.6879339205839567</v>
      </c>
      <c r="I345" s="95">
        <f t="shared" si="44"/>
        <v>1.3822024375824631</v>
      </c>
      <c r="J345" s="6">
        <v>80771</v>
      </c>
      <c r="K345" s="103">
        <f t="shared" si="45"/>
        <v>2.2164869240690432</v>
      </c>
      <c r="L345" s="6">
        <v>18543</v>
      </c>
      <c r="M345" s="6">
        <v>13346</v>
      </c>
      <c r="N345" s="6">
        <v>351015</v>
      </c>
      <c r="O345" s="113">
        <f t="shared" si="42"/>
        <v>9.6324195274553386</v>
      </c>
      <c r="P345" s="113">
        <f t="shared" si="43"/>
        <v>17.259920342233368</v>
      </c>
      <c r="Q345" s="6">
        <v>68308</v>
      </c>
      <c r="R345" s="4" t="s">
        <v>460</v>
      </c>
      <c r="S345" s="31">
        <v>20901</v>
      </c>
      <c r="T345" s="6">
        <v>255417</v>
      </c>
      <c r="U345" s="6">
        <v>20337</v>
      </c>
      <c r="V345" s="6">
        <v>36441</v>
      </c>
    </row>
    <row r="346" spans="1:22" ht="15" thickBot="1" x14ac:dyDescent="0.35">
      <c r="A346" s="4" t="s">
        <v>3321</v>
      </c>
      <c r="B346" s="3" t="s">
        <v>366</v>
      </c>
      <c r="C346" s="4" t="s">
        <v>334</v>
      </c>
      <c r="D346" s="6">
        <v>301689</v>
      </c>
      <c r="E346" s="6">
        <v>650196</v>
      </c>
      <c r="F346" s="6">
        <v>24637</v>
      </c>
      <c r="G346" s="6">
        <v>976522</v>
      </c>
      <c r="H346" s="96">
        <f t="shared" si="41"/>
        <v>26.640168048886949</v>
      </c>
      <c r="I346" s="95">
        <f t="shared" si="44"/>
        <v>3.5307418910466164</v>
      </c>
      <c r="J346" s="6">
        <v>63949</v>
      </c>
      <c r="K346" s="103">
        <f t="shared" si="45"/>
        <v>1.7445711479703185</v>
      </c>
      <c r="L346" s="6">
        <v>12425</v>
      </c>
      <c r="M346" s="6">
        <v>11780</v>
      </c>
      <c r="N346" s="6">
        <v>387810</v>
      </c>
      <c r="O346" s="113">
        <f t="shared" si="42"/>
        <v>10.579714098646878</v>
      </c>
      <c r="P346" s="113">
        <f t="shared" si="43"/>
        <v>7.7084078711985686</v>
      </c>
      <c r="Q346" s="6">
        <v>59248</v>
      </c>
      <c r="R346" s="4" t="s">
        <v>460</v>
      </c>
      <c r="S346" s="58" t="s">
        <v>2557</v>
      </c>
      <c r="T346" s="6">
        <v>276577</v>
      </c>
      <c r="U346" s="6">
        <v>50310</v>
      </c>
      <c r="V346" s="6">
        <v>36656</v>
      </c>
    </row>
    <row r="347" spans="1:22" ht="15" thickBot="1" x14ac:dyDescent="0.35">
      <c r="A347" s="4" t="s">
        <v>3322</v>
      </c>
      <c r="B347" s="3" t="s">
        <v>367</v>
      </c>
      <c r="C347" s="4" t="s">
        <v>334</v>
      </c>
      <c r="D347" s="6">
        <v>80631</v>
      </c>
      <c r="E347" s="6">
        <v>171805</v>
      </c>
      <c r="F347" s="6">
        <v>16678</v>
      </c>
      <c r="G347" s="6">
        <v>269114</v>
      </c>
      <c r="H347" s="96">
        <f t="shared" si="41"/>
        <v>5.5645754931557834</v>
      </c>
      <c r="I347" s="95">
        <f t="shared" si="44"/>
        <v>1.3518765038906499</v>
      </c>
      <c r="J347" s="6">
        <v>38221</v>
      </c>
      <c r="K347" s="103">
        <f t="shared" si="45"/>
        <v>0.7903105744179314</v>
      </c>
      <c r="L347" s="6">
        <v>35647</v>
      </c>
      <c r="M347" s="6">
        <v>25160</v>
      </c>
      <c r="N347" s="6">
        <v>157021</v>
      </c>
      <c r="O347" s="113">
        <f t="shared" si="42"/>
        <v>3.2467846656465822</v>
      </c>
      <c r="P347" s="113">
        <f t="shared" si="43"/>
        <v>8.9181007553813831</v>
      </c>
      <c r="Q347" s="6">
        <v>69820</v>
      </c>
      <c r="R347" s="4" t="s">
        <v>460</v>
      </c>
      <c r="S347" s="31">
        <v>18783</v>
      </c>
      <c r="T347" s="6">
        <v>199067</v>
      </c>
      <c r="U347" s="6">
        <v>17607</v>
      </c>
      <c r="V347" s="6">
        <v>48362</v>
      </c>
    </row>
    <row r="348" spans="1:22" ht="15" thickBot="1" x14ac:dyDescent="0.35">
      <c r="A348" s="4" t="s">
        <v>3323</v>
      </c>
      <c r="B348" s="3" t="s">
        <v>368</v>
      </c>
      <c r="C348" s="4" t="s">
        <v>334</v>
      </c>
      <c r="D348" s="6">
        <v>83764</v>
      </c>
      <c r="E348" s="6">
        <v>219656</v>
      </c>
      <c r="F348" s="6">
        <v>9426</v>
      </c>
      <c r="G348" s="6">
        <v>312846</v>
      </c>
      <c r="H348" s="96">
        <f t="shared" si="41"/>
        <v>9.2451313573096137</v>
      </c>
      <c r="I348" s="95">
        <f t="shared" si="44"/>
        <v>2.9392598438512922</v>
      </c>
      <c r="J348" s="6">
        <v>18354</v>
      </c>
      <c r="K348" s="103">
        <f t="shared" si="45"/>
        <v>0.54239191465468839</v>
      </c>
      <c r="L348" s="6">
        <v>22532</v>
      </c>
      <c r="M348" s="6">
        <v>26822</v>
      </c>
      <c r="N348" s="6">
        <v>180026</v>
      </c>
      <c r="O348" s="113">
        <f t="shared" si="42"/>
        <v>5.320074470285765</v>
      </c>
      <c r="P348" s="113">
        <f t="shared" si="43"/>
        <v>9.2586916272371944</v>
      </c>
      <c r="Q348" s="6">
        <v>29008</v>
      </c>
      <c r="R348" s="4" t="s">
        <v>460</v>
      </c>
      <c r="S348" s="31">
        <v>2347</v>
      </c>
      <c r="T348" s="6">
        <v>106437</v>
      </c>
      <c r="U348" s="6">
        <v>19444</v>
      </c>
      <c r="V348" s="6">
        <v>33839</v>
      </c>
    </row>
    <row r="349" spans="1:22" ht="15" thickBot="1" x14ac:dyDescent="0.35">
      <c r="A349" s="4" t="s">
        <v>3324</v>
      </c>
      <c r="B349" s="3" t="s">
        <v>369</v>
      </c>
      <c r="C349" s="4" t="s">
        <v>334</v>
      </c>
      <c r="D349" s="6">
        <v>23157</v>
      </c>
      <c r="E349" s="6">
        <v>26153</v>
      </c>
      <c r="F349" s="6">
        <v>4962</v>
      </c>
      <c r="G349" s="6">
        <v>54272</v>
      </c>
      <c r="H349" s="96">
        <f t="shared" si="41"/>
        <v>1.3612922644727601</v>
      </c>
      <c r="I349" s="95">
        <f t="shared" si="44"/>
        <v>0.61570576089669415</v>
      </c>
      <c r="J349" s="6">
        <v>8788</v>
      </c>
      <c r="K349" s="103">
        <f t="shared" si="45"/>
        <v>0.22042741045449984</v>
      </c>
      <c r="L349" s="6">
        <v>6796</v>
      </c>
      <c r="M349" s="6">
        <v>7547</v>
      </c>
      <c r="N349" s="6">
        <v>50031</v>
      </c>
      <c r="O349" s="113">
        <f t="shared" si="42"/>
        <v>1.2549162235376743</v>
      </c>
      <c r="P349" s="113">
        <f t="shared" si="43"/>
        <v>4.3074472664657772</v>
      </c>
      <c r="Q349" s="6">
        <v>24299</v>
      </c>
      <c r="R349" s="4" t="s">
        <v>460</v>
      </c>
      <c r="S349" s="31">
        <v>1863</v>
      </c>
      <c r="T349" s="6">
        <v>88146</v>
      </c>
      <c r="U349" s="6">
        <v>11615</v>
      </c>
      <c r="V349" s="6">
        <v>39868</v>
      </c>
    </row>
    <row r="350" spans="1:22" ht="15" thickBot="1" x14ac:dyDescent="0.35">
      <c r="A350" s="4" t="s">
        <v>3325</v>
      </c>
      <c r="B350" s="3" t="s">
        <v>370</v>
      </c>
      <c r="C350" s="4" t="s">
        <v>334</v>
      </c>
      <c r="D350" s="6">
        <v>35657</v>
      </c>
      <c r="E350" s="6">
        <v>58064</v>
      </c>
      <c r="F350" s="6">
        <v>4342</v>
      </c>
      <c r="G350" s="6">
        <v>98063</v>
      </c>
      <c r="H350" s="96">
        <f t="shared" si="41"/>
        <v>2.0732573627349415</v>
      </c>
      <c r="I350" s="95">
        <f t="shared" si="44"/>
        <v>0.72530731793908376</v>
      </c>
      <c r="J350" s="6">
        <v>19593</v>
      </c>
      <c r="K350" s="103">
        <f t="shared" si="45"/>
        <v>0.41423708746485127</v>
      </c>
      <c r="L350" s="6">
        <v>36736</v>
      </c>
      <c r="M350" s="6">
        <v>38407</v>
      </c>
      <c r="N350" s="6">
        <v>112576</v>
      </c>
      <c r="O350" s="113">
        <f t="shared" si="42"/>
        <v>2.3800926023805999</v>
      </c>
      <c r="P350" s="113">
        <f t="shared" si="43"/>
        <v>5.196694825278124</v>
      </c>
      <c r="Q350" s="6">
        <v>35496</v>
      </c>
      <c r="R350" s="4" t="s">
        <v>460</v>
      </c>
      <c r="S350" s="31">
        <v>24139</v>
      </c>
      <c r="T350" s="6">
        <v>135202</v>
      </c>
      <c r="U350" s="6">
        <v>21663</v>
      </c>
      <c r="V350" s="6">
        <v>47299</v>
      </c>
    </row>
    <row r="351" spans="1:22" ht="15" thickBot="1" x14ac:dyDescent="0.35">
      <c r="A351" s="4" t="s">
        <v>3326</v>
      </c>
      <c r="B351" s="3" t="s">
        <v>371</v>
      </c>
      <c r="C351" s="4" t="s">
        <v>334</v>
      </c>
      <c r="D351" s="6">
        <v>149880</v>
      </c>
      <c r="E351" s="6">
        <v>152996</v>
      </c>
      <c r="F351" s="6">
        <v>40072</v>
      </c>
      <c r="G351" s="6">
        <v>342948</v>
      </c>
      <c r="H351" s="96">
        <f t="shared" si="41"/>
        <v>13.002274795268425</v>
      </c>
      <c r="I351" s="95">
        <f t="shared" si="44"/>
        <v>2.2590160262955084</v>
      </c>
      <c r="J351" s="6">
        <v>23192</v>
      </c>
      <c r="K351" s="103">
        <f t="shared" si="45"/>
        <v>0.87928419775553535</v>
      </c>
      <c r="L351" s="6">
        <v>8698</v>
      </c>
      <c r="M351" s="6">
        <v>8661</v>
      </c>
      <c r="N351" s="6">
        <v>243729</v>
      </c>
      <c r="O351" s="113">
        <f t="shared" si="42"/>
        <v>9.2405595996360326</v>
      </c>
      <c r="P351" s="113">
        <f t="shared" si="43"/>
        <v>22.122991740038124</v>
      </c>
      <c r="Q351" s="6">
        <v>27567</v>
      </c>
      <c r="R351" s="4" t="s">
        <v>460</v>
      </c>
      <c r="S351" s="31">
        <v>30343</v>
      </c>
      <c r="T351" s="6">
        <v>151813</v>
      </c>
      <c r="U351" s="6">
        <v>11017</v>
      </c>
      <c r="V351" s="6">
        <v>26376</v>
      </c>
    </row>
    <row r="352" spans="1:22" ht="15" thickBot="1" x14ac:dyDescent="0.35">
      <c r="A352" s="4" t="s">
        <v>3327</v>
      </c>
      <c r="B352" s="3" t="s">
        <v>372</v>
      </c>
      <c r="C352" s="4" t="s">
        <v>334</v>
      </c>
      <c r="D352" s="6">
        <v>40282</v>
      </c>
      <c r="E352" s="6">
        <v>29666</v>
      </c>
      <c r="F352" s="6">
        <v>11519</v>
      </c>
      <c r="G352" s="6">
        <v>81467</v>
      </c>
      <c r="H352" s="96">
        <f t="shared" si="41"/>
        <v>2.9178724928366764</v>
      </c>
      <c r="I352" s="95">
        <f t="shared" si="44"/>
        <v>0.83700979133061404</v>
      </c>
      <c r="J352" s="6">
        <v>11024</v>
      </c>
      <c r="K352" s="103">
        <f t="shared" si="45"/>
        <v>0.39484240687679084</v>
      </c>
      <c r="L352" s="6">
        <v>1870</v>
      </c>
      <c r="M352" s="6">
        <v>3622</v>
      </c>
      <c r="N352" s="6">
        <v>104035</v>
      </c>
      <c r="O352" s="113">
        <f t="shared" si="42"/>
        <v>3.7261819484240686</v>
      </c>
      <c r="P352" s="113">
        <f t="shared" si="43"/>
        <v>7.7068671753463223</v>
      </c>
      <c r="Q352" s="6">
        <v>35689</v>
      </c>
      <c r="R352" s="4" t="s">
        <v>460</v>
      </c>
      <c r="S352" s="31">
        <v>3350</v>
      </c>
      <c r="T352" s="6">
        <v>97331</v>
      </c>
      <c r="U352" s="6">
        <v>13499</v>
      </c>
      <c r="V352" s="6">
        <v>27920</v>
      </c>
    </row>
    <row r="353" spans="1:22" ht="15" thickBot="1" x14ac:dyDescent="0.35">
      <c r="A353" s="4" t="s">
        <v>3328</v>
      </c>
      <c r="B353" s="3" t="s">
        <v>373</v>
      </c>
      <c r="C353" s="4" t="s">
        <v>334</v>
      </c>
      <c r="D353" s="6">
        <v>47820</v>
      </c>
      <c r="E353" s="6">
        <v>90290</v>
      </c>
      <c r="F353" s="6">
        <v>0</v>
      </c>
      <c r="G353" s="6">
        <v>138110</v>
      </c>
      <c r="H353" s="96">
        <f t="shared" si="41"/>
        <v>4.5964655373248577</v>
      </c>
      <c r="I353" s="95">
        <f t="shared" si="44"/>
        <v>1.1413860927918547</v>
      </c>
      <c r="J353" s="6">
        <v>15352</v>
      </c>
      <c r="K353" s="103">
        <f t="shared" si="45"/>
        <v>0.5109328718341265</v>
      </c>
      <c r="L353" s="6">
        <v>8871</v>
      </c>
      <c r="M353" s="6">
        <v>15838</v>
      </c>
      <c r="N353" s="6">
        <v>122329</v>
      </c>
      <c r="O353" s="113">
        <f t="shared" si="42"/>
        <v>4.0712550337804103</v>
      </c>
      <c r="P353" s="113">
        <f t="shared" si="43"/>
        <v>10.217925158703641</v>
      </c>
      <c r="Q353" s="6">
        <v>30462</v>
      </c>
      <c r="R353" s="4" t="s">
        <v>460</v>
      </c>
      <c r="S353" s="31">
        <v>3592</v>
      </c>
      <c r="T353" s="6">
        <v>121002</v>
      </c>
      <c r="U353" s="6">
        <v>11972</v>
      </c>
      <c r="V353" s="6">
        <v>30047</v>
      </c>
    </row>
    <row r="354" spans="1:22" ht="15" thickBot="1" x14ac:dyDescent="0.35">
      <c r="A354" s="4" t="s">
        <v>3329</v>
      </c>
      <c r="B354" s="3" t="s">
        <v>374</v>
      </c>
      <c r="C354" s="4" t="s">
        <v>334</v>
      </c>
      <c r="D354" s="6">
        <v>65481</v>
      </c>
      <c r="E354" s="6">
        <v>91862</v>
      </c>
      <c r="F354" s="6">
        <v>8293</v>
      </c>
      <c r="G354" s="6">
        <v>165636</v>
      </c>
      <c r="H354" s="96">
        <f t="shared" si="41"/>
        <v>4.055630371440464</v>
      </c>
      <c r="I354" s="95">
        <f t="shared" si="44"/>
        <v>0.79552757085428583</v>
      </c>
      <c r="J354" s="6">
        <v>15236</v>
      </c>
      <c r="K354" s="103">
        <f t="shared" si="45"/>
        <v>0.37305648735339486</v>
      </c>
      <c r="L354" s="6">
        <v>4512</v>
      </c>
      <c r="M354" s="6">
        <v>6924</v>
      </c>
      <c r="N354" s="6">
        <v>189046</v>
      </c>
      <c r="O354" s="113">
        <f t="shared" si="42"/>
        <v>4.6288288729463041</v>
      </c>
      <c r="P354" s="113">
        <f t="shared" si="43"/>
        <v>11.902411383239942</v>
      </c>
      <c r="Q354" s="6">
        <v>32708</v>
      </c>
      <c r="R354" s="4" t="s">
        <v>460</v>
      </c>
      <c r="S354" s="31">
        <v>9958</v>
      </c>
      <c r="T354" s="6">
        <v>208209</v>
      </c>
      <c r="U354" s="6">
        <v>15883</v>
      </c>
      <c r="V354" s="6">
        <v>40841</v>
      </c>
    </row>
    <row r="355" spans="1:22" ht="15" thickBot="1" x14ac:dyDescent="0.35">
      <c r="A355" s="4" t="s">
        <v>3330</v>
      </c>
      <c r="B355" s="3" t="s">
        <v>375</v>
      </c>
      <c r="C355" s="4" t="s">
        <v>334</v>
      </c>
      <c r="D355" s="6">
        <v>148746</v>
      </c>
      <c r="E355" s="6">
        <v>149803</v>
      </c>
      <c r="F355" s="6">
        <v>15092</v>
      </c>
      <c r="G355" s="6">
        <v>313641</v>
      </c>
      <c r="H355" s="96">
        <f t="shared" si="41"/>
        <v>7.0855303287021352</v>
      </c>
      <c r="I355" s="95">
        <f t="shared" si="44"/>
        <v>1.3700062026610289</v>
      </c>
      <c r="J355" s="6">
        <v>25200</v>
      </c>
      <c r="K355" s="103">
        <f t="shared" si="45"/>
        <v>0.5692985428668248</v>
      </c>
      <c r="L355" s="6">
        <v>14831</v>
      </c>
      <c r="M355" s="6">
        <v>13076</v>
      </c>
      <c r="N355" s="6">
        <v>196768</v>
      </c>
      <c r="O355" s="113">
        <f t="shared" si="42"/>
        <v>4.4452276064610867</v>
      </c>
      <c r="P355" s="113">
        <f t="shared" si="43"/>
        <v>10.737094837935174</v>
      </c>
      <c r="Q355" s="6">
        <v>30784</v>
      </c>
      <c r="R355" s="4" t="s">
        <v>460</v>
      </c>
      <c r="S355" s="31">
        <v>6594</v>
      </c>
      <c r="T355" s="6">
        <v>228934</v>
      </c>
      <c r="U355" s="6">
        <v>18326</v>
      </c>
      <c r="V355" s="6">
        <v>44265</v>
      </c>
    </row>
    <row r="356" spans="1:22" ht="15" thickBot="1" x14ac:dyDescent="0.35">
      <c r="A356" s="4" t="s">
        <v>3331</v>
      </c>
      <c r="B356" s="39" t="s">
        <v>376</v>
      </c>
      <c r="C356" s="4" t="s">
        <v>334</v>
      </c>
      <c r="D356" s="6">
        <v>89293</v>
      </c>
      <c r="E356" s="6">
        <v>106422</v>
      </c>
      <c r="F356" s="6">
        <v>13095</v>
      </c>
      <c r="G356" s="6">
        <v>208810</v>
      </c>
      <c r="H356" s="96">
        <f t="shared" si="41"/>
        <v>6.9559279123221955</v>
      </c>
      <c r="I356" s="95">
        <f t="shared" si="44"/>
        <v>2.747897722038716</v>
      </c>
      <c r="J356" s="6">
        <v>20906</v>
      </c>
      <c r="K356" s="103">
        <f t="shared" si="45"/>
        <v>0.69642559712182284</v>
      </c>
      <c r="L356" s="6">
        <v>14704</v>
      </c>
      <c r="M356" s="6">
        <v>38938</v>
      </c>
      <c r="N356" s="6">
        <v>86581</v>
      </c>
      <c r="O356" s="113">
        <f t="shared" si="42"/>
        <v>2.884206669109564</v>
      </c>
      <c r="P356" s="113">
        <f t="shared" si="43"/>
        <v>6.9448143097778132</v>
      </c>
      <c r="Q356" s="6">
        <v>20220</v>
      </c>
      <c r="R356" s="4" t="s">
        <v>460</v>
      </c>
      <c r="S356" s="31">
        <v>8580</v>
      </c>
      <c r="T356" s="6">
        <v>75989</v>
      </c>
      <c r="U356" s="6">
        <v>12467</v>
      </c>
      <c r="V356" s="6">
        <v>30019</v>
      </c>
    </row>
    <row r="357" spans="1:22" x14ac:dyDescent="0.3">
      <c r="B357" s="77" t="s">
        <v>2551</v>
      </c>
      <c r="C357" s="125"/>
      <c r="D357" s="79">
        <f>SUM(D314:D356)</f>
        <v>4044650</v>
      </c>
      <c r="E357" s="79">
        <f>SUM(E314:E356)</f>
        <v>6953168</v>
      </c>
      <c r="F357" s="79">
        <f>SUM(F314:F356)</f>
        <v>719013</v>
      </c>
      <c r="G357" s="79">
        <f>SUM(G314:G356)</f>
        <v>11716831</v>
      </c>
      <c r="H357" s="97"/>
      <c r="I357" s="97"/>
      <c r="J357" s="79">
        <f>SUM(J314:J356)</f>
        <v>1279603</v>
      </c>
      <c r="K357" s="105"/>
      <c r="L357" s="79">
        <f>SUM(L314:L356)</f>
        <v>580058</v>
      </c>
      <c r="M357" s="79">
        <f>SUM(M314:M356)</f>
        <v>620910</v>
      </c>
      <c r="N357" s="79">
        <f>SUM(N314:N356)</f>
        <v>7164240</v>
      </c>
      <c r="O357" s="110"/>
      <c r="P357" s="110"/>
      <c r="Q357" s="79">
        <f>SUM(Q314:Q356)</f>
        <v>1366271</v>
      </c>
      <c r="R357" s="78"/>
      <c r="S357" s="115">
        <f>SUM(S314:S356)</f>
        <v>794073</v>
      </c>
      <c r="T357" s="79">
        <f>SUM(T314:T356)</f>
        <v>5682103</v>
      </c>
      <c r="U357" s="79">
        <f>SUM(U314:U356)</f>
        <v>754917</v>
      </c>
      <c r="V357" s="80">
        <f>SUM(V314:V356)</f>
        <v>1551801</v>
      </c>
    </row>
    <row r="358" spans="1:22" ht="15" thickBot="1" x14ac:dyDescent="0.35">
      <c r="B358" s="81" t="s">
        <v>2552</v>
      </c>
      <c r="C358" s="126"/>
      <c r="D358" s="83">
        <f>D357/43</f>
        <v>94061.627906976748</v>
      </c>
      <c r="E358" s="83">
        <f t="shared" ref="E358:V358" si="46">E357/43</f>
        <v>161701.58139534883</v>
      </c>
      <c r="F358" s="83">
        <f t="shared" si="46"/>
        <v>16721.232558139534</v>
      </c>
      <c r="G358" s="83">
        <f t="shared" si="46"/>
        <v>272484.4418604651</v>
      </c>
      <c r="H358" s="98">
        <f>G357/V357</f>
        <v>7.5504726443661268</v>
      </c>
      <c r="I358" s="98">
        <f>G357/T357</f>
        <v>2.0620588891120066</v>
      </c>
      <c r="J358" s="83">
        <f t="shared" si="46"/>
        <v>29758.20930232558</v>
      </c>
      <c r="K358" s="98">
        <f>J357/V357</f>
        <v>0.82459219964415542</v>
      </c>
      <c r="L358" s="83">
        <f t="shared" si="46"/>
        <v>13489.720930232557</v>
      </c>
      <c r="M358" s="83">
        <f t="shared" si="46"/>
        <v>14439.767441860466</v>
      </c>
      <c r="N358" s="83">
        <f t="shared" si="46"/>
        <v>166610.23255813954</v>
      </c>
      <c r="O358" s="98">
        <f>N357/V357</f>
        <v>4.616725984839551</v>
      </c>
      <c r="P358" s="98">
        <f>N357/U357</f>
        <v>9.4901028854827754</v>
      </c>
      <c r="Q358" s="83">
        <f>Q357/42</f>
        <v>32530.261904761905</v>
      </c>
      <c r="R358" s="120">
        <v>1</v>
      </c>
      <c r="S358" s="83">
        <f>S357/35</f>
        <v>22687.8</v>
      </c>
      <c r="T358" s="83">
        <f t="shared" si="46"/>
        <v>132141.93023255814</v>
      </c>
      <c r="U358" s="83">
        <f t="shared" si="46"/>
        <v>17556.20930232558</v>
      </c>
      <c r="V358" s="84">
        <f t="shared" si="46"/>
        <v>36088.395348837206</v>
      </c>
    </row>
    <row r="359" spans="1:22" ht="15" thickBot="1" x14ac:dyDescent="0.35">
      <c r="B359" s="22"/>
      <c r="C359" s="4"/>
      <c r="D359" s="6"/>
      <c r="E359" s="6"/>
      <c r="F359" s="6"/>
      <c r="G359" s="6"/>
      <c r="H359" s="95"/>
      <c r="I359" s="95"/>
      <c r="J359" s="6"/>
      <c r="K359" s="103"/>
      <c r="L359" s="6"/>
      <c r="M359" s="6"/>
      <c r="N359" s="6"/>
      <c r="O359" s="109"/>
      <c r="P359" s="109"/>
      <c r="Q359" s="6"/>
      <c r="R359" s="4"/>
      <c r="S359" s="31"/>
      <c r="T359" s="6"/>
      <c r="U359" s="6"/>
      <c r="V359" s="6"/>
    </row>
    <row r="360" spans="1:22" ht="15" thickBot="1" x14ac:dyDescent="0.35">
      <c r="A360" s="4" t="s">
        <v>3245</v>
      </c>
      <c r="B360" s="44" t="s">
        <v>377</v>
      </c>
      <c r="C360" s="76" t="s">
        <v>378</v>
      </c>
      <c r="D360" s="52">
        <v>2925196</v>
      </c>
      <c r="E360" s="52">
        <v>5603073</v>
      </c>
      <c r="F360" s="52">
        <v>362961</v>
      </c>
      <c r="G360" s="52">
        <v>8891230</v>
      </c>
      <c r="H360" s="99">
        <f>G360/V360</f>
        <v>54.350693807689957</v>
      </c>
      <c r="I360" s="99">
        <f>G360/T360</f>
        <v>12.491314188254169</v>
      </c>
      <c r="J360" s="52">
        <v>27065</v>
      </c>
      <c r="K360" s="106">
        <f>J360/V360</f>
        <v>0.16544409805000307</v>
      </c>
      <c r="L360" s="52">
        <v>46781</v>
      </c>
      <c r="M360" s="52">
        <v>36146</v>
      </c>
      <c r="N360" s="52">
        <v>1593844</v>
      </c>
      <c r="O360" s="112">
        <f>N360/V360</f>
        <v>9.7429182712879765</v>
      </c>
      <c r="P360" s="112">
        <f>N360/U360</f>
        <v>12.639824896706504</v>
      </c>
      <c r="Q360" s="52">
        <v>198947</v>
      </c>
      <c r="R360" s="51" t="s">
        <v>460</v>
      </c>
      <c r="S360" s="53">
        <v>662948</v>
      </c>
      <c r="T360" s="52">
        <v>711793</v>
      </c>
      <c r="U360" s="52">
        <v>126097</v>
      </c>
      <c r="V360" s="52">
        <v>163590</v>
      </c>
    </row>
    <row r="361" spans="1:22" ht="15" thickBot="1" x14ac:dyDescent="0.35">
      <c r="A361" s="4" t="s">
        <v>3246</v>
      </c>
      <c r="B361" s="21" t="s">
        <v>379</v>
      </c>
      <c r="C361" s="4" t="s">
        <v>378</v>
      </c>
      <c r="D361" s="6">
        <v>263299</v>
      </c>
      <c r="E361" s="6">
        <v>489305</v>
      </c>
      <c r="F361" s="6">
        <v>33412</v>
      </c>
      <c r="G361" s="6">
        <v>786016</v>
      </c>
      <c r="H361" s="96">
        <f t="shared" ref="H361:H403" si="47">G361/V361</f>
        <v>7.2994864460768385</v>
      </c>
      <c r="I361" s="95">
        <f>G361/T361</f>
        <v>2.242294054047886</v>
      </c>
      <c r="J361" s="6">
        <v>52851</v>
      </c>
      <c r="K361" s="103">
        <f>J361/V361</f>
        <v>0.490810820850475</v>
      </c>
      <c r="L361" s="6">
        <v>83227</v>
      </c>
      <c r="M361" s="6">
        <v>79947</v>
      </c>
      <c r="N361" s="6">
        <v>399824</v>
      </c>
      <c r="O361" s="113">
        <f t="shared" ref="O361:O403" si="48">N361/V361</f>
        <v>3.7130412979077088</v>
      </c>
      <c r="P361" s="113">
        <f t="shared" ref="P361:P403" si="49">N361/U361</f>
        <v>6.532538191324238</v>
      </c>
      <c r="Q361" s="6">
        <v>107668</v>
      </c>
      <c r="R361" s="4" t="s">
        <v>460</v>
      </c>
      <c r="S361" s="46" t="s">
        <v>2557</v>
      </c>
      <c r="T361" s="6">
        <v>350541</v>
      </c>
      <c r="U361" s="6">
        <v>61205</v>
      </c>
      <c r="V361" s="6">
        <v>107681</v>
      </c>
    </row>
    <row r="362" spans="1:22" ht="15" thickBot="1" x14ac:dyDescent="0.35">
      <c r="A362" s="4" t="s">
        <v>3247</v>
      </c>
      <c r="B362" s="3" t="s">
        <v>380</v>
      </c>
      <c r="C362" s="4" t="s">
        <v>378</v>
      </c>
      <c r="D362" s="6">
        <v>510660</v>
      </c>
      <c r="E362" s="6">
        <v>1101648</v>
      </c>
      <c r="F362" s="6">
        <v>29960</v>
      </c>
      <c r="G362" s="6">
        <v>1642268</v>
      </c>
      <c r="H362" s="96">
        <f t="shared" si="47"/>
        <v>18.21241391547359</v>
      </c>
      <c r="I362" s="95">
        <f t="shared" ref="I362:I403" si="50">G362/T362</f>
        <v>5.1533127067107651</v>
      </c>
      <c r="J362" s="6">
        <v>61818</v>
      </c>
      <c r="K362" s="103">
        <f t="shared" ref="K362:K403" si="51">J362/V362</f>
        <v>0.68554888935712466</v>
      </c>
      <c r="L362" s="6">
        <v>12717</v>
      </c>
      <c r="M362" s="6">
        <v>13206</v>
      </c>
      <c r="N362" s="6">
        <v>535488</v>
      </c>
      <c r="O362" s="113">
        <f t="shared" si="48"/>
        <v>5.9384516429529901</v>
      </c>
      <c r="P362" s="113">
        <f t="shared" si="49"/>
        <v>5.9968419284394425</v>
      </c>
      <c r="Q362" s="46" t="s">
        <v>2557</v>
      </c>
      <c r="R362" s="4" t="s">
        <v>460</v>
      </c>
      <c r="S362" s="31">
        <v>96939</v>
      </c>
      <c r="T362" s="6">
        <v>318682</v>
      </c>
      <c r="U362" s="6">
        <v>89295</v>
      </c>
      <c r="V362" s="6">
        <v>90173</v>
      </c>
    </row>
    <row r="363" spans="1:22" ht="15" thickBot="1" x14ac:dyDescent="0.35">
      <c r="A363" s="4" t="s">
        <v>3248</v>
      </c>
      <c r="B363" s="3" t="s">
        <v>381</v>
      </c>
      <c r="C363" s="4" t="s">
        <v>378</v>
      </c>
      <c r="D363" s="6">
        <v>761658</v>
      </c>
      <c r="E363" s="6">
        <v>1944086</v>
      </c>
      <c r="F363" s="6">
        <v>144744</v>
      </c>
      <c r="G363" s="6">
        <v>2850488</v>
      </c>
      <c r="H363" s="96">
        <f t="shared" si="47"/>
        <v>11.933768457541897</v>
      </c>
      <c r="I363" s="95">
        <f t="shared" si="50"/>
        <v>4.1032222774023133</v>
      </c>
      <c r="J363" s="6">
        <v>272656</v>
      </c>
      <c r="K363" s="103">
        <f t="shared" si="51"/>
        <v>1.14149351709586</v>
      </c>
      <c r="L363" s="6">
        <v>48314</v>
      </c>
      <c r="M363" s="6">
        <v>42730</v>
      </c>
      <c r="N363" s="6">
        <v>1411263</v>
      </c>
      <c r="O363" s="113">
        <f t="shared" si="48"/>
        <v>5.9083517891308261</v>
      </c>
      <c r="P363" s="113">
        <f t="shared" si="49"/>
        <v>16.879117330462865</v>
      </c>
      <c r="Q363" s="6">
        <v>283538</v>
      </c>
      <c r="R363" s="4" t="s">
        <v>460</v>
      </c>
      <c r="S363" s="31">
        <v>118377</v>
      </c>
      <c r="T363" s="6">
        <v>694695</v>
      </c>
      <c r="U363" s="6">
        <v>83610</v>
      </c>
      <c r="V363" s="6">
        <v>238859</v>
      </c>
    </row>
    <row r="364" spans="1:22" ht="15" thickBot="1" x14ac:dyDescent="0.35">
      <c r="A364" s="4" t="s">
        <v>3249</v>
      </c>
      <c r="B364" s="3" t="s">
        <v>382</v>
      </c>
      <c r="C364" s="4" t="s">
        <v>378</v>
      </c>
      <c r="D364" s="6">
        <v>142740</v>
      </c>
      <c r="E364" s="6">
        <v>159660</v>
      </c>
      <c r="F364" s="6">
        <v>10235</v>
      </c>
      <c r="G364" s="6">
        <v>312635</v>
      </c>
      <c r="H364" s="96">
        <f t="shared" si="47"/>
        <v>6.0541247095274979</v>
      </c>
      <c r="I364" s="95">
        <f t="shared" si="50"/>
        <v>2.0509397448092628</v>
      </c>
      <c r="J364" s="6">
        <v>36888</v>
      </c>
      <c r="K364" s="103">
        <f t="shared" si="51"/>
        <v>0.71432997676219989</v>
      </c>
      <c r="L364" s="6">
        <v>16016</v>
      </c>
      <c r="M364" s="6">
        <v>14152</v>
      </c>
      <c r="N364" s="6">
        <v>271401</v>
      </c>
      <c r="O364" s="113">
        <f t="shared" si="48"/>
        <v>5.2556351665375676</v>
      </c>
      <c r="P364" s="113">
        <f t="shared" si="49"/>
        <v>7.6784077406212869</v>
      </c>
      <c r="Q364" s="6">
        <v>75023</v>
      </c>
      <c r="R364" s="4" t="s">
        <v>460</v>
      </c>
      <c r="S364" s="31">
        <v>38532</v>
      </c>
      <c r="T364" s="6">
        <v>152435</v>
      </c>
      <c r="U364" s="6">
        <v>35346</v>
      </c>
      <c r="V364" s="6">
        <v>51640</v>
      </c>
    </row>
    <row r="365" spans="1:22" ht="15" thickBot="1" x14ac:dyDescent="0.35">
      <c r="A365" s="4" t="s">
        <v>3250</v>
      </c>
      <c r="B365" s="3" t="s">
        <v>383</v>
      </c>
      <c r="C365" s="4" t="s">
        <v>378</v>
      </c>
      <c r="D365" s="6">
        <v>549131</v>
      </c>
      <c r="E365" s="6">
        <v>938055</v>
      </c>
      <c r="F365" s="6">
        <v>53599</v>
      </c>
      <c r="G365" s="6">
        <v>1540785</v>
      </c>
      <c r="H365" s="96">
        <f t="shared" si="47"/>
        <v>9.072353429545494</v>
      </c>
      <c r="I365" s="95">
        <f t="shared" si="50"/>
        <v>4.9036634618138768</v>
      </c>
      <c r="J365" s="6">
        <v>0</v>
      </c>
      <c r="K365" s="103">
        <f t="shared" si="51"/>
        <v>0</v>
      </c>
      <c r="L365" s="6">
        <v>6883</v>
      </c>
      <c r="M365" s="6">
        <v>7442</v>
      </c>
      <c r="N365" s="6">
        <v>695675</v>
      </c>
      <c r="O365" s="113">
        <f t="shared" si="48"/>
        <v>4.0962298257700214</v>
      </c>
      <c r="P365" s="113">
        <f t="shared" si="49"/>
        <v>5.3235816281240913</v>
      </c>
      <c r="Q365" s="6">
        <v>103056</v>
      </c>
      <c r="R365" s="4" t="s">
        <v>460</v>
      </c>
      <c r="S365" s="46" t="s">
        <v>2557</v>
      </c>
      <c r="T365" s="6">
        <v>314211</v>
      </c>
      <c r="U365" s="6">
        <v>130678</v>
      </c>
      <c r="V365" s="6">
        <v>169833</v>
      </c>
    </row>
    <row r="366" spans="1:22" ht="15" thickBot="1" x14ac:dyDescent="0.35">
      <c r="A366" s="4" t="s">
        <v>3251</v>
      </c>
      <c r="B366" s="3" t="s">
        <v>384</v>
      </c>
      <c r="C366" s="4" t="s">
        <v>378</v>
      </c>
      <c r="D366" s="6">
        <v>86872</v>
      </c>
      <c r="E366" s="6">
        <v>127355</v>
      </c>
      <c r="F366" s="6">
        <v>1349</v>
      </c>
      <c r="G366" s="6">
        <v>215576</v>
      </c>
      <c r="H366" s="96">
        <f t="shared" si="47"/>
        <v>3.7313670509225605</v>
      </c>
      <c r="I366" s="95">
        <f t="shared" si="50"/>
        <v>1.256094718687363</v>
      </c>
      <c r="J366" s="6">
        <v>22100</v>
      </c>
      <c r="K366" s="103">
        <f t="shared" si="51"/>
        <v>0.38252501125073562</v>
      </c>
      <c r="L366" s="6">
        <v>33794</v>
      </c>
      <c r="M366" s="6">
        <v>29779</v>
      </c>
      <c r="N366" s="6">
        <v>285000</v>
      </c>
      <c r="O366" s="113">
        <f t="shared" si="48"/>
        <v>4.9330148509710252</v>
      </c>
      <c r="P366" s="113">
        <f t="shared" si="49"/>
        <v>16.013035172491293</v>
      </c>
      <c r="Q366" s="6">
        <v>104085</v>
      </c>
      <c r="R366" s="4" t="s">
        <v>460</v>
      </c>
      <c r="S366" s="31">
        <v>75000</v>
      </c>
      <c r="T366" s="6">
        <v>171624</v>
      </c>
      <c r="U366" s="6">
        <v>17798</v>
      </c>
      <c r="V366" s="6">
        <v>57774</v>
      </c>
    </row>
    <row r="367" spans="1:22" ht="15" thickBot="1" x14ac:dyDescent="0.35">
      <c r="A367" s="4" t="s">
        <v>3252</v>
      </c>
      <c r="B367" s="3" t="s">
        <v>385</v>
      </c>
      <c r="C367" s="4" t="s">
        <v>378</v>
      </c>
      <c r="D367" s="6">
        <v>239721</v>
      </c>
      <c r="E367" s="6">
        <v>338374</v>
      </c>
      <c r="F367" s="6">
        <v>32144</v>
      </c>
      <c r="G367" s="6">
        <v>610239</v>
      </c>
      <c r="H367" s="96">
        <f t="shared" si="47"/>
        <v>6.2172220920399788</v>
      </c>
      <c r="I367" s="95">
        <f t="shared" si="50"/>
        <v>2.4533601891161712</v>
      </c>
      <c r="J367" s="6">
        <v>90000</v>
      </c>
      <c r="K367" s="103">
        <f t="shared" si="51"/>
        <v>0.91693580430552302</v>
      </c>
      <c r="L367" s="6">
        <v>1820</v>
      </c>
      <c r="M367" s="6">
        <v>2842</v>
      </c>
      <c r="N367" s="6">
        <v>385723</v>
      </c>
      <c r="O367" s="113">
        <f t="shared" si="48"/>
        <v>3.9298136582682139</v>
      </c>
      <c r="P367" s="113">
        <f t="shared" si="49"/>
        <v>11.112734082397004</v>
      </c>
      <c r="Q367" s="6">
        <v>117623</v>
      </c>
      <c r="R367" s="4" t="s">
        <v>460</v>
      </c>
      <c r="S367" s="46" t="s">
        <v>2557</v>
      </c>
      <c r="T367" s="6">
        <v>248736</v>
      </c>
      <c r="U367" s="6">
        <v>34710</v>
      </c>
      <c r="V367" s="6">
        <v>98153</v>
      </c>
    </row>
    <row r="368" spans="1:22" ht="15" thickBot="1" x14ac:dyDescent="0.35">
      <c r="A368" s="4" t="s">
        <v>3253</v>
      </c>
      <c r="B368" s="3" t="s">
        <v>386</v>
      </c>
      <c r="C368" s="4" t="s">
        <v>378</v>
      </c>
      <c r="D368" s="6">
        <v>293647</v>
      </c>
      <c r="E368" s="6">
        <v>1174587</v>
      </c>
      <c r="F368" s="6">
        <v>15095</v>
      </c>
      <c r="G368" s="6">
        <v>1483329</v>
      </c>
      <c r="H368" s="96">
        <f t="shared" si="47"/>
        <v>2.0781406517721921</v>
      </c>
      <c r="I368" s="95">
        <f t="shared" si="50"/>
        <v>0.22280042020782684</v>
      </c>
      <c r="J368" s="6">
        <v>746278</v>
      </c>
      <c r="K368" s="103">
        <f t="shared" si="51"/>
        <v>1.0455338291931513</v>
      </c>
      <c r="L368" s="6">
        <v>11021</v>
      </c>
      <c r="M368" s="6">
        <v>600</v>
      </c>
      <c r="N368" s="6">
        <v>2772148</v>
      </c>
      <c r="O368" s="113">
        <f t="shared" si="48"/>
        <v>3.8837732232896269</v>
      </c>
      <c r="P368" s="113">
        <f t="shared" si="49"/>
        <v>6.6974332708401789</v>
      </c>
      <c r="Q368" s="6">
        <v>657519</v>
      </c>
      <c r="R368" s="4" t="s">
        <v>460</v>
      </c>
      <c r="S368" s="31">
        <v>120392</v>
      </c>
      <c r="T368" s="6">
        <v>6657658</v>
      </c>
      <c r="U368" s="6">
        <v>413912</v>
      </c>
      <c r="V368" s="6">
        <v>713777</v>
      </c>
    </row>
    <row r="369" spans="1:22" ht="15" thickBot="1" x14ac:dyDescent="0.35">
      <c r="A369" s="4" t="s">
        <v>3254</v>
      </c>
      <c r="B369" s="3" t="s">
        <v>387</v>
      </c>
      <c r="C369" s="4" t="s">
        <v>378</v>
      </c>
      <c r="D369" s="6">
        <v>450049</v>
      </c>
      <c r="E369" s="6">
        <v>638018</v>
      </c>
      <c r="F369" s="6">
        <v>48028</v>
      </c>
      <c r="G369" s="6">
        <v>1136095</v>
      </c>
      <c r="H369" s="96">
        <f t="shared" si="47"/>
        <v>12.607588334517045</v>
      </c>
      <c r="I369" s="95">
        <f t="shared" si="50"/>
        <v>3.4673830771672383</v>
      </c>
      <c r="J369" s="6">
        <v>196752</v>
      </c>
      <c r="K369" s="103">
        <f t="shared" si="51"/>
        <v>2.1834161931818183</v>
      </c>
      <c r="L369" s="6">
        <v>3760</v>
      </c>
      <c r="M369" s="6">
        <v>5291</v>
      </c>
      <c r="N369" s="6">
        <v>627577</v>
      </c>
      <c r="O369" s="113">
        <f t="shared" si="48"/>
        <v>6.9644109552556817</v>
      </c>
      <c r="P369" s="113">
        <f t="shared" si="49"/>
        <v>10.945601367378261</v>
      </c>
      <c r="Q369" s="6">
        <v>155150</v>
      </c>
      <c r="R369" s="4" t="s">
        <v>460</v>
      </c>
      <c r="S369" s="31">
        <v>263444</v>
      </c>
      <c r="T369" s="6">
        <v>327652</v>
      </c>
      <c r="U369" s="6">
        <v>57336</v>
      </c>
      <c r="V369" s="6">
        <v>90112</v>
      </c>
    </row>
    <row r="370" spans="1:22" ht="15" thickBot="1" x14ac:dyDescent="0.35">
      <c r="A370" s="4" t="s">
        <v>3255</v>
      </c>
      <c r="B370" s="3" t="s">
        <v>388</v>
      </c>
      <c r="C370" s="4" t="s">
        <v>378</v>
      </c>
      <c r="D370" s="6">
        <v>43868</v>
      </c>
      <c r="E370" s="6">
        <v>117166</v>
      </c>
      <c r="F370" s="6">
        <v>9988</v>
      </c>
      <c r="G370" s="6">
        <v>171022</v>
      </c>
      <c r="H370" s="96">
        <f t="shared" si="47"/>
        <v>1.6695823652302946</v>
      </c>
      <c r="I370" s="95">
        <f t="shared" si="50"/>
        <v>0.4974302741913435</v>
      </c>
      <c r="J370" s="6">
        <v>46200</v>
      </c>
      <c r="K370" s="103">
        <f t="shared" si="51"/>
        <v>0.45102212156120036</v>
      </c>
      <c r="L370" s="6">
        <v>0</v>
      </c>
      <c r="M370" s="6">
        <v>0</v>
      </c>
      <c r="N370" s="6">
        <v>187680</v>
      </c>
      <c r="O370" s="113">
        <f t="shared" si="48"/>
        <v>1.8322041509654998</v>
      </c>
      <c r="P370" s="113">
        <f t="shared" si="49"/>
        <v>5.5418413748302129</v>
      </c>
      <c r="Q370" s="6">
        <v>54984</v>
      </c>
      <c r="R370" s="4" t="s">
        <v>460</v>
      </c>
      <c r="S370" s="31">
        <v>226884</v>
      </c>
      <c r="T370" s="6">
        <v>343811</v>
      </c>
      <c r="U370" s="6">
        <v>33866</v>
      </c>
      <c r="V370" s="6">
        <v>102434</v>
      </c>
    </row>
    <row r="371" spans="1:22" ht="15" thickBot="1" x14ac:dyDescent="0.35">
      <c r="A371" s="4" t="s">
        <v>3256</v>
      </c>
      <c r="B371" s="3" t="s">
        <v>389</v>
      </c>
      <c r="C371" s="4" t="s">
        <v>378</v>
      </c>
      <c r="D371" s="6">
        <v>300786</v>
      </c>
      <c r="E371" s="6">
        <v>1476319</v>
      </c>
      <c r="F371" s="6">
        <v>682067</v>
      </c>
      <c r="G371" s="6">
        <v>2459172</v>
      </c>
      <c r="H371" s="96">
        <f t="shared" si="47"/>
        <v>7.3945159922662205</v>
      </c>
      <c r="I371" s="95">
        <f t="shared" si="50"/>
        <v>3.4915450603559166</v>
      </c>
      <c r="J371" s="6">
        <v>292845</v>
      </c>
      <c r="K371" s="103">
        <f t="shared" si="51"/>
        <v>0.8805594060745654</v>
      </c>
      <c r="L371" s="6">
        <v>29629</v>
      </c>
      <c r="M371" s="6">
        <v>28121</v>
      </c>
      <c r="N371" s="6">
        <v>1263884</v>
      </c>
      <c r="O371" s="113">
        <f t="shared" si="48"/>
        <v>3.8003890945283207</v>
      </c>
      <c r="P371" s="113">
        <f t="shared" si="49"/>
        <v>22.850499900562276</v>
      </c>
      <c r="Q371" s="6">
        <v>267635</v>
      </c>
      <c r="R371" s="4" t="s">
        <v>460</v>
      </c>
      <c r="S371" s="31">
        <v>42834</v>
      </c>
      <c r="T371" s="6">
        <v>704322</v>
      </c>
      <c r="U371" s="6">
        <v>55311</v>
      </c>
      <c r="V371" s="6">
        <v>332567</v>
      </c>
    </row>
    <row r="372" spans="1:22" ht="15" thickBot="1" x14ac:dyDescent="0.35">
      <c r="A372" s="4" t="s">
        <v>3257</v>
      </c>
      <c r="B372" s="3" t="s">
        <v>390</v>
      </c>
      <c r="C372" s="4" t="s">
        <v>378</v>
      </c>
      <c r="D372" s="6">
        <v>321003</v>
      </c>
      <c r="E372" s="6">
        <v>365202</v>
      </c>
      <c r="F372" s="6">
        <v>35152</v>
      </c>
      <c r="G372" s="6">
        <v>721357</v>
      </c>
      <c r="H372" s="96">
        <f t="shared" si="47"/>
        <v>9.4040569961020513</v>
      </c>
      <c r="I372" s="95">
        <f t="shared" si="50"/>
        <v>2.9267062651638711</v>
      </c>
      <c r="J372" s="6">
        <v>86268</v>
      </c>
      <c r="K372" s="103">
        <f t="shared" si="51"/>
        <v>1.1246431225311901</v>
      </c>
      <c r="L372" s="6">
        <v>24319</v>
      </c>
      <c r="M372" s="6">
        <v>18117</v>
      </c>
      <c r="N372" s="6">
        <v>330000</v>
      </c>
      <c r="O372" s="113">
        <f t="shared" si="48"/>
        <v>4.302084555516446</v>
      </c>
      <c r="P372" s="113">
        <f t="shared" si="49"/>
        <v>6.272571754419312</v>
      </c>
      <c r="Q372" s="6">
        <v>34895</v>
      </c>
      <c r="R372" s="4" t="s">
        <v>460</v>
      </c>
      <c r="S372" s="31">
        <v>24185</v>
      </c>
      <c r="T372" s="6">
        <v>246474</v>
      </c>
      <c r="U372" s="6">
        <v>52610</v>
      </c>
      <c r="V372" s="6">
        <v>76707</v>
      </c>
    </row>
    <row r="373" spans="1:22" ht="15" thickBot="1" x14ac:dyDescent="0.35">
      <c r="A373" s="4" t="s">
        <v>3258</v>
      </c>
      <c r="B373" s="3" t="s">
        <v>391</v>
      </c>
      <c r="C373" s="4" t="s">
        <v>378</v>
      </c>
      <c r="D373" s="6">
        <v>484577</v>
      </c>
      <c r="E373" s="6">
        <v>1051310</v>
      </c>
      <c r="F373" s="6">
        <v>84967</v>
      </c>
      <c r="G373" s="6">
        <v>1620854</v>
      </c>
      <c r="H373" s="96">
        <f t="shared" si="47"/>
        <v>8.6197298447138913</v>
      </c>
      <c r="I373" s="95">
        <f t="shared" si="50"/>
        <v>1.7983053799803179</v>
      </c>
      <c r="J373" s="6">
        <v>233064</v>
      </c>
      <c r="K373" s="103">
        <f t="shared" si="51"/>
        <v>1.2394384173580089</v>
      </c>
      <c r="L373" s="6">
        <v>5135</v>
      </c>
      <c r="M373" s="6">
        <v>9290</v>
      </c>
      <c r="N373" s="6">
        <v>896755</v>
      </c>
      <c r="O373" s="113">
        <f t="shared" si="48"/>
        <v>4.7689587321846414</v>
      </c>
      <c r="P373" s="113">
        <f t="shared" si="49"/>
        <v>13.948375355804078</v>
      </c>
      <c r="Q373" s="6">
        <v>168126</v>
      </c>
      <c r="R373" s="4" t="s">
        <v>460</v>
      </c>
      <c r="S373" s="31">
        <v>152186</v>
      </c>
      <c r="T373" s="6">
        <v>901323</v>
      </c>
      <c r="U373" s="6">
        <v>64291</v>
      </c>
      <c r="V373" s="6">
        <v>188040</v>
      </c>
    </row>
    <row r="374" spans="1:22" ht="15" thickBot="1" x14ac:dyDescent="0.35">
      <c r="A374" s="4" t="s">
        <v>3259</v>
      </c>
      <c r="B374" s="3" t="s">
        <v>392</v>
      </c>
      <c r="C374" s="4" t="s">
        <v>378</v>
      </c>
      <c r="D374" s="6">
        <v>194281</v>
      </c>
      <c r="E374" s="6">
        <v>357795</v>
      </c>
      <c r="F374" s="6">
        <v>38330</v>
      </c>
      <c r="G374" s="6">
        <v>590406</v>
      </c>
      <c r="H374" s="96">
        <f t="shared" si="47"/>
        <v>11.546476834920696</v>
      </c>
      <c r="I374" s="95">
        <f t="shared" si="50"/>
        <v>2.5601592277972185</v>
      </c>
      <c r="J374" s="6">
        <v>98393</v>
      </c>
      <c r="K374" s="103">
        <f t="shared" si="51"/>
        <v>1.9242563510844268</v>
      </c>
      <c r="L374" s="6">
        <v>13219</v>
      </c>
      <c r="M374" s="6">
        <v>16435</v>
      </c>
      <c r="N374" s="6">
        <v>522751</v>
      </c>
      <c r="O374" s="113">
        <f t="shared" si="48"/>
        <v>10.22335869203841</v>
      </c>
      <c r="P374" s="113">
        <f t="shared" si="49"/>
        <v>23.579206134415877</v>
      </c>
      <c r="Q374" s="6">
        <v>61678</v>
      </c>
      <c r="R374" s="4" t="s">
        <v>460</v>
      </c>
      <c r="S374" s="31">
        <v>12449</v>
      </c>
      <c r="T374" s="6">
        <v>230613</v>
      </c>
      <c r="U374" s="6">
        <v>22170</v>
      </c>
      <c r="V374" s="6">
        <v>51133</v>
      </c>
    </row>
    <row r="375" spans="1:22" ht="15" thickBot="1" x14ac:dyDescent="0.35">
      <c r="A375" s="4" t="s">
        <v>3260</v>
      </c>
      <c r="B375" s="3" t="s">
        <v>393</v>
      </c>
      <c r="C375" s="4" t="s">
        <v>378</v>
      </c>
      <c r="D375" s="6">
        <v>352929</v>
      </c>
      <c r="E375" s="6">
        <v>928649</v>
      </c>
      <c r="F375" s="6">
        <v>161295</v>
      </c>
      <c r="G375" s="6">
        <v>1442873</v>
      </c>
      <c r="H375" s="96">
        <f t="shared" si="47"/>
        <v>14.087392480204642</v>
      </c>
      <c r="I375" s="95">
        <f t="shared" si="50"/>
        <v>3.0830356150802132</v>
      </c>
      <c r="J375" s="6">
        <v>72559</v>
      </c>
      <c r="K375" s="103">
        <f t="shared" si="51"/>
        <v>0.70842486550872363</v>
      </c>
      <c r="L375" s="6">
        <v>29549</v>
      </c>
      <c r="M375" s="6">
        <v>35769</v>
      </c>
      <c r="N375" s="6">
        <v>530482</v>
      </c>
      <c r="O375" s="113">
        <f t="shared" si="48"/>
        <v>5.1793249563086414</v>
      </c>
      <c r="P375" s="113">
        <f t="shared" si="49"/>
        <v>10.409363839723715</v>
      </c>
      <c r="Q375" s="6">
        <v>85680</v>
      </c>
      <c r="R375" s="4" t="s">
        <v>460</v>
      </c>
      <c r="S375" s="31">
        <v>49932</v>
      </c>
      <c r="T375" s="6">
        <v>468004</v>
      </c>
      <c r="U375" s="6">
        <v>50962</v>
      </c>
      <c r="V375" s="6">
        <v>102423</v>
      </c>
    </row>
    <row r="376" spans="1:22" ht="15" thickBot="1" x14ac:dyDescent="0.35">
      <c r="A376" s="4" t="s">
        <v>3261</v>
      </c>
      <c r="B376" s="3" t="s">
        <v>394</v>
      </c>
      <c r="C376" s="4" t="s">
        <v>378</v>
      </c>
      <c r="D376" s="6">
        <v>239709</v>
      </c>
      <c r="E376" s="6">
        <v>240412</v>
      </c>
      <c r="F376" s="6">
        <v>24459</v>
      </c>
      <c r="G376" s="6">
        <v>504580</v>
      </c>
      <c r="H376" s="96">
        <f t="shared" si="47"/>
        <v>9.6057415903596102</v>
      </c>
      <c r="I376" s="95">
        <f t="shared" si="50"/>
        <v>2.7734995520230421</v>
      </c>
      <c r="J376" s="6">
        <v>85540</v>
      </c>
      <c r="K376" s="103">
        <f t="shared" si="51"/>
        <v>1.6284338175103277</v>
      </c>
      <c r="L376" s="6">
        <v>7095</v>
      </c>
      <c r="M376" s="6">
        <v>8581</v>
      </c>
      <c r="N376" s="6">
        <v>197738</v>
      </c>
      <c r="O376" s="113">
        <f t="shared" si="48"/>
        <v>3.7643587351748558</v>
      </c>
      <c r="P376" s="113">
        <f t="shared" si="49"/>
        <v>11.222360953461974</v>
      </c>
      <c r="Q376" s="6">
        <v>38302</v>
      </c>
      <c r="R376" s="4" t="s">
        <v>460</v>
      </c>
      <c r="S376" s="31">
        <v>17914</v>
      </c>
      <c r="T376" s="6">
        <v>181929</v>
      </c>
      <c r="U376" s="6">
        <v>17620</v>
      </c>
      <c r="V376" s="6">
        <v>52529</v>
      </c>
    </row>
    <row r="377" spans="1:22" ht="15" thickBot="1" x14ac:dyDescent="0.35">
      <c r="A377" s="4" t="s">
        <v>3262</v>
      </c>
      <c r="B377" s="3" t="s">
        <v>395</v>
      </c>
      <c r="C377" s="4" t="s">
        <v>378</v>
      </c>
      <c r="D377" s="6">
        <v>234732</v>
      </c>
      <c r="E377" s="6">
        <v>763509</v>
      </c>
      <c r="F377" s="6">
        <v>149167</v>
      </c>
      <c r="G377" s="6">
        <v>1147408</v>
      </c>
      <c r="H377" s="96">
        <f t="shared" si="47"/>
        <v>7.1602016873845535</v>
      </c>
      <c r="I377" s="95">
        <f t="shared" si="50"/>
        <v>2.2994240457877586</v>
      </c>
      <c r="J377" s="6">
        <v>149192</v>
      </c>
      <c r="K377" s="103">
        <f t="shared" si="51"/>
        <v>0.93100693924417155</v>
      </c>
      <c r="L377" s="6">
        <v>14890</v>
      </c>
      <c r="M377" s="6">
        <v>20097</v>
      </c>
      <c r="N377" s="6">
        <v>638849</v>
      </c>
      <c r="O377" s="113">
        <f t="shared" si="48"/>
        <v>3.9866269781838151</v>
      </c>
      <c r="P377" s="113">
        <f t="shared" si="49"/>
        <v>9.978429626852849</v>
      </c>
      <c r="Q377" s="6">
        <v>176374</v>
      </c>
      <c r="R377" s="4" t="s">
        <v>460</v>
      </c>
      <c r="S377" s="31">
        <v>23495</v>
      </c>
      <c r="T377" s="6">
        <v>498998</v>
      </c>
      <c r="U377" s="6">
        <v>64023</v>
      </c>
      <c r="V377" s="6">
        <v>160248</v>
      </c>
    </row>
    <row r="378" spans="1:22" ht="15" thickBot="1" x14ac:dyDescent="0.35">
      <c r="A378" s="4" t="s">
        <v>3263</v>
      </c>
      <c r="B378" s="3" t="s">
        <v>396</v>
      </c>
      <c r="C378" s="4" t="s">
        <v>378</v>
      </c>
      <c r="D378" s="6">
        <v>361931</v>
      </c>
      <c r="E378" s="6">
        <v>1317974</v>
      </c>
      <c r="F378" s="6">
        <v>86173</v>
      </c>
      <c r="G378" s="6">
        <v>1766078</v>
      </c>
      <c r="H378" s="96">
        <f t="shared" si="47"/>
        <v>14.244976971906533</v>
      </c>
      <c r="I378" s="95">
        <f t="shared" si="50"/>
        <v>4.0756053714383293</v>
      </c>
      <c r="J378" s="6">
        <v>297089</v>
      </c>
      <c r="K378" s="103">
        <f t="shared" si="51"/>
        <v>2.3962848546931337</v>
      </c>
      <c r="L378" s="6">
        <v>10435</v>
      </c>
      <c r="M378" s="6">
        <v>15784</v>
      </c>
      <c r="N378" s="6">
        <v>780585</v>
      </c>
      <c r="O378" s="113">
        <f t="shared" si="48"/>
        <v>6.2961065986981666</v>
      </c>
      <c r="P378" s="113">
        <f t="shared" si="49"/>
        <v>10.260594668489405</v>
      </c>
      <c r="Q378" s="6">
        <v>120806</v>
      </c>
      <c r="R378" s="4" t="s">
        <v>460</v>
      </c>
      <c r="S378" s="31">
        <v>21613</v>
      </c>
      <c r="T378" s="6">
        <v>433329</v>
      </c>
      <c r="U378" s="6">
        <v>76076</v>
      </c>
      <c r="V378" s="6">
        <v>123979</v>
      </c>
    </row>
    <row r="379" spans="1:22" ht="15" thickBot="1" x14ac:dyDescent="0.35">
      <c r="A379" s="4" t="s">
        <v>3264</v>
      </c>
      <c r="B379" s="3" t="s">
        <v>397</v>
      </c>
      <c r="C379" s="4" t="s">
        <v>378</v>
      </c>
      <c r="D379" s="6">
        <v>1686224</v>
      </c>
      <c r="E379" s="6">
        <v>4011917</v>
      </c>
      <c r="F379" s="6">
        <v>412202</v>
      </c>
      <c r="G379" s="6">
        <v>6110343</v>
      </c>
      <c r="H379" s="96">
        <f t="shared" si="47"/>
        <v>15.443418591720164</v>
      </c>
      <c r="I379" s="95">
        <f t="shared" si="50"/>
        <v>6.2655147380013414</v>
      </c>
      <c r="J379" s="6">
        <v>846239</v>
      </c>
      <c r="K379" s="103">
        <f t="shared" si="51"/>
        <v>2.1388035181721681</v>
      </c>
      <c r="L379" s="6">
        <v>45489</v>
      </c>
      <c r="M379" s="6">
        <v>118647</v>
      </c>
      <c r="N379" s="6">
        <v>2838622</v>
      </c>
      <c r="O379" s="113">
        <f t="shared" si="48"/>
        <v>7.1743972097255222</v>
      </c>
      <c r="P379" s="113">
        <f t="shared" si="49"/>
        <v>11.824142958303828</v>
      </c>
      <c r="Q379" s="6">
        <v>338508</v>
      </c>
      <c r="R379" s="4" t="s">
        <v>460</v>
      </c>
      <c r="S379" s="31">
        <v>500854</v>
      </c>
      <c r="T379" s="6">
        <v>975234</v>
      </c>
      <c r="U379" s="6">
        <v>240070</v>
      </c>
      <c r="V379" s="6">
        <v>395660</v>
      </c>
    </row>
    <row r="380" spans="1:22" ht="15" thickBot="1" x14ac:dyDescent="0.35">
      <c r="A380" s="4" t="s">
        <v>3265</v>
      </c>
      <c r="B380" s="3" t="s">
        <v>398</v>
      </c>
      <c r="C380" s="4" t="s">
        <v>378</v>
      </c>
      <c r="D380" s="6">
        <v>68008</v>
      </c>
      <c r="E380" s="6">
        <v>114424</v>
      </c>
      <c r="F380" s="6">
        <v>9479</v>
      </c>
      <c r="G380" s="6">
        <v>191911</v>
      </c>
      <c r="H380" s="96">
        <f t="shared" si="47"/>
        <v>3.1036484781835236</v>
      </c>
      <c r="I380" s="95">
        <f t="shared" si="50"/>
        <v>1.678658899268745</v>
      </c>
      <c r="J380" s="6">
        <v>10120</v>
      </c>
      <c r="K380" s="103">
        <f t="shared" si="51"/>
        <v>0.16366400362260244</v>
      </c>
      <c r="L380" s="6">
        <v>15606</v>
      </c>
      <c r="M380" s="6">
        <v>29359</v>
      </c>
      <c r="N380" s="6">
        <v>142440</v>
      </c>
      <c r="O380" s="113">
        <f t="shared" si="48"/>
        <v>2.3035870233205031</v>
      </c>
      <c r="P380" s="113">
        <f t="shared" si="49"/>
        <v>6.1375387797311269</v>
      </c>
      <c r="Q380" s="6">
        <v>35754</v>
      </c>
      <c r="R380" s="4" t="s">
        <v>460</v>
      </c>
      <c r="S380" s="31">
        <v>18975</v>
      </c>
      <c r="T380" s="6">
        <v>114324</v>
      </c>
      <c r="U380" s="6">
        <v>23208</v>
      </c>
      <c r="V380" s="6">
        <v>61834</v>
      </c>
    </row>
    <row r="381" spans="1:22" ht="15" thickBot="1" x14ac:dyDescent="0.35">
      <c r="A381" s="4" t="s">
        <v>3266</v>
      </c>
      <c r="B381" s="3" t="s">
        <v>399</v>
      </c>
      <c r="C381" s="4" t="s">
        <v>378</v>
      </c>
      <c r="D381" s="6">
        <v>223165</v>
      </c>
      <c r="E381" s="6">
        <v>331869</v>
      </c>
      <c r="F381" s="6">
        <v>33781</v>
      </c>
      <c r="G381" s="6">
        <v>588815</v>
      </c>
      <c r="H381" s="96">
        <f t="shared" si="47"/>
        <v>6.073889542200491</v>
      </c>
      <c r="I381" s="95">
        <f t="shared" si="50"/>
        <v>2.0604651325550796</v>
      </c>
      <c r="J381" s="6">
        <v>111956</v>
      </c>
      <c r="K381" s="103">
        <f t="shared" si="51"/>
        <v>1.1548761114893442</v>
      </c>
      <c r="L381" s="6">
        <v>48531</v>
      </c>
      <c r="M381" s="6">
        <v>51848</v>
      </c>
      <c r="N381" s="6">
        <v>952400</v>
      </c>
      <c r="O381" s="113">
        <f t="shared" si="48"/>
        <v>9.8244311031338327</v>
      </c>
      <c r="P381" s="113">
        <f t="shared" si="49"/>
        <v>21.392632524707995</v>
      </c>
      <c r="Q381" s="6">
        <v>71955</v>
      </c>
      <c r="R381" s="4" t="s">
        <v>460</v>
      </c>
      <c r="S381" s="31">
        <v>26432</v>
      </c>
      <c r="T381" s="6">
        <v>285768</v>
      </c>
      <c r="U381" s="6">
        <v>44520</v>
      </c>
      <c r="V381" s="6">
        <v>96942</v>
      </c>
    </row>
    <row r="382" spans="1:22" ht="15" thickBot="1" x14ac:dyDescent="0.35">
      <c r="A382" s="4" t="s">
        <v>3267</v>
      </c>
      <c r="B382" s="3" t="s">
        <v>400</v>
      </c>
      <c r="C382" s="4" t="s">
        <v>378</v>
      </c>
      <c r="D382" s="6">
        <v>360127</v>
      </c>
      <c r="E382" s="6">
        <v>847209</v>
      </c>
      <c r="F382" s="6">
        <v>188270</v>
      </c>
      <c r="G382" s="6">
        <v>1395606</v>
      </c>
      <c r="H382" s="96">
        <f t="shared" si="47"/>
        <v>9.3068320496148846</v>
      </c>
      <c r="I382" s="95">
        <f t="shared" si="50"/>
        <v>2.4530148435234254</v>
      </c>
      <c r="J382" s="6">
        <v>47604</v>
      </c>
      <c r="K382" s="103">
        <f t="shared" si="51"/>
        <v>0.3174552365709713</v>
      </c>
      <c r="L382" s="6">
        <v>25653</v>
      </c>
      <c r="M382" s="6">
        <v>41733</v>
      </c>
      <c r="N382" s="6">
        <v>633308</v>
      </c>
      <c r="O382" s="113">
        <f t="shared" si="48"/>
        <v>4.2233203294321626</v>
      </c>
      <c r="P382" s="113">
        <f t="shared" si="49"/>
        <v>11.594588162062211</v>
      </c>
      <c r="Q382" s="6">
        <v>280287</v>
      </c>
      <c r="R382" s="4" t="s">
        <v>460</v>
      </c>
      <c r="S382" s="46" t="s">
        <v>2557</v>
      </c>
      <c r="T382" s="6">
        <v>568935</v>
      </c>
      <c r="U382" s="6">
        <v>54621</v>
      </c>
      <c r="V382" s="6">
        <v>149955</v>
      </c>
    </row>
    <row r="383" spans="1:22" ht="15" thickBot="1" x14ac:dyDescent="0.35">
      <c r="A383" s="4" t="s">
        <v>3268</v>
      </c>
      <c r="B383" s="3" t="s">
        <v>401</v>
      </c>
      <c r="C383" s="4" t="s">
        <v>378</v>
      </c>
      <c r="D383" s="6">
        <v>170585</v>
      </c>
      <c r="E383" s="6">
        <v>348674</v>
      </c>
      <c r="F383" s="6">
        <v>34643</v>
      </c>
      <c r="G383" s="6">
        <v>553902</v>
      </c>
      <c r="H383" s="96">
        <f t="shared" si="47"/>
        <v>4.6371033905399752</v>
      </c>
      <c r="I383" s="95">
        <f t="shared" si="50"/>
        <v>1.7079241350177143</v>
      </c>
      <c r="J383" s="6">
        <v>73886</v>
      </c>
      <c r="K383" s="103">
        <f t="shared" si="51"/>
        <v>0.61855169526998743</v>
      </c>
      <c r="L383" s="6">
        <v>68141</v>
      </c>
      <c r="M383" s="6">
        <v>54262</v>
      </c>
      <c r="N383" s="6">
        <v>414239</v>
      </c>
      <c r="O383" s="113">
        <f t="shared" si="48"/>
        <v>3.467886144830473</v>
      </c>
      <c r="P383" s="113">
        <f t="shared" si="49"/>
        <v>12.966850309897954</v>
      </c>
      <c r="Q383" s="6">
        <v>56460</v>
      </c>
      <c r="R383" s="4" t="s">
        <v>460</v>
      </c>
      <c r="S383" s="46" t="s">
        <v>2557</v>
      </c>
      <c r="T383" s="6">
        <v>324313</v>
      </c>
      <c r="U383" s="6">
        <v>31946</v>
      </c>
      <c r="V383" s="6">
        <v>119450</v>
      </c>
    </row>
    <row r="384" spans="1:22" ht="15" thickBot="1" x14ac:dyDescent="0.35">
      <c r="A384" s="4" t="s">
        <v>3269</v>
      </c>
      <c r="B384" s="3" t="s">
        <v>402</v>
      </c>
      <c r="C384" s="4" t="s">
        <v>378</v>
      </c>
      <c r="D384" s="6">
        <v>386662</v>
      </c>
      <c r="E384" s="6">
        <v>352128</v>
      </c>
      <c r="F384" s="6">
        <v>66802</v>
      </c>
      <c r="G384" s="6">
        <v>805592</v>
      </c>
      <c r="H384" s="96">
        <f t="shared" si="47"/>
        <v>14.548199516018348</v>
      </c>
      <c r="I384" s="95">
        <f t="shared" si="50"/>
        <v>3.8918239965989683</v>
      </c>
      <c r="J384" s="6">
        <v>115392</v>
      </c>
      <c r="K384" s="103">
        <f t="shared" si="51"/>
        <v>2.0838660743309134</v>
      </c>
      <c r="L384" s="6">
        <v>54427</v>
      </c>
      <c r="M384" s="6">
        <v>48696</v>
      </c>
      <c r="N384" s="6">
        <v>401994</v>
      </c>
      <c r="O384" s="113">
        <f t="shared" si="48"/>
        <v>7.2596164264817427</v>
      </c>
      <c r="P384" s="113">
        <f t="shared" si="49"/>
        <v>14.625941422594142</v>
      </c>
      <c r="Q384" s="6">
        <v>59444</v>
      </c>
      <c r="R384" s="4" t="s">
        <v>460</v>
      </c>
      <c r="S384" s="31">
        <v>398116</v>
      </c>
      <c r="T384" s="6">
        <v>206996</v>
      </c>
      <c r="U384" s="6">
        <v>27485</v>
      </c>
      <c r="V384" s="6">
        <v>55374</v>
      </c>
    </row>
    <row r="385" spans="1:22" ht="15" thickBot="1" x14ac:dyDescent="0.35">
      <c r="A385" s="4" t="s">
        <v>3270</v>
      </c>
      <c r="B385" s="3" t="s">
        <v>403</v>
      </c>
      <c r="C385" s="4" t="s">
        <v>378</v>
      </c>
      <c r="D385" s="6">
        <v>7932</v>
      </c>
      <c r="E385" s="6">
        <v>31344</v>
      </c>
      <c r="F385" s="6">
        <v>510898</v>
      </c>
      <c r="G385" s="6">
        <v>550174</v>
      </c>
      <c r="H385" s="96">
        <f t="shared" si="47"/>
        <v>9.2442913551205574</v>
      </c>
      <c r="I385" s="95">
        <f t="shared" si="50"/>
        <v>2.6376995028310346</v>
      </c>
      <c r="J385" s="6">
        <v>12756</v>
      </c>
      <c r="K385" s="103">
        <f t="shared" si="51"/>
        <v>0.21433252121313953</v>
      </c>
      <c r="L385" s="6">
        <v>9104</v>
      </c>
      <c r="M385" s="6">
        <v>3404</v>
      </c>
      <c r="N385" s="6">
        <v>100129</v>
      </c>
      <c r="O385" s="113">
        <f t="shared" si="48"/>
        <v>1.6824161975972445</v>
      </c>
      <c r="P385" s="113">
        <f t="shared" si="49"/>
        <v>5.8180708890180126</v>
      </c>
      <c r="Q385" s="6">
        <v>63917</v>
      </c>
      <c r="R385" s="4" t="s">
        <v>460</v>
      </c>
      <c r="S385" s="31">
        <v>1192</v>
      </c>
      <c r="T385" s="6">
        <v>208581</v>
      </c>
      <c r="U385" s="6">
        <v>17210</v>
      </c>
      <c r="V385" s="6">
        <v>59515</v>
      </c>
    </row>
    <row r="386" spans="1:22" ht="15" thickBot="1" x14ac:dyDescent="0.35">
      <c r="A386" s="4" t="s">
        <v>3271</v>
      </c>
      <c r="B386" s="3" t="s">
        <v>404</v>
      </c>
      <c r="C386" s="4" t="s">
        <v>378</v>
      </c>
      <c r="D386" s="6">
        <v>334024</v>
      </c>
      <c r="E386" s="6">
        <v>436777</v>
      </c>
      <c r="F386" s="6">
        <v>28635</v>
      </c>
      <c r="G386" s="6">
        <v>799436</v>
      </c>
      <c r="H386" s="96">
        <f t="shared" si="47"/>
        <v>15.323672608778992</v>
      </c>
      <c r="I386" s="95">
        <f t="shared" si="50"/>
        <v>3.6312251312705537</v>
      </c>
      <c r="J386" s="6">
        <v>98138</v>
      </c>
      <c r="K386" s="103">
        <f t="shared" si="51"/>
        <v>1.8811194172896299</v>
      </c>
      <c r="L386" s="6">
        <v>9516</v>
      </c>
      <c r="M386" s="6">
        <v>11381</v>
      </c>
      <c r="N386" s="6">
        <v>766136</v>
      </c>
      <c r="O386" s="113">
        <f t="shared" si="48"/>
        <v>14.685374736438567</v>
      </c>
      <c r="P386" s="113">
        <f t="shared" si="49"/>
        <v>16.045741093681279</v>
      </c>
      <c r="Q386" s="6">
        <v>73202</v>
      </c>
      <c r="R386" s="4" t="s">
        <v>460</v>
      </c>
      <c r="S386" s="31">
        <v>84050</v>
      </c>
      <c r="T386" s="6">
        <v>220156</v>
      </c>
      <c r="U386" s="6">
        <v>47747</v>
      </c>
      <c r="V386" s="6">
        <v>52170</v>
      </c>
    </row>
    <row r="387" spans="1:22" ht="15" thickBot="1" x14ac:dyDescent="0.35">
      <c r="A387" s="4" t="s">
        <v>3272</v>
      </c>
      <c r="B387" s="3" t="s">
        <v>405</v>
      </c>
      <c r="C387" s="4" t="s">
        <v>378</v>
      </c>
      <c r="D387" s="6">
        <v>137677</v>
      </c>
      <c r="E387" s="6">
        <v>272427</v>
      </c>
      <c r="F387" s="6">
        <v>17768</v>
      </c>
      <c r="G387" s="6">
        <v>427872</v>
      </c>
      <c r="H387" s="96">
        <f t="shared" si="47"/>
        <v>3.4314860854920202</v>
      </c>
      <c r="I387" s="95">
        <f t="shared" si="50"/>
        <v>1.0635089890908007</v>
      </c>
      <c r="J387" s="6">
        <v>178256</v>
      </c>
      <c r="K387" s="103">
        <f t="shared" si="51"/>
        <v>1.4295933916111958</v>
      </c>
      <c r="L387" s="6">
        <v>35376</v>
      </c>
      <c r="M387" s="6">
        <v>27201</v>
      </c>
      <c r="N387" s="6">
        <v>567530</v>
      </c>
      <c r="O387" s="113">
        <f t="shared" si="48"/>
        <v>4.5515277889165127</v>
      </c>
      <c r="P387" s="113">
        <f t="shared" si="49"/>
        <v>9.3225684577098082</v>
      </c>
      <c r="Q387" s="6">
        <v>122208</v>
      </c>
      <c r="R387" s="4" t="s">
        <v>460</v>
      </c>
      <c r="S387" s="31">
        <v>83200</v>
      </c>
      <c r="T387" s="6">
        <v>402321</v>
      </c>
      <c r="U387" s="6">
        <v>60877</v>
      </c>
      <c r="V387" s="6">
        <v>124690</v>
      </c>
    </row>
    <row r="388" spans="1:22" ht="15" thickBot="1" x14ac:dyDescent="0.35">
      <c r="A388" s="4" t="s">
        <v>3273</v>
      </c>
      <c r="B388" s="3" t="s">
        <v>406</v>
      </c>
      <c r="C388" s="4" t="s">
        <v>378</v>
      </c>
      <c r="D388" s="6">
        <v>679983</v>
      </c>
      <c r="E388" s="6">
        <v>1040932</v>
      </c>
      <c r="F388" s="6">
        <v>85543</v>
      </c>
      <c r="G388" s="6">
        <v>1806458</v>
      </c>
      <c r="H388" s="96">
        <f t="shared" si="47"/>
        <v>17.97738966014828</v>
      </c>
      <c r="I388" s="95">
        <f t="shared" si="50"/>
        <v>6.4272580427094379</v>
      </c>
      <c r="J388" s="6">
        <v>200000</v>
      </c>
      <c r="K388" s="103">
        <f t="shared" si="51"/>
        <v>1.9903468179330248</v>
      </c>
      <c r="L388" s="6">
        <v>16744</v>
      </c>
      <c r="M388" s="6">
        <v>19715</v>
      </c>
      <c r="N388" s="6">
        <v>500000</v>
      </c>
      <c r="O388" s="113">
        <f t="shared" si="48"/>
        <v>4.9758670448325617</v>
      </c>
      <c r="P388" s="113">
        <f t="shared" si="49"/>
        <v>7.8860621737141772</v>
      </c>
      <c r="Q388" s="6">
        <v>84646</v>
      </c>
      <c r="R388" s="4" t="s">
        <v>460</v>
      </c>
      <c r="S388" s="31">
        <v>69733</v>
      </c>
      <c r="T388" s="6">
        <v>281062</v>
      </c>
      <c r="U388" s="6">
        <v>63403</v>
      </c>
      <c r="V388" s="6">
        <v>100485</v>
      </c>
    </row>
    <row r="389" spans="1:22" ht="15" thickBot="1" x14ac:dyDescent="0.35">
      <c r="A389" s="4" t="s">
        <v>3274</v>
      </c>
      <c r="B389" s="3" t="s">
        <v>407</v>
      </c>
      <c r="C389" s="4" t="s">
        <v>378</v>
      </c>
      <c r="D389" s="6">
        <v>145610</v>
      </c>
      <c r="E389" s="6">
        <v>190470</v>
      </c>
      <c r="F389" s="6">
        <v>25957</v>
      </c>
      <c r="G389" s="6">
        <v>362037</v>
      </c>
      <c r="H389" s="96">
        <f t="shared" si="47"/>
        <v>6.3253372003634079</v>
      </c>
      <c r="I389" s="95">
        <f t="shared" si="50"/>
        <v>1.9348368650295273</v>
      </c>
      <c r="J389" s="6">
        <v>35005</v>
      </c>
      <c r="K389" s="103">
        <f t="shared" si="51"/>
        <v>0.61159060731008452</v>
      </c>
      <c r="L389" s="6">
        <v>16508</v>
      </c>
      <c r="M389" s="6">
        <v>31965</v>
      </c>
      <c r="N389" s="6">
        <v>341951</v>
      </c>
      <c r="O389" s="113">
        <f t="shared" si="48"/>
        <v>5.9744042211195749</v>
      </c>
      <c r="P389" s="113">
        <f t="shared" si="49"/>
        <v>10.418347449881177</v>
      </c>
      <c r="Q389" s="6">
        <v>55699</v>
      </c>
      <c r="R389" s="4" t="s">
        <v>460</v>
      </c>
      <c r="S389" s="31">
        <v>21210</v>
      </c>
      <c r="T389" s="6">
        <v>187115</v>
      </c>
      <c r="U389" s="6">
        <v>32822</v>
      </c>
      <c r="V389" s="6">
        <v>57236</v>
      </c>
    </row>
    <row r="390" spans="1:22" ht="15" thickBot="1" x14ac:dyDescent="0.35">
      <c r="A390" s="4" t="s">
        <v>3275</v>
      </c>
      <c r="B390" s="3" t="s">
        <v>408</v>
      </c>
      <c r="C390" s="4" t="s">
        <v>378</v>
      </c>
      <c r="D390" s="6">
        <v>224683</v>
      </c>
      <c r="E390" s="6">
        <v>569065</v>
      </c>
      <c r="F390" s="6">
        <v>23656</v>
      </c>
      <c r="G390" s="6">
        <v>817404</v>
      </c>
      <c r="H390" s="96">
        <f t="shared" si="47"/>
        <v>5.0988322770597332</v>
      </c>
      <c r="I390" s="95">
        <f t="shared" si="50"/>
        <v>1.5935292191082207</v>
      </c>
      <c r="J390" s="6">
        <v>63943</v>
      </c>
      <c r="K390" s="103">
        <f t="shared" si="51"/>
        <v>0.39886596137531816</v>
      </c>
      <c r="L390" s="6">
        <v>12977</v>
      </c>
      <c r="M390" s="6">
        <v>10566</v>
      </c>
      <c r="N390" s="6">
        <v>673192</v>
      </c>
      <c r="O390" s="113">
        <f t="shared" si="48"/>
        <v>4.1992614401916262</v>
      </c>
      <c r="P390" s="113">
        <f t="shared" si="49"/>
        <v>10.174135142896006</v>
      </c>
      <c r="Q390" s="6">
        <v>160084</v>
      </c>
      <c r="R390" s="4" t="s">
        <v>460</v>
      </c>
      <c r="S390" s="31">
        <v>17436</v>
      </c>
      <c r="T390" s="6">
        <v>512952</v>
      </c>
      <c r="U390" s="6">
        <v>66167</v>
      </c>
      <c r="V390" s="6">
        <v>160312</v>
      </c>
    </row>
    <row r="391" spans="1:22" ht="15" thickBot="1" x14ac:dyDescent="0.35">
      <c r="A391" s="4" t="s">
        <v>3276</v>
      </c>
      <c r="B391" s="3" t="s">
        <v>409</v>
      </c>
      <c r="C391" s="4" t="s">
        <v>378</v>
      </c>
      <c r="D391" s="6">
        <v>85020</v>
      </c>
      <c r="E391" s="6">
        <v>198381</v>
      </c>
      <c r="F391" s="6">
        <v>11667</v>
      </c>
      <c r="G391" s="6">
        <v>295068</v>
      </c>
      <c r="H391" s="96">
        <f t="shared" si="47"/>
        <v>4.9412710374277822</v>
      </c>
      <c r="I391" s="95">
        <f t="shared" si="50"/>
        <v>1.8176710835135186</v>
      </c>
      <c r="J391" s="6">
        <v>23220</v>
      </c>
      <c r="K391" s="103">
        <f t="shared" si="51"/>
        <v>0.38884702336096461</v>
      </c>
      <c r="L391" s="6">
        <v>27495</v>
      </c>
      <c r="M391" s="6">
        <v>23384</v>
      </c>
      <c r="N391" s="6">
        <v>219155</v>
      </c>
      <c r="O391" s="113">
        <f t="shared" si="48"/>
        <v>3.670015908900611</v>
      </c>
      <c r="P391" s="113">
        <f t="shared" si="49"/>
        <v>7.8163563734931163</v>
      </c>
      <c r="Q391" s="6">
        <v>27016</v>
      </c>
      <c r="R391" s="4" t="s">
        <v>460</v>
      </c>
      <c r="S391" s="31">
        <v>24168</v>
      </c>
      <c r="T391" s="6">
        <v>162333</v>
      </c>
      <c r="U391" s="6">
        <v>28038</v>
      </c>
      <c r="V391" s="6">
        <v>59715</v>
      </c>
    </row>
    <row r="392" spans="1:22" ht="15" thickBot="1" x14ac:dyDescent="0.35">
      <c r="A392" s="4" t="s">
        <v>3277</v>
      </c>
      <c r="B392" s="3" t="s">
        <v>410</v>
      </c>
      <c r="C392" s="4" t="s">
        <v>378</v>
      </c>
      <c r="D392" s="6">
        <v>91661</v>
      </c>
      <c r="E392" s="6">
        <v>110240</v>
      </c>
      <c r="F392" s="6">
        <v>9989</v>
      </c>
      <c r="G392" s="6">
        <v>211890</v>
      </c>
      <c r="H392" s="96">
        <f t="shared" si="47"/>
        <v>2.8709826025689664</v>
      </c>
      <c r="I392" s="95">
        <f t="shared" si="50"/>
        <v>1.7482961765045628</v>
      </c>
      <c r="J392" s="6">
        <v>34600</v>
      </c>
      <c r="K392" s="103">
        <f t="shared" si="51"/>
        <v>0.46880927862988458</v>
      </c>
      <c r="L392" s="6">
        <v>20643</v>
      </c>
      <c r="M392" s="6">
        <v>30275</v>
      </c>
      <c r="N392" s="6">
        <v>172544</v>
      </c>
      <c r="O392" s="113">
        <f t="shared" si="48"/>
        <v>2.3378678662403121</v>
      </c>
      <c r="P392" s="113">
        <f t="shared" si="49"/>
        <v>7.2619528619528619</v>
      </c>
      <c r="Q392" s="6">
        <v>27217</v>
      </c>
      <c r="R392" s="4" t="s">
        <v>460</v>
      </c>
      <c r="S392" s="31">
        <v>3425</v>
      </c>
      <c r="T392" s="6">
        <v>121198</v>
      </c>
      <c r="U392" s="6">
        <v>23760</v>
      </c>
      <c r="V392" s="6">
        <v>73804</v>
      </c>
    </row>
    <row r="393" spans="1:22" ht="15" thickBot="1" x14ac:dyDescent="0.35">
      <c r="A393" s="4" t="s">
        <v>3278</v>
      </c>
      <c r="B393" s="3" t="s">
        <v>411</v>
      </c>
      <c r="C393" s="4" t="s">
        <v>378</v>
      </c>
      <c r="D393" s="6">
        <v>185477</v>
      </c>
      <c r="E393" s="6">
        <v>265738</v>
      </c>
      <c r="F393" s="6">
        <v>1974</v>
      </c>
      <c r="G393" s="6">
        <v>453189</v>
      </c>
      <c r="H393" s="96">
        <f t="shared" si="47"/>
        <v>5.9776426517529746</v>
      </c>
      <c r="I393" s="95">
        <f t="shared" si="50"/>
        <v>1.4863675273944972</v>
      </c>
      <c r="J393" s="6">
        <v>223904</v>
      </c>
      <c r="K393" s="103">
        <f t="shared" si="51"/>
        <v>2.9533331574643205</v>
      </c>
      <c r="L393" s="6">
        <v>7841</v>
      </c>
      <c r="M393" s="6">
        <v>10002</v>
      </c>
      <c r="N393" s="6">
        <v>432952</v>
      </c>
      <c r="O393" s="113">
        <f t="shared" si="48"/>
        <v>5.7107130609122327</v>
      </c>
      <c r="P393" s="113">
        <f t="shared" si="49"/>
        <v>8.2828336936350944</v>
      </c>
      <c r="Q393" s="46" t="s">
        <v>2557</v>
      </c>
      <c r="R393" s="4" t="s">
        <v>460</v>
      </c>
      <c r="S393" s="46" t="s">
        <v>2557</v>
      </c>
      <c r="T393" s="6">
        <v>304897</v>
      </c>
      <c r="U393" s="6">
        <v>52271</v>
      </c>
      <c r="V393" s="6">
        <v>75814</v>
      </c>
    </row>
    <row r="394" spans="1:22" ht="15" thickBot="1" x14ac:dyDescent="0.35">
      <c r="A394" s="4" t="s">
        <v>3279</v>
      </c>
      <c r="B394" s="3" t="s">
        <v>412</v>
      </c>
      <c r="C394" s="4" t="s">
        <v>378</v>
      </c>
      <c r="D394" s="6">
        <v>227976</v>
      </c>
      <c r="E394" s="6">
        <v>270163</v>
      </c>
      <c r="F394" s="6">
        <v>38346</v>
      </c>
      <c r="G394" s="6">
        <v>536485</v>
      </c>
      <c r="H394" s="96">
        <f t="shared" si="47"/>
        <v>4.1363850145336514</v>
      </c>
      <c r="I394" s="95">
        <f t="shared" si="50"/>
        <v>2.0383710812977549</v>
      </c>
      <c r="J394" s="6">
        <v>68052</v>
      </c>
      <c r="K394" s="103">
        <f t="shared" si="51"/>
        <v>0.52469178636689562</v>
      </c>
      <c r="L394" s="6">
        <v>79360</v>
      </c>
      <c r="M394" s="6">
        <v>86950</v>
      </c>
      <c r="N394" s="6">
        <v>384063</v>
      </c>
      <c r="O394" s="113">
        <f t="shared" si="48"/>
        <v>2.9611870561839337</v>
      </c>
      <c r="P394" s="113">
        <f t="shared" si="49"/>
        <v>7.7023644786715604</v>
      </c>
      <c r="Q394" s="6">
        <v>58209</v>
      </c>
      <c r="R394" s="4" t="s">
        <v>460</v>
      </c>
      <c r="S394" s="31">
        <v>10876</v>
      </c>
      <c r="T394" s="6">
        <v>263193</v>
      </c>
      <c r="U394" s="6">
        <v>49863</v>
      </c>
      <c r="V394" s="6">
        <v>129699</v>
      </c>
    </row>
    <row r="395" spans="1:22" ht="15" thickBot="1" x14ac:dyDescent="0.35">
      <c r="A395" s="4" t="s">
        <v>3280</v>
      </c>
      <c r="B395" s="3" t="s">
        <v>413</v>
      </c>
      <c r="C395" s="4" t="s">
        <v>378</v>
      </c>
      <c r="D395" s="6">
        <v>343080</v>
      </c>
      <c r="E395" s="6">
        <v>781633</v>
      </c>
      <c r="F395" s="6">
        <v>103235</v>
      </c>
      <c r="G395" s="6">
        <v>1227948</v>
      </c>
      <c r="H395" s="96">
        <f t="shared" si="47"/>
        <v>12.607786767423713</v>
      </c>
      <c r="I395" s="95">
        <f t="shared" si="50"/>
        <v>3.5200995301557452</v>
      </c>
      <c r="J395" s="6">
        <v>94395</v>
      </c>
      <c r="K395" s="103">
        <f t="shared" si="51"/>
        <v>0.96918764630991006</v>
      </c>
      <c r="L395" s="6">
        <v>11320</v>
      </c>
      <c r="M395" s="6">
        <v>24308</v>
      </c>
      <c r="N395" s="6">
        <v>641321</v>
      </c>
      <c r="O395" s="113">
        <f t="shared" si="48"/>
        <v>6.5846749353156184</v>
      </c>
      <c r="P395" s="113">
        <f t="shared" si="49"/>
        <v>10.029730067874011</v>
      </c>
      <c r="Q395" s="6">
        <v>74699</v>
      </c>
      <c r="R395" s="4" t="s">
        <v>460</v>
      </c>
      <c r="S395" s="31">
        <v>99888</v>
      </c>
      <c r="T395" s="6">
        <v>348839</v>
      </c>
      <c r="U395" s="6">
        <v>63942</v>
      </c>
      <c r="V395" s="6">
        <v>97396</v>
      </c>
    </row>
    <row r="396" spans="1:22" ht="15" thickBot="1" x14ac:dyDescent="0.35">
      <c r="A396" s="4" t="s">
        <v>3281</v>
      </c>
      <c r="B396" s="3" t="s">
        <v>414</v>
      </c>
      <c r="C396" s="4" t="s">
        <v>378</v>
      </c>
      <c r="D396" s="6">
        <v>584179</v>
      </c>
      <c r="E396" s="6">
        <v>618765</v>
      </c>
      <c r="F396" s="6">
        <v>105643</v>
      </c>
      <c r="G396" s="6">
        <v>1308587</v>
      </c>
      <c r="H396" s="96">
        <f t="shared" si="47"/>
        <v>16.159385033341565</v>
      </c>
      <c r="I396" s="95">
        <f t="shared" si="50"/>
        <v>4.3236205643296106</v>
      </c>
      <c r="J396" s="6">
        <v>61048</v>
      </c>
      <c r="K396" s="103">
        <f t="shared" si="51"/>
        <v>0.75386515188935543</v>
      </c>
      <c r="L396" s="6">
        <v>10044</v>
      </c>
      <c r="M396" s="6">
        <v>9467</v>
      </c>
      <c r="N396" s="6">
        <v>480382</v>
      </c>
      <c r="O396" s="113">
        <f t="shared" si="48"/>
        <v>5.9321066930106197</v>
      </c>
      <c r="P396" s="113">
        <f t="shared" si="49"/>
        <v>10.352391009201991</v>
      </c>
      <c r="Q396" s="6">
        <v>50522</v>
      </c>
      <c r="R396" s="4" t="s">
        <v>460</v>
      </c>
      <c r="S396" s="31">
        <v>38794</v>
      </c>
      <c r="T396" s="6">
        <v>302660</v>
      </c>
      <c r="U396" s="6">
        <v>46403</v>
      </c>
      <c r="V396" s="6">
        <v>80980</v>
      </c>
    </row>
    <row r="397" spans="1:22" ht="15" thickBot="1" x14ac:dyDescent="0.35">
      <c r="A397" s="4" t="s">
        <v>3282</v>
      </c>
      <c r="B397" s="3" t="s">
        <v>415</v>
      </c>
      <c r="C397" s="4" t="s">
        <v>378</v>
      </c>
      <c r="D397" s="6">
        <v>239415</v>
      </c>
      <c r="E397" s="6">
        <v>298505</v>
      </c>
      <c r="F397" s="6">
        <v>30885</v>
      </c>
      <c r="G397" s="6">
        <v>568805</v>
      </c>
      <c r="H397" s="96">
        <f t="shared" si="47"/>
        <v>4.2430402219967771</v>
      </c>
      <c r="I397" s="95">
        <f t="shared" si="50"/>
        <v>1.6743692469820113</v>
      </c>
      <c r="J397" s="6">
        <v>53776</v>
      </c>
      <c r="K397" s="103">
        <f t="shared" si="51"/>
        <v>0.40114578981918003</v>
      </c>
      <c r="L397" s="6">
        <v>70602</v>
      </c>
      <c r="M397" s="6">
        <v>49410</v>
      </c>
      <c r="N397" s="6">
        <v>347214</v>
      </c>
      <c r="O397" s="113">
        <f t="shared" si="48"/>
        <v>2.5900668377394522</v>
      </c>
      <c r="P397" s="113">
        <f t="shared" si="49"/>
        <v>5.5576470588235294</v>
      </c>
      <c r="Q397" s="6">
        <v>129210</v>
      </c>
      <c r="R397" s="4" t="s">
        <v>460</v>
      </c>
      <c r="S397" s="31">
        <v>14692</v>
      </c>
      <c r="T397" s="6">
        <v>339713</v>
      </c>
      <c r="U397" s="6">
        <v>62475</v>
      </c>
      <c r="V397" s="6">
        <v>134056</v>
      </c>
    </row>
    <row r="398" spans="1:22" ht="15" thickBot="1" x14ac:dyDescent="0.35">
      <c r="A398" s="4" t="s">
        <v>3283</v>
      </c>
      <c r="B398" s="3" t="s">
        <v>416</v>
      </c>
      <c r="C398" s="4" t="s">
        <v>378</v>
      </c>
      <c r="D398" s="6">
        <v>105470</v>
      </c>
      <c r="E398" s="6">
        <v>210137</v>
      </c>
      <c r="F398" s="6">
        <v>25282</v>
      </c>
      <c r="G398" s="6">
        <v>340889</v>
      </c>
      <c r="H398" s="96">
        <f t="shared" si="47"/>
        <v>4.7347667263913777</v>
      </c>
      <c r="I398" s="95">
        <f t="shared" si="50"/>
        <v>2.0640924723890719</v>
      </c>
      <c r="J398" s="6">
        <v>31218</v>
      </c>
      <c r="K398" s="103">
        <f t="shared" si="51"/>
        <v>0.43360140005833575</v>
      </c>
      <c r="L398" s="6">
        <v>32481</v>
      </c>
      <c r="M398" s="6">
        <v>54090</v>
      </c>
      <c r="N398" s="6">
        <v>381823</v>
      </c>
      <c r="O398" s="113">
        <f t="shared" si="48"/>
        <v>5.3033181938136309</v>
      </c>
      <c r="P398" s="113">
        <f t="shared" si="49"/>
        <v>10.536827000027596</v>
      </c>
      <c r="Q398" s="6">
        <v>88762</v>
      </c>
      <c r="R398" s="4" t="s">
        <v>460</v>
      </c>
      <c r="S398" s="31">
        <v>11326</v>
      </c>
      <c r="T398" s="6">
        <v>165152</v>
      </c>
      <c r="U398" s="6">
        <v>36237</v>
      </c>
      <c r="V398" s="6">
        <v>71997</v>
      </c>
    </row>
    <row r="399" spans="1:22" ht="15" thickBot="1" x14ac:dyDescent="0.35">
      <c r="A399" s="45" t="s">
        <v>3288</v>
      </c>
      <c r="B399" s="3" t="s">
        <v>417</v>
      </c>
      <c r="C399" s="4" t="s">
        <v>378</v>
      </c>
      <c r="D399" s="6">
        <v>197596</v>
      </c>
      <c r="E399" s="6">
        <v>296054</v>
      </c>
      <c r="F399" s="6">
        <v>52106</v>
      </c>
      <c r="G399" s="6">
        <v>545756</v>
      </c>
      <c r="H399" s="96">
        <f t="shared" si="47"/>
        <v>2.3693187984874728</v>
      </c>
      <c r="I399" s="95">
        <f t="shared" si="50"/>
        <v>1.0131188867788279</v>
      </c>
      <c r="J399" s="6">
        <v>131973</v>
      </c>
      <c r="K399" s="103">
        <f t="shared" si="51"/>
        <v>0.57294122243784273</v>
      </c>
      <c r="L399" s="6">
        <v>31408</v>
      </c>
      <c r="M399" s="6">
        <v>50371</v>
      </c>
      <c r="N399" s="6">
        <v>598242</v>
      </c>
      <c r="O399" s="113">
        <f t="shared" si="48"/>
        <v>2.5971789895937798</v>
      </c>
      <c r="P399" s="113">
        <f t="shared" si="49"/>
        <v>7.4646818811374667</v>
      </c>
      <c r="Q399" s="6">
        <v>127440</v>
      </c>
      <c r="R399" s="4" t="s">
        <v>460</v>
      </c>
      <c r="S399" s="31">
        <v>73046</v>
      </c>
      <c r="T399" s="6">
        <v>538689</v>
      </c>
      <c r="U399" s="6">
        <v>80143</v>
      </c>
      <c r="V399" s="6">
        <v>230343</v>
      </c>
    </row>
    <row r="400" spans="1:22" ht="15" thickBot="1" x14ac:dyDescent="0.35">
      <c r="A400" s="4" t="s">
        <v>3284</v>
      </c>
      <c r="B400" s="3" t="s">
        <v>418</v>
      </c>
      <c r="C400" s="4" t="s">
        <v>378</v>
      </c>
      <c r="D400" s="6">
        <v>1081030</v>
      </c>
      <c r="E400" s="6">
        <v>1688471</v>
      </c>
      <c r="F400" s="6">
        <v>75317</v>
      </c>
      <c r="G400" s="6">
        <v>2844818</v>
      </c>
      <c r="H400" s="96">
        <f t="shared" si="47"/>
        <v>39.646268552714098</v>
      </c>
      <c r="I400" s="95">
        <f t="shared" si="50"/>
        <v>9.535841302722833</v>
      </c>
      <c r="J400" s="6">
        <v>385583</v>
      </c>
      <c r="K400" s="103">
        <f t="shared" si="51"/>
        <v>5.3736046268552711</v>
      </c>
      <c r="L400" s="6">
        <v>14059</v>
      </c>
      <c r="M400" s="6">
        <v>11985</v>
      </c>
      <c r="N400" s="6">
        <v>1266744</v>
      </c>
      <c r="O400" s="113">
        <f t="shared" si="48"/>
        <v>17.653738415441431</v>
      </c>
      <c r="P400" s="113">
        <f t="shared" si="49"/>
        <v>17.578285666708297</v>
      </c>
      <c r="Q400" s="6">
        <v>801236</v>
      </c>
      <c r="R400" s="4" t="s">
        <v>460</v>
      </c>
      <c r="S400" s="31">
        <v>72774</v>
      </c>
      <c r="T400" s="6">
        <v>298329</v>
      </c>
      <c r="U400" s="6">
        <v>72063</v>
      </c>
      <c r="V400" s="6">
        <v>71755</v>
      </c>
    </row>
    <row r="401" spans="1:22" ht="15" thickBot="1" x14ac:dyDescent="0.35">
      <c r="A401" s="4" t="s">
        <v>3285</v>
      </c>
      <c r="B401" s="3" t="s">
        <v>419</v>
      </c>
      <c r="C401" s="4" t="s">
        <v>378</v>
      </c>
      <c r="D401" s="6">
        <v>177249</v>
      </c>
      <c r="E401" s="6">
        <v>870357</v>
      </c>
      <c r="F401" s="6">
        <v>134349</v>
      </c>
      <c r="G401" s="6">
        <v>1181955</v>
      </c>
      <c r="H401" s="96">
        <f t="shared" si="47"/>
        <v>13.165161117856069</v>
      </c>
      <c r="I401" s="95">
        <f t="shared" si="50"/>
        <v>4.0278587128763483</v>
      </c>
      <c r="J401" s="6">
        <v>29297</v>
      </c>
      <c r="K401" s="103">
        <f t="shared" si="51"/>
        <v>0.32632352777375556</v>
      </c>
      <c r="L401" s="6">
        <v>0</v>
      </c>
      <c r="M401" s="6">
        <v>7</v>
      </c>
      <c r="N401" s="6">
        <v>616564</v>
      </c>
      <c r="O401" s="113">
        <f t="shared" si="48"/>
        <v>6.8675748226199893</v>
      </c>
      <c r="P401" s="113">
        <f t="shared" si="49"/>
        <v>15.303911834789515</v>
      </c>
      <c r="Q401" s="6">
        <v>125702</v>
      </c>
      <c r="R401" s="4" t="s">
        <v>460</v>
      </c>
      <c r="S401" s="31">
        <v>102482</v>
      </c>
      <c r="T401" s="6">
        <v>293445</v>
      </c>
      <c r="U401" s="6">
        <v>40288</v>
      </c>
      <c r="V401" s="6">
        <v>89779</v>
      </c>
    </row>
    <row r="402" spans="1:22" ht="15" thickBot="1" x14ac:dyDescent="0.35">
      <c r="A402" s="4" t="s">
        <v>3286</v>
      </c>
      <c r="B402" s="3" t="s">
        <v>420</v>
      </c>
      <c r="C402" s="4" t="s">
        <v>378</v>
      </c>
      <c r="D402" s="6">
        <v>126244</v>
      </c>
      <c r="E402" s="6">
        <v>204278</v>
      </c>
      <c r="F402" s="6">
        <v>18037</v>
      </c>
      <c r="G402" s="6">
        <v>348559</v>
      </c>
      <c r="H402" s="96">
        <f t="shared" si="47"/>
        <v>4.1448735938354702</v>
      </c>
      <c r="I402" s="95">
        <f t="shared" si="50"/>
        <v>1.9729047449242385</v>
      </c>
      <c r="J402" s="6">
        <v>167781</v>
      </c>
      <c r="K402" s="103">
        <f t="shared" si="51"/>
        <v>1.9951601778961638</v>
      </c>
      <c r="L402" s="6">
        <v>5646</v>
      </c>
      <c r="M402" s="6">
        <v>7902</v>
      </c>
      <c r="N402" s="6">
        <v>241922</v>
      </c>
      <c r="O402" s="113">
        <f t="shared" si="48"/>
        <v>2.8768045282659882</v>
      </c>
      <c r="P402" s="113">
        <f t="shared" si="49"/>
        <v>5.1437744514373192</v>
      </c>
      <c r="Q402" s="6">
        <v>128199</v>
      </c>
      <c r="R402" s="4" t="s">
        <v>460</v>
      </c>
      <c r="S402" s="31">
        <v>16380</v>
      </c>
      <c r="T402" s="6">
        <v>176673</v>
      </c>
      <c r="U402" s="6">
        <v>47032</v>
      </c>
      <c r="V402" s="6">
        <v>84094</v>
      </c>
    </row>
    <row r="403" spans="1:22" ht="15" thickBot="1" x14ac:dyDescent="0.35">
      <c r="A403" s="4" t="s">
        <v>3287</v>
      </c>
      <c r="B403" s="3" t="s">
        <v>421</v>
      </c>
      <c r="C403" s="4" t="s">
        <v>378</v>
      </c>
      <c r="D403" s="6">
        <v>326581</v>
      </c>
      <c r="E403" s="6">
        <v>415120</v>
      </c>
      <c r="F403" s="6">
        <v>30835</v>
      </c>
      <c r="G403" s="6">
        <v>772536</v>
      </c>
      <c r="H403" s="96">
        <f t="shared" si="47"/>
        <v>9.3105792175862323</v>
      </c>
      <c r="I403" s="95">
        <f t="shared" si="50"/>
        <v>2.4199526369206481</v>
      </c>
      <c r="J403" s="6">
        <v>185678</v>
      </c>
      <c r="K403" s="103">
        <f t="shared" si="51"/>
        <v>2.2377853303444453</v>
      </c>
      <c r="L403" s="6">
        <v>11681</v>
      </c>
      <c r="M403" s="6">
        <v>15428</v>
      </c>
      <c r="N403" s="6">
        <v>450243</v>
      </c>
      <c r="O403" s="113">
        <f t="shared" si="48"/>
        <v>5.426314267119821</v>
      </c>
      <c r="P403" s="113">
        <f t="shared" si="49"/>
        <v>6.9302271887698561</v>
      </c>
      <c r="Q403" s="6">
        <v>291395</v>
      </c>
      <c r="R403" s="4" t="s">
        <v>460</v>
      </c>
      <c r="S403" s="31">
        <v>22118</v>
      </c>
      <c r="T403" s="6">
        <v>319236</v>
      </c>
      <c r="U403" s="6">
        <v>64968</v>
      </c>
      <c r="V403" s="6">
        <v>82974</v>
      </c>
    </row>
    <row r="404" spans="1:22" x14ac:dyDescent="0.3">
      <c r="B404" s="127" t="s">
        <v>2553</v>
      </c>
      <c r="C404" s="89"/>
      <c r="D404" s="90">
        <f>SUM(D360:D403)</f>
        <v>16952447</v>
      </c>
      <c r="E404" s="90">
        <f>SUM(E360:E403)</f>
        <v>33907575</v>
      </c>
      <c r="F404" s="90">
        <f>SUM(F360:F403)</f>
        <v>4078424</v>
      </c>
      <c r="G404" s="90">
        <f>SUM(G360:G403)</f>
        <v>54938446</v>
      </c>
      <c r="H404" s="100"/>
      <c r="I404" s="100"/>
      <c r="J404" s="90">
        <f>SUM(J360:J403)</f>
        <v>6151378</v>
      </c>
      <c r="K404" s="107"/>
      <c r="L404" s="90">
        <f>SUM(L360:L403)</f>
        <v>1079256</v>
      </c>
      <c r="M404" s="90">
        <f>SUM(M360:M403)</f>
        <v>1206685</v>
      </c>
      <c r="N404" s="90">
        <f>SUM(N360:N403)</f>
        <v>28891777</v>
      </c>
      <c r="O404" s="85"/>
      <c r="P404" s="85"/>
      <c r="Q404" s="90">
        <f>SUM(Q360:Q403)</f>
        <v>6142860</v>
      </c>
      <c r="R404" s="91"/>
      <c r="S404" s="117">
        <f>SUM(S360:S403)</f>
        <v>3658291</v>
      </c>
      <c r="T404" s="90">
        <f>SUM(T360:T403)</f>
        <v>21878944</v>
      </c>
      <c r="U404" s="90">
        <f>SUM(U360:U403)</f>
        <v>2864475</v>
      </c>
      <c r="V404" s="92">
        <f>SUM(V360:V403)</f>
        <v>5687681</v>
      </c>
    </row>
    <row r="405" spans="1:22" ht="15" thickBot="1" x14ac:dyDescent="0.35">
      <c r="B405" s="128" t="s">
        <v>2554</v>
      </c>
      <c r="C405" s="93"/>
      <c r="D405" s="122">
        <f>D404/44</f>
        <v>385282.88636363635</v>
      </c>
      <c r="E405" s="122">
        <f>E404/44</f>
        <v>770626.70454545459</v>
      </c>
      <c r="F405" s="122">
        <f>F404/44</f>
        <v>92691.454545454544</v>
      </c>
      <c r="G405" s="122">
        <f>G404/44</f>
        <v>1248601.0454545454</v>
      </c>
      <c r="H405" s="101">
        <f>G404/V404</f>
        <v>9.6591995929448231</v>
      </c>
      <c r="I405" s="101">
        <f>G404/T404</f>
        <v>2.5110190875757077</v>
      </c>
      <c r="J405" s="122">
        <f>J404/44</f>
        <v>139804.04545454544</v>
      </c>
      <c r="K405" s="101">
        <f>J404/V404</f>
        <v>1.0815265483419341</v>
      </c>
      <c r="L405" s="122">
        <f>L404/44</f>
        <v>24528.545454545456</v>
      </c>
      <c r="M405" s="122">
        <f>M404/44</f>
        <v>27424.659090909092</v>
      </c>
      <c r="N405" s="122">
        <f>N404/44</f>
        <v>656631.29545454541</v>
      </c>
      <c r="O405" s="86">
        <f>N404/V404</f>
        <v>5.0797112214978304</v>
      </c>
      <c r="P405" s="86">
        <f>N404/U404</f>
        <v>10.08623814136971</v>
      </c>
      <c r="Q405" s="122">
        <f>Q404/42</f>
        <v>146258.57142857142</v>
      </c>
      <c r="R405" s="123">
        <v>1</v>
      </c>
      <c r="S405" s="121">
        <f>S404/38</f>
        <v>96270.81578947368</v>
      </c>
      <c r="T405" s="122">
        <f>T404/44</f>
        <v>497248.72727272729</v>
      </c>
      <c r="U405" s="122">
        <f>U404/44</f>
        <v>65101.704545454544</v>
      </c>
      <c r="V405" s="124">
        <f>V404/44</f>
        <v>129265.47727272728</v>
      </c>
    </row>
    <row r="406" spans="1:22" ht="15" thickBot="1" x14ac:dyDescent="0.35"/>
    <row r="407" spans="1:22" x14ac:dyDescent="0.3">
      <c r="B407" s="554" t="s">
        <v>2555</v>
      </c>
      <c r="C407" s="545"/>
      <c r="D407" s="531">
        <f>D404+D357+D311+D233+D154+D74</f>
        <v>26681773</v>
      </c>
      <c r="E407" s="531">
        <f>E404+E357+E311+E233+E154+E74</f>
        <v>51220446</v>
      </c>
      <c r="F407" s="531">
        <f>F404+F357+F311+F233+F154+F74</f>
        <v>5906658</v>
      </c>
      <c r="G407" s="531">
        <f>G404+G357+G311+G233+G154+G74</f>
        <v>83808877</v>
      </c>
      <c r="H407" s="531"/>
      <c r="I407" s="531"/>
      <c r="J407" s="531">
        <f>J404+J357+J311+J233+J154+J74</f>
        <v>9058792</v>
      </c>
      <c r="K407" s="531"/>
      <c r="L407" s="531">
        <f>L404+L357+L311+L233+L154+L74</f>
        <v>2736673</v>
      </c>
      <c r="M407" s="531">
        <f>M404+M357+M311+M233+M154+M74</f>
        <v>2927999</v>
      </c>
      <c r="N407" s="531">
        <f>N404+N357+N311+N233+N154+N74</f>
        <v>49911802</v>
      </c>
      <c r="O407" s="531"/>
      <c r="P407" s="531"/>
      <c r="Q407" s="531">
        <f>Q404+Q357+Q311+Q233+Q154+Q74</f>
        <v>10529527</v>
      </c>
      <c r="R407" s="531"/>
      <c r="S407" s="531">
        <f>S404+S357+S311+S233+S154+S74</f>
        <v>5654741</v>
      </c>
      <c r="T407" s="531">
        <f>T404+T357+T311+T233+T154+T74</f>
        <v>40940247</v>
      </c>
      <c r="U407" s="531">
        <f>U404+U357+U311+U233+U154+U74</f>
        <v>5122416</v>
      </c>
      <c r="V407" s="546">
        <f>V404+V357+V311+V233+V154+V74</f>
        <v>9838531</v>
      </c>
    </row>
    <row r="408" spans="1:22" ht="15" thickBot="1" x14ac:dyDescent="0.35">
      <c r="B408" s="555" t="s">
        <v>2568</v>
      </c>
      <c r="C408" s="551"/>
      <c r="D408" s="551"/>
      <c r="E408" s="551"/>
      <c r="F408" s="551"/>
      <c r="G408" s="551"/>
      <c r="H408" s="547">
        <f>G407/V407</f>
        <v>8.5184340019866784</v>
      </c>
      <c r="I408" s="547">
        <f>G407/T407</f>
        <v>2.0471023782538489</v>
      </c>
      <c r="J408" s="551"/>
      <c r="K408" s="548">
        <f>J407/V407</f>
        <v>0.92074640004691755</v>
      </c>
      <c r="L408" s="551"/>
      <c r="M408" s="551"/>
      <c r="N408" s="551"/>
      <c r="O408" s="549">
        <f>N407/V407</f>
        <v>5.0730949569605466</v>
      </c>
      <c r="P408" s="549">
        <f>N407/U407</f>
        <v>9.7438009720413188</v>
      </c>
      <c r="Q408" s="551"/>
      <c r="R408" s="550">
        <f>AVERAGE(R405+R358+R312+R234+R155+R75)/6</f>
        <v>0.98349194444444432</v>
      </c>
      <c r="S408" s="552"/>
      <c r="T408" s="552"/>
      <c r="U408" s="552"/>
      <c r="V408" s="553"/>
    </row>
  </sheetData>
  <hyperlinks>
    <hyperlink ref="H1" location="'Table of Contents'!A1" display="Return to Table of Contents"/>
    <hyperlink ref="H1:J1" location="'Table of Contents'!A1"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7"/>
  <sheetViews>
    <sheetView zoomScale="75" zoomScaleNormal="75" workbookViewId="0">
      <pane ySplit="3" topLeftCell="A4" activePane="bottomLeft" state="frozen"/>
      <selection pane="bottomLeft" activeCell="B4" sqref="B4"/>
    </sheetView>
  </sheetViews>
  <sheetFormatPr defaultRowHeight="14.4" x14ac:dyDescent="0.3"/>
  <cols>
    <col min="2" max="2" width="49.77734375" bestFit="1" customWidth="1"/>
    <col min="3" max="3" width="25.5546875" bestFit="1" customWidth="1"/>
    <col min="4" max="4" width="14" bestFit="1" customWidth="1"/>
    <col min="5" max="5" width="12.88671875" bestFit="1" customWidth="1"/>
    <col min="6" max="6" width="11.109375" bestFit="1" customWidth="1"/>
    <col min="7" max="7" width="13.88671875" bestFit="1" customWidth="1"/>
    <col min="8" max="8" width="11.109375" bestFit="1" customWidth="1"/>
    <col min="9" max="9" width="12.88671875" bestFit="1" customWidth="1"/>
    <col min="10" max="10" width="11.109375" bestFit="1" customWidth="1"/>
    <col min="11" max="11" width="12.88671875" bestFit="1" customWidth="1"/>
    <col min="12" max="12" width="11.109375" bestFit="1" customWidth="1"/>
    <col min="13" max="13" width="12.88671875" bestFit="1" customWidth="1"/>
    <col min="14" max="15" width="11.109375" bestFit="1" customWidth="1"/>
    <col min="16" max="16" width="14.33203125" bestFit="1" customWidth="1"/>
    <col min="17" max="17" width="11.109375" bestFit="1" customWidth="1"/>
    <col min="18" max="18" width="12.88671875" bestFit="1" customWidth="1"/>
    <col min="19" max="19" width="11.109375" bestFit="1" customWidth="1"/>
    <col min="20" max="20" width="12.88671875" bestFit="1" customWidth="1"/>
    <col min="21" max="21" width="12.21875" bestFit="1" customWidth="1"/>
  </cols>
  <sheetData>
    <row r="1" spans="1:21" ht="18" x14ac:dyDescent="0.3">
      <c r="B1" s="16" t="s">
        <v>2546</v>
      </c>
      <c r="C1" s="12"/>
      <c r="D1" s="13" t="s">
        <v>437</v>
      </c>
      <c r="E1" s="12"/>
      <c r="F1" s="14"/>
      <c r="G1" s="14"/>
      <c r="H1" s="634" t="s">
        <v>2545</v>
      </c>
      <c r="I1" s="631"/>
      <c r="J1" s="8"/>
      <c r="O1" s="60"/>
      <c r="P1" s="60"/>
      <c r="S1" s="29"/>
    </row>
    <row r="2" spans="1:21" ht="15" thickBot="1" x14ac:dyDescent="0.35">
      <c r="A2" t="s">
        <v>3174</v>
      </c>
    </row>
    <row r="3" spans="1:21" s="271" customFormat="1" ht="94.2" thickBot="1" x14ac:dyDescent="0.35">
      <c r="B3" s="270" t="s">
        <v>0</v>
      </c>
      <c r="C3" s="270" t="s">
        <v>1</v>
      </c>
      <c r="D3" s="270" t="s">
        <v>466</v>
      </c>
      <c r="E3" s="270" t="s">
        <v>467</v>
      </c>
      <c r="F3" s="270" t="s">
        <v>468</v>
      </c>
      <c r="G3" s="270" t="s">
        <v>469</v>
      </c>
      <c r="H3" s="270" t="s">
        <v>470</v>
      </c>
      <c r="I3" s="270" t="s">
        <v>471</v>
      </c>
      <c r="J3" s="270" t="s">
        <v>472</v>
      </c>
      <c r="K3" s="270" t="s">
        <v>473</v>
      </c>
      <c r="L3" s="270" t="s">
        <v>474</v>
      </c>
      <c r="M3" s="270" t="s">
        <v>475</v>
      </c>
      <c r="N3" s="270" t="s">
        <v>476</v>
      </c>
      <c r="O3" s="270" t="s">
        <v>477</v>
      </c>
      <c r="P3" s="270" t="s">
        <v>478</v>
      </c>
      <c r="Q3" s="270" t="s">
        <v>479</v>
      </c>
      <c r="R3" s="270" t="s">
        <v>480</v>
      </c>
      <c r="S3" s="270" t="s">
        <v>481</v>
      </c>
      <c r="T3" s="270" t="s">
        <v>482</v>
      </c>
      <c r="U3" s="270" t="s">
        <v>422</v>
      </c>
    </row>
    <row r="4" spans="1:21" ht="15" thickBot="1" x14ac:dyDescent="0.35">
      <c r="A4" s="4" t="s">
        <v>3175</v>
      </c>
      <c r="B4" s="3" t="s">
        <v>12</v>
      </c>
      <c r="C4" s="4" t="s">
        <v>13</v>
      </c>
      <c r="D4" s="6">
        <v>13</v>
      </c>
      <c r="E4" s="6">
        <v>68</v>
      </c>
      <c r="F4" s="6">
        <v>7</v>
      </c>
      <c r="G4" s="6">
        <v>62</v>
      </c>
      <c r="H4" s="6">
        <v>155</v>
      </c>
      <c r="I4" s="6">
        <v>1677</v>
      </c>
      <c r="J4" s="6">
        <v>11</v>
      </c>
      <c r="K4" s="6">
        <v>377</v>
      </c>
      <c r="L4" s="6">
        <v>197</v>
      </c>
      <c r="M4" s="6">
        <v>2400</v>
      </c>
      <c r="N4" s="6">
        <v>16</v>
      </c>
      <c r="O4" s="6">
        <v>0</v>
      </c>
      <c r="P4" s="6">
        <v>16</v>
      </c>
      <c r="Q4" s="6">
        <v>11</v>
      </c>
      <c r="R4" s="6">
        <v>216</v>
      </c>
      <c r="S4" s="6">
        <v>0</v>
      </c>
      <c r="T4" s="6">
        <v>0</v>
      </c>
      <c r="U4" s="6">
        <v>1285</v>
      </c>
    </row>
    <row r="5" spans="1:21" ht="15" thickBot="1" x14ac:dyDescent="0.35">
      <c r="A5" s="4" t="s">
        <v>3176</v>
      </c>
      <c r="B5" s="3" t="s">
        <v>16</v>
      </c>
      <c r="C5" s="4" t="s">
        <v>13</v>
      </c>
      <c r="D5" s="6">
        <v>8</v>
      </c>
      <c r="E5" s="6">
        <v>85</v>
      </c>
      <c r="F5" s="6">
        <v>0</v>
      </c>
      <c r="G5" s="6">
        <v>0</v>
      </c>
      <c r="H5" s="6">
        <v>0</v>
      </c>
      <c r="I5" s="6">
        <v>0</v>
      </c>
      <c r="J5" s="6">
        <v>8</v>
      </c>
      <c r="K5" s="6">
        <v>167</v>
      </c>
      <c r="L5" s="6">
        <v>24</v>
      </c>
      <c r="M5" s="6">
        <v>337</v>
      </c>
      <c r="N5" s="6">
        <v>25</v>
      </c>
      <c r="O5" s="6">
        <v>0</v>
      </c>
      <c r="P5" s="6">
        <v>25</v>
      </c>
      <c r="Q5" s="6">
        <v>8</v>
      </c>
      <c r="R5" s="6">
        <v>85</v>
      </c>
      <c r="S5" s="6">
        <v>0</v>
      </c>
      <c r="T5" s="6">
        <v>0</v>
      </c>
      <c r="U5" s="6">
        <v>3248</v>
      </c>
    </row>
    <row r="6" spans="1:21" ht="15" thickBot="1" x14ac:dyDescent="0.35">
      <c r="A6" s="4" t="s">
        <v>3177</v>
      </c>
      <c r="B6" s="3" t="s">
        <v>17</v>
      </c>
      <c r="C6" s="4" t="s">
        <v>13</v>
      </c>
      <c r="D6" s="6">
        <v>51</v>
      </c>
      <c r="E6" s="6">
        <v>343</v>
      </c>
      <c r="F6" s="6">
        <v>0</v>
      </c>
      <c r="G6" s="6">
        <v>0</v>
      </c>
      <c r="H6" s="6">
        <v>6</v>
      </c>
      <c r="I6" s="6">
        <v>37</v>
      </c>
      <c r="J6" s="6">
        <v>0</v>
      </c>
      <c r="K6" s="6">
        <v>0</v>
      </c>
      <c r="L6" s="6">
        <v>58</v>
      </c>
      <c r="M6" s="6">
        <v>392</v>
      </c>
      <c r="N6" s="6">
        <v>0</v>
      </c>
      <c r="O6" s="6">
        <v>0</v>
      </c>
      <c r="P6" s="6">
        <v>0</v>
      </c>
      <c r="Q6" s="6">
        <v>1</v>
      </c>
      <c r="R6" s="6">
        <v>12</v>
      </c>
      <c r="S6" s="6">
        <v>0</v>
      </c>
      <c r="T6" s="6">
        <v>0</v>
      </c>
      <c r="U6" s="6">
        <v>657</v>
      </c>
    </row>
    <row r="7" spans="1:21" ht="15" thickBot="1" x14ac:dyDescent="0.35">
      <c r="A7" s="4" t="s">
        <v>3178</v>
      </c>
      <c r="B7" s="3" t="s">
        <v>20</v>
      </c>
      <c r="C7" s="4" t="s">
        <v>13</v>
      </c>
      <c r="D7" s="6">
        <v>10</v>
      </c>
      <c r="E7" s="6">
        <v>150</v>
      </c>
      <c r="F7" s="6">
        <v>0</v>
      </c>
      <c r="G7" s="6">
        <v>0</v>
      </c>
      <c r="H7" s="6">
        <v>36</v>
      </c>
      <c r="I7" s="6">
        <v>496</v>
      </c>
      <c r="J7" s="6">
        <v>0</v>
      </c>
      <c r="K7" s="6">
        <v>0</v>
      </c>
      <c r="L7" s="6">
        <v>54</v>
      </c>
      <c r="M7" s="6">
        <v>758</v>
      </c>
      <c r="N7" s="6">
        <v>112</v>
      </c>
      <c r="O7" s="6">
        <v>0</v>
      </c>
      <c r="P7" s="6">
        <v>112</v>
      </c>
      <c r="Q7" s="6">
        <v>8</v>
      </c>
      <c r="R7" s="6">
        <v>112</v>
      </c>
      <c r="S7" s="6">
        <v>0</v>
      </c>
      <c r="T7" s="6">
        <v>0</v>
      </c>
      <c r="U7" s="6">
        <v>3769</v>
      </c>
    </row>
    <row r="8" spans="1:21" ht="15" thickBot="1" x14ac:dyDescent="0.35">
      <c r="A8" s="4" t="s">
        <v>3179</v>
      </c>
      <c r="B8" s="3" t="s">
        <v>23</v>
      </c>
      <c r="C8" s="4" t="s">
        <v>13</v>
      </c>
      <c r="D8" s="6">
        <v>0</v>
      </c>
      <c r="E8" s="6">
        <v>0</v>
      </c>
      <c r="F8" s="6">
        <v>0</v>
      </c>
      <c r="G8" s="6">
        <v>0</v>
      </c>
      <c r="H8" s="6">
        <v>0</v>
      </c>
      <c r="I8" s="6">
        <v>0</v>
      </c>
      <c r="J8" s="6">
        <v>0</v>
      </c>
      <c r="K8" s="6">
        <v>0</v>
      </c>
      <c r="L8" s="6">
        <v>0</v>
      </c>
      <c r="M8" s="6">
        <v>0</v>
      </c>
      <c r="N8" s="6">
        <v>0</v>
      </c>
      <c r="O8" s="6">
        <v>0</v>
      </c>
      <c r="P8" s="6">
        <v>0</v>
      </c>
      <c r="Q8" s="6">
        <v>0</v>
      </c>
      <c r="R8" s="6">
        <v>0</v>
      </c>
      <c r="S8" s="6">
        <v>0</v>
      </c>
      <c r="T8" s="6">
        <v>0</v>
      </c>
      <c r="U8" s="6">
        <v>3150</v>
      </c>
    </row>
    <row r="9" spans="1:21" ht="15" thickBot="1" x14ac:dyDescent="0.35">
      <c r="A9" s="4" t="s">
        <v>3180</v>
      </c>
      <c r="B9" s="3" t="s">
        <v>24</v>
      </c>
      <c r="C9" s="4" t="s">
        <v>13</v>
      </c>
      <c r="D9" s="6">
        <v>96</v>
      </c>
      <c r="E9" s="6">
        <v>1587</v>
      </c>
      <c r="F9" s="6">
        <v>0</v>
      </c>
      <c r="G9" s="6">
        <v>0</v>
      </c>
      <c r="H9" s="6">
        <v>65</v>
      </c>
      <c r="I9" s="6">
        <v>569</v>
      </c>
      <c r="J9" s="6">
        <v>0</v>
      </c>
      <c r="K9" s="6">
        <v>0</v>
      </c>
      <c r="L9" s="6">
        <v>163</v>
      </c>
      <c r="M9" s="6">
        <v>2276</v>
      </c>
      <c r="N9" s="6">
        <v>179</v>
      </c>
      <c r="O9" s="45" t="s">
        <v>2557</v>
      </c>
      <c r="P9" s="6">
        <v>179</v>
      </c>
      <c r="Q9" s="6">
        <v>2</v>
      </c>
      <c r="R9" s="6">
        <v>120</v>
      </c>
      <c r="S9" s="6">
        <v>0</v>
      </c>
      <c r="T9" s="6">
        <v>0</v>
      </c>
      <c r="U9" s="6">
        <v>3811</v>
      </c>
    </row>
    <row r="10" spans="1:21" ht="15" thickBot="1" x14ac:dyDescent="0.35">
      <c r="A10" s="4" t="s">
        <v>3181</v>
      </c>
      <c r="B10" s="3" t="s">
        <v>25</v>
      </c>
      <c r="C10" s="4" t="s">
        <v>13</v>
      </c>
      <c r="D10" s="6">
        <v>6</v>
      </c>
      <c r="E10" s="6">
        <v>91</v>
      </c>
      <c r="F10" s="6">
        <v>0</v>
      </c>
      <c r="G10" s="6">
        <v>0</v>
      </c>
      <c r="H10" s="6">
        <v>74</v>
      </c>
      <c r="I10" s="6">
        <v>682</v>
      </c>
      <c r="J10" s="6">
        <v>2</v>
      </c>
      <c r="K10" s="6">
        <v>85</v>
      </c>
      <c r="L10" s="6">
        <v>94</v>
      </c>
      <c r="M10" s="6">
        <v>1269</v>
      </c>
      <c r="N10" s="6">
        <v>69</v>
      </c>
      <c r="O10" s="6">
        <v>0</v>
      </c>
      <c r="P10" s="6">
        <v>69</v>
      </c>
      <c r="Q10" s="6">
        <v>12</v>
      </c>
      <c r="R10" s="6">
        <v>411</v>
      </c>
      <c r="S10" s="6">
        <v>0</v>
      </c>
      <c r="T10" s="6">
        <v>0</v>
      </c>
      <c r="U10" s="6">
        <v>3623</v>
      </c>
    </row>
    <row r="11" spans="1:21" ht="15" thickBot="1" x14ac:dyDescent="0.35">
      <c r="A11" s="4" t="s">
        <v>3182</v>
      </c>
      <c r="B11" s="3" t="s">
        <v>26</v>
      </c>
      <c r="C11" s="4" t="s">
        <v>13</v>
      </c>
      <c r="D11" s="6">
        <v>9</v>
      </c>
      <c r="E11" s="6">
        <v>153</v>
      </c>
      <c r="F11" s="6">
        <v>1</v>
      </c>
      <c r="G11" s="6">
        <v>4</v>
      </c>
      <c r="H11" s="6">
        <v>0</v>
      </c>
      <c r="I11" s="6">
        <v>0</v>
      </c>
      <c r="J11" s="6">
        <v>1</v>
      </c>
      <c r="K11" s="6">
        <v>4</v>
      </c>
      <c r="L11" s="6">
        <v>30</v>
      </c>
      <c r="M11" s="6">
        <v>319</v>
      </c>
      <c r="N11" s="6">
        <v>61</v>
      </c>
      <c r="O11" s="6">
        <v>9</v>
      </c>
      <c r="P11" s="6">
        <v>70</v>
      </c>
      <c r="Q11" s="6">
        <v>17</v>
      </c>
      <c r="R11" s="6">
        <v>142</v>
      </c>
      <c r="S11" s="6">
        <v>2</v>
      </c>
      <c r="T11" s="6">
        <v>16</v>
      </c>
      <c r="U11" s="6">
        <v>3081</v>
      </c>
    </row>
    <row r="12" spans="1:21" ht="15" thickBot="1" x14ac:dyDescent="0.35">
      <c r="A12" s="4" t="s">
        <v>3183</v>
      </c>
      <c r="B12" s="3" t="s">
        <v>27</v>
      </c>
      <c r="C12" s="4" t="s">
        <v>13</v>
      </c>
      <c r="D12" s="6">
        <v>10</v>
      </c>
      <c r="E12" s="6">
        <v>186</v>
      </c>
      <c r="F12" s="6">
        <v>0</v>
      </c>
      <c r="G12" s="6">
        <v>0</v>
      </c>
      <c r="H12" s="6">
        <v>32</v>
      </c>
      <c r="I12" s="6">
        <v>142</v>
      </c>
      <c r="J12" s="6">
        <v>9</v>
      </c>
      <c r="K12" s="6">
        <v>384</v>
      </c>
      <c r="L12" s="6">
        <v>61</v>
      </c>
      <c r="M12" s="6">
        <v>872</v>
      </c>
      <c r="N12" s="6">
        <v>39</v>
      </c>
      <c r="O12" s="6">
        <v>6</v>
      </c>
      <c r="P12" s="6">
        <v>45</v>
      </c>
      <c r="Q12" s="6">
        <v>9</v>
      </c>
      <c r="R12" s="6">
        <v>154</v>
      </c>
      <c r="S12" s="6">
        <v>1</v>
      </c>
      <c r="T12" s="6">
        <v>6</v>
      </c>
      <c r="U12" s="6">
        <v>2937</v>
      </c>
    </row>
    <row r="13" spans="1:21" ht="15" thickBot="1" x14ac:dyDescent="0.35">
      <c r="A13" s="4" t="s">
        <v>3184</v>
      </c>
      <c r="B13" s="3" t="s">
        <v>30</v>
      </c>
      <c r="C13" s="4" t="s">
        <v>13</v>
      </c>
      <c r="D13" s="6">
        <v>6</v>
      </c>
      <c r="E13" s="6">
        <v>147</v>
      </c>
      <c r="F13" s="6">
        <v>0</v>
      </c>
      <c r="G13" s="6">
        <v>0</v>
      </c>
      <c r="H13" s="6">
        <v>0</v>
      </c>
      <c r="I13" s="6">
        <v>0</v>
      </c>
      <c r="J13" s="6">
        <v>0</v>
      </c>
      <c r="K13" s="6">
        <v>0</v>
      </c>
      <c r="L13" s="6">
        <v>12</v>
      </c>
      <c r="M13" s="6">
        <v>294</v>
      </c>
      <c r="N13" s="6">
        <v>27</v>
      </c>
      <c r="O13" s="6">
        <v>0</v>
      </c>
      <c r="P13" s="6">
        <v>27</v>
      </c>
      <c r="Q13" s="6">
        <v>6</v>
      </c>
      <c r="R13" s="6">
        <v>147</v>
      </c>
      <c r="S13" s="6">
        <v>0</v>
      </c>
      <c r="T13" s="6">
        <v>0</v>
      </c>
      <c r="U13" s="6">
        <v>2611</v>
      </c>
    </row>
    <row r="14" spans="1:21" ht="15" thickBot="1" x14ac:dyDescent="0.35">
      <c r="A14" s="4" t="s">
        <v>3185</v>
      </c>
      <c r="B14" s="3" t="s">
        <v>31</v>
      </c>
      <c r="C14" s="4" t="s">
        <v>13</v>
      </c>
      <c r="D14" s="6">
        <v>0</v>
      </c>
      <c r="E14" s="6">
        <v>0</v>
      </c>
      <c r="F14" s="6">
        <v>0</v>
      </c>
      <c r="G14" s="6">
        <v>0</v>
      </c>
      <c r="H14" s="6">
        <v>0</v>
      </c>
      <c r="I14" s="6">
        <v>0</v>
      </c>
      <c r="J14" s="6">
        <v>0</v>
      </c>
      <c r="K14" s="6">
        <v>0</v>
      </c>
      <c r="L14" s="6">
        <v>1</v>
      </c>
      <c r="M14" s="6">
        <v>2</v>
      </c>
      <c r="N14" s="6">
        <v>2</v>
      </c>
      <c r="O14" s="6">
        <v>0</v>
      </c>
      <c r="P14" s="6">
        <v>2</v>
      </c>
      <c r="Q14" s="6">
        <v>1</v>
      </c>
      <c r="R14" s="6">
        <v>2</v>
      </c>
      <c r="S14" s="6">
        <v>0</v>
      </c>
      <c r="T14" s="6">
        <v>0</v>
      </c>
      <c r="U14" s="6">
        <v>722</v>
      </c>
    </row>
    <row r="15" spans="1:21" ht="15" thickBot="1" x14ac:dyDescent="0.35">
      <c r="A15" s="4" t="s">
        <v>3186</v>
      </c>
      <c r="B15" s="3" t="s">
        <v>32</v>
      </c>
      <c r="C15" s="4" t="s">
        <v>13</v>
      </c>
      <c r="D15" s="6">
        <v>25</v>
      </c>
      <c r="E15" s="6">
        <v>125</v>
      </c>
      <c r="F15" s="6">
        <v>9</v>
      </c>
      <c r="G15" s="6">
        <v>90</v>
      </c>
      <c r="H15" s="6">
        <v>66</v>
      </c>
      <c r="I15" s="6">
        <v>660</v>
      </c>
      <c r="J15" s="6">
        <v>0</v>
      </c>
      <c r="K15" s="6">
        <v>0</v>
      </c>
      <c r="L15" s="6">
        <v>104</v>
      </c>
      <c r="M15" s="6">
        <v>951</v>
      </c>
      <c r="N15" s="6">
        <v>19</v>
      </c>
      <c r="O15" s="6">
        <v>0</v>
      </c>
      <c r="P15" s="6">
        <v>19</v>
      </c>
      <c r="Q15" s="6">
        <v>4</v>
      </c>
      <c r="R15" s="6">
        <v>76</v>
      </c>
      <c r="S15" s="6">
        <v>0</v>
      </c>
      <c r="T15" s="6">
        <v>0</v>
      </c>
      <c r="U15" s="6">
        <v>3879</v>
      </c>
    </row>
    <row r="16" spans="1:21" ht="15" thickBot="1" x14ac:dyDescent="0.35">
      <c r="A16" s="4" t="s">
        <v>3187</v>
      </c>
      <c r="B16" s="3" t="s">
        <v>33</v>
      </c>
      <c r="C16" s="4" t="s">
        <v>13</v>
      </c>
      <c r="D16" s="6">
        <v>0</v>
      </c>
      <c r="E16" s="6">
        <v>0</v>
      </c>
      <c r="F16" s="6">
        <v>0</v>
      </c>
      <c r="G16" s="6">
        <v>0</v>
      </c>
      <c r="H16" s="6">
        <v>11</v>
      </c>
      <c r="I16" s="6">
        <v>129</v>
      </c>
      <c r="J16" s="6">
        <v>1</v>
      </c>
      <c r="K16" s="6">
        <v>62</v>
      </c>
      <c r="L16" s="6">
        <v>19</v>
      </c>
      <c r="M16" s="6">
        <v>393</v>
      </c>
      <c r="N16" s="6">
        <v>56</v>
      </c>
      <c r="O16" s="6">
        <v>14</v>
      </c>
      <c r="P16" s="6">
        <v>70</v>
      </c>
      <c r="Q16" s="6">
        <v>7</v>
      </c>
      <c r="R16" s="6">
        <v>202</v>
      </c>
      <c r="S16" s="6">
        <v>0</v>
      </c>
      <c r="T16" s="6">
        <v>0</v>
      </c>
      <c r="U16" s="6">
        <v>1495</v>
      </c>
    </row>
    <row r="17" spans="1:21" ht="15" thickBot="1" x14ac:dyDescent="0.35">
      <c r="A17" s="4" t="s">
        <v>3188</v>
      </c>
      <c r="B17" s="3" t="s">
        <v>35</v>
      </c>
      <c r="C17" s="4" t="s">
        <v>13</v>
      </c>
      <c r="D17" s="6">
        <v>21</v>
      </c>
      <c r="E17" s="6">
        <v>360</v>
      </c>
      <c r="F17" s="6">
        <v>3</v>
      </c>
      <c r="G17" s="6">
        <v>32</v>
      </c>
      <c r="H17" s="6">
        <v>15</v>
      </c>
      <c r="I17" s="6">
        <v>154</v>
      </c>
      <c r="J17" s="6">
        <v>5</v>
      </c>
      <c r="K17" s="6">
        <v>110</v>
      </c>
      <c r="L17" s="6">
        <v>51</v>
      </c>
      <c r="M17" s="6">
        <v>847</v>
      </c>
      <c r="N17" s="6">
        <v>68</v>
      </c>
      <c r="O17" s="6">
        <v>16</v>
      </c>
      <c r="P17" s="6">
        <v>84</v>
      </c>
      <c r="Q17" s="6">
        <v>5</v>
      </c>
      <c r="R17" s="6">
        <v>180</v>
      </c>
      <c r="S17" s="6">
        <v>2</v>
      </c>
      <c r="T17" s="6">
        <v>11</v>
      </c>
      <c r="U17" s="6">
        <v>3604</v>
      </c>
    </row>
    <row r="18" spans="1:21" ht="15" thickBot="1" x14ac:dyDescent="0.35">
      <c r="A18" s="4" t="s">
        <v>3189</v>
      </c>
      <c r="B18" s="3" t="s">
        <v>36</v>
      </c>
      <c r="C18" s="4" t="s">
        <v>13</v>
      </c>
      <c r="D18" s="6">
        <v>15</v>
      </c>
      <c r="E18" s="6">
        <v>177</v>
      </c>
      <c r="F18" s="6">
        <v>1</v>
      </c>
      <c r="G18" s="6">
        <v>6</v>
      </c>
      <c r="H18" s="6">
        <v>29</v>
      </c>
      <c r="I18" s="6">
        <v>238</v>
      </c>
      <c r="J18" s="6">
        <v>4</v>
      </c>
      <c r="K18" s="6">
        <v>119</v>
      </c>
      <c r="L18" s="6">
        <v>55</v>
      </c>
      <c r="M18" s="6">
        <v>838</v>
      </c>
      <c r="N18" s="6">
        <v>100</v>
      </c>
      <c r="O18" s="6">
        <v>0</v>
      </c>
      <c r="P18" s="6">
        <v>100</v>
      </c>
      <c r="Q18" s="6">
        <v>6</v>
      </c>
      <c r="R18" s="6">
        <v>298</v>
      </c>
      <c r="S18" s="6">
        <v>0</v>
      </c>
      <c r="T18" s="6">
        <v>0</v>
      </c>
      <c r="U18" s="6">
        <v>3803</v>
      </c>
    </row>
    <row r="19" spans="1:21" ht="15" thickBot="1" x14ac:dyDescent="0.35">
      <c r="A19" s="4" t="s">
        <v>3190</v>
      </c>
      <c r="B19" s="3" t="s">
        <v>37</v>
      </c>
      <c r="C19" s="4" t="s">
        <v>13</v>
      </c>
      <c r="D19" s="6">
        <v>70</v>
      </c>
      <c r="E19" s="6">
        <v>425</v>
      </c>
      <c r="F19" s="6">
        <v>1</v>
      </c>
      <c r="G19" s="6">
        <v>9</v>
      </c>
      <c r="H19" s="6">
        <v>50</v>
      </c>
      <c r="I19" s="6">
        <v>239</v>
      </c>
      <c r="J19" s="6">
        <v>36</v>
      </c>
      <c r="K19" s="6">
        <v>181</v>
      </c>
      <c r="L19" s="6">
        <v>177</v>
      </c>
      <c r="M19" s="6">
        <v>1215</v>
      </c>
      <c r="N19" s="6">
        <v>123</v>
      </c>
      <c r="O19" s="6">
        <v>11</v>
      </c>
      <c r="P19" s="6">
        <v>134</v>
      </c>
      <c r="Q19" s="6">
        <v>20</v>
      </c>
      <c r="R19" s="6">
        <v>361</v>
      </c>
      <c r="S19" s="6">
        <v>0</v>
      </c>
      <c r="T19" s="6">
        <v>0</v>
      </c>
      <c r="U19" s="6">
        <v>2373</v>
      </c>
    </row>
    <row r="20" spans="1:21" ht="15" thickBot="1" x14ac:dyDescent="0.35">
      <c r="A20" s="4" t="s">
        <v>3191</v>
      </c>
      <c r="B20" s="3" t="s">
        <v>38</v>
      </c>
      <c r="C20" s="4" t="s">
        <v>13</v>
      </c>
      <c r="D20" s="6">
        <v>120</v>
      </c>
      <c r="E20" s="6">
        <v>722</v>
      </c>
      <c r="F20" s="6">
        <v>0</v>
      </c>
      <c r="G20" s="6">
        <v>0</v>
      </c>
      <c r="H20" s="6">
        <v>59</v>
      </c>
      <c r="I20" s="6">
        <v>310</v>
      </c>
      <c r="J20" s="6">
        <v>1</v>
      </c>
      <c r="K20" s="6">
        <v>47</v>
      </c>
      <c r="L20" s="6">
        <v>180</v>
      </c>
      <c r="M20" s="6">
        <v>1079</v>
      </c>
      <c r="N20" s="6">
        <v>0</v>
      </c>
      <c r="O20" s="6">
        <v>0</v>
      </c>
      <c r="P20" s="6">
        <v>0</v>
      </c>
      <c r="Q20" s="45" t="s">
        <v>2557</v>
      </c>
      <c r="R20" s="45" t="s">
        <v>2557</v>
      </c>
      <c r="S20" s="45" t="s">
        <v>2557</v>
      </c>
      <c r="T20" s="45" t="s">
        <v>2557</v>
      </c>
      <c r="U20" s="6">
        <v>3953</v>
      </c>
    </row>
    <row r="21" spans="1:21" ht="15" thickBot="1" x14ac:dyDescent="0.35">
      <c r="A21" s="4" t="s">
        <v>3192</v>
      </c>
      <c r="B21" s="3" t="s">
        <v>39</v>
      </c>
      <c r="C21" s="4" t="s">
        <v>13</v>
      </c>
      <c r="D21" s="6">
        <v>21</v>
      </c>
      <c r="E21" s="6">
        <v>311</v>
      </c>
      <c r="F21" s="6">
        <v>4</v>
      </c>
      <c r="G21" s="6">
        <v>16</v>
      </c>
      <c r="H21" s="6">
        <v>7</v>
      </c>
      <c r="I21" s="6">
        <v>196</v>
      </c>
      <c r="J21" s="6">
        <v>3</v>
      </c>
      <c r="K21" s="6">
        <v>35</v>
      </c>
      <c r="L21" s="6">
        <v>45</v>
      </c>
      <c r="M21" s="6">
        <v>667</v>
      </c>
      <c r="N21" s="6">
        <v>59</v>
      </c>
      <c r="O21" s="6">
        <v>17</v>
      </c>
      <c r="P21" s="6">
        <v>76</v>
      </c>
      <c r="Q21" s="6">
        <v>5</v>
      </c>
      <c r="R21" s="6">
        <v>82</v>
      </c>
      <c r="S21" s="6">
        <v>5</v>
      </c>
      <c r="T21" s="6">
        <v>27</v>
      </c>
      <c r="U21" s="6">
        <v>3228</v>
      </c>
    </row>
    <row r="22" spans="1:21" ht="15" thickBot="1" x14ac:dyDescent="0.35">
      <c r="A22" s="4" t="s">
        <v>3193</v>
      </c>
      <c r="B22" s="3" t="s">
        <v>40</v>
      </c>
      <c r="C22" s="4" t="s">
        <v>13</v>
      </c>
      <c r="D22" s="6">
        <v>4</v>
      </c>
      <c r="E22" s="6">
        <v>70</v>
      </c>
      <c r="F22" s="6">
        <v>4</v>
      </c>
      <c r="G22" s="6">
        <v>39</v>
      </c>
      <c r="H22" s="6">
        <v>17</v>
      </c>
      <c r="I22" s="6">
        <v>100</v>
      </c>
      <c r="J22" s="6">
        <v>2</v>
      </c>
      <c r="K22" s="6">
        <v>99</v>
      </c>
      <c r="L22" s="6">
        <v>27</v>
      </c>
      <c r="M22" s="6">
        <v>308</v>
      </c>
      <c r="N22" s="6">
        <v>0</v>
      </c>
      <c r="O22" s="6">
        <v>0</v>
      </c>
      <c r="P22" s="6">
        <v>0</v>
      </c>
      <c r="Q22" s="6">
        <v>0</v>
      </c>
      <c r="R22" s="6">
        <v>0</v>
      </c>
      <c r="S22" s="6">
        <v>0</v>
      </c>
      <c r="T22" s="6">
        <v>0</v>
      </c>
      <c r="U22" s="6">
        <v>3453</v>
      </c>
    </row>
    <row r="23" spans="1:21" ht="15" thickBot="1" x14ac:dyDescent="0.35">
      <c r="A23" s="4" t="s">
        <v>3194</v>
      </c>
      <c r="B23" s="3" t="s">
        <v>41</v>
      </c>
      <c r="C23" s="4" t="s">
        <v>13</v>
      </c>
      <c r="D23" s="6">
        <v>3</v>
      </c>
      <c r="E23" s="6">
        <v>75</v>
      </c>
      <c r="F23" s="6">
        <v>0</v>
      </c>
      <c r="G23" s="6">
        <v>0</v>
      </c>
      <c r="H23" s="6">
        <v>3</v>
      </c>
      <c r="I23" s="6">
        <v>118</v>
      </c>
      <c r="J23" s="6">
        <v>0</v>
      </c>
      <c r="K23" s="6">
        <v>0</v>
      </c>
      <c r="L23" s="6">
        <v>6</v>
      </c>
      <c r="M23" s="6">
        <v>193</v>
      </c>
      <c r="N23" s="6">
        <v>0</v>
      </c>
      <c r="O23" s="6">
        <v>0</v>
      </c>
      <c r="P23" s="6">
        <v>0</v>
      </c>
      <c r="Q23" s="6">
        <v>0</v>
      </c>
      <c r="R23" s="6">
        <v>0</v>
      </c>
      <c r="S23" s="6">
        <v>0</v>
      </c>
      <c r="T23" s="6">
        <v>0</v>
      </c>
      <c r="U23" s="6">
        <v>1236</v>
      </c>
    </row>
    <row r="24" spans="1:21" ht="15" thickBot="1" x14ac:dyDescent="0.35">
      <c r="A24" s="4" t="s">
        <v>3195</v>
      </c>
      <c r="B24" s="3" t="s">
        <v>42</v>
      </c>
      <c r="C24" s="4" t="s">
        <v>13</v>
      </c>
      <c r="D24" s="6">
        <v>46</v>
      </c>
      <c r="E24" s="6">
        <v>174</v>
      </c>
      <c r="F24" s="6">
        <v>0</v>
      </c>
      <c r="G24" s="6">
        <v>0</v>
      </c>
      <c r="H24" s="6">
        <v>41</v>
      </c>
      <c r="I24" s="6">
        <v>938</v>
      </c>
      <c r="J24" s="6">
        <v>0</v>
      </c>
      <c r="K24" s="6">
        <v>0</v>
      </c>
      <c r="L24" s="6">
        <v>97</v>
      </c>
      <c r="M24" s="6">
        <v>1399</v>
      </c>
      <c r="N24" s="6">
        <v>85</v>
      </c>
      <c r="O24" s="6">
        <v>30</v>
      </c>
      <c r="P24" s="6">
        <v>115</v>
      </c>
      <c r="Q24" s="6">
        <v>10</v>
      </c>
      <c r="R24" s="6">
        <v>287</v>
      </c>
      <c r="S24" s="6">
        <v>0</v>
      </c>
      <c r="T24" s="6">
        <v>0</v>
      </c>
      <c r="U24" s="6">
        <v>3179</v>
      </c>
    </row>
    <row r="25" spans="1:21" ht="15" thickBot="1" x14ac:dyDescent="0.35">
      <c r="A25" s="4" t="s">
        <v>3196</v>
      </c>
      <c r="B25" s="3" t="s">
        <v>43</v>
      </c>
      <c r="C25" s="4" t="s">
        <v>13</v>
      </c>
      <c r="D25" s="6">
        <v>63</v>
      </c>
      <c r="E25" s="6">
        <v>1614</v>
      </c>
      <c r="F25" s="6">
        <v>0</v>
      </c>
      <c r="G25" s="6">
        <v>0</v>
      </c>
      <c r="H25" s="6">
        <v>45</v>
      </c>
      <c r="I25" s="6">
        <v>534</v>
      </c>
      <c r="J25" s="6">
        <v>0</v>
      </c>
      <c r="K25" s="6">
        <v>0</v>
      </c>
      <c r="L25" s="6">
        <v>118</v>
      </c>
      <c r="M25" s="6">
        <v>2238</v>
      </c>
      <c r="N25" s="6">
        <v>90</v>
      </c>
      <c r="O25" s="6">
        <v>0</v>
      </c>
      <c r="P25" s="6">
        <v>90</v>
      </c>
      <c r="Q25" s="6">
        <v>10</v>
      </c>
      <c r="R25" s="6">
        <v>90</v>
      </c>
      <c r="S25" s="6">
        <v>0</v>
      </c>
      <c r="T25" s="6">
        <v>0</v>
      </c>
      <c r="U25" s="6">
        <v>2190</v>
      </c>
    </row>
    <row r="26" spans="1:21" ht="15" thickBot="1" x14ac:dyDescent="0.35">
      <c r="A26" s="4" t="s">
        <v>3197</v>
      </c>
      <c r="B26" s="3" t="s">
        <v>44</v>
      </c>
      <c r="C26" s="4" t="s">
        <v>13</v>
      </c>
      <c r="D26" s="6">
        <v>3</v>
      </c>
      <c r="E26" s="6">
        <v>70</v>
      </c>
      <c r="F26" s="6">
        <v>0</v>
      </c>
      <c r="G26" s="6">
        <v>0</v>
      </c>
      <c r="H26" s="6">
        <v>0</v>
      </c>
      <c r="I26" s="6">
        <v>0</v>
      </c>
      <c r="J26" s="6">
        <v>0</v>
      </c>
      <c r="K26" s="6">
        <v>0</v>
      </c>
      <c r="L26" s="6">
        <v>6</v>
      </c>
      <c r="M26" s="6">
        <v>90</v>
      </c>
      <c r="N26" s="6">
        <v>31</v>
      </c>
      <c r="O26" s="6">
        <v>5</v>
      </c>
      <c r="P26" s="6">
        <v>36</v>
      </c>
      <c r="Q26" s="6">
        <v>3</v>
      </c>
      <c r="R26" s="6">
        <v>20</v>
      </c>
      <c r="S26" s="6">
        <v>0</v>
      </c>
      <c r="T26" s="6">
        <v>0</v>
      </c>
      <c r="U26" s="6">
        <v>2769</v>
      </c>
    </row>
    <row r="27" spans="1:21" ht="15" thickBot="1" x14ac:dyDescent="0.35">
      <c r="A27" s="4" t="s">
        <v>3198</v>
      </c>
      <c r="B27" s="3" t="s">
        <v>45</v>
      </c>
      <c r="C27" s="4" t="s">
        <v>13</v>
      </c>
      <c r="D27" s="6">
        <v>8</v>
      </c>
      <c r="E27" s="6">
        <v>218</v>
      </c>
      <c r="F27" s="6">
        <v>0</v>
      </c>
      <c r="G27" s="6">
        <v>0</v>
      </c>
      <c r="H27" s="6">
        <v>2</v>
      </c>
      <c r="I27" s="6">
        <v>66</v>
      </c>
      <c r="J27" s="6">
        <v>6</v>
      </c>
      <c r="K27" s="6">
        <v>218</v>
      </c>
      <c r="L27" s="6">
        <v>22</v>
      </c>
      <c r="M27" s="6">
        <v>700</v>
      </c>
      <c r="N27" s="6">
        <v>114</v>
      </c>
      <c r="O27" s="6">
        <v>0</v>
      </c>
      <c r="P27" s="6">
        <v>114</v>
      </c>
      <c r="Q27" s="6">
        <v>6</v>
      </c>
      <c r="R27" s="6">
        <v>198</v>
      </c>
      <c r="S27" s="6">
        <v>0</v>
      </c>
      <c r="T27" s="6">
        <v>0</v>
      </c>
      <c r="U27" s="6">
        <v>3958</v>
      </c>
    </row>
    <row r="28" spans="1:21" ht="15" thickBot="1" x14ac:dyDescent="0.35">
      <c r="A28" s="4" t="s">
        <v>3199</v>
      </c>
      <c r="B28" s="3" t="s">
        <v>46</v>
      </c>
      <c r="C28" s="4" t="s">
        <v>13</v>
      </c>
      <c r="D28" s="6">
        <v>54</v>
      </c>
      <c r="E28" s="6">
        <v>513</v>
      </c>
      <c r="F28" s="6">
        <v>0</v>
      </c>
      <c r="G28" s="6">
        <v>0</v>
      </c>
      <c r="H28" s="6">
        <v>251</v>
      </c>
      <c r="I28" s="6">
        <v>2873</v>
      </c>
      <c r="J28" s="6">
        <v>59</v>
      </c>
      <c r="K28" s="6">
        <v>2088</v>
      </c>
      <c r="L28" s="6">
        <v>371</v>
      </c>
      <c r="M28" s="6">
        <v>6024</v>
      </c>
      <c r="N28" s="6">
        <v>52</v>
      </c>
      <c r="O28" s="6">
        <v>6</v>
      </c>
      <c r="P28" s="6">
        <v>58</v>
      </c>
      <c r="Q28" s="6">
        <v>7</v>
      </c>
      <c r="R28" s="6">
        <v>550</v>
      </c>
      <c r="S28" s="6">
        <v>0</v>
      </c>
      <c r="T28" s="6">
        <v>0</v>
      </c>
      <c r="U28" s="6">
        <v>2791</v>
      </c>
    </row>
    <row r="29" spans="1:21" ht="15" thickBot="1" x14ac:dyDescent="0.35">
      <c r="A29" s="4" t="s">
        <v>3200</v>
      </c>
      <c r="B29" s="3" t="s">
        <v>47</v>
      </c>
      <c r="C29" s="4" t="s">
        <v>13</v>
      </c>
      <c r="D29" s="6">
        <v>26</v>
      </c>
      <c r="E29" s="6">
        <v>710</v>
      </c>
      <c r="F29" s="6">
        <v>0</v>
      </c>
      <c r="G29" s="6">
        <v>0</v>
      </c>
      <c r="H29" s="6">
        <v>19</v>
      </c>
      <c r="I29" s="6">
        <v>264</v>
      </c>
      <c r="J29" s="6">
        <v>0</v>
      </c>
      <c r="K29" s="6">
        <v>0</v>
      </c>
      <c r="L29" s="6">
        <v>63</v>
      </c>
      <c r="M29" s="6">
        <v>1220</v>
      </c>
      <c r="N29" s="6">
        <v>77</v>
      </c>
      <c r="O29" s="6">
        <v>26</v>
      </c>
      <c r="P29" s="6">
        <v>103</v>
      </c>
      <c r="Q29" s="6">
        <v>17</v>
      </c>
      <c r="R29" s="6">
        <v>241</v>
      </c>
      <c r="S29" s="6">
        <v>1</v>
      </c>
      <c r="T29" s="6">
        <v>5</v>
      </c>
      <c r="U29" s="6">
        <v>3150</v>
      </c>
    </row>
    <row r="30" spans="1:21" ht="15" thickBot="1" x14ac:dyDescent="0.35">
      <c r="A30" s="4" t="s">
        <v>3201</v>
      </c>
      <c r="B30" s="3" t="s">
        <v>48</v>
      </c>
      <c r="C30" s="4" t="s">
        <v>13</v>
      </c>
      <c r="D30" s="6">
        <v>1</v>
      </c>
      <c r="E30" s="6">
        <v>7</v>
      </c>
      <c r="F30" s="6">
        <v>0</v>
      </c>
      <c r="G30" s="6">
        <v>0</v>
      </c>
      <c r="H30" s="6">
        <v>3</v>
      </c>
      <c r="I30" s="6">
        <v>16</v>
      </c>
      <c r="J30" s="6">
        <v>0</v>
      </c>
      <c r="K30" s="6">
        <v>0</v>
      </c>
      <c r="L30" s="6">
        <v>5</v>
      </c>
      <c r="M30" s="6">
        <v>96</v>
      </c>
      <c r="N30" s="6">
        <v>20</v>
      </c>
      <c r="O30" s="6">
        <v>0</v>
      </c>
      <c r="P30" s="6">
        <v>20</v>
      </c>
      <c r="Q30" s="6">
        <v>1</v>
      </c>
      <c r="R30" s="6">
        <v>73</v>
      </c>
      <c r="S30" s="6">
        <v>0</v>
      </c>
      <c r="T30" s="6">
        <v>0</v>
      </c>
      <c r="U30" s="6">
        <v>3043</v>
      </c>
    </row>
    <row r="31" spans="1:21" ht="15" thickBot="1" x14ac:dyDescent="0.35">
      <c r="A31" s="4" t="s">
        <v>3202</v>
      </c>
      <c r="B31" s="3" t="s">
        <v>49</v>
      </c>
      <c r="C31" s="4" t="s">
        <v>13</v>
      </c>
      <c r="D31" s="6">
        <v>3</v>
      </c>
      <c r="E31" s="6">
        <v>35</v>
      </c>
      <c r="F31" s="6">
        <v>0</v>
      </c>
      <c r="G31" s="6">
        <v>0</v>
      </c>
      <c r="H31" s="6">
        <v>1</v>
      </c>
      <c r="I31" s="6">
        <v>9</v>
      </c>
      <c r="J31" s="6">
        <v>2</v>
      </c>
      <c r="K31" s="6">
        <v>30</v>
      </c>
      <c r="L31" s="6">
        <v>11</v>
      </c>
      <c r="M31" s="6">
        <v>319</v>
      </c>
      <c r="N31" s="6">
        <v>87</v>
      </c>
      <c r="O31" s="6">
        <v>0</v>
      </c>
      <c r="P31" s="6">
        <v>87</v>
      </c>
      <c r="Q31" s="6">
        <v>5</v>
      </c>
      <c r="R31" s="6">
        <v>245</v>
      </c>
      <c r="S31" s="6">
        <v>0</v>
      </c>
      <c r="T31" s="6">
        <v>0</v>
      </c>
      <c r="U31" s="6">
        <v>2047</v>
      </c>
    </row>
    <row r="32" spans="1:21" ht="15" thickBot="1" x14ac:dyDescent="0.35">
      <c r="A32" s="4" t="s">
        <v>3203</v>
      </c>
      <c r="B32" s="3" t="s">
        <v>50</v>
      </c>
      <c r="C32" s="4" t="s">
        <v>13</v>
      </c>
      <c r="D32" s="6">
        <v>36</v>
      </c>
      <c r="E32" s="6">
        <v>360</v>
      </c>
      <c r="F32" s="6">
        <v>0</v>
      </c>
      <c r="G32" s="6">
        <v>0</v>
      </c>
      <c r="H32" s="6">
        <v>7</v>
      </c>
      <c r="I32" s="6">
        <v>150</v>
      </c>
      <c r="J32" s="6">
        <v>0</v>
      </c>
      <c r="K32" s="6">
        <v>0</v>
      </c>
      <c r="L32" s="6">
        <v>51</v>
      </c>
      <c r="M32" s="6">
        <v>710</v>
      </c>
      <c r="N32" s="6">
        <v>18</v>
      </c>
      <c r="O32" s="6">
        <v>4</v>
      </c>
      <c r="P32" s="6">
        <v>22</v>
      </c>
      <c r="Q32" s="6">
        <v>8</v>
      </c>
      <c r="R32" s="6">
        <v>200</v>
      </c>
      <c r="S32" s="6">
        <v>0</v>
      </c>
      <c r="T32" s="6">
        <v>0</v>
      </c>
      <c r="U32" s="6">
        <v>3650</v>
      </c>
    </row>
    <row r="33" spans="1:21" ht="15" thickBot="1" x14ac:dyDescent="0.35">
      <c r="A33" s="4" t="s">
        <v>3204</v>
      </c>
      <c r="B33" s="3" t="s">
        <v>51</v>
      </c>
      <c r="C33" s="4" t="s">
        <v>13</v>
      </c>
      <c r="D33" s="6">
        <v>2</v>
      </c>
      <c r="E33" s="6">
        <v>38</v>
      </c>
      <c r="F33" s="6">
        <v>0</v>
      </c>
      <c r="G33" s="6">
        <v>0</v>
      </c>
      <c r="H33" s="6">
        <v>0</v>
      </c>
      <c r="I33" s="6">
        <v>0</v>
      </c>
      <c r="J33" s="6">
        <v>1</v>
      </c>
      <c r="K33" s="6">
        <v>4</v>
      </c>
      <c r="L33" s="6">
        <v>4</v>
      </c>
      <c r="M33" s="6">
        <v>43</v>
      </c>
      <c r="N33" s="6">
        <v>0</v>
      </c>
      <c r="O33" s="6">
        <v>0</v>
      </c>
      <c r="P33" s="6">
        <v>0</v>
      </c>
      <c r="Q33" s="6">
        <v>1</v>
      </c>
      <c r="R33" s="6">
        <v>1</v>
      </c>
      <c r="S33" s="6">
        <v>0</v>
      </c>
      <c r="T33" s="6">
        <v>0</v>
      </c>
      <c r="U33" s="6">
        <v>1828</v>
      </c>
    </row>
    <row r="34" spans="1:21" ht="15" thickBot="1" x14ac:dyDescent="0.35">
      <c r="A34" s="4" t="s">
        <v>3205</v>
      </c>
      <c r="B34" s="3" t="s">
        <v>52</v>
      </c>
      <c r="C34" s="4" t="s">
        <v>13</v>
      </c>
      <c r="D34" s="6">
        <v>59</v>
      </c>
      <c r="E34" s="6">
        <v>270</v>
      </c>
      <c r="F34" s="6">
        <v>2</v>
      </c>
      <c r="G34" s="6">
        <v>20</v>
      </c>
      <c r="H34" s="6">
        <v>1</v>
      </c>
      <c r="I34" s="6">
        <v>126</v>
      </c>
      <c r="J34" s="6">
        <v>0</v>
      </c>
      <c r="K34" s="6">
        <v>0</v>
      </c>
      <c r="L34" s="6">
        <v>134</v>
      </c>
      <c r="M34" s="6">
        <v>917</v>
      </c>
      <c r="N34" s="6">
        <v>216</v>
      </c>
      <c r="O34" s="6">
        <v>129</v>
      </c>
      <c r="P34" s="6">
        <v>345</v>
      </c>
      <c r="Q34" s="6">
        <v>42</v>
      </c>
      <c r="R34" s="6">
        <v>371</v>
      </c>
      <c r="S34" s="6">
        <v>30</v>
      </c>
      <c r="T34" s="6">
        <v>130</v>
      </c>
      <c r="U34" s="6">
        <v>3926</v>
      </c>
    </row>
    <row r="35" spans="1:21" ht="15" thickBot="1" x14ac:dyDescent="0.35">
      <c r="A35" s="4" t="s">
        <v>3206</v>
      </c>
      <c r="B35" s="3" t="s">
        <v>53</v>
      </c>
      <c r="C35" s="4" t="s">
        <v>13</v>
      </c>
      <c r="D35" s="6">
        <v>9</v>
      </c>
      <c r="E35" s="6">
        <v>261</v>
      </c>
      <c r="F35" s="6">
        <v>0</v>
      </c>
      <c r="G35" s="6">
        <v>0</v>
      </c>
      <c r="H35" s="6">
        <v>5</v>
      </c>
      <c r="I35" s="6">
        <v>200</v>
      </c>
      <c r="J35" s="6">
        <v>7</v>
      </c>
      <c r="K35" s="6">
        <v>300</v>
      </c>
      <c r="L35" s="6">
        <v>28</v>
      </c>
      <c r="M35" s="6">
        <v>986</v>
      </c>
      <c r="N35" s="6">
        <v>29</v>
      </c>
      <c r="O35" s="6">
        <v>0</v>
      </c>
      <c r="P35" s="6">
        <v>29</v>
      </c>
      <c r="Q35" s="6">
        <v>7</v>
      </c>
      <c r="R35" s="6">
        <v>225</v>
      </c>
      <c r="S35" s="6">
        <v>0</v>
      </c>
      <c r="T35" s="6">
        <v>0</v>
      </c>
      <c r="U35" s="6">
        <v>3038</v>
      </c>
    </row>
    <row r="36" spans="1:21" ht="15" thickBot="1" x14ac:dyDescent="0.35">
      <c r="A36" s="4" t="s">
        <v>3207</v>
      </c>
      <c r="B36" s="3" t="s">
        <v>54</v>
      </c>
      <c r="C36" s="4" t="s">
        <v>13</v>
      </c>
      <c r="D36" s="6">
        <v>0</v>
      </c>
      <c r="E36" s="6">
        <v>0</v>
      </c>
      <c r="F36" s="6">
        <v>0</v>
      </c>
      <c r="G36" s="6">
        <v>0</v>
      </c>
      <c r="H36" s="6">
        <v>18</v>
      </c>
      <c r="I36" s="6">
        <v>186</v>
      </c>
      <c r="J36" s="6">
        <v>0</v>
      </c>
      <c r="K36" s="6">
        <v>0</v>
      </c>
      <c r="L36" s="6">
        <v>19</v>
      </c>
      <c r="M36" s="6">
        <v>211</v>
      </c>
      <c r="N36" s="6">
        <v>33</v>
      </c>
      <c r="O36" s="6">
        <v>0</v>
      </c>
      <c r="P36" s="6">
        <v>33</v>
      </c>
      <c r="Q36" s="6">
        <v>1</v>
      </c>
      <c r="R36" s="6">
        <v>25</v>
      </c>
      <c r="S36" s="6">
        <v>0</v>
      </c>
      <c r="T36" s="6">
        <v>0</v>
      </c>
      <c r="U36" s="6">
        <v>3730</v>
      </c>
    </row>
    <row r="37" spans="1:21" ht="15" thickBot="1" x14ac:dyDescent="0.35">
      <c r="A37" s="4" t="s">
        <v>3208</v>
      </c>
      <c r="B37" s="3" t="s">
        <v>55</v>
      </c>
      <c r="C37" s="4" t="s">
        <v>13</v>
      </c>
      <c r="D37" s="6">
        <v>19</v>
      </c>
      <c r="E37" s="6">
        <v>139</v>
      </c>
      <c r="F37" s="6">
        <v>0</v>
      </c>
      <c r="G37" s="6">
        <v>0</v>
      </c>
      <c r="H37" s="6">
        <v>16</v>
      </c>
      <c r="I37" s="6">
        <v>85</v>
      </c>
      <c r="J37" s="6">
        <v>1</v>
      </c>
      <c r="K37" s="6">
        <v>19</v>
      </c>
      <c r="L37" s="6">
        <v>37</v>
      </c>
      <c r="M37" s="6">
        <v>316</v>
      </c>
      <c r="N37" s="6">
        <v>36</v>
      </c>
      <c r="O37" s="6">
        <v>0</v>
      </c>
      <c r="P37" s="6">
        <v>36</v>
      </c>
      <c r="Q37" s="6">
        <v>1</v>
      </c>
      <c r="R37" s="6">
        <v>73</v>
      </c>
      <c r="S37" s="6">
        <v>0</v>
      </c>
      <c r="T37" s="6">
        <v>0</v>
      </c>
      <c r="U37" s="6">
        <v>2463</v>
      </c>
    </row>
    <row r="38" spans="1:21" ht="15" thickBot="1" x14ac:dyDescent="0.35">
      <c r="A38" s="4" t="s">
        <v>3209</v>
      </c>
      <c r="B38" s="3" t="s">
        <v>56</v>
      </c>
      <c r="C38" s="4" t="s">
        <v>13</v>
      </c>
      <c r="D38" s="6">
        <v>10</v>
      </c>
      <c r="E38" s="6">
        <v>53</v>
      </c>
      <c r="F38" s="6">
        <v>0</v>
      </c>
      <c r="G38" s="6">
        <v>0</v>
      </c>
      <c r="H38" s="6">
        <v>12</v>
      </c>
      <c r="I38" s="6">
        <v>96</v>
      </c>
      <c r="J38" s="6">
        <v>0</v>
      </c>
      <c r="K38" s="6">
        <v>0</v>
      </c>
      <c r="L38" s="6">
        <v>34</v>
      </c>
      <c r="M38" s="6">
        <v>365</v>
      </c>
      <c r="N38" s="6">
        <v>36</v>
      </c>
      <c r="O38" s="6">
        <v>0</v>
      </c>
      <c r="P38" s="6">
        <v>36</v>
      </c>
      <c r="Q38" s="6">
        <v>12</v>
      </c>
      <c r="R38" s="6">
        <v>216</v>
      </c>
      <c r="S38" s="6">
        <v>0</v>
      </c>
      <c r="T38" s="6">
        <v>0</v>
      </c>
      <c r="U38" s="6">
        <v>1900</v>
      </c>
    </row>
    <row r="39" spans="1:21" ht="15" thickBot="1" x14ac:dyDescent="0.35">
      <c r="A39" s="4" t="s">
        <v>3210</v>
      </c>
      <c r="B39" s="3" t="s">
        <v>59</v>
      </c>
      <c r="C39" s="4" t="s">
        <v>13</v>
      </c>
      <c r="D39" s="6">
        <v>65</v>
      </c>
      <c r="E39" s="6">
        <v>482</v>
      </c>
      <c r="F39" s="6">
        <v>0</v>
      </c>
      <c r="G39" s="6">
        <v>0</v>
      </c>
      <c r="H39" s="6">
        <v>22</v>
      </c>
      <c r="I39" s="6">
        <v>440</v>
      </c>
      <c r="J39" s="6">
        <v>0</v>
      </c>
      <c r="K39" s="6">
        <v>0</v>
      </c>
      <c r="L39" s="6">
        <v>87</v>
      </c>
      <c r="M39" s="6">
        <v>922</v>
      </c>
      <c r="N39" s="6">
        <v>0</v>
      </c>
      <c r="O39" s="6">
        <v>0</v>
      </c>
      <c r="P39" s="6">
        <v>0</v>
      </c>
      <c r="Q39" s="6">
        <v>0</v>
      </c>
      <c r="R39" s="6">
        <v>0</v>
      </c>
      <c r="S39" s="6">
        <v>0</v>
      </c>
      <c r="T39" s="6">
        <v>0</v>
      </c>
      <c r="U39" s="6">
        <v>2027</v>
      </c>
    </row>
    <row r="40" spans="1:21" ht="15" thickBot="1" x14ac:dyDescent="0.35">
      <c r="A40" s="4" t="s">
        <v>3211</v>
      </c>
      <c r="B40" s="3" t="s">
        <v>60</v>
      </c>
      <c r="C40" s="4" t="s">
        <v>13</v>
      </c>
      <c r="D40" s="6">
        <v>13</v>
      </c>
      <c r="E40" s="6">
        <v>149</v>
      </c>
      <c r="F40" s="6">
        <v>0</v>
      </c>
      <c r="G40" s="6">
        <v>0</v>
      </c>
      <c r="H40" s="6">
        <v>0</v>
      </c>
      <c r="I40" s="6">
        <v>0</v>
      </c>
      <c r="J40" s="6">
        <v>0</v>
      </c>
      <c r="K40" s="6">
        <v>0</v>
      </c>
      <c r="L40" s="6">
        <v>20</v>
      </c>
      <c r="M40" s="6">
        <v>177</v>
      </c>
      <c r="N40" s="6">
        <v>27</v>
      </c>
      <c r="O40" s="6">
        <v>0</v>
      </c>
      <c r="P40" s="6">
        <v>27</v>
      </c>
      <c r="Q40" s="6">
        <v>7</v>
      </c>
      <c r="R40" s="6">
        <v>28</v>
      </c>
      <c r="S40" s="6">
        <v>0</v>
      </c>
      <c r="T40" s="6">
        <v>0</v>
      </c>
      <c r="U40" s="6">
        <v>2835</v>
      </c>
    </row>
    <row r="41" spans="1:21" ht="15" thickBot="1" x14ac:dyDescent="0.35">
      <c r="A41" s="4" t="s">
        <v>3212</v>
      </c>
      <c r="B41" s="3" t="s">
        <v>61</v>
      </c>
      <c r="C41" s="4" t="s">
        <v>13</v>
      </c>
      <c r="D41" s="6">
        <v>46</v>
      </c>
      <c r="E41" s="6">
        <v>967</v>
      </c>
      <c r="F41" s="6">
        <v>1</v>
      </c>
      <c r="G41" s="6">
        <v>28</v>
      </c>
      <c r="H41" s="6">
        <v>12</v>
      </c>
      <c r="I41" s="6">
        <v>224</v>
      </c>
      <c r="J41" s="6">
        <v>1</v>
      </c>
      <c r="K41" s="6">
        <v>90</v>
      </c>
      <c r="L41" s="6">
        <v>62</v>
      </c>
      <c r="M41" s="6">
        <v>1382</v>
      </c>
      <c r="N41" s="6">
        <v>105</v>
      </c>
      <c r="O41" s="6">
        <v>14</v>
      </c>
      <c r="P41" s="6">
        <v>119</v>
      </c>
      <c r="Q41" s="6">
        <v>1</v>
      </c>
      <c r="R41" s="6">
        <v>53</v>
      </c>
      <c r="S41" s="6">
        <v>1</v>
      </c>
      <c r="T41" s="6">
        <v>20</v>
      </c>
      <c r="U41" s="6">
        <v>2372</v>
      </c>
    </row>
    <row r="42" spans="1:21" ht="15" thickBot="1" x14ac:dyDescent="0.35">
      <c r="A42" s="4" t="s">
        <v>3213</v>
      </c>
      <c r="B42" s="3" t="s">
        <v>62</v>
      </c>
      <c r="C42" s="4" t="s">
        <v>13</v>
      </c>
      <c r="D42" s="6">
        <v>3</v>
      </c>
      <c r="E42" s="6">
        <v>80</v>
      </c>
      <c r="F42" s="6">
        <v>1</v>
      </c>
      <c r="G42" s="6">
        <v>3</v>
      </c>
      <c r="H42" s="6">
        <v>4</v>
      </c>
      <c r="I42" s="6">
        <v>50</v>
      </c>
      <c r="J42" s="6">
        <v>1</v>
      </c>
      <c r="K42" s="6">
        <v>90</v>
      </c>
      <c r="L42" s="6">
        <v>10</v>
      </c>
      <c r="M42" s="6">
        <v>403</v>
      </c>
      <c r="N42" s="6">
        <v>54</v>
      </c>
      <c r="O42" s="6">
        <v>0</v>
      </c>
      <c r="P42" s="6">
        <v>54</v>
      </c>
      <c r="Q42" s="6">
        <v>1</v>
      </c>
      <c r="R42" s="6">
        <v>180</v>
      </c>
      <c r="S42" s="6">
        <v>0</v>
      </c>
      <c r="T42" s="6">
        <v>0</v>
      </c>
      <c r="U42" s="6">
        <v>3667</v>
      </c>
    </row>
    <row r="43" spans="1:21" ht="15" thickBot="1" x14ac:dyDescent="0.35">
      <c r="A43" s="4" t="s">
        <v>3214</v>
      </c>
      <c r="B43" s="3" t="s">
        <v>63</v>
      </c>
      <c r="C43" s="4" t="s">
        <v>13</v>
      </c>
      <c r="D43" s="6">
        <v>3</v>
      </c>
      <c r="E43" s="6">
        <v>127</v>
      </c>
      <c r="F43" s="6">
        <v>0</v>
      </c>
      <c r="G43" s="6">
        <v>0</v>
      </c>
      <c r="H43" s="6">
        <v>10</v>
      </c>
      <c r="I43" s="6">
        <v>420</v>
      </c>
      <c r="J43" s="6">
        <v>2</v>
      </c>
      <c r="K43" s="6">
        <v>151</v>
      </c>
      <c r="L43" s="6">
        <v>17</v>
      </c>
      <c r="M43" s="6">
        <v>823</v>
      </c>
      <c r="N43" s="6">
        <v>25</v>
      </c>
      <c r="O43" s="6">
        <v>2</v>
      </c>
      <c r="P43" s="6">
        <v>27</v>
      </c>
      <c r="Q43" s="6">
        <v>2</v>
      </c>
      <c r="R43" s="6">
        <v>125</v>
      </c>
      <c r="S43" s="6">
        <v>0</v>
      </c>
      <c r="T43" s="6">
        <v>0</v>
      </c>
      <c r="U43" s="6">
        <v>492</v>
      </c>
    </row>
    <row r="44" spans="1:21" ht="15" thickBot="1" x14ac:dyDescent="0.35">
      <c r="A44" s="4" t="s">
        <v>3215</v>
      </c>
      <c r="B44" s="3" t="s">
        <v>64</v>
      </c>
      <c r="C44" s="4" t="s">
        <v>13</v>
      </c>
      <c r="D44" s="6">
        <v>4</v>
      </c>
      <c r="E44" s="6">
        <v>15</v>
      </c>
      <c r="F44" s="6">
        <v>0</v>
      </c>
      <c r="G44" s="6">
        <v>0</v>
      </c>
      <c r="H44" s="6">
        <v>0</v>
      </c>
      <c r="I44" s="6">
        <v>0</v>
      </c>
      <c r="J44" s="6">
        <v>0</v>
      </c>
      <c r="K44" s="6">
        <v>0</v>
      </c>
      <c r="L44" s="6">
        <v>7</v>
      </c>
      <c r="M44" s="6">
        <v>58</v>
      </c>
      <c r="N44" s="6">
        <v>99</v>
      </c>
      <c r="O44" s="6">
        <v>0</v>
      </c>
      <c r="P44" s="6">
        <v>99</v>
      </c>
      <c r="Q44" s="6">
        <v>3</v>
      </c>
      <c r="R44" s="6">
        <v>43</v>
      </c>
      <c r="S44" s="6">
        <v>0</v>
      </c>
      <c r="T44" s="6">
        <v>0</v>
      </c>
      <c r="U44" s="6">
        <v>3996</v>
      </c>
    </row>
    <row r="45" spans="1:21" ht="15" thickBot="1" x14ac:dyDescent="0.35">
      <c r="A45" s="4" t="s">
        <v>3216</v>
      </c>
      <c r="B45" s="3" t="s">
        <v>65</v>
      </c>
      <c r="C45" s="4" t="s">
        <v>13</v>
      </c>
      <c r="D45" s="6">
        <v>0</v>
      </c>
      <c r="E45" s="6">
        <v>0</v>
      </c>
      <c r="F45" s="6">
        <v>0</v>
      </c>
      <c r="G45" s="6">
        <v>0</v>
      </c>
      <c r="H45" s="6">
        <v>2</v>
      </c>
      <c r="I45" s="6">
        <v>125</v>
      </c>
      <c r="J45" s="6">
        <v>0</v>
      </c>
      <c r="K45" s="6">
        <v>0</v>
      </c>
      <c r="L45" s="6">
        <v>2</v>
      </c>
      <c r="M45" s="6">
        <v>125</v>
      </c>
      <c r="N45" s="6">
        <v>0</v>
      </c>
      <c r="O45" s="6">
        <v>0</v>
      </c>
      <c r="P45" s="6">
        <v>0</v>
      </c>
      <c r="Q45" s="6">
        <v>0</v>
      </c>
      <c r="R45" s="6">
        <v>0</v>
      </c>
      <c r="S45" s="6">
        <v>0</v>
      </c>
      <c r="T45" s="6">
        <v>0</v>
      </c>
      <c r="U45" s="6">
        <v>2440</v>
      </c>
    </row>
    <row r="46" spans="1:21" ht="15" thickBot="1" x14ac:dyDescent="0.35">
      <c r="A46" s="4" t="s">
        <v>3217</v>
      </c>
      <c r="B46" s="3" t="s">
        <v>66</v>
      </c>
      <c r="C46" s="4" t="s">
        <v>13</v>
      </c>
      <c r="D46" s="6">
        <v>45</v>
      </c>
      <c r="E46" s="6">
        <v>426</v>
      </c>
      <c r="F46" s="6">
        <v>5</v>
      </c>
      <c r="G46" s="6">
        <v>100</v>
      </c>
      <c r="H46" s="6">
        <v>10</v>
      </c>
      <c r="I46" s="6">
        <v>80</v>
      </c>
      <c r="J46" s="45" t="s">
        <v>2557</v>
      </c>
      <c r="K46" s="45" t="s">
        <v>2557</v>
      </c>
      <c r="L46" s="6">
        <v>65</v>
      </c>
      <c r="M46" s="6">
        <v>628</v>
      </c>
      <c r="N46" s="6">
        <v>95</v>
      </c>
      <c r="O46" s="6">
        <v>10</v>
      </c>
      <c r="P46" s="6">
        <v>105</v>
      </c>
      <c r="Q46" s="6">
        <v>5</v>
      </c>
      <c r="R46" s="6">
        <v>22</v>
      </c>
      <c r="S46" s="6">
        <v>0</v>
      </c>
      <c r="T46" s="6">
        <v>0</v>
      </c>
      <c r="U46" s="6">
        <v>3433</v>
      </c>
    </row>
    <row r="47" spans="1:21" ht="15" thickBot="1" x14ac:dyDescent="0.35">
      <c r="A47" s="4" t="s">
        <v>3218</v>
      </c>
      <c r="B47" s="3" t="s">
        <v>67</v>
      </c>
      <c r="C47" s="4" t="s">
        <v>13</v>
      </c>
      <c r="D47" s="6">
        <v>0</v>
      </c>
      <c r="E47" s="6">
        <v>0</v>
      </c>
      <c r="F47" s="6">
        <v>0</v>
      </c>
      <c r="G47" s="6">
        <v>0</v>
      </c>
      <c r="H47" s="6">
        <v>0</v>
      </c>
      <c r="I47" s="6">
        <v>0</v>
      </c>
      <c r="J47" s="6">
        <v>0</v>
      </c>
      <c r="K47" s="6">
        <v>0</v>
      </c>
      <c r="L47" s="6">
        <v>1</v>
      </c>
      <c r="M47" s="6">
        <v>29</v>
      </c>
      <c r="N47" s="6">
        <v>50</v>
      </c>
      <c r="O47" s="6">
        <v>0</v>
      </c>
      <c r="P47" s="6">
        <v>50</v>
      </c>
      <c r="Q47" s="6">
        <v>1</v>
      </c>
      <c r="R47" s="6">
        <v>29</v>
      </c>
      <c r="S47" s="6">
        <v>0</v>
      </c>
      <c r="T47" s="6">
        <v>0</v>
      </c>
      <c r="U47" s="6">
        <v>1848</v>
      </c>
    </row>
    <row r="48" spans="1:21" ht="15" thickBot="1" x14ac:dyDescent="0.35">
      <c r="A48" s="4" t="s">
        <v>3219</v>
      </c>
      <c r="B48" s="3" t="s">
        <v>68</v>
      </c>
      <c r="C48" s="4" t="s">
        <v>13</v>
      </c>
      <c r="D48" s="6">
        <v>21</v>
      </c>
      <c r="E48" s="6">
        <v>375</v>
      </c>
      <c r="F48" s="6">
        <v>3</v>
      </c>
      <c r="G48" s="6">
        <v>40</v>
      </c>
      <c r="H48" s="6">
        <v>5</v>
      </c>
      <c r="I48" s="6">
        <v>95</v>
      </c>
      <c r="J48" s="6">
        <v>2</v>
      </c>
      <c r="K48" s="6">
        <v>210</v>
      </c>
      <c r="L48" s="6">
        <v>44</v>
      </c>
      <c r="M48" s="6">
        <v>1252</v>
      </c>
      <c r="N48" s="6">
        <v>368</v>
      </c>
      <c r="O48" s="6">
        <v>25</v>
      </c>
      <c r="P48" s="6">
        <v>393</v>
      </c>
      <c r="Q48" s="6">
        <v>12</v>
      </c>
      <c r="R48" s="6">
        <v>524</v>
      </c>
      <c r="S48" s="6">
        <v>1</v>
      </c>
      <c r="T48" s="6">
        <v>8</v>
      </c>
      <c r="U48" s="6">
        <v>3645</v>
      </c>
    </row>
    <row r="49" spans="1:21" ht="15" thickBot="1" x14ac:dyDescent="0.35">
      <c r="A49" s="4" t="s">
        <v>3220</v>
      </c>
      <c r="B49" s="3" t="s">
        <v>69</v>
      </c>
      <c r="C49" s="4" t="s">
        <v>13</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19</v>
      </c>
    </row>
    <row r="50" spans="1:21" ht="15" thickBot="1" x14ac:dyDescent="0.35">
      <c r="A50" s="4" t="s">
        <v>3221</v>
      </c>
      <c r="B50" s="3" t="s">
        <v>70</v>
      </c>
      <c r="C50" s="4" t="s">
        <v>13</v>
      </c>
      <c r="D50" s="6">
        <v>31</v>
      </c>
      <c r="E50" s="6">
        <v>181</v>
      </c>
      <c r="F50" s="6">
        <v>0</v>
      </c>
      <c r="G50" s="6">
        <v>0</v>
      </c>
      <c r="H50" s="6">
        <v>5</v>
      </c>
      <c r="I50" s="6">
        <v>45</v>
      </c>
      <c r="J50" s="6">
        <v>0</v>
      </c>
      <c r="K50" s="6">
        <v>0</v>
      </c>
      <c r="L50" s="6">
        <v>48</v>
      </c>
      <c r="M50" s="6">
        <v>376</v>
      </c>
      <c r="N50" s="6">
        <v>15</v>
      </c>
      <c r="O50" s="6">
        <v>3</v>
      </c>
      <c r="P50" s="6">
        <v>18</v>
      </c>
      <c r="Q50" s="6">
        <v>12</v>
      </c>
      <c r="R50" s="6">
        <v>150</v>
      </c>
      <c r="S50" s="6">
        <v>0</v>
      </c>
      <c r="T50" s="6">
        <v>0</v>
      </c>
      <c r="U50" s="6">
        <v>3679</v>
      </c>
    </row>
    <row r="51" spans="1:21" ht="15" thickBot="1" x14ac:dyDescent="0.35">
      <c r="A51" s="4" t="s">
        <v>3222</v>
      </c>
      <c r="B51" s="3" t="s">
        <v>73</v>
      </c>
      <c r="C51" s="4" t="s">
        <v>13</v>
      </c>
      <c r="D51" s="6">
        <v>1</v>
      </c>
      <c r="E51" s="6">
        <v>10</v>
      </c>
      <c r="F51" s="6">
        <v>0</v>
      </c>
      <c r="G51" s="6">
        <v>0</v>
      </c>
      <c r="H51" s="6">
        <v>0</v>
      </c>
      <c r="I51" s="6">
        <v>0</v>
      </c>
      <c r="J51" s="6">
        <v>0</v>
      </c>
      <c r="K51" s="6">
        <v>0</v>
      </c>
      <c r="L51" s="6">
        <v>2</v>
      </c>
      <c r="M51" s="6">
        <v>30</v>
      </c>
      <c r="N51" s="6">
        <v>35</v>
      </c>
      <c r="O51" s="45" t="s">
        <v>2557</v>
      </c>
      <c r="P51" s="6">
        <v>35</v>
      </c>
      <c r="Q51" s="6">
        <v>1</v>
      </c>
      <c r="R51" s="6">
        <v>20</v>
      </c>
      <c r="S51" s="6">
        <v>0</v>
      </c>
      <c r="T51" s="6">
        <v>0</v>
      </c>
      <c r="U51" s="6">
        <v>1830</v>
      </c>
    </row>
    <row r="52" spans="1:21" ht="15" thickBot="1" x14ac:dyDescent="0.35">
      <c r="A52" s="4" t="s">
        <v>3223</v>
      </c>
      <c r="B52" s="3" t="s">
        <v>74</v>
      </c>
      <c r="C52" s="4" t="s">
        <v>13</v>
      </c>
      <c r="D52" s="6">
        <v>75</v>
      </c>
      <c r="E52" s="6">
        <v>1015</v>
      </c>
      <c r="F52" s="6">
        <v>2</v>
      </c>
      <c r="G52" s="6">
        <v>19</v>
      </c>
      <c r="H52" s="6">
        <v>38</v>
      </c>
      <c r="I52" s="6">
        <v>615</v>
      </c>
      <c r="J52" s="6">
        <v>6</v>
      </c>
      <c r="K52" s="6">
        <v>199</v>
      </c>
      <c r="L52" s="6">
        <v>139</v>
      </c>
      <c r="M52" s="6">
        <v>2397</v>
      </c>
      <c r="N52" s="6">
        <v>68</v>
      </c>
      <c r="O52" s="6">
        <v>34</v>
      </c>
      <c r="P52" s="6">
        <v>102</v>
      </c>
      <c r="Q52" s="6">
        <v>18</v>
      </c>
      <c r="R52" s="6">
        <v>549</v>
      </c>
      <c r="S52" s="6">
        <v>0</v>
      </c>
      <c r="T52" s="6">
        <v>0</v>
      </c>
      <c r="U52" s="6">
        <v>1939</v>
      </c>
    </row>
    <row r="53" spans="1:21" ht="15" thickBot="1" x14ac:dyDescent="0.35">
      <c r="A53" s="4" t="s">
        <v>3224</v>
      </c>
      <c r="B53" s="3" t="s">
        <v>75</v>
      </c>
      <c r="C53" s="4" t="s">
        <v>13</v>
      </c>
      <c r="D53" s="6">
        <v>25</v>
      </c>
      <c r="E53" s="6">
        <v>443</v>
      </c>
      <c r="F53" s="6">
        <v>0</v>
      </c>
      <c r="G53" s="6">
        <v>0</v>
      </c>
      <c r="H53" s="6">
        <v>3</v>
      </c>
      <c r="I53" s="6">
        <v>32</v>
      </c>
      <c r="J53" s="6">
        <v>1</v>
      </c>
      <c r="K53" s="6">
        <v>30</v>
      </c>
      <c r="L53" s="6">
        <v>37</v>
      </c>
      <c r="M53" s="6">
        <v>677</v>
      </c>
      <c r="N53" s="6">
        <v>35</v>
      </c>
      <c r="O53" s="6">
        <v>0</v>
      </c>
      <c r="P53" s="6">
        <v>35</v>
      </c>
      <c r="Q53" s="6">
        <v>8</v>
      </c>
      <c r="R53" s="6">
        <v>172</v>
      </c>
      <c r="S53" s="6">
        <v>0</v>
      </c>
      <c r="T53" s="6">
        <v>0</v>
      </c>
      <c r="U53" s="6">
        <v>3739</v>
      </c>
    </row>
    <row r="54" spans="1:21" ht="15" thickBot="1" x14ac:dyDescent="0.35">
      <c r="A54" s="4" t="s">
        <v>3225</v>
      </c>
      <c r="B54" s="3" t="s">
        <v>76</v>
      </c>
      <c r="C54" s="4" t="s">
        <v>13</v>
      </c>
      <c r="D54" s="6">
        <v>1</v>
      </c>
      <c r="E54" s="6">
        <v>0</v>
      </c>
      <c r="F54" s="6">
        <v>0</v>
      </c>
      <c r="G54" s="6">
        <v>0</v>
      </c>
      <c r="H54" s="6">
        <v>0</v>
      </c>
      <c r="I54" s="6">
        <v>0</v>
      </c>
      <c r="J54" s="6">
        <v>0</v>
      </c>
      <c r="K54" s="6">
        <v>0</v>
      </c>
      <c r="L54" s="6">
        <v>1</v>
      </c>
      <c r="M54" s="6">
        <v>0</v>
      </c>
      <c r="N54" s="6">
        <v>45</v>
      </c>
      <c r="O54" s="6">
        <v>12</v>
      </c>
      <c r="P54" s="6">
        <v>57</v>
      </c>
      <c r="Q54" s="6">
        <v>0</v>
      </c>
      <c r="R54" s="6">
        <v>0</v>
      </c>
      <c r="S54" s="6">
        <v>0</v>
      </c>
      <c r="T54" s="6">
        <v>0</v>
      </c>
      <c r="U54" s="6">
        <v>1508</v>
      </c>
    </row>
    <row r="55" spans="1:21" ht="15" thickBot="1" x14ac:dyDescent="0.35">
      <c r="A55" s="4" t="s">
        <v>3226</v>
      </c>
      <c r="B55" s="3" t="s">
        <v>77</v>
      </c>
      <c r="C55" s="4" t="s">
        <v>13</v>
      </c>
      <c r="D55" s="6">
        <v>19</v>
      </c>
      <c r="E55" s="6">
        <v>240</v>
      </c>
      <c r="F55" s="6">
        <v>0</v>
      </c>
      <c r="G55" s="6">
        <v>0</v>
      </c>
      <c r="H55" s="6">
        <v>12</v>
      </c>
      <c r="I55" s="6">
        <v>197</v>
      </c>
      <c r="J55" s="6">
        <v>7</v>
      </c>
      <c r="K55" s="6">
        <v>175</v>
      </c>
      <c r="L55" s="6">
        <v>40</v>
      </c>
      <c r="M55" s="6">
        <v>659</v>
      </c>
      <c r="N55" s="6">
        <v>0</v>
      </c>
      <c r="O55" s="6">
        <v>0</v>
      </c>
      <c r="P55" s="6">
        <v>0</v>
      </c>
      <c r="Q55" s="6">
        <v>2</v>
      </c>
      <c r="R55" s="6">
        <v>47</v>
      </c>
      <c r="S55" s="6">
        <v>0</v>
      </c>
      <c r="T55" s="6">
        <v>0</v>
      </c>
      <c r="U55" s="6">
        <v>3731</v>
      </c>
    </row>
    <row r="56" spans="1:21" ht="15" thickBot="1" x14ac:dyDescent="0.35">
      <c r="A56" s="4" t="s">
        <v>3227</v>
      </c>
      <c r="B56" s="3" t="s">
        <v>78</v>
      </c>
      <c r="C56" s="4" t="s">
        <v>13</v>
      </c>
      <c r="D56" s="6">
        <v>39</v>
      </c>
      <c r="E56" s="6">
        <v>780</v>
      </c>
      <c r="F56" s="6">
        <v>0</v>
      </c>
      <c r="G56" s="6">
        <v>0</v>
      </c>
      <c r="H56" s="6">
        <v>22</v>
      </c>
      <c r="I56" s="6">
        <v>124</v>
      </c>
      <c r="J56" s="6">
        <v>0</v>
      </c>
      <c r="K56" s="6">
        <v>0</v>
      </c>
      <c r="L56" s="6">
        <v>65</v>
      </c>
      <c r="M56" s="6">
        <v>1051</v>
      </c>
      <c r="N56" s="6">
        <v>66</v>
      </c>
      <c r="O56" s="6">
        <v>0</v>
      </c>
      <c r="P56" s="6">
        <v>66</v>
      </c>
      <c r="Q56" s="6">
        <v>4</v>
      </c>
      <c r="R56" s="6">
        <v>147</v>
      </c>
      <c r="S56" s="6">
        <v>0</v>
      </c>
      <c r="T56" s="6">
        <v>0</v>
      </c>
      <c r="U56" s="6">
        <v>3674</v>
      </c>
    </row>
    <row r="57" spans="1:21" ht="15" thickBot="1" x14ac:dyDescent="0.35">
      <c r="A57" s="4" t="s">
        <v>3228</v>
      </c>
      <c r="B57" s="3" t="s">
        <v>79</v>
      </c>
      <c r="C57" s="4" t="s">
        <v>13</v>
      </c>
      <c r="D57" s="6">
        <v>9</v>
      </c>
      <c r="E57" s="6">
        <v>139</v>
      </c>
      <c r="F57" s="6">
        <v>0</v>
      </c>
      <c r="G57" s="6">
        <v>0</v>
      </c>
      <c r="H57" s="6">
        <v>0</v>
      </c>
      <c r="I57" s="6">
        <v>0</v>
      </c>
      <c r="J57" s="6">
        <v>2</v>
      </c>
      <c r="K57" s="6">
        <v>14</v>
      </c>
      <c r="L57" s="6">
        <v>23</v>
      </c>
      <c r="M57" s="6">
        <v>228</v>
      </c>
      <c r="N57" s="6">
        <v>61</v>
      </c>
      <c r="O57" s="6">
        <v>14</v>
      </c>
      <c r="P57" s="6">
        <v>75</v>
      </c>
      <c r="Q57" s="6">
        <v>6</v>
      </c>
      <c r="R57" s="6">
        <v>61</v>
      </c>
      <c r="S57" s="6">
        <v>6</v>
      </c>
      <c r="T57" s="6">
        <v>14</v>
      </c>
      <c r="U57" s="6">
        <v>882</v>
      </c>
    </row>
    <row r="58" spans="1:21" ht="15" thickBot="1" x14ac:dyDescent="0.35">
      <c r="A58" s="4" t="s">
        <v>3229</v>
      </c>
      <c r="B58" s="3" t="s">
        <v>80</v>
      </c>
      <c r="C58" s="4" t="s">
        <v>13</v>
      </c>
      <c r="D58" s="6">
        <v>5</v>
      </c>
      <c r="E58" s="6">
        <v>286</v>
      </c>
      <c r="F58" s="6">
        <v>0</v>
      </c>
      <c r="G58" s="6">
        <v>0</v>
      </c>
      <c r="H58" s="6">
        <v>12</v>
      </c>
      <c r="I58" s="6">
        <v>96</v>
      </c>
      <c r="J58" s="6">
        <v>0</v>
      </c>
      <c r="K58" s="6">
        <v>0</v>
      </c>
      <c r="L58" s="6">
        <v>28</v>
      </c>
      <c r="M58" s="6">
        <v>501</v>
      </c>
      <c r="N58" s="6">
        <v>81</v>
      </c>
      <c r="O58" s="6">
        <v>38</v>
      </c>
      <c r="P58" s="6">
        <v>119</v>
      </c>
      <c r="Q58" s="6">
        <v>11</v>
      </c>
      <c r="R58" s="6">
        <v>119</v>
      </c>
      <c r="S58" s="6">
        <v>0</v>
      </c>
      <c r="T58" s="6">
        <v>0</v>
      </c>
      <c r="U58" s="6">
        <v>2419</v>
      </c>
    </row>
    <row r="59" spans="1:21" ht="15" thickBot="1" x14ac:dyDescent="0.35">
      <c r="A59" s="4" t="s">
        <v>3230</v>
      </c>
      <c r="B59" s="3" t="s">
        <v>81</v>
      </c>
      <c r="C59" s="4" t="s">
        <v>13</v>
      </c>
      <c r="D59" s="6">
        <v>118</v>
      </c>
      <c r="E59" s="6">
        <v>2146</v>
      </c>
      <c r="F59" s="6">
        <v>17</v>
      </c>
      <c r="G59" s="6">
        <v>95</v>
      </c>
      <c r="H59" s="6">
        <v>19</v>
      </c>
      <c r="I59" s="6">
        <v>356</v>
      </c>
      <c r="J59" s="6">
        <v>19</v>
      </c>
      <c r="K59" s="6">
        <v>961</v>
      </c>
      <c r="L59" s="6">
        <v>214</v>
      </c>
      <c r="M59" s="6">
        <v>4618</v>
      </c>
      <c r="N59" s="6">
        <v>173</v>
      </c>
      <c r="O59" s="6">
        <v>36</v>
      </c>
      <c r="P59" s="6">
        <v>209</v>
      </c>
      <c r="Q59" s="6">
        <v>35</v>
      </c>
      <c r="R59" s="6">
        <v>1029</v>
      </c>
      <c r="S59" s="6">
        <v>6</v>
      </c>
      <c r="T59" s="6">
        <v>31</v>
      </c>
      <c r="U59" s="6">
        <v>3775</v>
      </c>
    </row>
    <row r="60" spans="1:21" ht="15" thickBot="1" x14ac:dyDescent="0.35">
      <c r="A60" s="4" t="s">
        <v>3231</v>
      </c>
      <c r="B60" s="3" t="s">
        <v>82</v>
      </c>
      <c r="C60" s="4" t="s">
        <v>13</v>
      </c>
      <c r="D60" s="6">
        <v>0</v>
      </c>
      <c r="E60" s="6">
        <v>0</v>
      </c>
      <c r="F60" s="6">
        <v>0</v>
      </c>
      <c r="G60" s="6">
        <v>0</v>
      </c>
      <c r="H60" s="6">
        <v>0</v>
      </c>
      <c r="I60" s="6">
        <v>0</v>
      </c>
      <c r="J60" s="6">
        <v>2</v>
      </c>
      <c r="K60" s="6">
        <v>230</v>
      </c>
      <c r="L60" s="6">
        <v>12</v>
      </c>
      <c r="M60" s="6">
        <v>380</v>
      </c>
      <c r="N60" s="6">
        <v>15</v>
      </c>
      <c r="O60" s="6">
        <v>0</v>
      </c>
      <c r="P60" s="6">
        <v>15</v>
      </c>
      <c r="Q60" s="6">
        <v>10</v>
      </c>
      <c r="R60" s="6">
        <v>150</v>
      </c>
      <c r="S60" s="6">
        <v>0</v>
      </c>
      <c r="T60" s="6">
        <v>0</v>
      </c>
      <c r="U60" s="6">
        <v>3138</v>
      </c>
    </row>
    <row r="61" spans="1:21" ht="15" thickBot="1" x14ac:dyDescent="0.35">
      <c r="A61" s="4" t="s">
        <v>3232</v>
      </c>
      <c r="B61" s="3" t="s">
        <v>83</v>
      </c>
      <c r="C61" s="4" t="s">
        <v>13</v>
      </c>
      <c r="D61" s="6">
        <v>7</v>
      </c>
      <c r="E61" s="6">
        <v>206</v>
      </c>
      <c r="F61" s="6">
        <v>0</v>
      </c>
      <c r="G61" s="6">
        <v>0</v>
      </c>
      <c r="H61" s="6">
        <v>0</v>
      </c>
      <c r="I61" s="6">
        <v>0</v>
      </c>
      <c r="J61" s="6">
        <v>6</v>
      </c>
      <c r="K61" s="6">
        <v>32</v>
      </c>
      <c r="L61" s="6">
        <v>19</v>
      </c>
      <c r="M61" s="6">
        <v>400</v>
      </c>
      <c r="N61" s="6">
        <v>42</v>
      </c>
      <c r="O61" s="6">
        <v>0</v>
      </c>
      <c r="P61" s="6">
        <v>42</v>
      </c>
      <c r="Q61" s="6">
        <v>6</v>
      </c>
      <c r="R61" s="6">
        <v>162</v>
      </c>
      <c r="S61" s="6">
        <v>0</v>
      </c>
      <c r="T61" s="6">
        <v>0</v>
      </c>
      <c r="U61" s="6">
        <v>3428</v>
      </c>
    </row>
    <row r="62" spans="1:21" ht="15" thickBot="1" x14ac:dyDescent="0.35">
      <c r="A62" s="4" t="s">
        <v>3233</v>
      </c>
      <c r="B62" s="3" t="s">
        <v>84</v>
      </c>
      <c r="C62" s="4" t="s">
        <v>13</v>
      </c>
      <c r="D62" s="6">
        <v>7</v>
      </c>
      <c r="E62" s="6">
        <v>4</v>
      </c>
      <c r="F62" s="6">
        <v>0</v>
      </c>
      <c r="G62" s="6">
        <v>0</v>
      </c>
      <c r="H62" s="6">
        <v>55</v>
      </c>
      <c r="I62" s="6">
        <v>354</v>
      </c>
      <c r="J62" s="6">
        <v>1</v>
      </c>
      <c r="K62" s="6">
        <v>13</v>
      </c>
      <c r="L62" s="6">
        <v>70</v>
      </c>
      <c r="M62" s="6">
        <v>472</v>
      </c>
      <c r="N62" s="6">
        <v>26</v>
      </c>
      <c r="O62" s="6">
        <v>8</v>
      </c>
      <c r="P62" s="6">
        <v>34</v>
      </c>
      <c r="Q62" s="6">
        <v>7</v>
      </c>
      <c r="R62" s="6">
        <v>101</v>
      </c>
      <c r="S62" s="6">
        <v>0</v>
      </c>
      <c r="T62" s="6">
        <v>0</v>
      </c>
      <c r="U62" s="6">
        <v>1932</v>
      </c>
    </row>
    <row r="63" spans="1:21" ht="15" thickBot="1" x14ac:dyDescent="0.35">
      <c r="A63" s="4" t="s">
        <v>3234</v>
      </c>
      <c r="B63" s="3" t="s">
        <v>85</v>
      </c>
      <c r="C63" s="4" t="s">
        <v>13</v>
      </c>
      <c r="D63" s="6">
        <v>1</v>
      </c>
      <c r="E63" s="6">
        <v>49</v>
      </c>
      <c r="F63" s="6">
        <v>0</v>
      </c>
      <c r="G63" s="6">
        <v>0</v>
      </c>
      <c r="H63" s="6">
        <v>0</v>
      </c>
      <c r="I63" s="6">
        <v>0</v>
      </c>
      <c r="J63" s="6">
        <v>1</v>
      </c>
      <c r="K63" s="6">
        <v>87</v>
      </c>
      <c r="L63" s="6">
        <v>8</v>
      </c>
      <c r="M63" s="6">
        <v>402</v>
      </c>
      <c r="N63" s="6">
        <v>48</v>
      </c>
      <c r="O63" s="6">
        <v>0</v>
      </c>
      <c r="P63" s="6">
        <v>48</v>
      </c>
      <c r="Q63" s="6">
        <v>6</v>
      </c>
      <c r="R63" s="6">
        <v>266</v>
      </c>
      <c r="S63" s="6">
        <v>0</v>
      </c>
      <c r="T63" s="6">
        <v>0</v>
      </c>
      <c r="U63" s="6">
        <v>2387</v>
      </c>
    </row>
    <row r="64" spans="1:21" ht="15" thickBot="1" x14ac:dyDescent="0.35">
      <c r="A64" s="4" t="s">
        <v>3235</v>
      </c>
      <c r="B64" s="3" t="s">
        <v>86</v>
      </c>
      <c r="C64" s="4" t="s">
        <v>13</v>
      </c>
      <c r="D64" s="6">
        <v>17</v>
      </c>
      <c r="E64" s="6">
        <v>210</v>
      </c>
      <c r="F64" s="6">
        <v>1</v>
      </c>
      <c r="G64" s="6">
        <v>4</v>
      </c>
      <c r="H64" s="6">
        <v>26</v>
      </c>
      <c r="I64" s="6">
        <v>242</v>
      </c>
      <c r="J64" s="6">
        <v>1</v>
      </c>
      <c r="K64" s="6">
        <v>95</v>
      </c>
      <c r="L64" s="6">
        <v>53</v>
      </c>
      <c r="M64" s="6">
        <v>648</v>
      </c>
      <c r="N64" s="6">
        <v>29</v>
      </c>
      <c r="O64" s="6">
        <v>4</v>
      </c>
      <c r="P64" s="6">
        <v>33</v>
      </c>
      <c r="Q64" s="6">
        <v>7</v>
      </c>
      <c r="R64" s="6">
        <v>93</v>
      </c>
      <c r="S64" s="6">
        <v>1</v>
      </c>
      <c r="T64" s="6">
        <v>4</v>
      </c>
      <c r="U64" s="6">
        <v>1873</v>
      </c>
    </row>
    <row r="65" spans="1:21" ht="15" thickBot="1" x14ac:dyDescent="0.35">
      <c r="A65" s="4" t="s">
        <v>3236</v>
      </c>
      <c r="B65" s="3" t="s">
        <v>87</v>
      </c>
      <c r="C65" s="4" t="s">
        <v>13</v>
      </c>
      <c r="D65" s="6">
        <v>3</v>
      </c>
      <c r="E65" s="6">
        <v>175</v>
      </c>
      <c r="F65" s="6">
        <v>0</v>
      </c>
      <c r="G65" s="6">
        <v>0</v>
      </c>
      <c r="H65" s="6">
        <v>0</v>
      </c>
      <c r="I65" s="6">
        <v>0</v>
      </c>
      <c r="J65" s="6">
        <v>0</v>
      </c>
      <c r="K65" s="6">
        <v>0</v>
      </c>
      <c r="L65" s="6">
        <v>9</v>
      </c>
      <c r="M65" s="6">
        <v>375</v>
      </c>
      <c r="N65" s="6">
        <v>0</v>
      </c>
      <c r="O65" s="6">
        <v>0</v>
      </c>
      <c r="P65" s="6">
        <v>0</v>
      </c>
      <c r="Q65" s="6">
        <v>6</v>
      </c>
      <c r="R65" s="6">
        <v>200</v>
      </c>
      <c r="S65" s="6">
        <v>0</v>
      </c>
      <c r="T65" s="6">
        <v>0</v>
      </c>
      <c r="U65" s="6">
        <v>1652</v>
      </c>
    </row>
    <row r="66" spans="1:21" ht="15" thickBot="1" x14ac:dyDescent="0.35">
      <c r="A66" s="4" t="s">
        <v>3237</v>
      </c>
      <c r="B66" s="3" t="s">
        <v>88</v>
      </c>
      <c r="C66" s="4" t="s">
        <v>13</v>
      </c>
      <c r="D66" s="6">
        <v>54</v>
      </c>
      <c r="E66" s="6">
        <v>935</v>
      </c>
      <c r="F66" s="6">
        <v>0</v>
      </c>
      <c r="G66" s="6">
        <v>0</v>
      </c>
      <c r="H66" s="6">
        <v>4</v>
      </c>
      <c r="I66" s="6">
        <v>266</v>
      </c>
      <c r="J66" s="6">
        <v>0</v>
      </c>
      <c r="K66" s="6">
        <v>0</v>
      </c>
      <c r="L66" s="6">
        <v>70</v>
      </c>
      <c r="M66" s="6">
        <v>1607</v>
      </c>
      <c r="N66" s="6">
        <v>63</v>
      </c>
      <c r="O66" s="6">
        <v>5</v>
      </c>
      <c r="P66" s="6">
        <v>68</v>
      </c>
      <c r="Q66" s="6">
        <v>12</v>
      </c>
      <c r="R66" s="6">
        <v>406</v>
      </c>
      <c r="S66" s="6">
        <v>0</v>
      </c>
      <c r="T66" s="6">
        <v>0</v>
      </c>
      <c r="U66" s="6">
        <v>3895</v>
      </c>
    </row>
    <row r="67" spans="1:21" ht="15" thickBot="1" x14ac:dyDescent="0.35">
      <c r="A67" s="4" t="s">
        <v>3238</v>
      </c>
      <c r="B67" s="3" t="s">
        <v>89</v>
      </c>
      <c r="C67" s="4" t="s">
        <v>13</v>
      </c>
      <c r="D67" s="6">
        <v>18</v>
      </c>
      <c r="E67" s="6">
        <v>246</v>
      </c>
      <c r="F67" s="6">
        <v>0</v>
      </c>
      <c r="G67" s="6">
        <v>0</v>
      </c>
      <c r="H67" s="6">
        <v>4</v>
      </c>
      <c r="I67" s="6">
        <v>25</v>
      </c>
      <c r="J67" s="6">
        <v>1</v>
      </c>
      <c r="K67" s="6">
        <v>6</v>
      </c>
      <c r="L67" s="6">
        <v>29</v>
      </c>
      <c r="M67" s="6">
        <v>358</v>
      </c>
      <c r="N67" s="6">
        <v>27</v>
      </c>
      <c r="O67" s="6">
        <v>0</v>
      </c>
      <c r="P67" s="6">
        <v>27</v>
      </c>
      <c r="Q67" s="6">
        <v>6</v>
      </c>
      <c r="R67" s="6">
        <v>81</v>
      </c>
      <c r="S67" s="6">
        <v>0</v>
      </c>
      <c r="T67" s="6">
        <v>0</v>
      </c>
      <c r="U67" s="6">
        <v>2156</v>
      </c>
    </row>
    <row r="68" spans="1:21" ht="15" thickBot="1" x14ac:dyDescent="0.35">
      <c r="A68" s="4" t="s">
        <v>3239</v>
      </c>
      <c r="B68" s="3" t="s">
        <v>90</v>
      </c>
      <c r="C68" s="4" t="s">
        <v>13</v>
      </c>
      <c r="D68" s="6">
        <v>81</v>
      </c>
      <c r="E68" s="6">
        <v>1058</v>
      </c>
      <c r="F68" s="6">
        <v>7</v>
      </c>
      <c r="G68" s="6">
        <v>34</v>
      </c>
      <c r="H68" s="6">
        <v>22</v>
      </c>
      <c r="I68" s="6">
        <v>144</v>
      </c>
      <c r="J68" s="6">
        <v>1</v>
      </c>
      <c r="K68" s="6">
        <v>62</v>
      </c>
      <c r="L68" s="6">
        <v>130</v>
      </c>
      <c r="M68" s="6">
        <v>1457</v>
      </c>
      <c r="N68" s="6">
        <v>36</v>
      </c>
      <c r="O68" s="6">
        <v>0</v>
      </c>
      <c r="P68" s="6">
        <v>36</v>
      </c>
      <c r="Q68" s="6">
        <v>19</v>
      </c>
      <c r="R68" s="6">
        <v>159</v>
      </c>
      <c r="S68" s="6">
        <v>0</v>
      </c>
      <c r="T68" s="6">
        <v>0</v>
      </c>
      <c r="U68" s="6">
        <v>2475</v>
      </c>
    </row>
    <row r="69" spans="1:21" ht="15" thickBot="1" x14ac:dyDescent="0.35">
      <c r="A69" s="4" t="s">
        <v>3240</v>
      </c>
      <c r="B69" s="3" t="s">
        <v>93</v>
      </c>
      <c r="C69" s="4" t="s">
        <v>13</v>
      </c>
      <c r="D69" s="6">
        <v>1</v>
      </c>
      <c r="E69" s="6">
        <v>28</v>
      </c>
      <c r="F69" s="6">
        <v>0</v>
      </c>
      <c r="G69" s="6">
        <v>0</v>
      </c>
      <c r="H69" s="6">
        <v>0</v>
      </c>
      <c r="I69" s="6">
        <v>0</v>
      </c>
      <c r="J69" s="6">
        <v>0</v>
      </c>
      <c r="K69" s="6">
        <v>0</v>
      </c>
      <c r="L69" s="6">
        <v>1</v>
      </c>
      <c r="M69" s="6">
        <v>28</v>
      </c>
      <c r="N69" s="6">
        <v>0</v>
      </c>
      <c r="O69" s="6">
        <v>0</v>
      </c>
      <c r="P69" s="6">
        <v>0</v>
      </c>
      <c r="Q69" s="6">
        <v>0</v>
      </c>
      <c r="R69" s="6">
        <v>0</v>
      </c>
      <c r="S69" s="6">
        <v>0</v>
      </c>
      <c r="T69" s="6">
        <v>0</v>
      </c>
      <c r="U69" s="6">
        <v>1968</v>
      </c>
    </row>
    <row r="70" spans="1:21" ht="15" thickBot="1" x14ac:dyDescent="0.35">
      <c r="A70" s="4" t="s">
        <v>3241</v>
      </c>
      <c r="B70" s="3" t="s">
        <v>94</v>
      </c>
      <c r="C70" s="4" t="s">
        <v>13</v>
      </c>
      <c r="D70" s="6">
        <v>1</v>
      </c>
      <c r="E70" s="6">
        <v>13</v>
      </c>
      <c r="F70" s="6">
        <v>0</v>
      </c>
      <c r="G70" s="6">
        <v>0</v>
      </c>
      <c r="H70" s="6">
        <v>4</v>
      </c>
      <c r="I70" s="6">
        <v>20</v>
      </c>
      <c r="J70" s="6">
        <v>0</v>
      </c>
      <c r="K70" s="6">
        <v>0</v>
      </c>
      <c r="L70" s="6">
        <v>8</v>
      </c>
      <c r="M70" s="6">
        <v>55</v>
      </c>
      <c r="N70" s="6">
        <v>22</v>
      </c>
      <c r="O70" s="6">
        <v>0</v>
      </c>
      <c r="P70" s="6">
        <v>22</v>
      </c>
      <c r="Q70" s="6">
        <v>3</v>
      </c>
      <c r="R70" s="6">
        <v>22</v>
      </c>
      <c r="S70" s="6">
        <v>0</v>
      </c>
      <c r="T70" s="6">
        <v>0</v>
      </c>
      <c r="U70" s="6">
        <v>2202</v>
      </c>
    </row>
    <row r="71" spans="1:21" ht="15" thickBot="1" x14ac:dyDescent="0.35">
      <c r="A71" s="4" t="s">
        <v>3242</v>
      </c>
      <c r="B71" s="3" t="s">
        <v>95</v>
      </c>
      <c r="C71" s="4" t="s">
        <v>13</v>
      </c>
      <c r="D71" s="6">
        <v>4</v>
      </c>
      <c r="E71" s="6">
        <v>84</v>
      </c>
      <c r="F71" s="6">
        <v>0</v>
      </c>
      <c r="G71" s="6">
        <v>0</v>
      </c>
      <c r="H71" s="6">
        <v>0</v>
      </c>
      <c r="I71" s="6">
        <v>0</v>
      </c>
      <c r="J71" s="6">
        <v>0</v>
      </c>
      <c r="K71" s="6">
        <v>0</v>
      </c>
      <c r="L71" s="6">
        <v>7</v>
      </c>
      <c r="M71" s="6">
        <v>126</v>
      </c>
      <c r="N71" s="6">
        <v>29</v>
      </c>
      <c r="O71" s="6">
        <v>5</v>
      </c>
      <c r="P71" s="6">
        <v>34</v>
      </c>
      <c r="Q71" s="6">
        <v>3</v>
      </c>
      <c r="R71" s="6">
        <v>42</v>
      </c>
      <c r="S71" s="6">
        <v>0</v>
      </c>
      <c r="T71" s="6">
        <v>0</v>
      </c>
      <c r="U71" s="6">
        <v>2913</v>
      </c>
    </row>
    <row r="72" spans="1:21" ht="15" thickBot="1" x14ac:dyDescent="0.35">
      <c r="A72" s="4" t="s">
        <v>3243</v>
      </c>
      <c r="B72" s="3" t="s">
        <v>96</v>
      </c>
      <c r="C72" s="4" t="s">
        <v>13</v>
      </c>
      <c r="D72" s="6">
        <v>1</v>
      </c>
      <c r="E72" s="6">
        <v>35</v>
      </c>
      <c r="F72" s="6">
        <v>0</v>
      </c>
      <c r="G72" s="6">
        <v>0</v>
      </c>
      <c r="H72" s="6">
        <v>5</v>
      </c>
      <c r="I72" s="6">
        <v>131</v>
      </c>
      <c r="J72" s="6">
        <v>5</v>
      </c>
      <c r="K72" s="6">
        <v>110</v>
      </c>
      <c r="L72" s="6">
        <v>19</v>
      </c>
      <c r="M72" s="6">
        <v>344</v>
      </c>
      <c r="N72" s="6">
        <v>21</v>
      </c>
      <c r="O72" s="6">
        <v>12</v>
      </c>
      <c r="P72" s="6">
        <v>33</v>
      </c>
      <c r="Q72" s="6">
        <v>7</v>
      </c>
      <c r="R72" s="6">
        <v>56</v>
      </c>
      <c r="S72" s="6">
        <v>1</v>
      </c>
      <c r="T72" s="6">
        <v>12</v>
      </c>
      <c r="U72" s="6">
        <v>575</v>
      </c>
    </row>
    <row r="73" spans="1:21" ht="15" thickBot="1" x14ac:dyDescent="0.35">
      <c r="A73" s="4" t="s">
        <v>3244</v>
      </c>
      <c r="B73" s="39" t="s">
        <v>97</v>
      </c>
      <c r="C73" s="4" t="s">
        <v>13</v>
      </c>
      <c r="D73" s="6">
        <v>9</v>
      </c>
      <c r="E73" s="6">
        <v>1486</v>
      </c>
      <c r="F73" s="6">
        <v>2</v>
      </c>
      <c r="G73" s="6">
        <v>36</v>
      </c>
      <c r="H73" s="6">
        <v>0</v>
      </c>
      <c r="I73" s="6">
        <v>0</v>
      </c>
      <c r="J73" s="6">
        <v>0</v>
      </c>
      <c r="K73" s="6">
        <v>0</v>
      </c>
      <c r="L73" s="6">
        <v>23</v>
      </c>
      <c r="M73" s="6">
        <v>1784</v>
      </c>
      <c r="N73" s="6">
        <v>41</v>
      </c>
      <c r="O73" s="6">
        <v>8</v>
      </c>
      <c r="P73" s="6">
        <v>49</v>
      </c>
      <c r="Q73" s="6">
        <v>6</v>
      </c>
      <c r="R73" s="6">
        <v>217</v>
      </c>
      <c r="S73" s="6">
        <v>6</v>
      </c>
      <c r="T73" s="6">
        <v>45</v>
      </c>
      <c r="U73" s="41">
        <v>2738</v>
      </c>
    </row>
    <row r="74" spans="1:21" x14ac:dyDescent="0.3">
      <c r="B74" s="127" t="s">
        <v>2547</v>
      </c>
      <c r="C74" s="78"/>
      <c r="D74" s="79">
        <f t="shared" ref="D74:U74" si="0">SUM(D4:D73)</f>
        <v>1554</v>
      </c>
      <c r="E74" s="79">
        <f t="shared" si="0"/>
        <v>21927</v>
      </c>
      <c r="F74" s="79">
        <f t="shared" si="0"/>
        <v>71</v>
      </c>
      <c r="G74" s="79">
        <f t="shared" si="0"/>
        <v>637</v>
      </c>
      <c r="H74" s="97">
        <f t="shared" si="0"/>
        <v>1342</v>
      </c>
      <c r="I74" s="97">
        <f t="shared" si="0"/>
        <v>15371</v>
      </c>
      <c r="J74" s="79">
        <f t="shared" si="0"/>
        <v>218</v>
      </c>
      <c r="K74" s="79">
        <f t="shared" si="0"/>
        <v>6884</v>
      </c>
      <c r="L74" s="79">
        <f t="shared" si="0"/>
        <v>3728</v>
      </c>
      <c r="M74" s="79">
        <f t="shared" si="0"/>
        <v>55816</v>
      </c>
      <c r="N74" s="79">
        <f t="shared" si="0"/>
        <v>3680</v>
      </c>
      <c r="O74" s="110">
        <f t="shared" si="0"/>
        <v>503</v>
      </c>
      <c r="P74" s="110">
        <f t="shared" si="0"/>
        <v>4183</v>
      </c>
      <c r="Q74" s="79">
        <f t="shared" si="0"/>
        <v>480</v>
      </c>
      <c r="R74" s="131">
        <f t="shared" si="0"/>
        <v>10668</v>
      </c>
      <c r="S74" s="115">
        <f t="shared" si="0"/>
        <v>63</v>
      </c>
      <c r="T74" s="79">
        <f t="shared" si="0"/>
        <v>329</v>
      </c>
      <c r="U74" s="80">
        <f t="shared" si="0"/>
        <v>186862</v>
      </c>
    </row>
    <row r="75" spans="1:21" ht="15" thickBot="1" x14ac:dyDescent="0.35">
      <c r="B75" s="128" t="s">
        <v>2548</v>
      </c>
      <c r="C75" s="82"/>
      <c r="D75" s="111">
        <f>D74/70</f>
        <v>22.2</v>
      </c>
      <c r="E75" s="111">
        <f t="shared" ref="E75:P75" si="1">E74/70</f>
        <v>313.24285714285713</v>
      </c>
      <c r="F75" s="111">
        <f t="shared" si="1"/>
        <v>1.0142857142857142</v>
      </c>
      <c r="G75" s="111">
        <f t="shared" si="1"/>
        <v>9.1</v>
      </c>
      <c r="H75" s="111">
        <f t="shared" si="1"/>
        <v>19.171428571428571</v>
      </c>
      <c r="I75" s="111">
        <f t="shared" si="1"/>
        <v>219.58571428571429</v>
      </c>
      <c r="J75" s="111">
        <f>J74/69</f>
        <v>3.1594202898550723</v>
      </c>
      <c r="K75" s="111">
        <f>K74/69</f>
        <v>99.768115942028984</v>
      </c>
      <c r="L75" s="111">
        <f t="shared" si="1"/>
        <v>53.25714285714286</v>
      </c>
      <c r="M75" s="111">
        <f t="shared" si="1"/>
        <v>797.37142857142862</v>
      </c>
      <c r="N75" s="111">
        <f t="shared" si="1"/>
        <v>52.571428571428569</v>
      </c>
      <c r="O75" s="111">
        <f>O74/68</f>
        <v>7.3970588235294121</v>
      </c>
      <c r="P75" s="111">
        <f t="shared" si="1"/>
        <v>59.75714285714286</v>
      </c>
      <c r="Q75" s="111">
        <f>Q74/69</f>
        <v>6.9565217391304346</v>
      </c>
      <c r="R75" s="111">
        <f>R74/69</f>
        <v>154.60869565217391</v>
      </c>
      <c r="S75" s="111">
        <f>S74/69</f>
        <v>0.91304347826086951</v>
      </c>
      <c r="T75" s="111">
        <f>T74/69</f>
        <v>4.7681159420289854</v>
      </c>
      <c r="U75" s="83">
        <f>U74/70</f>
        <v>2669.457142857143</v>
      </c>
    </row>
    <row r="76" spans="1:21" ht="15" thickBot="1" x14ac:dyDescent="0.35">
      <c r="B76" s="22"/>
      <c r="C76" s="4"/>
      <c r="D76" s="6"/>
      <c r="E76" s="6"/>
      <c r="F76" s="6"/>
      <c r="G76" s="6"/>
      <c r="H76" s="6"/>
      <c r="I76" s="6"/>
      <c r="J76" s="6"/>
      <c r="K76" s="6"/>
      <c r="L76" s="6"/>
      <c r="M76" s="6"/>
      <c r="N76" s="6"/>
      <c r="O76" s="6"/>
      <c r="P76" s="6"/>
      <c r="Q76" s="6"/>
      <c r="R76" s="6"/>
      <c r="S76" s="6"/>
      <c r="T76" s="6"/>
      <c r="U76" s="6"/>
    </row>
    <row r="77" spans="1:21" ht="15" thickBot="1" x14ac:dyDescent="0.35">
      <c r="A77" s="4" t="s">
        <v>3483</v>
      </c>
      <c r="B77" s="44" t="s">
        <v>98</v>
      </c>
      <c r="C77" s="76" t="s">
        <v>99</v>
      </c>
      <c r="D77" s="52">
        <v>35</v>
      </c>
      <c r="E77" s="52">
        <v>120</v>
      </c>
      <c r="F77" s="52">
        <v>1</v>
      </c>
      <c r="G77" s="52">
        <v>7</v>
      </c>
      <c r="H77" s="52">
        <v>45</v>
      </c>
      <c r="I77" s="52">
        <v>200</v>
      </c>
      <c r="J77" s="52">
        <v>0</v>
      </c>
      <c r="K77" s="52">
        <v>20</v>
      </c>
      <c r="L77" s="52">
        <v>85</v>
      </c>
      <c r="M77" s="52">
        <v>494</v>
      </c>
      <c r="N77" s="52">
        <v>75</v>
      </c>
      <c r="O77" s="52">
        <v>0</v>
      </c>
      <c r="P77" s="52">
        <v>75</v>
      </c>
      <c r="Q77" s="52">
        <v>3</v>
      </c>
      <c r="R77" s="52">
        <v>140</v>
      </c>
      <c r="S77" s="52">
        <v>1</v>
      </c>
      <c r="T77" s="52">
        <v>7</v>
      </c>
      <c r="U77" s="52">
        <v>6351</v>
      </c>
    </row>
    <row r="78" spans="1:21" ht="15" thickBot="1" x14ac:dyDescent="0.35">
      <c r="A78" s="4" t="s">
        <v>3484</v>
      </c>
      <c r="B78" s="21" t="s">
        <v>100</v>
      </c>
      <c r="C78" s="4" t="s">
        <v>99</v>
      </c>
      <c r="D78" s="6">
        <v>40</v>
      </c>
      <c r="E78" s="6">
        <v>1028</v>
      </c>
      <c r="F78" s="6">
        <v>0</v>
      </c>
      <c r="G78" s="6">
        <v>0</v>
      </c>
      <c r="H78" s="6">
        <v>0</v>
      </c>
      <c r="I78" s="6">
        <v>0</v>
      </c>
      <c r="J78" s="6">
        <v>0</v>
      </c>
      <c r="K78" s="6">
        <v>0</v>
      </c>
      <c r="L78" s="6">
        <v>51</v>
      </c>
      <c r="M78" s="6">
        <v>1496</v>
      </c>
      <c r="N78" s="6">
        <v>193</v>
      </c>
      <c r="O78" s="6">
        <v>25</v>
      </c>
      <c r="P78" s="6">
        <v>218</v>
      </c>
      <c r="Q78" s="6">
        <v>11</v>
      </c>
      <c r="R78" s="6">
        <v>468</v>
      </c>
      <c r="S78" s="6">
        <v>0</v>
      </c>
      <c r="T78" s="6">
        <v>0</v>
      </c>
      <c r="U78" s="41">
        <v>6583</v>
      </c>
    </row>
    <row r="79" spans="1:21" ht="15" thickBot="1" x14ac:dyDescent="0.35">
      <c r="A79" s="4" t="s">
        <v>3485</v>
      </c>
      <c r="B79" s="3" t="s">
        <v>103</v>
      </c>
      <c r="C79" s="4" t="s">
        <v>99</v>
      </c>
      <c r="D79" s="6">
        <v>20</v>
      </c>
      <c r="E79" s="6">
        <v>529</v>
      </c>
      <c r="F79" s="6">
        <v>14</v>
      </c>
      <c r="G79" s="6">
        <v>75</v>
      </c>
      <c r="H79" s="6">
        <v>15</v>
      </c>
      <c r="I79" s="6">
        <v>75</v>
      </c>
      <c r="J79" s="6">
        <v>4</v>
      </c>
      <c r="K79" s="6">
        <v>90</v>
      </c>
      <c r="L79" s="6">
        <v>69</v>
      </c>
      <c r="M79" s="6">
        <v>1193</v>
      </c>
      <c r="N79" s="6">
        <v>66</v>
      </c>
      <c r="O79" s="6">
        <v>15</v>
      </c>
      <c r="P79" s="6">
        <v>81</v>
      </c>
      <c r="Q79" s="6">
        <v>8</v>
      </c>
      <c r="R79" s="6">
        <v>379</v>
      </c>
      <c r="S79" s="6">
        <v>8</v>
      </c>
      <c r="T79" s="6">
        <v>45</v>
      </c>
      <c r="U79" s="6">
        <v>5379</v>
      </c>
    </row>
    <row r="80" spans="1:21" ht="15" thickBot="1" x14ac:dyDescent="0.35">
      <c r="A80" s="4" t="s">
        <v>3486</v>
      </c>
      <c r="B80" s="3" t="s">
        <v>104</v>
      </c>
      <c r="C80" s="4" t="s">
        <v>99</v>
      </c>
      <c r="D80" s="6">
        <v>111</v>
      </c>
      <c r="E80" s="6">
        <v>117</v>
      </c>
      <c r="F80" s="6">
        <v>0</v>
      </c>
      <c r="G80" s="6">
        <v>0</v>
      </c>
      <c r="H80" s="6">
        <v>12</v>
      </c>
      <c r="I80" s="6">
        <v>32</v>
      </c>
      <c r="J80" s="6">
        <v>0</v>
      </c>
      <c r="K80" s="6">
        <v>0</v>
      </c>
      <c r="L80" s="6">
        <v>123</v>
      </c>
      <c r="M80" s="6">
        <v>149</v>
      </c>
      <c r="N80" s="6">
        <v>0</v>
      </c>
      <c r="O80" s="6">
        <v>0</v>
      </c>
      <c r="P80" s="6">
        <v>0</v>
      </c>
      <c r="Q80" s="6">
        <v>0</v>
      </c>
      <c r="R80" s="6">
        <v>0</v>
      </c>
      <c r="S80" s="6">
        <v>0</v>
      </c>
      <c r="T80" s="6">
        <v>0</v>
      </c>
      <c r="U80" s="6">
        <v>4537</v>
      </c>
    </row>
    <row r="81" spans="1:21" ht="15" thickBot="1" x14ac:dyDescent="0.35">
      <c r="A81" s="4" t="s">
        <v>3487</v>
      </c>
      <c r="B81" s="3" t="s">
        <v>105</v>
      </c>
      <c r="C81" s="4" t="s">
        <v>99</v>
      </c>
      <c r="D81" s="6">
        <v>50</v>
      </c>
      <c r="E81" s="6">
        <v>658</v>
      </c>
      <c r="F81" s="6">
        <v>12</v>
      </c>
      <c r="G81" s="6">
        <v>306</v>
      </c>
      <c r="H81" s="6">
        <v>49</v>
      </c>
      <c r="I81" s="6">
        <v>247</v>
      </c>
      <c r="J81" s="6">
        <v>23</v>
      </c>
      <c r="K81" s="6">
        <v>479</v>
      </c>
      <c r="L81" s="6">
        <v>167</v>
      </c>
      <c r="M81" s="6">
        <v>2299</v>
      </c>
      <c r="N81" s="6">
        <v>185</v>
      </c>
      <c r="O81" s="6">
        <v>27</v>
      </c>
      <c r="P81" s="6">
        <v>212</v>
      </c>
      <c r="Q81" s="6">
        <v>17</v>
      </c>
      <c r="R81" s="6">
        <v>565</v>
      </c>
      <c r="S81" s="6">
        <v>16</v>
      </c>
      <c r="T81" s="6">
        <v>44</v>
      </c>
      <c r="U81" s="6">
        <v>6621</v>
      </c>
    </row>
    <row r="82" spans="1:21" ht="15" thickBot="1" x14ac:dyDescent="0.35">
      <c r="A82" s="4" t="s">
        <v>3488</v>
      </c>
      <c r="B82" s="3" t="s">
        <v>106</v>
      </c>
      <c r="C82" s="4" t="s">
        <v>99</v>
      </c>
      <c r="D82" s="6">
        <v>2</v>
      </c>
      <c r="E82" s="6">
        <v>350</v>
      </c>
      <c r="F82" s="6">
        <v>0</v>
      </c>
      <c r="G82" s="6">
        <v>0</v>
      </c>
      <c r="H82" s="6">
        <v>2</v>
      </c>
      <c r="I82" s="6">
        <v>100</v>
      </c>
      <c r="J82" s="6">
        <v>0</v>
      </c>
      <c r="K82" s="6">
        <v>0</v>
      </c>
      <c r="L82" s="6">
        <v>8</v>
      </c>
      <c r="M82" s="6">
        <v>640</v>
      </c>
      <c r="N82" s="6">
        <v>87</v>
      </c>
      <c r="O82" s="6">
        <v>0</v>
      </c>
      <c r="P82" s="6">
        <v>87</v>
      </c>
      <c r="Q82" s="6">
        <v>4</v>
      </c>
      <c r="R82" s="6">
        <v>190</v>
      </c>
      <c r="S82" s="6">
        <v>0</v>
      </c>
      <c r="T82" s="6">
        <v>0</v>
      </c>
      <c r="U82" s="6">
        <v>4075</v>
      </c>
    </row>
    <row r="83" spans="1:21" ht="15" thickBot="1" x14ac:dyDescent="0.35">
      <c r="A83" s="4" t="s">
        <v>3489</v>
      </c>
      <c r="B83" s="3" t="s">
        <v>107</v>
      </c>
      <c r="C83" s="4" t="s">
        <v>99</v>
      </c>
      <c r="D83" s="6">
        <v>183</v>
      </c>
      <c r="E83" s="6">
        <v>2942</v>
      </c>
      <c r="F83" s="6">
        <v>9</v>
      </c>
      <c r="G83" s="6">
        <v>129</v>
      </c>
      <c r="H83" s="6">
        <v>188</v>
      </c>
      <c r="I83" s="6">
        <v>691</v>
      </c>
      <c r="J83" s="6">
        <v>3</v>
      </c>
      <c r="K83" s="6">
        <v>21</v>
      </c>
      <c r="L83" s="6">
        <v>448</v>
      </c>
      <c r="M83" s="6">
        <v>4943</v>
      </c>
      <c r="N83" s="6">
        <v>212</v>
      </c>
      <c r="O83" s="6">
        <v>20</v>
      </c>
      <c r="P83" s="6">
        <v>232</v>
      </c>
      <c r="Q83" s="6">
        <v>57</v>
      </c>
      <c r="R83" s="6">
        <v>1129</v>
      </c>
      <c r="S83" s="6">
        <v>8</v>
      </c>
      <c r="T83" s="6">
        <v>31</v>
      </c>
      <c r="U83" s="6">
        <v>5263</v>
      </c>
    </row>
    <row r="84" spans="1:21" ht="15" thickBot="1" x14ac:dyDescent="0.35">
      <c r="A84" s="4" t="s">
        <v>3490</v>
      </c>
      <c r="B84" s="3" t="s">
        <v>108</v>
      </c>
      <c r="C84" s="4" t="s">
        <v>99</v>
      </c>
      <c r="D84" s="6">
        <v>3</v>
      </c>
      <c r="E84" s="6">
        <v>225</v>
      </c>
      <c r="F84" s="6">
        <v>1</v>
      </c>
      <c r="G84" s="6">
        <v>30</v>
      </c>
      <c r="H84" s="6">
        <v>1</v>
      </c>
      <c r="I84" s="6">
        <v>25</v>
      </c>
      <c r="J84" s="6">
        <v>0</v>
      </c>
      <c r="K84" s="6">
        <v>0</v>
      </c>
      <c r="L84" s="6">
        <v>7</v>
      </c>
      <c r="M84" s="6">
        <v>370</v>
      </c>
      <c r="N84" s="6">
        <v>85</v>
      </c>
      <c r="O84" s="6">
        <v>12</v>
      </c>
      <c r="P84" s="6">
        <v>97</v>
      </c>
      <c r="Q84" s="6">
        <v>1</v>
      </c>
      <c r="R84" s="6">
        <v>66</v>
      </c>
      <c r="S84" s="6">
        <v>1</v>
      </c>
      <c r="T84" s="6">
        <v>24</v>
      </c>
      <c r="U84" s="6">
        <v>4005</v>
      </c>
    </row>
    <row r="85" spans="1:21" ht="15" thickBot="1" x14ac:dyDescent="0.35">
      <c r="A85" s="4" t="s">
        <v>3491</v>
      </c>
      <c r="B85" s="3" t="s">
        <v>109</v>
      </c>
      <c r="C85" s="4" t="s">
        <v>99</v>
      </c>
      <c r="D85" s="6">
        <v>363</v>
      </c>
      <c r="E85" s="6">
        <v>5550</v>
      </c>
      <c r="F85" s="6">
        <v>1</v>
      </c>
      <c r="G85" s="6">
        <v>5</v>
      </c>
      <c r="H85" s="6">
        <v>3</v>
      </c>
      <c r="I85" s="6">
        <v>23</v>
      </c>
      <c r="J85" s="6">
        <v>2</v>
      </c>
      <c r="K85" s="6">
        <v>41</v>
      </c>
      <c r="L85" s="6">
        <v>390</v>
      </c>
      <c r="M85" s="6">
        <v>5872</v>
      </c>
      <c r="N85" s="6">
        <v>92</v>
      </c>
      <c r="O85" s="6">
        <v>31</v>
      </c>
      <c r="P85" s="6">
        <v>123</v>
      </c>
      <c r="Q85" s="6">
        <v>15</v>
      </c>
      <c r="R85" s="6">
        <v>210</v>
      </c>
      <c r="S85" s="6">
        <v>6</v>
      </c>
      <c r="T85" s="6">
        <v>43</v>
      </c>
      <c r="U85" s="6">
        <v>4191</v>
      </c>
    </row>
    <row r="86" spans="1:21" ht="15" thickBot="1" x14ac:dyDescent="0.35">
      <c r="A86" s="4" t="s">
        <v>3492</v>
      </c>
      <c r="B86" s="3" t="s">
        <v>110</v>
      </c>
      <c r="C86" s="4" t="s">
        <v>99</v>
      </c>
      <c r="D86" s="6">
        <v>16</v>
      </c>
      <c r="E86" s="6">
        <v>123</v>
      </c>
      <c r="F86" s="6">
        <v>0</v>
      </c>
      <c r="G86" s="6">
        <v>0</v>
      </c>
      <c r="H86" s="6">
        <v>1</v>
      </c>
      <c r="I86" s="6">
        <v>12</v>
      </c>
      <c r="J86" s="6">
        <v>0</v>
      </c>
      <c r="K86" s="6">
        <v>0</v>
      </c>
      <c r="L86" s="6">
        <v>25</v>
      </c>
      <c r="M86" s="6">
        <v>505</v>
      </c>
      <c r="N86" s="6">
        <v>84</v>
      </c>
      <c r="O86" s="6">
        <v>0</v>
      </c>
      <c r="P86" s="6">
        <v>84</v>
      </c>
      <c r="Q86" s="6">
        <v>8</v>
      </c>
      <c r="R86" s="6">
        <v>370</v>
      </c>
      <c r="S86" s="6">
        <v>0</v>
      </c>
      <c r="T86" s="6">
        <v>0</v>
      </c>
      <c r="U86" s="6">
        <v>4622</v>
      </c>
    </row>
    <row r="87" spans="1:21" ht="15" thickBot="1" x14ac:dyDescent="0.35">
      <c r="A87" s="4" t="s">
        <v>3493</v>
      </c>
      <c r="B87" s="3" t="s">
        <v>111</v>
      </c>
      <c r="C87" s="4" t="s">
        <v>99</v>
      </c>
      <c r="D87" s="6">
        <v>61</v>
      </c>
      <c r="E87" s="6">
        <v>452</v>
      </c>
      <c r="F87" s="6">
        <v>0</v>
      </c>
      <c r="G87" s="6">
        <v>0</v>
      </c>
      <c r="H87" s="6">
        <v>67</v>
      </c>
      <c r="I87" s="6">
        <v>209</v>
      </c>
      <c r="J87" s="6">
        <v>21</v>
      </c>
      <c r="K87" s="6">
        <v>941</v>
      </c>
      <c r="L87" s="6">
        <v>161</v>
      </c>
      <c r="M87" s="6">
        <v>2239</v>
      </c>
      <c r="N87" s="6">
        <v>184</v>
      </c>
      <c r="O87" s="6">
        <v>40</v>
      </c>
      <c r="P87" s="6">
        <v>224</v>
      </c>
      <c r="Q87" s="6">
        <v>10</v>
      </c>
      <c r="R87" s="6">
        <v>606</v>
      </c>
      <c r="S87" s="6">
        <v>2</v>
      </c>
      <c r="T87" s="6">
        <v>31</v>
      </c>
      <c r="U87" s="6">
        <v>4986</v>
      </c>
    </row>
    <row r="88" spans="1:21" ht="15" thickBot="1" x14ac:dyDescent="0.35">
      <c r="A88" s="4" t="s">
        <v>3494</v>
      </c>
      <c r="B88" s="3" t="s">
        <v>112</v>
      </c>
      <c r="C88" s="4" t="s">
        <v>99</v>
      </c>
      <c r="D88" s="6">
        <v>0</v>
      </c>
      <c r="E88" s="6">
        <v>0</v>
      </c>
      <c r="F88" s="6">
        <v>0</v>
      </c>
      <c r="G88" s="6">
        <v>0</v>
      </c>
      <c r="H88" s="6">
        <v>0</v>
      </c>
      <c r="I88" s="6">
        <v>0</v>
      </c>
      <c r="J88" s="6">
        <v>0</v>
      </c>
      <c r="K88" s="6">
        <v>0</v>
      </c>
      <c r="L88" s="6">
        <v>6</v>
      </c>
      <c r="M88" s="6">
        <v>95</v>
      </c>
      <c r="N88" s="6">
        <v>95</v>
      </c>
      <c r="O88" s="6">
        <v>0</v>
      </c>
      <c r="P88" s="6">
        <v>95</v>
      </c>
      <c r="Q88" s="6">
        <v>6</v>
      </c>
      <c r="R88" s="6">
        <v>95</v>
      </c>
      <c r="S88" s="6">
        <v>0</v>
      </c>
      <c r="T88" s="6">
        <v>0</v>
      </c>
      <c r="U88" s="6">
        <v>4514</v>
      </c>
    </row>
    <row r="89" spans="1:21" ht="15" thickBot="1" x14ac:dyDescent="0.35">
      <c r="A89" s="4" t="s">
        <v>3495</v>
      </c>
      <c r="B89" s="3" t="s">
        <v>113</v>
      </c>
      <c r="C89" s="4" t="s">
        <v>99</v>
      </c>
      <c r="D89" s="6">
        <v>1</v>
      </c>
      <c r="E89" s="6">
        <v>63</v>
      </c>
      <c r="F89" s="6">
        <v>0</v>
      </c>
      <c r="G89" s="6">
        <v>0</v>
      </c>
      <c r="H89" s="6">
        <v>0</v>
      </c>
      <c r="I89" s="6">
        <v>0</v>
      </c>
      <c r="J89" s="6">
        <v>0</v>
      </c>
      <c r="K89" s="6">
        <v>0</v>
      </c>
      <c r="L89" s="6">
        <v>1</v>
      </c>
      <c r="M89" s="6">
        <v>63</v>
      </c>
      <c r="N89" s="6">
        <v>63</v>
      </c>
      <c r="O89" s="6">
        <v>0</v>
      </c>
      <c r="P89" s="6">
        <v>63</v>
      </c>
      <c r="Q89" s="6">
        <v>0</v>
      </c>
      <c r="R89" s="6">
        <v>0</v>
      </c>
      <c r="S89" s="6">
        <v>0</v>
      </c>
      <c r="T89" s="6">
        <v>0</v>
      </c>
      <c r="U89" s="6">
        <v>6838</v>
      </c>
    </row>
    <row r="90" spans="1:21" ht="15" thickBot="1" x14ac:dyDescent="0.35">
      <c r="A90" s="4" t="s">
        <v>3496</v>
      </c>
      <c r="B90" s="3" t="s">
        <v>114</v>
      </c>
      <c r="C90" s="4" t="s">
        <v>99</v>
      </c>
      <c r="D90" s="6">
        <v>0</v>
      </c>
      <c r="E90" s="6">
        <v>0</v>
      </c>
      <c r="F90" s="6">
        <v>0</v>
      </c>
      <c r="G90" s="6">
        <v>0</v>
      </c>
      <c r="H90" s="6">
        <v>1</v>
      </c>
      <c r="I90" s="6">
        <v>47</v>
      </c>
      <c r="J90" s="6">
        <v>1</v>
      </c>
      <c r="K90" s="6">
        <v>15</v>
      </c>
      <c r="L90" s="6">
        <v>2</v>
      </c>
      <c r="M90" s="6">
        <v>62</v>
      </c>
      <c r="N90" s="6">
        <v>0</v>
      </c>
      <c r="O90" s="6">
        <v>0</v>
      </c>
      <c r="P90" s="6">
        <v>0</v>
      </c>
      <c r="Q90" s="6">
        <v>0</v>
      </c>
      <c r="R90" s="6">
        <v>0</v>
      </c>
      <c r="S90" s="6">
        <v>0</v>
      </c>
      <c r="T90" s="6">
        <v>0</v>
      </c>
      <c r="U90" s="6">
        <v>4869</v>
      </c>
    </row>
    <row r="91" spans="1:21" ht="15" thickBot="1" x14ac:dyDescent="0.35">
      <c r="A91" s="4" t="s">
        <v>3497</v>
      </c>
      <c r="B91" s="3" t="s">
        <v>115</v>
      </c>
      <c r="C91" s="4" t="s">
        <v>99</v>
      </c>
      <c r="D91" s="6">
        <v>28</v>
      </c>
      <c r="E91" s="6">
        <v>362</v>
      </c>
      <c r="F91" s="6">
        <v>9</v>
      </c>
      <c r="G91" s="6">
        <v>45</v>
      </c>
      <c r="H91" s="6">
        <v>2</v>
      </c>
      <c r="I91" s="6">
        <v>9</v>
      </c>
      <c r="J91" s="6">
        <v>11</v>
      </c>
      <c r="K91" s="6">
        <v>110</v>
      </c>
      <c r="L91" s="6">
        <v>57</v>
      </c>
      <c r="M91" s="6">
        <v>876</v>
      </c>
      <c r="N91" s="6">
        <v>58</v>
      </c>
      <c r="O91" s="6">
        <v>19</v>
      </c>
      <c r="P91" s="6">
        <v>77</v>
      </c>
      <c r="Q91" s="6">
        <v>5</v>
      </c>
      <c r="R91" s="6">
        <v>336</v>
      </c>
      <c r="S91" s="6">
        <v>2</v>
      </c>
      <c r="T91" s="6">
        <v>14</v>
      </c>
      <c r="U91" s="6">
        <v>4768</v>
      </c>
    </row>
    <row r="92" spans="1:21" ht="15" thickBot="1" x14ac:dyDescent="0.35">
      <c r="A92" s="4" t="s">
        <v>3498</v>
      </c>
      <c r="B92" s="3" t="s">
        <v>116</v>
      </c>
      <c r="C92" s="4" t="s">
        <v>99</v>
      </c>
      <c r="D92" s="6">
        <v>3</v>
      </c>
      <c r="E92" s="6">
        <v>120</v>
      </c>
      <c r="F92" s="6">
        <v>0</v>
      </c>
      <c r="G92" s="6">
        <v>0</v>
      </c>
      <c r="H92" s="6">
        <v>0</v>
      </c>
      <c r="I92" s="6">
        <v>0</v>
      </c>
      <c r="J92" s="6">
        <v>0</v>
      </c>
      <c r="K92" s="6">
        <v>0</v>
      </c>
      <c r="L92" s="6">
        <v>11</v>
      </c>
      <c r="M92" s="6">
        <v>180</v>
      </c>
      <c r="N92" s="6">
        <v>123</v>
      </c>
      <c r="O92" s="6">
        <v>27</v>
      </c>
      <c r="P92" s="6">
        <v>150</v>
      </c>
      <c r="Q92" s="6">
        <v>7</v>
      </c>
      <c r="R92" s="6">
        <v>52</v>
      </c>
      <c r="S92" s="6">
        <v>1</v>
      </c>
      <c r="T92" s="6">
        <v>8</v>
      </c>
      <c r="U92" s="6">
        <v>5214</v>
      </c>
    </row>
    <row r="93" spans="1:21" ht="15" thickBot="1" x14ac:dyDescent="0.35">
      <c r="A93" s="4" t="s">
        <v>3499</v>
      </c>
      <c r="B93" s="3" t="s">
        <v>117</v>
      </c>
      <c r="C93" s="4" t="s">
        <v>99</v>
      </c>
      <c r="D93" s="6">
        <v>68</v>
      </c>
      <c r="E93" s="6">
        <v>1639</v>
      </c>
      <c r="F93" s="6">
        <v>17</v>
      </c>
      <c r="G93" s="6">
        <v>197</v>
      </c>
      <c r="H93" s="6">
        <v>43</v>
      </c>
      <c r="I93" s="6">
        <v>799</v>
      </c>
      <c r="J93" s="6">
        <v>2</v>
      </c>
      <c r="K93" s="6">
        <v>51</v>
      </c>
      <c r="L93" s="6">
        <v>136</v>
      </c>
      <c r="M93" s="6">
        <v>3135</v>
      </c>
      <c r="N93" s="6">
        <v>449</v>
      </c>
      <c r="O93" s="6">
        <v>0</v>
      </c>
      <c r="P93" s="6">
        <v>449</v>
      </c>
      <c r="Q93" s="6">
        <v>6</v>
      </c>
      <c r="R93" s="6">
        <v>449</v>
      </c>
      <c r="S93" s="6">
        <v>0</v>
      </c>
      <c r="T93" s="6">
        <v>0</v>
      </c>
      <c r="U93" s="6">
        <v>5432</v>
      </c>
    </row>
    <row r="94" spans="1:21" ht="15" thickBot="1" x14ac:dyDescent="0.35">
      <c r="A94" s="4" t="s">
        <v>3500</v>
      </c>
      <c r="B94" s="3" t="s">
        <v>118</v>
      </c>
      <c r="C94" s="4" t="s">
        <v>99</v>
      </c>
      <c r="D94" s="6">
        <v>2</v>
      </c>
      <c r="E94" s="6">
        <v>58</v>
      </c>
      <c r="F94" s="6">
        <v>0</v>
      </c>
      <c r="G94" s="6">
        <v>0</v>
      </c>
      <c r="H94" s="6">
        <v>41</v>
      </c>
      <c r="I94" s="6">
        <v>288</v>
      </c>
      <c r="J94" s="6">
        <v>1</v>
      </c>
      <c r="K94" s="6">
        <v>122</v>
      </c>
      <c r="L94" s="6">
        <v>48</v>
      </c>
      <c r="M94" s="6">
        <v>549</v>
      </c>
      <c r="N94" s="6">
        <v>93</v>
      </c>
      <c r="O94" s="6">
        <v>16</v>
      </c>
      <c r="P94" s="6">
        <v>109</v>
      </c>
      <c r="Q94" s="6">
        <v>2</v>
      </c>
      <c r="R94" s="6">
        <v>72</v>
      </c>
      <c r="S94" s="6">
        <v>2</v>
      </c>
      <c r="T94" s="6">
        <v>9</v>
      </c>
      <c r="U94" s="6">
        <v>6164</v>
      </c>
    </row>
    <row r="95" spans="1:21" ht="15" thickBot="1" x14ac:dyDescent="0.35">
      <c r="A95" s="4" t="s">
        <v>3501</v>
      </c>
      <c r="B95" s="3" t="s">
        <v>119</v>
      </c>
      <c r="C95" s="4" t="s">
        <v>99</v>
      </c>
      <c r="D95" s="6">
        <v>22</v>
      </c>
      <c r="E95" s="6">
        <v>388</v>
      </c>
      <c r="F95" s="6">
        <v>0</v>
      </c>
      <c r="G95" s="6">
        <v>0</v>
      </c>
      <c r="H95" s="6">
        <v>25</v>
      </c>
      <c r="I95" s="6">
        <v>355</v>
      </c>
      <c r="J95" s="6">
        <v>0</v>
      </c>
      <c r="K95" s="6">
        <v>0</v>
      </c>
      <c r="L95" s="6">
        <v>52</v>
      </c>
      <c r="M95" s="6">
        <v>972</v>
      </c>
      <c r="N95" s="6">
        <v>99</v>
      </c>
      <c r="O95" s="6">
        <v>31</v>
      </c>
      <c r="P95" s="6">
        <v>130</v>
      </c>
      <c r="Q95" s="6">
        <v>5</v>
      </c>
      <c r="R95" s="6">
        <v>229</v>
      </c>
      <c r="S95" s="6">
        <v>0</v>
      </c>
      <c r="T95" s="6">
        <v>0</v>
      </c>
      <c r="U95" s="6">
        <v>5641</v>
      </c>
    </row>
    <row r="96" spans="1:21" ht="15" thickBot="1" x14ac:dyDescent="0.35">
      <c r="A96" s="4" t="s">
        <v>3502</v>
      </c>
      <c r="B96" s="3" t="s">
        <v>120</v>
      </c>
      <c r="C96" s="4" t="s">
        <v>99</v>
      </c>
      <c r="D96" s="6">
        <v>0</v>
      </c>
      <c r="E96" s="6">
        <v>0</v>
      </c>
      <c r="F96" s="6">
        <v>0</v>
      </c>
      <c r="G96" s="6">
        <v>0</v>
      </c>
      <c r="H96" s="6">
        <v>1</v>
      </c>
      <c r="I96" s="6">
        <v>47</v>
      </c>
      <c r="J96" s="6">
        <v>0</v>
      </c>
      <c r="K96" s="6">
        <v>0</v>
      </c>
      <c r="L96" s="6">
        <v>3</v>
      </c>
      <c r="M96" s="6">
        <v>86</v>
      </c>
      <c r="N96" s="6">
        <v>12</v>
      </c>
      <c r="O96" s="6">
        <v>5</v>
      </c>
      <c r="P96" s="6">
        <v>17</v>
      </c>
      <c r="Q96" s="6">
        <v>1</v>
      </c>
      <c r="R96" s="6">
        <v>34</v>
      </c>
      <c r="S96" s="6">
        <v>1</v>
      </c>
      <c r="T96" s="6">
        <v>5</v>
      </c>
      <c r="U96" s="6">
        <v>6831</v>
      </c>
    </row>
    <row r="97" spans="1:21" ht="15" thickBot="1" x14ac:dyDescent="0.35">
      <c r="A97" s="4" t="s">
        <v>3503</v>
      </c>
      <c r="B97" s="3" t="s">
        <v>121</v>
      </c>
      <c r="C97" s="4" t="s">
        <v>99</v>
      </c>
      <c r="D97" s="6">
        <v>1</v>
      </c>
      <c r="E97" s="6">
        <v>179</v>
      </c>
      <c r="F97" s="6">
        <v>0</v>
      </c>
      <c r="G97" s="6">
        <v>0</v>
      </c>
      <c r="H97" s="6">
        <v>18</v>
      </c>
      <c r="I97" s="6">
        <v>125</v>
      </c>
      <c r="J97" s="6">
        <v>0</v>
      </c>
      <c r="K97" s="6">
        <v>0</v>
      </c>
      <c r="L97" s="6">
        <v>27</v>
      </c>
      <c r="M97" s="6">
        <v>828</v>
      </c>
      <c r="N97" s="6">
        <v>109</v>
      </c>
      <c r="O97" s="6">
        <v>35</v>
      </c>
      <c r="P97" s="6">
        <v>144</v>
      </c>
      <c r="Q97" s="6">
        <v>8</v>
      </c>
      <c r="R97" s="6">
        <v>524</v>
      </c>
      <c r="S97" s="6">
        <v>0</v>
      </c>
      <c r="T97" s="6">
        <v>0</v>
      </c>
      <c r="U97" s="6">
        <v>6119</v>
      </c>
    </row>
    <row r="98" spans="1:21" ht="15" thickBot="1" x14ac:dyDescent="0.35">
      <c r="A98" s="4" t="s">
        <v>3504</v>
      </c>
      <c r="B98" s="3" t="s">
        <v>122</v>
      </c>
      <c r="C98" s="4" t="s">
        <v>99</v>
      </c>
      <c r="D98" s="6">
        <v>90</v>
      </c>
      <c r="E98" s="6">
        <v>2508</v>
      </c>
      <c r="F98" s="6">
        <v>3</v>
      </c>
      <c r="G98" s="6">
        <v>62</v>
      </c>
      <c r="H98" s="6">
        <v>5</v>
      </c>
      <c r="I98" s="6">
        <v>42</v>
      </c>
      <c r="J98" s="6">
        <v>3</v>
      </c>
      <c r="K98" s="6">
        <v>55</v>
      </c>
      <c r="L98" s="6">
        <v>123</v>
      </c>
      <c r="M98" s="6">
        <v>3478</v>
      </c>
      <c r="N98" s="6">
        <v>65</v>
      </c>
      <c r="O98" s="6">
        <v>3</v>
      </c>
      <c r="P98" s="6">
        <v>68</v>
      </c>
      <c r="Q98" s="6">
        <v>22</v>
      </c>
      <c r="R98" s="6">
        <v>811</v>
      </c>
      <c r="S98" s="6">
        <v>0</v>
      </c>
      <c r="T98" s="6">
        <v>0</v>
      </c>
      <c r="U98" s="6">
        <v>6582</v>
      </c>
    </row>
    <row r="99" spans="1:21" ht="15" thickBot="1" x14ac:dyDescent="0.35">
      <c r="A99" s="4" t="s">
        <v>3505</v>
      </c>
      <c r="B99" s="3" t="s">
        <v>123</v>
      </c>
      <c r="C99" s="4" t="s">
        <v>99</v>
      </c>
      <c r="D99" s="6">
        <v>61</v>
      </c>
      <c r="E99" s="6">
        <v>525</v>
      </c>
      <c r="F99" s="6">
        <v>0</v>
      </c>
      <c r="G99" s="6">
        <v>0</v>
      </c>
      <c r="H99" s="6">
        <v>12</v>
      </c>
      <c r="I99" s="6">
        <v>86</v>
      </c>
      <c r="J99" s="6">
        <v>0</v>
      </c>
      <c r="K99" s="6">
        <v>0</v>
      </c>
      <c r="L99" s="6">
        <v>91</v>
      </c>
      <c r="M99" s="6">
        <v>1094</v>
      </c>
      <c r="N99" s="6">
        <v>105</v>
      </c>
      <c r="O99" s="6">
        <v>6</v>
      </c>
      <c r="P99" s="6">
        <v>111</v>
      </c>
      <c r="Q99" s="6">
        <v>12</v>
      </c>
      <c r="R99" s="6">
        <v>453</v>
      </c>
      <c r="S99" s="6">
        <v>6</v>
      </c>
      <c r="T99" s="6">
        <v>30</v>
      </c>
      <c r="U99" s="6">
        <v>5933</v>
      </c>
    </row>
    <row r="100" spans="1:21" ht="15" thickBot="1" x14ac:dyDescent="0.35">
      <c r="A100" s="4" t="s">
        <v>3506</v>
      </c>
      <c r="B100" s="3" t="s">
        <v>124</v>
      </c>
      <c r="C100" s="4" t="s">
        <v>99</v>
      </c>
      <c r="D100" s="6">
        <v>37</v>
      </c>
      <c r="E100" s="6">
        <v>378</v>
      </c>
      <c r="F100" s="6">
        <v>1</v>
      </c>
      <c r="G100" s="6">
        <v>30</v>
      </c>
      <c r="H100" s="6">
        <v>12</v>
      </c>
      <c r="I100" s="6">
        <v>120</v>
      </c>
      <c r="J100" s="6">
        <v>0</v>
      </c>
      <c r="K100" s="6">
        <v>0</v>
      </c>
      <c r="L100" s="6">
        <v>58</v>
      </c>
      <c r="M100" s="6">
        <v>701</v>
      </c>
      <c r="N100" s="6">
        <v>34</v>
      </c>
      <c r="O100" s="6">
        <v>31</v>
      </c>
      <c r="P100" s="6">
        <v>65</v>
      </c>
      <c r="Q100" s="6">
        <v>4</v>
      </c>
      <c r="R100" s="6">
        <v>93</v>
      </c>
      <c r="S100" s="6">
        <v>4</v>
      </c>
      <c r="T100" s="6">
        <v>80</v>
      </c>
      <c r="U100" s="6">
        <v>4220</v>
      </c>
    </row>
    <row r="101" spans="1:21" ht="15" thickBot="1" x14ac:dyDescent="0.35">
      <c r="A101" s="4" t="s">
        <v>3507</v>
      </c>
      <c r="B101" s="3" t="s">
        <v>125</v>
      </c>
      <c r="C101" s="4" t="s">
        <v>99</v>
      </c>
      <c r="D101" s="6">
        <v>67</v>
      </c>
      <c r="E101" s="6">
        <v>675</v>
      </c>
      <c r="F101" s="6">
        <v>26</v>
      </c>
      <c r="G101" s="6">
        <v>384</v>
      </c>
      <c r="H101" s="6">
        <v>68</v>
      </c>
      <c r="I101" s="6">
        <v>1098</v>
      </c>
      <c r="J101" s="6">
        <v>15</v>
      </c>
      <c r="K101" s="6">
        <v>264</v>
      </c>
      <c r="L101" s="6">
        <v>197</v>
      </c>
      <c r="M101" s="6">
        <v>2792</v>
      </c>
      <c r="N101" s="6">
        <v>142</v>
      </c>
      <c r="O101" s="6">
        <v>48</v>
      </c>
      <c r="P101" s="6">
        <v>190</v>
      </c>
      <c r="Q101" s="6">
        <v>15</v>
      </c>
      <c r="R101" s="6">
        <v>286</v>
      </c>
      <c r="S101" s="6">
        <v>6</v>
      </c>
      <c r="T101" s="6">
        <v>85</v>
      </c>
      <c r="U101" s="6">
        <v>4610</v>
      </c>
    </row>
    <row r="102" spans="1:21" ht="15" thickBot="1" x14ac:dyDescent="0.35">
      <c r="A102" s="4" t="s">
        <v>3508</v>
      </c>
      <c r="B102" s="3" t="s">
        <v>126</v>
      </c>
      <c r="C102" s="4" t="s">
        <v>99</v>
      </c>
      <c r="D102" s="6">
        <v>4</v>
      </c>
      <c r="E102" s="6">
        <v>15</v>
      </c>
      <c r="F102" s="6">
        <v>12</v>
      </c>
      <c r="G102" s="6">
        <v>220</v>
      </c>
      <c r="H102" s="6">
        <v>18</v>
      </c>
      <c r="I102" s="6">
        <v>340</v>
      </c>
      <c r="J102" s="6">
        <v>2</v>
      </c>
      <c r="K102" s="6">
        <v>582</v>
      </c>
      <c r="L102" s="6">
        <v>42</v>
      </c>
      <c r="M102" s="6">
        <v>1285</v>
      </c>
      <c r="N102" s="6">
        <v>128</v>
      </c>
      <c r="O102" s="45" t="s">
        <v>2557</v>
      </c>
      <c r="P102" s="6">
        <v>128</v>
      </c>
      <c r="Q102" s="6">
        <v>6</v>
      </c>
      <c r="R102" s="6">
        <v>128</v>
      </c>
      <c r="S102" s="6">
        <v>0</v>
      </c>
      <c r="T102" s="6">
        <v>0</v>
      </c>
      <c r="U102" s="6">
        <v>5531</v>
      </c>
    </row>
    <row r="103" spans="1:21" ht="15" thickBot="1" x14ac:dyDescent="0.35">
      <c r="A103" s="4" t="s">
        <v>3509</v>
      </c>
      <c r="B103" s="3" t="s">
        <v>127</v>
      </c>
      <c r="C103" s="4" t="s">
        <v>99</v>
      </c>
      <c r="D103" s="6">
        <v>10</v>
      </c>
      <c r="E103" s="6">
        <v>225</v>
      </c>
      <c r="F103" s="6">
        <v>0</v>
      </c>
      <c r="G103" s="6">
        <v>0</v>
      </c>
      <c r="H103" s="6">
        <v>10</v>
      </c>
      <c r="I103" s="6">
        <v>85</v>
      </c>
      <c r="J103" s="6">
        <v>3</v>
      </c>
      <c r="K103" s="6">
        <v>76</v>
      </c>
      <c r="L103" s="6">
        <v>41</v>
      </c>
      <c r="M103" s="6">
        <v>631</v>
      </c>
      <c r="N103" s="6">
        <v>24</v>
      </c>
      <c r="O103" s="6">
        <v>4</v>
      </c>
      <c r="P103" s="6">
        <v>28</v>
      </c>
      <c r="Q103" s="6">
        <v>18</v>
      </c>
      <c r="R103" s="6">
        <v>245</v>
      </c>
      <c r="S103" s="6">
        <v>0</v>
      </c>
      <c r="T103" s="6">
        <v>0</v>
      </c>
      <c r="U103" s="6">
        <v>4978</v>
      </c>
    </row>
    <row r="104" spans="1:21" ht="15" thickBot="1" x14ac:dyDescent="0.35">
      <c r="A104" s="4" t="s">
        <v>3510</v>
      </c>
      <c r="B104" s="3" t="s">
        <v>128</v>
      </c>
      <c r="C104" s="4" t="s">
        <v>99</v>
      </c>
      <c r="D104" s="6">
        <v>166</v>
      </c>
      <c r="E104" s="6">
        <v>1524</v>
      </c>
      <c r="F104" s="6">
        <v>0</v>
      </c>
      <c r="G104" s="6">
        <v>0</v>
      </c>
      <c r="H104" s="6">
        <v>143</v>
      </c>
      <c r="I104" s="6">
        <v>1832</v>
      </c>
      <c r="J104" s="6">
        <v>14</v>
      </c>
      <c r="K104" s="6">
        <v>803</v>
      </c>
      <c r="L104" s="6">
        <v>335</v>
      </c>
      <c r="M104" s="6">
        <v>4764</v>
      </c>
      <c r="N104" s="6">
        <v>515</v>
      </c>
      <c r="O104" s="6">
        <v>5</v>
      </c>
      <c r="P104" s="6">
        <v>520</v>
      </c>
      <c r="Q104" s="6">
        <v>6</v>
      </c>
      <c r="R104" s="6">
        <v>600</v>
      </c>
      <c r="S104" s="6">
        <v>6</v>
      </c>
      <c r="T104" s="6">
        <v>5</v>
      </c>
      <c r="U104" s="6">
        <v>5784</v>
      </c>
    </row>
    <row r="105" spans="1:21" ht="15" thickBot="1" x14ac:dyDescent="0.35">
      <c r="A105" s="4" t="s">
        <v>3511</v>
      </c>
      <c r="B105" s="3" t="s">
        <v>129</v>
      </c>
      <c r="C105" s="4" t="s">
        <v>99</v>
      </c>
      <c r="D105" s="6">
        <v>79</v>
      </c>
      <c r="E105" s="6">
        <v>1304</v>
      </c>
      <c r="F105" s="6">
        <v>16</v>
      </c>
      <c r="G105" s="6">
        <v>416</v>
      </c>
      <c r="H105" s="6">
        <v>22</v>
      </c>
      <c r="I105" s="6">
        <v>120</v>
      </c>
      <c r="J105" s="6">
        <v>5</v>
      </c>
      <c r="K105" s="6">
        <v>161</v>
      </c>
      <c r="L105" s="6">
        <v>157</v>
      </c>
      <c r="M105" s="6">
        <v>2617</v>
      </c>
      <c r="N105" s="6">
        <v>90</v>
      </c>
      <c r="O105" s="6">
        <v>32</v>
      </c>
      <c r="P105" s="6">
        <v>122</v>
      </c>
      <c r="Q105" s="6">
        <v>27</v>
      </c>
      <c r="R105" s="6">
        <v>487</v>
      </c>
      <c r="S105" s="6">
        <v>8</v>
      </c>
      <c r="T105" s="6">
        <v>129</v>
      </c>
      <c r="U105" s="6">
        <v>6443</v>
      </c>
    </row>
    <row r="106" spans="1:21" ht="15" thickBot="1" x14ac:dyDescent="0.35">
      <c r="A106" s="4" t="s">
        <v>3512</v>
      </c>
      <c r="B106" s="3" t="s">
        <v>130</v>
      </c>
      <c r="C106" s="4" t="s">
        <v>99</v>
      </c>
      <c r="D106" s="6">
        <v>3</v>
      </c>
      <c r="E106" s="6">
        <v>27</v>
      </c>
      <c r="F106" s="6">
        <v>0</v>
      </c>
      <c r="G106" s="6">
        <v>0</v>
      </c>
      <c r="H106" s="6">
        <v>1</v>
      </c>
      <c r="I106" s="6">
        <v>2</v>
      </c>
      <c r="J106" s="6">
        <v>0</v>
      </c>
      <c r="K106" s="6">
        <v>0</v>
      </c>
      <c r="L106" s="6">
        <v>14</v>
      </c>
      <c r="M106" s="6">
        <v>97</v>
      </c>
      <c r="N106" s="6">
        <v>20</v>
      </c>
      <c r="O106" s="6">
        <v>2</v>
      </c>
      <c r="P106" s="6">
        <v>22</v>
      </c>
      <c r="Q106" s="6">
        <v>5</v>
      </c>
      <c r="R106" s="6">
        <v>66</v>
      </c>
      <c r="S106" s="6">
        <v>5</v>
      </c>
      <c r="T106" s="6">
        <v>2</v>
      </c>
      <c r="U106" s="6">
        <v>4080</v>
      </c>
    </row>
    <row r="107" spans="1:21" ht="15" thickBot="1" x14ac:dyDescent="0.35">
      <c r="A107" s="4" t="s">
        <v>3513</v>
      </c>
      <c r="B107" s="3" t="s">
        <v>131</v>
      </c>
      <c r="C107" s="4" t="s">
        <v>99</v>
      </c>
      <c r="D107" s="6">
        <v>145</v>
      </c>
      <c r="E107" s="6">
        <v>2187</v>
      </c>
      <c r="F107" s="6">
        <v>1</v>
      </c>
      <c r="G107" s="6">
        <v>16</v>
      </c>
      <c r="H107" s="6">
        <v>2</v>
      </c>
      <c r="I107" s="6">
        <v>180</v>
      </c>
      <c r="J107" s="6">
        <v>1</v>
      </c>
      <c r="K107" s="6">
        <v>98</v>
      </c>
      <c r="L107" s="6">
        <v>158</v>
      </c>
      <c r="M107" s="6">
        <v>3671</v>
      </c>
      <c r="N107" s="6">
        <v>254</v>
      </c>
      <c r="O107" s="6">
        <v>53</v>
      </c>
      <c r="P107" s="6">
        <v>307</v>
      </c>
      <c r="Q107" s="6">
        <v>7</v>
      </c>
      <c r="R107" s="6">
        <v>1160</v>
      </c>
      <c r="S107" s="6">
        <v>2</v>
      </c>
      <c r="T107" s="6">
        <v>30</v>
      </c>
      <c r="U107" s="6">
        <v>5945</v>
      </c>
    </row>
    <row r="108" spans="1:21" ht="15" thickBot="1" x14ac:dyDescent="0.35">
      <c r="A108" s="4" t="s">
        <v>3514</v>
      </c>
      <c r="B108" s="3" t="s">
        <v>132</v>
      </c>
      <c r="C108" s="4" t="s">
        <v>99</v>
      </c>
      <c r="D108" s="6">
        <v>52</v>
      </c>
      <c r="E108" s="6">
        <v>402</v>
      </c>
      <c r="F108" s="6">
        <v>210</v>
      </c>
      <c r="G108" s="6">
        <v>4586</v>
      </c>
      <c r="H108" s="6">
        <v>6</v>
      </c>
      <c r="I108" s="6">
        <v>56</v>
      </c>
      <c r="J108" s="6">
        <v>10</v>
      </c>
      <c r="K108" s="6">
        <v>35</v>
      </c>
      <c r="L108" s="6">
        <v>283</v>
      </c>
      <c r="M108" s="6">
        <v>5405</v>
      </c>
      <c r="N108" s="6">
        <v>86</v>
      </c>
      <c r="O108" s="6">
        <v>0</v>
      </c>
      <c r="P108" s="6">
        <v>86</v>
      </c>
      <c r="Q108" s="6">
        <v>5</v>
      </c>
      <c r="R108" s="6">
        <v>326</v>
      </c>
      <c r="S108" s="6">
        <v>0</v>
      </c>
      <c r="T108" s="6">
        <v>0</v>
      </c>
      <c r="U108" s="6">
        <v>6997</v>
      </c>
    </row>
    <row r="109" spans="1:21" ht="15" thickBot="1" x14ac:dyDescent="0.35">
      <c r="A109" s="4" t="s">
        <v>3515</v>
      </c>
      <c r="B109" s="3" t="s">
        <v>133</v>
      </c>
      <c r="C109" s="4" t="s">
        <v>99</v>
      </c>
      <c r="D109" s="6">
        <v>100</v>
      </c>
      <c r="E109" s="6">
        <v>2119</v>
      </c>
      <c r="F109" s="6">
        <v>7</v>
      </c>
      <c r="G109" s="6">
        <v>110</v>
      </c>
      <c r="H109" s="6">
        <v>39</v>
      </c>
      <c r="I109" s="6">
        <v>612</v>
      </c>
      <c r="J109" s="6">
        <v>6</v>
      </c>
      <c r="K109" s="6">
        <v>185</v>
      </c>
      <c r="L109" s="6">
        <v>180</v>
      </c>
      <c r="M109" s="6">
        <v>4222</v>
      </c>
      <c r="N109" s="6">
        <v>140</v>
      </c>
      <c r="O109" s="6">
        <v>23</v>
      </c>
      <c r="P109" s="6">
        <v>163</v>
      </c>
      <c r="Q109" s="6">
        <v>20</v>
      </c>
      <c r="R109" s="6">
        <v>1094</v>
      </c>
      <c r="S109" s="6">
        <v>8</v>
      </c>
      <c r="T109" s="6">
        <v>102</v>
      </c>
      <c r="U109" s="6">
        <v>4168</v>
      </c>
    </row>
    <row r="110" spans="1:21" ht="15" thickBot="1" x14ac:dyDescent="0.35">
      <c r="A110" s="4" t="s">
        <v>3516</v>
      </c>
      <c r="B110" s="3" t="s">
        <v>134</v>
      </c>
      <c r="C110" s="4" t="s">
        <v>99</v>
      </c>
      <c r="D110" s="6">
        <v>74</v>
      </c>
      <c r="E110" s="6">
        <v>739</v>
      </c>
      <c r="F110" s="6">
        <v>8</v>
      </c>
      <c r="G110" s="6">
        <v>42</v>
      </c>
      <c r="H110" s="6">
        <v>26</v>
      </c>
      <c r="I110" s="6">
        <v>143</v>
      </c>
      <c r="J110" s="6">
        <v>18</v>
      </c>
      <c r="K110" s="6">
        <v>319</v>
      </c>
      <c r="L110" s="6">
        <v>161</v>
      </c>
      <c r="M110" s="6">
        <v>1687</v>
      </c>
      <c r="N110" s="6">
        <v>213</v>
      </c>
      <c r="O110" s="6">
        <v>37</v>
      </c>
      <c r="P110" s="6">
        <v>250</v>
      </c>
      <c r="Q110" s="6">
        <v>31</v>
      </c>
      <c r="R110" s="6">
        <v>416</v>
      </c>
      <c r="S110" s="6">
        <v>4</v>
      </c>
      <c r="T110" s="6">
        <v>28</v>
      </c>
      <c r="U110" s="6">
        <v>4934</v>
      </c>
    </row>
    <row r="111" spans="1:21" ht="15" thickBot="1" x14ac:dyDescent="0.35">
      <c r="A111" s="4" t="s">
        <v>3517</v>
      </c>
      <c r="B111" s="3" t="s">
        <v>135</v>
      </c>
      <c r="C111" s="4" t="s">
        <v>99</v>
      </c>
      <c r="D111" s="6">
        <v>26</v>
      </c>
      <c r="E111" s="6">
        <v>438</v>
      </c>
      <c r="F111" s="6">
        <v>0</v>
      </c>
      <c r="G111" s="6">
        <v>0</v>
      </c>
      <c r="H111" s="6">
        <v>23</v>
      </c>
      <c r="I111" s="6">
        <v>155</v>
      </c>
      <c r="J111" s="6">
        <v>11</v>
      </c>
      <c r="K111" s="6">
        <v>1307</v>
      </c>
      <c r="L111" s="6">
        <v>75</v>
      </c>
      <c r="M111" s="6">
        <v>2237</v>
      </c>
      <c r="N111" s="6">
        <v>337</v>
      </c>
      <c r="O111" s="45" t="s">
        <v>2557</v>
      </c>
      <c r="P111" s="6">
        <v>337</v>
      </c>
      <c r="Q111" s="6">
        <v>15</v>
      </c>
      <c r="R111" s="6">
        <v>337</v>
      </c>
      <c r="S111" s="6">
        <v>0</v>
      </c>
      <c r="T111" s="6">
        <v>0</v>
      </c>
      <c r="U111" s="6">
        <v>5857</v>
      </c>
    </row>
    <row r="112" spans="1:21" ht="15" thickBot="1" x14ac:dyDescent="0.35">
      <c r="A112" s="4" t="s">
        <v>3518</v>
      </c>
      <c r="B112" s="3" t="s">
        <v>136</v>
      </c>
      <c r="C112" s="4" t="s">
        <v>99</v>
      </c>
      <c r="D112" s="6">
        <v>62</v>
      </c>
      <c r="E112" s="6">
        <v>278</v>
      </c>
      <c r="F112" s="6">
        <v>11</v>
      </c>
      <c r="G112" s="6">
        <v>38</v>
      </c>
      <c r="H112" s="6">
        <v>16</v>
      </c>
      <c r="I112" s="6">
        <v>312</v>
      </c>
      <c r="J112" s="6">
        <v>11</v>
      </c>
      <c r="K112" s="6">
        <v>110</v>
      </c>
      <c r="L112" s="6">
        <v>112</v>
      </c>
      <c r="M112" s="6">
        <v>880</v>
      </c>
      <c r="N112" s="6">
        <v>100</v>
      </c>
      <c r="O112" s="6">
        <v>42</v>
      </c>
      <c r="P112" s="6">
        <v>142</v>
      </c>
      <c r="Q112" s="6">
        <v>6</v>
      </c>
      <c r="R112" s="6">
        <v>100</v>
      </c>
      <c r="S112" s="6">
        <v>6</v>
      </c>
      <c r="T112" s="6">
        <v>42</v>
      </c>
      <c r="U112" s="6">
        <v>4141</v>
      </c>
    </row>
    <row r="113" spans="1:21" ht="15" thickBot="1" x14ac:dyDescent="0.35">
      <c r="A113" s="4" t="s">
        <v>3519</v>
      </c>
      <c r="B113" s="3" t="s">
        <v>137</v>
      </c>
      <c r="C113" s="4" t="s">
        <v>99</v>
      </c>
      <c r="D113" s="6">
        <v>2</v>
      </c>
      <c r="E113" s="6">
        <v>365</v>
      </c>
      <c r="F113" s="6">
        <v>0</v>
      </c>
      <c r="G113" s="6">
        <v>0</v>
      </c>
      <c r="H113" s="6">
        <v>0</v>
      </c>
      <c r="I113" s="6">
        <v>0</v>
      </c>
      <c r="J113" s="6">
        <v>3</v>
      </c>
      <c r="K113" s="6">
        <v>770</v>
      </c>
      <c r="L113" s="6">
        <v>7</v>
      </c>
      <c r="M113" s="6">
        <v>1240</v>
      </c>
      <c r="N113" s="6">
        <v>85</v>
      </c>
      <c r="O113" s="6">
        <v>6</v>
      </c>
      <c r="P113" s="6">
        <v>91</v>
      </c>
      <c r="Q113" s="6">
        <v>1</v>
      </c>
      <c r="R113" s="6">
        <v>95</v>
      </c>
      <c r="S113" s="6">
        <v>1</v>
      </c>
      <c r="T113" s="6">
        <v>10</v>
      </c>
      <c r="U113" s="6">
        <v>4197</v>
      </c>
    </row>
    <row r="114" spans="1:21" ht="15" thickBot="1" x14ac:dyDescent="0.35">
      <c r="A114" s="4" t="s">
        <v>3520</v>
      </c>
      <c r="B114" s="3" t="s">
        <v>138</v>
      </c>
      <c r="C114" s="4" t="s">
        <v>99</v>
      </c>
      <c r="D114" s="6">
        <v>46</v>
      </c>
      <c r="E114" s="6">
        <v>1170</v>
      </c>
      <c r="F114" s="6">
        <v>0</v>
      </c>
      <c r="G114" s="6">
        <v>0</v>
      </c>
      <c r="H114" s="45" t="s">
        <v>2557</v>
      </c>
      <c r="I114" s="45" t="s">
        <v>2557</v>
      </c>
      <c r="J114" s="6">
        <v>10</v>
      </c>
      <c r="K114" s="6">
        <v>192</v>
      </c>
      <c r="L114" s="6">
        <v>70</v>
      </c>
      <c r="M114" s="6">
        <v>1601</v>
      </c>
      <c r="N114" s="6">
        <v>239</v>
      </c>
      <c r="O114" s="6">
        <v>0</v>
      </c>
      <c r="P114" s="6">
        <v>239</v>
      </c>
      <c r="Q114" s="6">
        <v>14</v>
      </c>
      <c r="R114" s="6">
        <v>239</v>
      </c>
      <c r="S114" s="6">
        <v>0</v>
      </c>
      <c r="T114" s="6">
        <v>0</v>
      </c>
      <c r="U114" s="6">
        <v>5068</v>
      </c>
    </row>
    <row r="115" spans="1:21" ht="15" thickBot="1" x14ac:dyDescent="0.35">
      <c r="A115" s="4" t="s">
        <v>3521</v>
      </c>
      <c r="B115" s="3" t="s">
        <v>139</v>
      </c>
      <c r="C115" s="4" t="s">
        <v>99</v>
      </c>
      <c r="D115" s="6">
        <v>7</v>
      </c>
      <c r="E115" s="6">
        <v>45</v>
      </c>
      <c r="F115" s="6">
        <v>0</v>
      </c>
      <c r="G115" s="6">
        <v>0</v>
      </c>
      <c r="H115" s="6">
        <v>0</v>
      </c>
      <c r="I115" s="6">
        <v>0</v>
      </c>
      <c r="J115" s="6">
        <v>0</v>
      </c>
      <c r="K115" s="6">
        <v>0</v>
      </c>
      <c r="L115" s="6">
        <v>11</v>
      </c>
      <c r="M115" s="6">
        <v>155</v>
      </c>
      <c r="N115" s="6">
        <v>40</v>
      </c>
      <c r="O115" s="6">
        <v>50</v>
      </c>
      <c r="P115" s="6">
        <v>90</v>
      </c>
      <c r="Q115" s="6">
        <v>4</v>
      </c>
      <c r="R115" s="6">
        <v>110</v>
      </c>
      <c r="S115" s="6">
        <v>0</v>
      </c>
      <c r="T115" s="6">
        <v>0</v>
      </c>
      <c r="U115" s="6">
        <v>4968</v>
      </c>
    </row>
    <row r="116" spans="1:21" ht="15" thickBot="1" x14ac:dyDescent="0.35">
      <c r="A116" s="4" t="s">
        <v>3522</v>
      </c>
      <c r="B116" s="3" t="s">
        <v>140</v>
      </c>
      <c r="C116" s="4" t="s">
        <v>99</v>
      </c>
      <c r="D116" s="6">
        <v>4</v>
      </c>
      <c r="E116" s="6">
        <v>140</v>
      </c>
      <c r="F116" s="6">
        <v>2</v>
      </c>
      <c r="G116" s="6">
        <v>20</v>
      </c>
      <c r="H116" s="6">
        <v>16</v>
      </c>
      <c r="I116" s="6">
        <v>588</v>
      </c>
      <c r="J116" s="6">
        <v>15</v>
      </c>
      <c r="K116" s="6">
        <v>195</v>
      </c>
      <c r="L116" s="6">
        <v>59</v>
      </c>
      <c r="M116" s="6">
        <v>1543</v>
      </c>
      <c r="N116" s="6">
        <v>140</v>
      </c>
      <c r="O116" s="6">
        <v>16</v>
      </c>
      <c r="P116" s="6">
        <v>156</v>
      </c>
      <c r="Q116" s="6">
        <v>14</v>
      </c>
      <c r="R116" s="6">
        <v>510</v>
      </c>
      <c r="S116" s="6">
        <v>8</v>
      </c>
      <c r="T116" s="6">
        <v>90</v>
      </c>
      <c r="U116" s="6">
        <v>4101</v>
      </c>
    </row>
    <row r="117" spans="1:21" ht="15" thickBot="1" x14ac:dyDescent="0.35">
      <c r="A117" s="4" t="s">
        <v>3523</v>
      </c>
      <c r="B117" s="3" t="s">
        <v>141</v>
      </c>
      <c r="C117" s="4" t="s">
        <v>99</v>
      </c>
      <c r="D117" s="6">
        <v>6</v>
      </c>
      <c r="E117" s="6">
        <v>130</v>
      </c>
      <c r="F117" s="6">
        <v>0</v>
      </c>
      <c r="G117" s="6">
        <v>0</v>
      </c>
      <c r="H117" s="6">
        <v>14</v>
      </c>
      <c r="I117" s="6">
        <v>175</v>
      </c>
      <c r="J117" s="6">
        <v>0</v>
      </c>
      <c r="K117" s="6">
        <v>0</v>
      </c>
      <c r="L117" s="6">
        <v>22</v>
      </c>
      <c r="M117" s="6">
        <v>489</v>
      </c>
      <c r="N117" s="6">
        <v>86</v>
      </c>
      <c r="O117" s="6">
        <v>12</v>
      </c>
      <c r="P117" s="6">
        <v>98</v>
      </c>
      <c r="Q117" s="6">
        <v>2</v>
      </c>
      <c r="R117" s="6">
        <v>184</v>
      </c>
      <c r="S117" s="6">
        <v>0</v>
      </c>
      <c r="T117" s="6">
        <v>0</v>
      </c>
      <c r="U117" s="6">
        <v>5241</v>
      </c>
    </row>
    <row r="118" spans="1:21" ht="15" thickBot="1" x14ac:dyDescent="0.35">
      <c r="A118" s="4" t="s">
        <v>3524</v>
      </c>
      <c r="B118" s="3" t="s">
        <v>142</v>
      </c>
      <c r="C118" s="4" t="s">
        <v>99</v>
      </c>
      <c r="D118" s="6">
        <v>13</v>
      </c>
      <c r="E118" s="6">
        <v>224</v>
      </c>
      <c r="F118" s="6">
        <v>0</v>
      </c>
      <c r="G118" s="6">
        <v>0</v>
      </c>
      <c r="H118" s="6">
        <v>13</v>
      </c>
      <c r="I118" s="6">
        <v>103</v>
      </c>
      <c r="J118" s="6">
        <v>15</v>
      </c>
      <c r="K118" s="6">
        <v>403</v>
      </c>
      <c r="L118" s="6">
        <v>52</v>
      </c>
      <c r="M118" s="6">
        <v>1175</v>
      </c>
      <c r="N118" s="6">
        <v>141</v>
      </c>
      <c r="O118" s="6">
        <v>0</v>
      </c>
      <c r="P118" s="6">
        <v>141</v>
      </c>
      <c r="Q118" s="6">
        <v>11</v>
      </c>
      <c r="R118" s="6">
        <v>445</v>
      </c>
      <c r="S118" s="6">
        <v>0</v>
      </c>
      <c r="T118" s="6">
        <v>0</v>
      </c>
      <c r="U118" s="6">
        <v>5160</v>
      </c>
    </row>
    <row r="119" spans="1:21" ht="15" thickBot="1" x14ac:dyDescent="0.35">
      <c r="A119" s="4" t="s">
        <v>3525</v>
      </c>
      <c r="B119" s="3" t="s">
        <v>143</v>
      </c>
      <c r="C119" s="4" t="s">
        <v>99</v>
      </c>
      <c r="D119" s="6">
        <v>9</v>
      </c>
      <c r="E119" s="6">
        <v>220</v>
      </c>
      <c r="F119" s="6">
        <v>0</v>
      </c>
      <c r="G119" s="6">
        <v>0</v>
      </c>
      <c r="H119" s="6">
        <v>1</v>
      </c>
      <c r="I119" s="6">
        <v>4</v>
      </c>
      <c r="J119" s="6">
        <v>0</v>
      </c>
      <c r="K119" s="6">
        <v>160</v>
      </c>
      <c r="L119" s="6">
        <v>17</v>
      </c>
      <c r="M119" s="6">
        <v>706</v>
      </c>
      <c r="N119" s="6">
        <v>35</v>
      </c>
      <c r="O119" s="6">
        <v>6</v>
      </c>
      <c r="P119" s="6">
        <v>41</v>
      </c>
      <c r="Q119" s="6">
        <v>6</v>
      </c>
      <c r="R119" s="6">
        <v>310</v>
      </c>
      <c r="S119" s="6">
        <v>1</v>
      </c>
      <c r="T119" s="6">
        <v>12</v>
      </c>
      <c r="U119" s="6">
        <v>5841</v>
      </c>
    </row>
    <row r="120" spans="1:21" ht="15" thickBot="1" x14ac:dyDescent="0.35">
      <c r="A120" s="4" t="s">
        <v>3526</v>
      </c>
      <c r="B120" s="3" t="s">
        <v>144</v>
      </c>
      <c r="C120" s="4" t="s">
        <v>99</v>
      </c>
      <c r="D120" s="6">
        <v>50</v>
      </c>
      <c r="E120" s="6">
        <v>997</v>
      </c>
      <c r="F120" s="6">
        <v>0</v>
      </c>
      <c r="G120" s="6">
        <v>0</v>
      </c>
      <c r="H120" s="6">
        <v>0</v>
      </c>
      <c r="I120" s="6">
        <v>0</v>
      </c>
      <c r="J120" s="6">
        <v>37</v>
      </c>
      <c r="K120" s="6">
        <v>490</v>
      </c>
      <c r="L120" s="6">
        <v>93</v>
      </c>
      <c r="M120" s="6">
        <v>1998</v>
      </c>
      <c r="N120" s="6">
        <v>6</v>
      </c>
      <c r="O120" s="6">
        <v>0</v>
      </c>
      <c r="P120" s="6">
        <v>6</v>
      </c>
      <c r="Q120" s="6">
        <v>6</v>
      </c>
      <c r="R120" s="6">
        <v>511</v>
      </c>
      <c r="S120" s="6">
        <v>0</v>
      </c>
      <c r="T120" s="6">
        <v>0</v>
      </c>
      <c r="U120" s="6">
        <v>4730</v>
      </c>
    </row>
    <row r="121" spans="1:21" ht="15" thickBot="1" x14ac:dyDescent="0.35">
      <c r="A121" s="4" t="s">
        <v>3527</v>
      </c>
      <c r="B121" s="3" t="s">
        <v>145</v>
      </c>
      <c r="C121" s="4" t="s">
        <v>99</v>
      </c>
      <c r="D121" s="6">
        <v>27</v>
      </c>
      <c r="E121" s="6">
        <v>191</v>
      </c>
      <c r="F121" s="6">
        <v>2</v>
      </c>
      <c r="G121" s="6">
        <v>6</v>
      </c>
      <c r="H121" s="6">
        <v>60</v>
      </c>
      <c r="I121" s="6">
        <v>325</v>
      </c>
      <c r="J121" s="6">
        <v>3</v>
      </c>
      <c r="K121" s="6">
        <v>125</v>
      </c>
      <c r="L121" s="6">
        <v>106</v>
      </c>
      <c r="M121" s="6">
        <v>847</v>
      </c>
      <c r="N121" s="6">
        <v>47</v>
      </c>
      <c r="O121" s="6">
        <v>10</v>
      </c>
      <c r="P121" s="6">
        <v>57</v>
      </c>
      <c r="Q121" s="6">
        <v>10</v>
      </c>
      <c r="R121" s="6">
        <v>175</v>
      </c>
      <c r="S121" s="6">
        <v>4</v>
      </c>
      <c r="T121" s="6">
        <v>25</v>
      </c>
      <c r="U121" s="6">
        <v>5072</v>
      </c>
    </row>
    <row r="122" spans="1:21" ht="15" thickBot="1" x14ac:dyDescent="0.35">
      <c r="A122" s="4" t="s">
        <v>3528</v>
      </c>
      <c r="B122" s="3" t="s">
        <v>146</v>
      </c>
      <c r="C122" s="4" t="s">
        <v>99</v>
      </c>
      <c r="D122" s="6">
        <v>110</v>
      </c>
      <c r="E122" s="6">
        <v>2698</v>
      </c>
      <c r="F122" s="6">
        <v>0</v>
      </c>
      <c r="G122" s="6">
        <v>0</v>
      </c>
      <c r="H122" s="6">
        <v>122</v>
      </c>
      <c r="I122" s="6">
        <v>656</v>
      </c>
      <c r="J122" s="6">
        <v>1</v>
      </c>
      <c r="K122" s="6">
        <v>250</v>
      </c>
      <c r="L122" s="6">
        <v>271</v>
      </c>
      <c r="M122" s="6">
        <v>6527</v>
      </c>
      <c r="N122" s="6">
        <v>185</v>
      </c>
      <c r="O122" s="6">
        <v>35</v>
      </c>
      <c r="P122" s="6">
        <v>220</v>
      </c>
      <c r="Q122" s="6">
        <v>33</v>
      </c>
      <c r="R122" s="6">
        <v>2800</v>
      </c>
      <c r="S122" s="6">
        <v>5</v>
      </c>
      <c r="T122" s="6">
        <v>123</v>
      </c>
      <c r="U122" s="6">
        <v>6634</v>
      </c>
    </row>
    <row r="123" spans="1:21" ht="15" thickBot="1" x14ac:dyDescent="0.35">
      <c r="A123" s="4" t="s">
        <v>3529</v>
      </c>
      <c r="B123" s="3" t="s">
        <v>147</v>
      </c>
      <c r="C123" s="4" t="s">
        <v>99</v>
      </c>
      <c r="D123" s="6">
        <v>60</v>
      </c>
      <c r="E123" s="6">
        <v>2400</v>
      </c>
      <c r="F123" s="6">
        <v>26</v>
      </c>
      <c r="G123" s="6">
        <v>175</v>
      </c>
      <c r="H123" s="6">
        <v>0</v>
      </c>
      <c r="I123" s="6">
        <v>0</v>
      </c>
      <c r="J123" s="6">
        <v>0</v>
      </c>
      <c r="K123" s="6">
        <v>0</v>
      </c>
      <c r="L123" s="6">
        <v>106</v>
      </c>
      <c r="M123" s="6">
        <v>3265</v>
      </c>
      <c r="N123" s="6">
        <v>85</v>
      </c>
      <c r="O123" s="6">
        <v>30</v>
      </c>
      <c r="P123" s="6">
        <v>115</v>
      </c>
      <c r="Q123" s="6">
        <v>12</v>
      </c>
      <c r="R123" s="6">
        <v>650</v>
      </c>
      <c r="S123" s="6">
        <v>8</v>
      </c>
      <c r="T123" s="6">
        <v>40</v>
      </c>
      <c r="U123" s="6">
        <v>5819</v>
      </c>
    </row>
    <row r="124" spans="1:21" ht="15" thickBot="1" x14ac:dyDescent="0.35">
      <c r="A124" s="4" t="s">
        <v>3530</v>
      </c>
      <c r="B124" s="3" t="s">
        <v>148</v>
      </c>
      <c r="C124" s="4" t="s">
        <v>99</v>
      </c>
      <c r="D124" s="6">
        <v>8</v>
      </c>
      <c r="E124" s="6">
        <v>76</v>
      </c>
      <c r="F124" s="6">
        <v>1</v>
      </c>
      <c r="G124" s="6">
        <v>8</v>
      </c>
      <c r="H124" s="6">
        <v>2</v>
      </c>
      <c r="I124" s="6">
        <v>90</v>
      </c>
      <c r="J124" s="6">
        <v>1</v>
      </c>
      <c r="K124" s="6">
        <v>10</v>
      </c>
      <c r="L124" s="6">
        <v>19</v>
      </c>
      <c r="M124" s="6">
        <v>895</v>
      </c>
      <c r="N124" s="6">
        <v>373</v>
      </c>
      <c r="O124" s="6">
        <v>112</v>
      </c>
      <c r="P124" s="6">
        <v>485</v>
      </c>
      <c r="Q124" s="6">
        <v>7</v>
      </c>
      <c r="R124" s="6">
        <v>711</v>
      </c>
      <c r="S124" s="6">
        <v>0</v>
      </c>
      <c r="T124" s="6">
        <v>0</v>
      </c>
      <c r="U124" s="6">
        <v>6834</v>
      </c>
    </row>
    <row r="125" spans="1:21" ht="15" thickBot="1" x14ac:dyDescent="0.35">
      <c r="A125" s="4" t="s">
        <v>3531</v>
      </c>
      <c r="B125" s="3" t="s">
        <v>149</v>
      </c>
      <c r="C125" s="4" t="s">
        <v>99</v>
      </c>
      <c r="D125" s="6">
        <v>40</v>
      </c>
      <c r="E125" s="6">
        <v>146</v>
      </c>
      <c r="F125" s="6">
        <v>0</v>
      </c>
      <c r="G125" s="6">
        <v>0</v>
      </c>
      <c r="H125" s="6">
        <v>1</v>
      </c>
      <c r="I125" s="6">
        <v>8</v>
      </c>
      <c r="J125" s="6">
        <v>0</v>
      </c>
      <c r="K125" s="6">
        <v>0</v>
      </c>
      <c r="L125" s="6">
        <v>52</v>
      </c>
      <c r="M125" s="6">
        <v>197</v>
      </c>
      <c r="N125" s="6">
        <v>20</v>
      </c>
      <c r="O125" s="6">
        <v>11</v>
      </c>
      <c r="P125" s="6">
        <v>31</v>
      </c>
      <c r="Q125" s="6">
        <v>10</v>
      </c>
      <c r="R125" s="6">
        <v>30</v>
      </c>
      <c r="S125" s="6">
        <v>1</v>
      </c>
      <c r="T125" s="6">
        <v>13</v>
      </c>
      <c r="U125" s="6">
        <v>4469</v>
      </c>
    </row>
    <row r="126" spans="1:21" ht="15" thickBot="1" x14ac:dyDescent="0.35">
      <c r="A126" s="4" t="s">
        <v>3532</v>
      </c>
      <c r="B126" s="3" t="s">
        <v>150</v>
      </c>
      <c r="C126" s="4" t="s">
        <v>99</v>
      </c>
      <c r="D126" s="6">
        <v>27</v>
      </c>
      <c r="E126" s="6">
        <v>1082</v>
      </c>
      <c r="F126" s="6">
        <v>3</v>
      </c>
      <c r="G126" s="6">
        <v>16</v>
      </c>
      <c r="H126" s="6">
        <v>20</v>
      </c>
      <c r="I126" s="6">
        <v>337</v>
      </c>
      <c r="J126" s="6">
        <v>0</v>
      </c>
      <c r="K126" s="6">
        <v>0</v>
      </c>
      <c r="L126" s="6">
        <v>57</v>
      </c>
      <c r="M126" s="6">
        <v>1825</v>
      </c>
      <c r="N126" s="6">
        <v>245</v>
      </c>
      <c r="O126" s="6">
        <v>5</v>
      </c>
      <c r="P126" s="6">
        <v>250</v>
      </c>
      <c r="Q126" s="6">
        <v>7</v>
      </c>
      <c r="R126" s="6">
        <v>390</v>
      </c>
      <c r="S126" s="6">
        <v>0</v>
      </c>
      <c r="T126" s="6">
        <v>0</v>
      </c>
      <c r="U126" s="6">
        <v>6174</v>
      </c>
    </row>
    <row r="127" spans="1:21" ht="15" thickBot="1" x14ac:dyDescent="0.35">
      <c r="A127" s="4" t="s">
        <v>3533</v>
      </c>
      <c r="B127" s="3" t="s">
        <v>151</v>
      </c>
      <c r="C127" s="4" t="s">
        <v>99</v>
      </c>
      <c r="D127" s="6">
        <v>26</v>
      </c>
      <c r="E127" s="6">
        <v>260</v>
      </c>
      <c r="F127" s="6">
        <v>6</v>
      </c>
      <c r="G127" s="6">
        <v>62</v>
      </c>
      <c r="H127" s="6">
        <v>12</v>
      </c>
      <c r="I127" s="6">
        <v>183</v>
      </c>
      <c r="J127" s="6">
        <v>6</v>
      </c>
      <c r="K127" s="6">
        <v>254</v>
      </c>
      <c r="L127" s="6">
        <v>114</v>
      </c>
      <c r="M127" s="6">
        <v>2243</v>
      </c>
      <c r="N127" s="6">
        <v>305</v>
      </c>
      <c r="O127" s="6">
        <v>55</v>
      </c>
      <c r="P127" s="6">
        <v>360</v>
      </c>
      <c r="Q127" s="6">
        <v>63</v>
      </c>
      <c r="R127" s="6">
        <v>1433</v>
      </c>
      <c r="S127" s="6">
        <v>1</v>
      </c>
      <c r="T127" s="6">
        <v>51</v>
      </c>
      <c r="U127" s="6">
        <v>6458</v>
      </c>
    </row>
    <row r="128" spans="1:21" ht="15" thickBot="1" x14ac:dyDescent="0.35">
      <c r="A128" s="4" t="s">
        <v>3534</v>
      </c>
      <c r="B128" s="3" t="s">
        <v>152</v>
      </c>
      <c r="C128" s="4" t="s">
        <v>99</v>
      </c>
      <c r="D128" s="6">
        <v>3</v>
      </c>
      <c r="E128" s="6">
        <v>125</v>
      </c>
      <c r="F128" s="6">
        <v>0</v>
      </c>
      <c r="G128" s="6">
        <v>0</v>
      </c>
      <c r="H128" s="6">
        <v>0</v>
      </c>
      <c r="I128" s="6">
        <v>0</v>
      </c>
      <c r="J128" s="6">
        <v>0</v>
      </c>
      <c r="K128" s="6">
        <v>0</v>
      </c>
      <c r="L128" s="6">
        <v>6</v>
      </c>
      <c r="M128" s="6">
        <v>249</v>
      </c>
      <c r="N128" s="6">
        <v>108</v>
      </c>
      <c r="O128" s="6">
        <v>8</v>
      </c>
      <c r="P128" s="6">
        <v>116</v>
      </c>
      <c r="Q128" s="6">
        <v>2</v>
      </c>
      <c r="R128" s="6">
        <v>106</v>
      </c>
      <c r="S128" s="6">
        <v>1</v>
      </c>
      <c r="T128" s="6">
        <v>18</v>
      </c>
      <c r="U128" s="6">
        <v>6341</v>
      </c>
    </row>
    <row r="129" spans="1:21" ht="15" thickBot="1" x14ac:dyDescent="0.35">
      <c r="A129" s="4" t="s">
        <v>3535</v>
      </c>
      <c r="B129" s="3" t="s">
        <v>153</v>
      </c>
      <c r="C129" s="4" t="s">
        <v>99</v>
      </c>
      <c r="D129" s="6">
        <v>61</v>
      </c>
      <c r="E129" s="6">
        <v>1932</v>
      </c>
      <c r="F129" s="6">
        <v>3</v>
      </c>
      <c r="G129" s="6">
        <v>55</v>
      </c>
      <c r="H129" s="6">
        <v>82</v>
      </c>
      <c r="I129" s="6">
        <v>865</v>
      </c>
      <c r="J129" s="6">
        <v>25</v>
      </c>
      <c r="K129" s="6">
        <v>863</v>
      </c>
      <c r="L129" s="6">
        <v>180</v>
      </c>
      <c r="M129" s="6">
        <v>4137</v>
      </c>
      <c r="N129" s="6">
        <v>131</v>
      </c>
      <c r="O129" s="6">
        <v>17</v>
      </c>
      <c r="P129" s="6">
        <v>148</v>
      </c>
      <c r="Q129" s="6">
        <v>6</v>
      </c>
      <c r="R129" s="6">
        <v>390</v>
      </c>
      <c r="S129" s="6">
        <v>3</v>
      </c>
      <c r="T129" s="6">
        <v>32</v>
      </c>
      <c r="U129" s="6">
        <v>5433</v>
      </c>
    </row>
    <row r="130" spans="1:21" ht="15" thickBot="1" x14ac:dyDescent="0.35">
      <c r="A130" s="4" t="s">
        <v>3536</v>
      </c>
      <c r="B130" s="3" t="s">
        <v>154</v>
      </c>
      <c r="C130" s="4" t="s">
        <v>99</v>
      </c>
      <c r="D130" s="6">
        <v>6</v>
      </c>
      <c r="E130" s="6">
        <v>50</v>
      </c>
      <c r="F130" s="6">
        <v>1</v>
      </c>
      <c r="G130" s="6">
        <v>10</v>
      </c>
      <c r="H130" s="6">
        <v>1</v>
      </c>
      <c r="I130" s="6">
        <v>0</v>
      </c>
      <c r="J130" s="6">
        <v>0</v>
      </c>
      <c r="K130" s="6">
        <v>35</v>
      </c>
      <c r="L130" s="6">
        <v>10</v>
      </c>
      <c r="M130" s="6">
        <v>145</v>
      </c>
      <c r="N130" s="6">
        <v>35</v>
      </c>
      <c r="O130" s="6">
        <v>10</v>
      </c>
      <c r="P130" s="6">
        <v>45</v>
      </c>
      <c r="Q130" s="6">
        <v>1</v>
      </c>
      <c r="R130" s="6">
        <v>40</v>
      </c>
      <c r="S130" s="6">
        <v>1</v>
      </c>
      <c r="T130" s="6">
        <v>10</v>
      </c>
      <c r="U130" s="6">
        <v>4105</v>
      </c>
    </row>
    <row r="131" spans="1:21" ht="15" thickBot="1" x14ac:dyDescent="0.35">
      <c r="A131" s="4" t="s">
        <v>3537</v>
      </c>
      <c r="B131" s="3" t="s">
        <v>155</v>
      </c>
      <c r="C131" s="4" t="s">
        <v>99</v>
      </c>
      <c r="D131" s="6">
        <v>5</v>
      </c>
      <c r="E131" s="6">
        <v>70</v>
      </c>
      <c r="F131" s="6">
        <v>1</v>
      </c>
      <c r="G131" s="6">
        <v>8</v>
      </c>
      <c r="H131" s="6">
        <v>3</v>
      </c>
      <c r="I131" s="6">
        <v>35</v>
      </c>
      <c r="J131" s="6">
        <v>1</v>
      </c>
      <c r="K131" s="6">
        <v>12</v>
      </c>
      <c r="L131" s="6">
        <v>11</v>
      </c>
      <c r="M131" s="6">
        <v>137</v>
      </c>
      <c r="N131" s="6">
        <v>5</v>
      </c>
      <c r="O131" s="6">
        <v>0</v>
      </c>
      <c r="P131" s="6">
        <v>5</v>
      </c>
      <c r="Q131" s="6">
        <v>1</v>
      </c>
      <c r="R131" s="6">
        <v>12</v>
      </c>
      <c r="S131" s="6">
        <v>0</v>
      </c>
      <c r="T131" s="6">
        <v>0</v>
      </c>
      <c r="U131" s="6">
        <v>5033</v>
      </c>
    </row>
    <row r="132" spans="1:21" ht="15" thickBot="1" x14ac:dyDescent="0.35">
      <c r="A132" s="4" t="s">
        <v>3538</v>
      </c>
      <c r="B132" s="3" t="s">
        <v>156</v>
      </c>
      <c r="C132" s="4" t="s">
        <v>99</v>
      </c>
      <c r="D132" s="6">
        <v>40</v>
      </c>
      <c r="E132" s="6">
        <v>896</v>
      </c>
      <c r="F132" s="6">
        <v>1</v>
      </c>
      <c r="G132" s="6">
        <v>12</v>
      </c>
      <c r="H132" s="6">
        <v>2</v>
      </c>
      <c r="I132" s="6">
        <v>225</v>
      </c>
      <c r="J132" s="6">
        <v>18</v>
      </c>
      <c r="K132" s="6">
        <v>105</v>
      </c>
      <c r="L132" s="6">
        <v>75</v>
      </c>
      <c r="M132" s="6">
        <v>1658</v>
      </c>
      <c r="N132" s="6">
        <v>146</v>
      </c>
      <c r="O132" s="6">
        <v>12</v>
      </c>
      <c r="P132" s="6">
        <v>158</v>
      </c>
      <c r="Q132" s="6">
        <v>7</v>
      </c>
      <c r="R132" s="6">
        <v>380</v>
      </c>
      <c r="S132" s="6">
        <v>7</v>
      </c>
      <c r="T132" s="6">
        <v>40</v>
      </c>
      <c r="U132" s="6">
        <v>5413</v>
      </c>
    </row>
    <row r="133" spans="1:21" ht="15" thickBot="1" x14ac:dyDescent="0.35">
      <c r="A133" s="4" t="s">
        <v>3539</v>
      </c>
      <c r="B133" s="3" t="s">
        <v>157</v>
      </c>
      <c r="C133" s="4" t="s">
        <v>99</v>
      </c>
      <c r="D133" s="6">
        <v>34</v>
      </c>
      <c r="E133" s="6">
        <v>746</v>
      </c>
      <c r="F133" s="6">
        <v>24</v>
      </c>
      <c r="G133" s="6">
        <v>190</v>
      </c>
      <c r="H133" s="6">
        <v>45</v>
      </c>
      <c r="I133" s="6">
        <v>640</v>
      </c>
      <c r="J133" s="6">
        <v>0</v>
      </c>
      <c r="K133" s="6">
        <v>0</v>
      </c>
      <c r="L133" s="6">
        <v>130</v>
      </c>
      <c r="M133" s="6">
        <v>2056</v>
      </c>
      <c r="N133" s="6">
        <v>85</v>
      </c>
      <c r="O133" s="6">
        <v>45</v>
      </c>
      <c r="P133" s="6">
        <v>130</v>
      </c>
      <c r="Q133" s="6">
        <v>22</v>
      </c>
      <c r="R133" s="6">
        <v>405</v>
      </c>
      <c r="S133" s="6">
        <v>5</v>
      </c>
      <c r="T133" s="6">
        <v>75</v>
      </c>
      <c r="U133" s="6">
        <v>6847</v>
      </c>
    </row>
    <row r="134" spans="1:21" ht="15" thickBot="1" x14ac:dyDescent="0.35">
      <c r="A134" s="4" t="s">
        <v>3540</v>
      </c>
      <c r="B134" s="3" t="s">
        <v>158</v>
      </c>
      <c r="C134" s="4" t="s">
        <v>99</v>
      </c>
      <c r="D134" s="6">
        <v>60</v>
      </c>
      <c r="E134" s="6">
        <v>908</v>
      </c>
      <c r="F134" s="6">
        <v>3</v>
      </c>
      <c r="G134" s="6">
        <v>13</v>
      </c>
      <c r="H134" s="6">
        <v>12</v>
      </c>
      <c r="I134" s="6">
        <v>259</v>
      </c>
      <c r="J134" s="6">
        <v>8</v>
      </c>
      <c r="K134" s="6">
        <v>96</v>
      </c>
      <c r="L134" s="6">
        <v>88</v>
      </c>
      <c r="M134" s="6">
        <v>1408</v>
      </c>
      <c r="N134" s="6">
        <v>130</v>
      </c>
      <c r="O134" s="6">
        <v>65</v>
      </c>
      <c r="P134" s="6">
        <v>195</v>
      </c>
      <c r="Q134" s="6">
        <v>2</v>
      </c>
      <c r="R134" s="6">
        <v>91</v>
      </c>
      <c r="S134" s="6">
        <v>3</v>
      </c>
      <c r="T134" s="6">
        <v>41</v>
      </c>
      <c r="U134" s="6">
        <v>6240</v>
      </c>
    </row>
    <row r="135" spans="1:21" ht="15" thickBot="1" x14ac:dyDescent="0.35">
      <c r="A135" s="4" t="s">
        <v>3541</v>
      </c>
      <c r="B135" s="3" t="s">
        <v>159</v>
      </c>
      <c r="C135" s="4" t="s">
        <v>99</v>
      </c>
      <c r="D135" s="6">
        <v>197</v>
      </c>
      <c r="E135" s="6">
        <v>4757</v>
      </c>
      <c r="F135" s="6">
        <v>0</v>
      </c>
      <c r="G135" s="6">
        <v>0</v>
      </c>
      <c r="H135" s="6">
        <v>0</v>
      </c>
      <c r="I135" s="6">
        <v>0</v>
      </c>
      <c r="J135" s="6">
        <v>1</v>
      </c>
      <c r="K135" s="6">
        <v>995</v>
      </c>
      <c r="L135" s="6">
        <v>205</v>
      </c>
      <c r="M135" s="6">
        <v>5984</v>
      </c>
      <c r="N135" s="6">
        <v>81</v>
      </c>
      <c r="O135" s="6">
        <v>13</v>
      </c>
      <c r="P135" s="6">
        <v>94</v>
      </c>
      <c r="Q135" s="6">
        <v>6</v>
      </c>
      <c r="R135" s="6">
        <v>219</v>
      </c>
      <c r="S135" s="6">
        <v>1</v>
      </c>
      <c r="T135" s="6">
        <v>13</v>
      </c>
      <c r="U135" s="6">
        <v>4110</v>
      </c>
    </row>
    <row r="136" spans="1:21" ht="15" thickBot="1" x14ac:dyDescent="0.35">
      <c r="A136" s="4" t="s">
        <v>3542</v>
      </c>
      <c r="B136" s="3" t="s">
        <v>160</v>
      </c>
      <c r="C136" s="4" t="s">
        <v>99</v>
      </c>
      <c r="D136" s="6">
        <v>50</v>
      </c>
      <c r="E136" s="6">
        <v>3000</v>
      </c>
      <c r="F136" s="6">
        <v>3</v>
      </c>
      <c r="G136" s="6">
        <v>45</v>
      </c>
      <c r="H136" s="6">
        <v>25</v>
      </c>
      <c r="I136" s="6">
        <v>313</v>
      </c>
      <c r="J136" s="6">
        <v>5</v>
      </c>
      <c r="K136" s="6">
        <v>180</v>
      </c>
      <c r="L136" s="6">
        <v>91</v>
      </c>
      <c r="M136" s="6">
        <v>3893</v>
      </c>
      <c r="N136" s="6">
        <v>65</v>
      </c>
      <c r="O136" s="6">
        <v>10</v>
      </c>
      <c r="P136" s="6">
        <v>75</v>
      </c>
      <c r="Q136" s="6">
        <v>6</v>
      </c>
      <c r="R136" s="6">
        <v>340</v>
      </c>
      <c r="S136" s="6">
        <v>2</v>
      </c>
      <c r="T136" s="6">
        <v>15</v>
      </c>
      <c r="U136" s="6">
        <v>5523</v>
      </c>
    </row>
    <row r="137" spans="1:21" ht="15" thickBot="1" x14ac:dyDescent="0.35">
      <c r="A137" s="4" t="s">
        <v>3543</v>
      </c>
      <c r="B137" s="3" t="s">
        <v>161</v>
      </c>
      <c r="C137" s="4" t="s">
        <v>99</v>
      </c>
      <c r="D137" s="6">
        <v>32</v>
      </c>
      <c r="E137" s="6">
        <v>638</v>
      </c>
      <c r="F137" s="6">
        <v>7</v>
      </c>
      <c r="G137" s="6">
        <v>68</v>
      </c>
      <c r="H137" s="6">
        <v>41</v>
      </c>
      <c r="I137" s="6">
        <v>328</v>
      </c>
      <c r="J137" s="6">
        <v>0</v>
      </c>
      <c r="K137" s="6">
        <v>0</v>
      </c>
      <c r="L137" s="6">
        <v>99</v>
      </c>
      <c r="M137" s="6">
        <v>1662</v>
      </c>
      <c r="N137" s="6">
        <v>158</v>
      </c>
      <c r="O137" s="6">
        <v>46</v>
      </c>
      <c r="P137" s="6">
        <v>204</v>
      </c>
      <c r="Q137" s="6">
        <v>12</v>
      </c>
      <c r="R137" s="6">
        <v>565</v>
      </c>
      <c r="S137" s="6">
        <v>7</v>
      </c>
      <c r="T137" s="6">
        <v>63</v>
      </c>
      <c r="U137" s="6">
        <v>4659</v>
      </c>
    </row>
    <row r="138" spans="1:21" ht="15" thickBot="1" x14ac:dyDescent="0.35">
      <c r="A138" s="4" t="s">
        <v>3544</v>
      </c>
      <c r="B138" s="3" t="s">
        <v>162</v>
      </c>
      <c r="C138" s="4" t="s">
        <v>99</v>
      </c>
      <c r="D138" s="6">
        <v>115</v>
      </c>
      <c r="E138" s="6">
        <v>2397</v>
      </c>
      <c r="F138" s="6">
        <v>11</v>
      </c>
      <c r="G138" s="6">
        <v>145</v>
      </c>
      <c r="H138" s="6">
        <v>75</v>
      </c>
      <c r="I138" s="6">
        <v>1436</v>
      </c>
      <c r="J138" s="6">
        <v>49</v>
      </c>
      <c r="K138" s="6">
        <v>1135</v>
      </c>
      <c r="L138" s="6">
        <v>284</v>
      </c>
      <c r="M138" s="6">
        <v>6135</v>
      </c>
      <c r="N138" s="6">
        <v>164</v>
      </c>
      <c r="O138" s="6">
        <v>38</v>
      </c>
      <c r="P138" s="6">
        <v>202</v>
      </c>
      <c r="Q138" s="6">
        <v>26</v>
      </c>
      <c r="R138" s="6">
        <v>945</v>
      </c>
      <c r="S138" s="6">
        <v>8</v>
      </c>
      <c r="T138" s="6">
        <v>77</v>
      </c>
      <c r="U138" s="6">
        <v>6295</v>
      </c>
    </row>
    <row r="139" spans="1:21" ht="15" thickBot="1" x14ac:dyDescent="0.35">
      <c r="A139" s="4" t="s">
        <v>3545</v>
      </c>
      <c r="B139" s="3" t="s">
        <v>163</v>
      </c>
      <c r="C139" s="4" t="s">
        <v>99</v>
      </c>
      <c r="D139" s="6">
        <v>13</v>
      </c>
      <c r="E139" s="6">
        <v>131</v>
      </c>
      <c r="F139" s="6">
        <v>7</v>
      </c>
      <c r="G139" s="6">
        <v>37</v>
      </c>
      <c r="H139" s="6">
        <v>28</v>
      </c>
      <c r="I139" s="6">
        <v>185</v>
      </c>
      <c r="J139" s="6">
        <v>9</v>
      </c>
      <c r="K139" s="6">
        <v>164</v>
      </c>
      <c r="L139" s="6">
        <v>68</v>
      </c>
      <c r="M139" s="6">
        <v>637</v>
      </c>
      <c r="N139" s="6">
        <v>112</v>
      </c>
      <c r="O139" s="6">
        <v>8</v>
      </c>
      <c r="P139" s="6">
        <v>120</v>
      </c>
      <c r="Q139" s="6">
        <v>10</v>
      </c>
      <c r="R139" s="6">
        <v>112</v>
      </c>
      <c r="S139" s="6">
        <v>1</v>
      </c>
      <c r="T139" s="6">
        <v>8</v>
      </c>
      <c r="U139" s="6">
        <v>4434</v>
      </c>
    </row>
    <row r="140" spans="1:21" ht="15" thickBot="1" x14ac:dyDescent="0.35">
      <c r="A140" s="4" t="s">
        <v>3546</v>
      </c>
      <c r="B140" s="3" t="s">
        <v>164</v>
      </c>
      <c r="C140" s="4" t="s">
        <v>99</v>
      </c>
      <c r="D140" s="6">
        <v>69</v>
      </c>
      <c r="E140" s="6">
        <v>622</v>
      </c>
      <c r="F140" s="6">
        <v>0</v>
      </c>
      <c r="G140" s="6">
        <v>0</v>
      </c>
      <c r="H140" s="6">
        <v>0</v>
      </c>
      <c r="I140" s="6">
        <v>0</v>
      </c>
      <c r="J140" s="6">
        <v>1</v>
      </c>
      <c r="K140" s="6">
        <v>75</v>
      </c>
      <c r="L140" s="6">
        <v>90</v>
      </c>
      <c r="M140" s="6">
        <v>902</v>
      </c>
      <c r="N140" s="6">
        <v>59</v>
      </c>
      <c r="O140" s="6">
        <v>0</v>
      </c>
      <c r="P140" s="6">
        <v>59</v>
      </c>
      <c r="Q140" s="6">
        <v>20</v>
      </c>
      <c r="R140" s="6">
        <v>205</v>
      </c>
      <c r="S140" s="6">
        <v>0</v>
      </c>
      <c r="T140" s="6">
        <v>0</v>
      </c>
      <c r="U140" s="6">
        <v>4375</v>
      </c>
    </row>
    <row r="141" spans="1:21" ht="15" thickBot="1" x14ac:dyDescent="0.35">
      <c r="A141" s="4" t="s">
        <v>3547</v>
      </c>
      <c r="B141" s="3" t="s">
        <v>165</v>
      </c>
      <c r="C141" s="4" t="s">
        <v>99</v>
      </c>
      <c r="D141" s="6">
        <v>196</v>
      </c>
      <c r="E141" s="6">
        <v>4300</v>
      </c>
      <c r="F141" s="6">
        <v>0</v>
      </c>
      <c r="G141" s="6">
        <v>0</v>
      </c>
      <c r="H141" s="6">
        <v>54</v>
      </c>
      <c r="I141" s="6">
        <v>561</v>
      </c>
      <c r="J141" s="6">
        <v>0</v>
      </c>
      <c r="K141" s="6">
        <v>0</v>
      </c>
      <c r="L141" s="6">
        <v>307</v>
      </c>
      <c r="M141" s="6">
        <v>6818</v>
      </c>
      <c r="N141" s="6">
        <v>160</v>
      </c>
      <c r="O141" s="6">
        <v>172</v>
      </c>
      <c r="P141" s="6">
        <v>332</v>
      </c>
      <c r="Q141" s="6">
        <v>54</v>
      </c>
      <c r="R141" s="6">
        <v>1940</v>
      </c>
      <c r="S141" s="6">
        <v>3</v>
      </c>
      <c r="T141" s="6">
        <v>17</v>
      </c>
      <c r="U141" s="6">
        <v>5101</v>
      </c>
    </row>
    <row r="142" spans="1:21" ht="15" thickBot="1" x14ac:dyDescent="0.35">
      <c r="A142" s="4" t="s">
        <v>3548</v>
      </c>
      <c r="B142" s="3" t="s">
        <v>166</v>
      </c>
      <c r="C142" s="4" t="s">
        <v>99</v>
      </c>
      <c r="D142" s="6">
        <v>20</v>
      </c>
      <c r="E142" s="6">
        <v>730</v>
      </c>
      <c r="F142" s="6">
        <v>3</v>
      </c>
      <c r="G142" s="6">
        <v>70</v>
      </c>
      <c r="H142" s="6">
        <v>20</v>
      </c>
      <c r="I142" s="6">
        <v>1150</v>
      </c>
      <c r="J142" s="6">
        <v>2</v>
      </c>
      <c r="K142" s="6">
        <v>75</v>
      </c>
      <c r="L142" s="6">
        <v>62</v>
      </c>
      <c r="M142" s="6">
        <v>2455</v>
      </c>
      <c r="N142" s="6">
        <v>116</v>
      </c>
      <c r="O142" s="6">
        <v>25</v>
      </c>
      <c r="P142" s="6">
        <v>141</v>
      </c>
      <c r="Q142" s="6">
        <v>14</v>
      </c>
      <c r="R142" s="6">
        <v>401</v>
      </c>
      <c r="S142" s="6">
        <v>3</v>
      </c>
      <c r="T142" s="6">
        <v>29</v>
      </c>
      <c r="U142" s="6">
        <v>4038</v>
      </c>
    </row>
    <row r="143" spans="1:21" ht="15" thickBot="1" x14ac:dyDescent="0.35">
      <c r="A143" s="4" t="s">
        <v>3549</v>
      </c>
      <c r="B143" s="3" t="s">
        <v>167</v>
      </c>
      <c r="C143" s="4" t="s">
        <v>99</v>
      </c>
      <c r="D143" s="6">
        <v>53</v>
      </c>
      <c r="E143" s="6">
        <v>244</v>
      </c>
      <c r="F143" s="6">
        <v>1</v>
      </c>
      <c r="G143" s="6">
        <v>1</v>
      </c>
      <c r="H143" s="6">
        <v>27</v>
      </c>
      <c r="I143" s="6">
        <v>113</v>
      </c>
      <c r="J143" s="6">
        <v>10</v>
      </c>
      <c r="K143" s="6">
        <v>107</v>
      </c>
      <c r="L143" s="6">
        <v>97</v>
      </c>
      <c r="M143" s="6">
        <v>544</v>
      </c>
      <c r="N143" s="6">
        <v>34</v>
      </c>
      <c r="O143" s="6">
        <v>0</v>
      </c>
      <c r="P143" s="6">
        <v>34</v>
      </c>
      <c r="Q143" s="6">
        <v>6</v>
      </c>
      <c r="R143" s="6">
        <v>79</v>
      </c>
      <c r="S143" s="6">
        <v>0</v>
      </c>
      <c r="T143" s="6">
        <v>0</v>
      </c>
      <c r="U143" s="6">
        <v>5246</v>
      </c>
    </row>
    <row r="144" spans="1:21" ht="15" thickBot="1" x14ac:dyDescent="0.35">
      <c r="A144" s="4" t="s">
        <v>3550</v>
      </c>
      <c r="B144" s="3" t="s">
        <v>168</v>
      </c>
      <c r="C144" s="4" t="s">
        <v>99</v>
      </c>
      <c r="D144" s="6">
        <v>60</v>
      </c>
      <c r="E144" s="6">
        <v>1361</v>
      </c>
      <c r="F144" s="6">
        <v>33</v>
      </c>
      <c r="G144" s="6">
        <v>336</v>
      </c>
      <c r="H144" s="6">
        <v>57</v>
      </c>
      <c r="I144" s="6">
        <v>1081</v>
      </c>
      <c r="J144" s="6">
        <v>19</v>
      </c>
      <c r="K144" s="6">
        <v>1069</v>
      </c>
      <c r="L144" s="6">
        <v>215</v>
      </c>
      <c r="M144" s="6">
        <v>5081</v>
      </c>
      <c r="N144" s="6">
        <v>158</v>
      </c>
      <c r="O144" s="6">
        <v>26</v>
      </c>
      <c r="P144" s="6">
        <v>184</v>
      </c>
      <c r="Q144" s="6">
        <v>20</v>
      </c>
      <c r="R144" s="6">
        <v>981</v>
      </c>
      <c r="S144" s="6">
        <v>26</v>
      </c>
      <c r="T144" s="6">
        <v>253</v>
      </c>
      <c r="U144" s="6">
        <v>4340</v>
      </c>
    </row>
    <row r="145" spans="1:21" ht="15" thickBot="1" x14ac:dyDescent="0.35">
      <c r="A145" s="4" t="s">
        <v>3551</v>
      </c>
      <c r="B145" s="3" t="s">
        <v>169</v>
      </c>
      <c r="C145" s="4" t="s">
        <v>99</v>
      </c>
      <c r="D145" s="6">
        <v>86</v>
      </c>
      <c r="E145" s="6">
        <v>773</v>
      </c>
      <c r="F145" s="6">
        <v>0</v>
      </c>
      <c r="G145" s="6">
        <v>0</v>
      </c>
      <c r="H145" s="6">
        <v>19</v>
      </c>
      <c r="I145" s="6">
        <v>365</v>
      </c>
      <c r="J145" s="6">
        <v>0</v>
      </c>
      <c r="K145" s="6">
        <v>0</v>
      </c>
      <c r="L145" s="6">
        <v>117</v>
      </c>
      <c r="M145" s="6">
        <v>1578</v>
      </c>
      <c r="N145" s="6">
        <v>76</v>
      </c>
      <c r="O145" s="6">
        <v>4</v>
      </c>
      <c r="P145" s="6">
        <v>80</v>
      </c>
      <c r="Q145" s="6">
        <v>12</v>
      </c>
      <c r="R145" s="6">
        <v>440</v>
      </c>
      <c r="S145" s="6">
        <v>0</v>
      </c>
      <c r="T145" s="6">
        <v>0</v>
      </c>
      <c r="U145" s="6">
        <v>5479</v>
      </c>
    </row>
    <row r="146" spans="1:21" ht="15" thickBot="1" x14ac:dyDescent="0.35">
      <c r="A146" s="4" t="s">
        <v>3552</v>
      </c>
      <c r="B146" s="3" t="s">
        <v>170</v>
      </c>
      <c r="C146" s="4" t="s">
        <v>99</v>
      </c>
      <c r="D146" s="6">
        <v>1</v>
      </c>
      <c r="E146" s="6">
        <v>90</v>
      </c>
      <c r="F146" s="6">
        <v>1</v>
      </c>
      <c r="G146" s="6">
        <v>13</v>
      </c>
      <c r="H146" s="6">
        <v>1</v>
      </c>
      <c r="I146" s="6">
        <v>56</v>
      </c>
      <c r="J146" s="6">
        <v>1</v>
      </c>
      <c r="K146" s="6">
        <v>125</v>
      </c>
      <c r="L146" s="6">
        <v>10</v>
      </c>
      <c r="M146" s="6">
        <v>698</v>
      </c>
      <c r="N146" s="6">
        <v>71</v>
      </c>
      <c r="O146" s="6">
        <v>24</v>
      </c>
      <c r="P146" s="6">
        <v>95</v>
      </c>
      <c r="Q146" s="6">
        <v>5</v>
      </c>
      <c r="R146" s="6">
        <v>400</v>
      </c>
      <c r="S146" s="6">
        <v>1</v>
      </c>
      <c r="T146" s="6">
        <v>14</v>
      </c>
      <c r="U146" s="6">
        <v>6680</v>
      </c>
    </row>
    <row r="147" spans="1:21" ht="15" thickBot="1" x14ac:dyDescent="0.35">
      <c r="A147" s="4" t="s">
        <v>3553</v>
      </c>
      <c r="B147" s="3" t="s">
        <v>171</v>
      </c>
      <c r="C147" s="4" t="s">
        <v>99</v>
      </c>
      <c r="D147" s="6">
        <v>45</v>
      </c>
      <c r="E147" s="6">
        <v>225</v>
      </c>
      <c r="F147" s="6">
        <v>11</v>
      </c>
      <c r="G147" s="6">
        <v>66</v>
      </c>
      <c r="H147" s="6">
        <v>17</v>
      </c>
      <c r="I147" s="6">
        <v>153</v>
      </c>
      <c r="J147" s="6">
        <v>4</v>
      </c>
      <c r="K147" s="6">
        <v>252</v>
      </c>
      <c r="L147" s="6">
        <v>111</v>
      </c>
      <c r="M147" s="6">
        <v>1696</v>
      </c>
      <c r="N147" s="6">
        <v>158</v>
      </c>
      <c r="O147" s="6">
        <v>29</v>
      </c>
      <c r="P147" s="6">
        <v>187</v>
      </c>
      <c r="Q147" s="6">
        <v>26</v>
      </c>
      <c r="R147" s="6">
        <v>840</v>
      </c>
      <c r="S147" s="6">
        <v>8</v>
      </c>
      <c r="T147" s="6">
        <v>160</v>
      </c>
      <c r="U147" s="6">
        <v>6033</v>
      </c>
    </row>
    <row r="148" spans="1:21" ht="15" thickBot="1" x14ac:dyDescent="0.35">
      <c r="A148" s="4" t="s">
        <v>3554</v>
      </c>
      <c r="B148" s="3" t="s">
        <v>172</v>
      </c>
      <c r="C148" s="4" t="s">
        <v>99</v>
      </c>
      <c r="D148" s="6">
        <v>35</v>
      </c>
      <c r="E148" s="6">
        <v>87</v>
      </c>
      <c r="F148" s="6">
        <v>0</v>
      </c>
      <c r="G148" s="6">
        <v>0</v>
      </c>
      <c r="H148" s="6">
        <v>3</v>
      </c>
      <c r="I148" s="6">
        <v>20</v>
      </c>
      <c r="J148" s="6">
        <v>0</v>
      </c>
      <c r="K148" s="6">
        <v>0</v>
      </c>
      <c r="L148" s="6">
        <v>50</v>
      </c>
      <c r="M148" s="6">
        <v>135</v>
      </c>
      <c r="N148" s="6">
        <v>9</v>
      </c>
      <c r="O148" s="6">
        <v>0</v>
      </c>
      <c r="P148" s="6">
        <v>9</v>
      </c>
      <c r="Q148" s="6">
        <v>12</v>
      </c>
      <c r="R148" s="6">
        <v>28</v>
      </c>
      <c r="S148" s="6">
        <v>0</v>
      </c>
      <c r="T148" s="6">
        <v>0</v>
      </c>
      <c r="U148" s="6">
        <v>5092</v>
      </c>
    </row>
    <row r="149" spans="1:21" ht="15" thickBot="1" x14ac:dyDescent="0.35">
      <c r="A149" s="4" t="s">
        <v>3555</v>
      </c>
      <c r="B149" s="3" t="s">
        <v>173</v>
      </c>
      <c r="C149" s="4" t="s">
        <v>99</v>
      </c>
      <c r="D149" s="6">
        <v>6</v>
      </c>
      <c r="E149" s="6">
        <v>160</v>
      </c>
      <c r="F149" s="6">
        <v>1</v>
      </c>
      <c r="G149" s="6">
        <v>12</v>
      </c>
      <c r="H149" s="6">
        <v>17</v>
      </c>
      <c r="I149" s="6">
        <v>300</v>
      </c>
      <c r="J149" s="6">
        <v>0</v>
      </c>
      <c r="K149" s="6">
        <v>0</v>
      </c>
      <c r="L149" s="6">
        <v>24</v>
      </c>
      <c r="M149" s="6">
        <v>472</v>
      </c>
      <c r="N149" s="6">
        <v>55</v>
      </c>
      <c r="O149" s="6">
        <v>1</v>
      </c>
      <c r="P149" s="6">
        <v>56</v>
      </c>
      <c r="Q149" s="6">
        <v>0</v>
      </c>
      <c r="R149" s="6">
        <v>0</v>
      </c>
      <c r="S149" s="6">
        <v>0</v>
      </c>
      <c r="T149" s="6">
        <v>0</v>
      </c>
      <c r="U149" s="6">
        <v>4757</v>
      </c>
    </row>
    <row r="150" spans="1:21" ht="15" thickBot="1" x14ac:dyDescent="0.35">
      <c r="A150" s="4" t="s">
        <v>3556</v>
      </c>
      <c r="B150" s="3" t="s">
        <v>174</v>
      </c>
      <c r="C150" s="4" t="s">
        <v>99</v>
      </c>
      <c r="D150" s="6">
        <v>14</v>
      </c>
      <c r="E150" s="6">
        <v>560</v>
      </c>
      <c r="F150" s="6">
        <v>6</v>
      </c>
      <c r="G150" s="6">
        <v>67</v>
      </c>
      <c r="H150" s="6">
        <v>9</v>
      </c>
      <c r="I150" s="6">
        <v>113</v>
      </c>
      <c r="J150" s="6">
        <v>12</v>
      </c>
      <c r="K150" s="6">
        <v>98</v>
      </c>
      <c r="L150" s="6">
        <v>57</v>
      </c>
      <c r="M150" s="6">
        <v>1668</v>
      </c>
      <c r="N150" s="6">
        <v>95</v>
      </c>
      <c r="O150" s="6">
        <v>5</v>
      </c>
      <c r="P150" s="6">
        <v>100</v>
      </c>
      <c r="Q150" s="6">
        <v>11</v>
      </c>
      <c r="R150" s="6">
        <v>730</v>
      </c>
      <c r="S150" s="6">
        <v>5</v>
      </c>
      <c r="T150" s="6">
        <v>100</v>
      </c>
      <c r="U150" s="6">
        <v>4614</v>
      </c>
    </row>
    <row r="151" spans="1:21" ht="15" thickBot="1" x14ac:dyDescent="0.35">
      <c r="A151" s="4" t="s">
        <v>3557</v>
      </c>
      <c r="B151" s="3" t="s">
        <v>175</v>
      </c>
      <c r="C151" s="4" t="s">
        <v>99</v>
      </c>
      <c r="D151" s="6">
        <v>12</v>
      </c>
      <c r="E151" s="6">
        <v>138</v>
      </c>
      <c r="F151" s="6">
        <v>0</v>
      </c>
      <c r="G151" s="6">
        <v>0</v>
      </c>
      <c r="H151" s="6">
        <v>11</v>
      </c>
      <c r="I151" s="6">
        <v>190</v>
      </c>
      <c r="J151" s="6">
        <v>2</v>
      </c>
      <c r="K151" s="6">
        <v>42</v>
      </c>
      <c r="L151" s="6">
        <v>29</v>
      </c>
      <c r="M151" s="6">
        <v>432</v>
      </c>
      <c r="N151" s="6">
        <v>96</v>
      </c>
      <c r="O151" s="6">
        <v>0</v>
      </c>
      <c r="P151" s="6">
        <v>96</v>
      </c>
      <c r="Q151" s="6">
        <v>4</v>
      </c>
      <c r="R151" s="6">
        <v>62</v>
      </c>
      <c r="S151" s="6">
        <v>0</v>
      </c>
      <c r="T151" s="6">
        <v>0</v>
      </c>
      <c r="U151" s="6">
        <v>6999</v>
      </c>
    </row>
    <row r="152" spans="1:21" ht="15" thickBot="1" x14ac:dyDescent="0.35">
      <c r="A152" s="4" t="s">
        <v>3558</v>
      </c>
      <c r="B152" s="3" t="s">
        <v>176</v>
      </c>
      <c r="C152" s="4" t="s">
        <v>99</v>
      </c>
      <c r="D152" s="6">
        <v>55</v>
      </c>
      <c r="E152" s="6">
        <v>1134</v>
      </c>
      <c r="F152" s="6">
        <v>0</v>
      </c>
      <c r="G152" s="6">
        <v>0</v>
      </c>
      <c r="H152" s="6">
        <v>12</v>
      </c>
      <c r="I152" s="6">
        <v>78</v>
      </c>
      <c r="J152" s="6">
        <v>1</v>
      </c>
      <c r="K152" s="6">
        <v>25</v>
      </c>
      <c r="L152" s="6">
        <v>74</v>
      </c>
      <c r="M152" s="6">
        <v>1885</v>
      </c>
      <c r="N152" s="6">
        <v>135</v>
      </c>
      <c r="O152" s="6">
        <v>25</v>
      </c>
      <c r="P152" s="6">
        <v>160</v>
      </c>
      <c r="Q152" s="6">
        <v>6</v>
      </c>
      <c r="R152" s="6">
        <v>648</v>
      </c>
      <c r="S152" s="6">
        <v>0</v>
      </c>
      <c r="T152" s="6">
        <v>0</v>
      </c>
      <c r="U152" s="6">
        <v>4837</v>
      </c>
    </row>
    <row r="153" spans="1:21" ht="15" thickBot="1" x14ac:dyDescent="0.35">
      <c r="A153" s="4" t="s">
        <v>3559</v>
      </c>
      <c r="B153" s="39" t="s">
        <v>177</v>
      </c>
      <c r="C153" s="4" t="s">
        <v>99</v>
      </c>
      <c r="D153" s="6">
        <v>34</v>
      </c>
      <c r="E153" s="6">
        <v>441</v>
      </c>
      <c r="F153" s="6">
        <v>13</v>
      </c>
      <c r="G153" s="6">
        <v>124</v>
      </c>
      <c r="H153" s="6">
        <v>76</v>
      </c>
      <c r="I153" s="6">
        <v>557</v>
      </c>
      <c r="J153" s="6">
        <v>15</v>
      </c>
      <c r="K153" s="6">
        <v>1444</v>
      </c>
      <c r="L153" s="6">
        <v>145</v>
      </c>
      <c r="M153" s="6">
        <v>2716</v>
      </c>
      <c r="N153" s="6">
        <v>99</v>
      </c>
      <c r="O153" s="6">
        <v>51</v>
      </c>
      <c r="P153" s="6">
        <v>150</v>
      </c>
      <c r="Q153" s="6">
        <v>3</v>
      </c>
      <c r="R153" s="6">
        <v>99</v>
      </c>
      <c r="S153" s="6">
        <v>4</v>
      </c>
      <c r="T153" s="6">
        <v>51</v>
      </c>
      <c r="U153" s="6">
        <v>5240</v>
      </c>
    </row>
    <row r="154" spans="1:21" x14ac:dyDescent="0.3">
      <c r="B154" s="127" t="s">
        <v>2549</v>
      </c>
      <c r="C154" s="125"/>
      <c r="D154" s="79">
        <f t="shared" ref="D154:U154" si="2">SUM(D77:D153)</f>
        <v>3722</v>
      </c>
      <c r="E154" s="79">
        <f t="shared" si="2"/>
        <v>64906</v>
      </c>
      <c r="F154" s="79">
        <f t="shared" si="2"/>
        <v>529</v>
      </c>
      <c r="G154" s="79">
        <f t="shared" si="2"/>
        <v>8257</v>
      </c>
      <c r="H154" s="79">
        <f t="shared" si="2"/>
        <v>1815</v>
      </c>
      <c r="I154" s="79">
        <f t="shared" si="2"/>
        <v>19959</v>
      </c>
      <c r="J154" s="79">
        <f t="shared" si="2"/>
        <v>441</v>
      </c>
      <c r="K154" s="79">
        <f t="shared" si="2"/>
        <v>15631</v>
      </c>
      <c r="L154" s="79">
        <f t="shared" si="2"/>
        <v>7595</v>
      </c>
      <c r="M154" s="79">
        <f t="shared" si="2"/>
        <v>142494</v>
      </c>
      <c r="N154" s="79">
        <f t="shared" si="2"/>
        <v>9190</v>
      </c>
      <c r="O154" s="79">
        <f t="shared" si="2"/>
        <v>1571</v>
      </c>
      <c r="P154" s="79">
        <f t="shared" si="2"/>
        <v>10761</v>
      </c>
      <c r="Q154" s="79">
        <f t="shared" si="2"/>
        <v>867</v>
      </c>
      <c r="R154" s="79">
        <f t="shared" si="2"/>
        <v>31567</v>
      </c>
      <c r="S154" s="79">
        <f t="shared" si="2"/>
        <v>221</v>
      </c>
      <c r="T154" s="79">
        <f t="shared" si="2"/>
        <v>2174</v>
      </c>
      <c r="U154" s="80">
        <f t="shared" si="2"/>
        <v>411236</v>
      </c>
    </row>
    <row r="155" spans="1:21" ht="15" thickBot="1" x14ac:dyDescent="0.35">
      <c r="B155" s="128" t="s">
        <v>2550</v>
      </c>
      <c r="C155" s="126"/>
      <c r="D155" s="98">
        <f>D154/77</f>
        <v>48.337662337662337</v>
      </c>
      <c r="E155" s="98">
        <f t="shared" ref="E155:T155" si="3">E154/77</f>
        <v>842.93506493506493</v>
      </c>
      <c r="F155" s="98">
        <f t="shared" si="3"/>
        <v>6.8701298701298699</v>
      </c>
      <c r="G155" s="98">
        <f t="shared" si="3"/>
        <v>107.23376623376623</v>
      </c>
      <c r="H155" s="98">
        <f>H154/76</f>
        <v>23.881578947368421</v>
      </c>
      <c r="I155" s="98">
        <f>I154/76</f>
        <v>262.61842105263156</v>
      </c>
      <c r="J155" s="98">
        <f t="shared" si="3"/>
        <v>5.7272727272727275</v>
      </c>
      <c r="K155" s="98">
        <f t="shared" si="3"/>
        <v>203</v>
      </c>
      <c r="L155" s="98">
        <f t="shared" si="3"/>
        <v>98.63636363636364</v>
      </c>
      <c r="M155" s="98">
        <f t="shared" si="3"/>
        <v>1850.5714285714287</v>
      </c>
      <c r="N155" s="98">
        <f t="shared" si="3"/>
        <v>119.35064935064935</v>
      </c>
      <c r="O155" s="98">
        <f>O154/75</f>
        <v>20.946666666666665</v>
      </c>
      <c r="P155" s="98">
        <f t="shared" si="3"/>
        <v>139.75324675324674</v>
      </c>
      <c r="Q155" s="98">
        <f t="shared" si="3"/>
        <v>11.25974025974026</v>
      </c>
      <c r="R155" s="98">
        <f t="shared" si="3"/>
        <v>409.96103896103898</v>
      </c>
      <c r="S155" s="98">
        <f t="shared" si="3"/>
        <v>2.8701298701298703</v>
      </c>
      <c r="T155" s="98">
        <f t="shared" si="3"/>
        <v>28.233766233766232</v>
      </c>
      <c r="U155" s="130">
        <f>U154/77</f>
        <v>5340.727272727273</v>
      </c>
    </row>
    <row r="156" spans="1:21" x14ac:dyDescent="0.3">
      <c r="B156" s="22"/>
      <c r="C156" s="4"/>
      <c r="D156" s="6"/>
      <c r="E156" s="6"/>
      <c r="F156" s="6"/>
      <c r="G156" s="6"/>
      <c r="H156" s="6"/>
      <c r="I156" s="6"/>
      <c r="J156" s="6"/>
      <c r="K156" s="6"/>
      <c r="L156" s="6"/>
      <c r="M156" s="6"/>
      <c r="N156" s="6"/>
      <c r="O156" s="6"/>
      <c r="P156" s="6"/>
      <c r="Q156" s="6"/>
      <c r="R156" s="6"/>
      <c r="S156" s="6"/>
      <c r="T156" s="6"/>
      <c r="U156" s="6"/>
    </row>
    <row r="157" spans="1:21" ht="15" thickBot="1" x14ac:dyDescent="0.35">
      <c r="A157" s="4" t="s">
        <v>3408</v>
      </c>
      <c r="B157" s="129" t="s">
        <v>178</v>
      </c>
      <c r="C157" s="51" t="s">
        <v>179</v>
      </c>
      <c r="D157" s="52">
        <v>98</v>
      </c>
      <c r="E157" s="52">
        <v>436</v>
      </c>
      <c r="F157" s="52">
        <v>2</v>
      </c>
      <c r="G157" s="52">
        <v>12</v>
      </c>
      <c r="H157" s="52">
        <v>5</v>
      </c>
      <c r="I157" s="52">
        <v>135</v>
      </c>
      <c r="J157" s="52">
        <v>4</v>
      </c>
      <c r="K157" s="52">
        <v>34</v>
      </c>
      <c r="L157" s="52">
        <v>117</v>
      </c>
      <c r="M157" s="52">
        <v>803</v>
      </c>
      <c r="N157" s="52">
        <v>180</v>
      </c>
      <c r="O157" s="52">
        <v>80</v>
      </c>
      <c r="P157" s="52">
        <v>260</v>
      </c>
      <c r="Q157" s="52">
        <v>8</v>
      </c>
      <c r="R157" s="52">
        <v>186</v>
      </c>
      <c r="S157" s="52">
        <v>0</v>
      </c>
      <c r="T157" s="52">
        <v>0</v>
      </c>
      <c r="U157" s="52">
        <v>7410</v>
      </c>
    </row>
    <row r="158" spans="1:21" ht="15" thickBot="1" x14ac:dyDescent="0.35">
      <c r="A158" s="4" t="s">
        <v>3409</v>
      </c>
      <c r="B158" s="3" t="s">
        <v>180</v>
      </c>
      <c r="C158" s="4" t="s">
        <v>179</v>
      </c>
      <c r="D158" s="6">
        <v>203</v>
      </c>
      <c r="E158" s="6">
        <v>7164</v>
      </c>
      <c r="F158" s="6">
        <v>23</v>
      </c>
      <c r="G158" s="6">
        <v>336</v>
      </c>
      <c r="H158" s="6">
        <v>157</v>
      </c>
      <c r="I158" s="6">
        <v>1588</v>
      </c>
      <c r="J158" s="6">
        <v>0</v>
      </c>
      <c r="K158" s="6">
        <v>0</v>
      </c>
      <c r="L158" s="6">
        <v>442</v>
      </c>
      <c r="M158" s="6">
        <v>9959</v>
      </c>
      <c r="N158" s="6">
        <v>196</v>
      </c>
      <c r="O158" s="6">
        <v>23</v>
      </c>
      <c r="P158" s="6">
        <v>219</v>
      </c>
      <c r="Q158" s="6">
        <v>49</v>
      </c>
      <c r="R158" s="6">
        <v>786</v>
      </c>
      <c r="S158" s="6">
        <v>10</v>
      </c>
      <c r="T158" s="6">
        <v>85</v>
      </c>
      <c r="U158" s="6">
        <v>11569</v>
      </c>
    </row>
    <row r="159" spans="1:21" ht="15" thickBot="1" x14ac:dyDescent="0.35">
      <c r="A159" s="4" t="s">
        <v>3410</v>
      </c>
      <c r="B159" s="3" t="s">
        <v>181</v>
      </c>
      <c r="C159" s="4" t="s">
        <v>179</v>
      </c>
      <c r="D159" s="6">
        <v>70</v>
      </c>
      <c r="E159" s="6">
        <v>1319</v>
      </c>
      <c r="F159" s="6">
        <v>9</v>
      </c>
      <c r="G159" s="6">
        <v>134</v>
      </c>
      <c r="H159" s="6">
        <v>186</v>
      </c>
      <c r="I159" s="6">
        <v>2207</v>
      </c>
      <c r="J159" s="6">
        <v>10</v>
      </c>
      <c r="K159" s="6">
        <v>690</v>
      </c>
      <c r="L159" s="6">
        <v>298</v>
      </c>
      <c r="M159" s="6">
        <v>4713</v>
      </c>
      <c r="N159" s="6">
        <v>168</v>
      </c>
      <c r="O159" s="6">
        <v>34</v>
      </c>
      <c r="P159" s="6">
        <v>202</v>
      </c>
      <c r="Q159" s="6">
        <v>18</v>
      </c>
      <c r="R159" s="6">
        <v>322</v>
      </c>
      <c r="S159" s="6">
        <v>5</v>
      </c>
      <c r="T159" s="6">
        <v>41</v>
      </c>
      <c r="U159" s="6">
        <v>9706</v>
      </c>
    </row>
    <row r="160" spans="1:21" ht="15" thickBot="1" x14ac:dyDescent="0.35">
      <c r="A160" s="4" t="s">
        <v>3411</v>
      </c>
      <c r="B160" s="3" t="s">
        <v>182</v>
      </c>
      <c r="C160" s="4" t="s">
        <v>179</v>
      </c>
      <c r="D160" s="6">
        <v>173</v>
      </c>
      <c r="E160" s="6">
        <v>3129</v>
      </c>
      <c r="F160" s="6">
        <v>0</v>
      </c>
      <c r="G160" s="6">
        <v>0</v>
      </c>
      <c r="H160" s="6">
        <v>0</v>
      </c>
      <c r="I160" s="6">
        <v>0</v>
      </c>
      <c r="J160" s="6">
        <v>2486</v>
      </c>
      <c r="K160" s="6">
        <v>24801</v>
      </c>
      <c r="L160" s="6">
        <v>2659</v>
      </c>
      <c r="M160" s="6">
        <v>27930</v>
      </c>
      <c r="N160" s="6">
        <v>0</v>
      </c>
      <c r="O160" s="6">
        <v>0</v>
      </c>
      <c r="P160" s="6">
        <v>0</v>
      </c>
      <c r="Q160" s="6">
        <v>0</v>
      </c>
      <c r="R160" s="6">
        <v>0</v>
      </c>
      <c r="S160" s="6">
        <v>0</v>
      </c>
      <c r="T160" s="6">
        <v>0</v>
      </c>
      <c r="U160" s="6">
        <v>11902</v>
      </c>
    </row>
    <row r="161" spans="1:21" ht="15" thickBot="1" x14ac:dyDescent="0.35">
      <c r="A161" s="4" t="s">
        <v>3412</v>
      </c>
      <c r="B161" s="3" t="s">
        <v>183</v>
      </c>
      <c r="C161" s="4" t="s">
        <v>179</v>
      </c>
      <c r="D161" s="6">
        <v>107</v>
      </c>
      <c r="E161" s="6">
        <v>1686</v>
      </c>
      <c r="F161" s="6">
        <v>3</v>
      </c>
      <c r="G161" s="6">
        <v>15</v>
      </c>
      <c r="H161" s="6">
        <v>6</v>
      </c>
      <c r="I161" s="6">
        <v>107</v>
      </c>
      <c r="J161" s="6">
        <v>7</v>
      </c>
      <c r="K161" s="6">
        <v>87</v>
      </c>
      <c r="L161" s="6">
        <v>146</v>
      </c>
      <c r="M161" s="6">
        <v>3105</v>
      </c>
      <c r="N161" s="6">
        <v>201</v>
      </c>
      <c r="O161" s="6">
        <v>33</v>
      </c>
      <c r="P161" s="6">
        <v>234</v>
      </c>
      <c r="Q161" s="6">
        <v>20</v>
      </c>
      <c r="R161" s="6">
        <v>1192</v>
      </c>
      <c r="S161" s="6">
        <v>3</v>
      </c>
      <c r="T161" s="6">
        <v>18</v>
      </c>
      <c r="U161" s="6">
        <v>11000</v>
      </c>
    </row>
    <row r="162" spans="1:21" ht="15" thickBot="1" x14ac:dyDescent="0.35">
      <c r="A162" s="4" t="s">
        <v>3413</v>
      </c>
      <c r="B162" s="3" t="s">
        <v>184</v>
      </c>
      <c r="C162" s="4" t="s">
        <v>179</v>
      </c>
      <c r="D162" s="6">
        <v>4</v>
      </c>
      <c r="E162" s="6">
        <v>70</v>
      </c>
      <c r="F162" s="6">
        <v>1</v>
      </c>
      <c r="G162" s="6">
        <v>10</v>
      </c>
      <c r="H162" s="6">
        <v>2</v>
      </c>
      <c r="I162" s="6">
        <v>26</v>
      </c>
      <c r="J162" s="6">
        <v>3</v>
      </c>
      <c r="K162" s="6">
        <v>390</v>
      </c>
      <c r="L162" s="6">
        <v>16</v>
      </c>
      <c r="M162" s="6">
        <v>916</v>
      </c>
      <c r="N162" s="6">
        <v>52</v>
      </c>
      <c r="O162" s="6">
        <v>25</v>
      </c>
      <c r="P162" s="6">
        <v>77</v>
      </c>
      <c r="Q162" s="6">
        <v>6</v>
      </c>
      <c r="R162" s="6">
        <v>420</v>
      </c>
      <c r="S162" s="58" t="s">
        <v>2557</v>
      </c>
      <c r="T162" s="58" t="s">
        <v>2557</v>
      </c>
      <c r="U162" s="6">
        <v>7172</v>
      </c>
    </row>
    <row r="163" spans="1:21" ht="15" thickBot="1" x14ac:dyDescent="0.35">
      <c r="A163" s="4" t="s">
        <v>3414</v>
      </c>
      <c r="B163" s="3" t="s">
        <v>185</v>
      </c>
      <c r="C163" s="4" t="s">
        <v>179</v>
      </c>
      <c r="D163" s="6">
        <v>108</v>
      </c>
      <c r="E163" s="6">
        <v>1282</v>
      </c>
      <c r="F163" s="6">
        <v>111</v>
      </c>
      <c r="G163" s="6">
        <v>776</v>
      </c>
      <c r="H163" s="6">
        <v>51</v>
      </c>
      <c r="I163" s="6">
        <v>360</v>
      </c>
      <c r="J163" s="6">
        <v>3</v>
      </c>
      <c r="K163" s="6">
        <v>258</v>
      </c>
      <c r="L163" s="6">
        <v>288</v>
      </c>
      <c r="M163" s="6">
        <v>3163</v>
      </c>
      <c r="N163" s="6">
        <v>234</v>
      </c>
      <c r="O163" s="6">
        <v>68</v>
      </c>
      <c r="P163" s="6">
        <v>302</v>
      </c>
      <c r="Q163" s="6">
        <v>8</v>
      </c>
      <c r="R163" s="6">
        <v>412</v>
      </c>
      <c r="S163" s="6">
        <v>7</v>
      </c>
      <c r="T163" s="6">
        <v>75</v>
      </c>
      <c r="U163" s="6">
        <v>9197</v>
      </c>
    </row>
    <row r="164" spans="1:21" ht="15" thickBot="1" x14ac:dyDescent="0.35">
      <c r="A164" s="4" t="s">
        <v>3415</v>
      </c>
      <c r="B164" s="3" t="s">
        <v>186</v>
      </c>
      <c r="C164" s="4" t="s">
        <v>179</v>
      </c>
      <c r="D164" s="6">
        <v>99</v>
      </c>
      <c r="E164" s="6">
        <v>2315</v>
      </c>
      <c r="F164" s="6">
        <v>5</v>
      </c>
      <c r="G164" s="6">
        <v>23</v>
      </c>
      <c r="H164" s="6">
        <v>27</v>
      </c>
      <c r="I164" s="6">
        <v>327</v>
      </c>
      <c r="J164" s="6">
        <v>0</v>
      </c>
      <c r="K164" s="6">
        <v>0</v>
      </c>
      <c r="L164" s="6">
        <v>162</v>
      </c>
      <c r="M164" s="6">
        <v>3382</v>
      </c>
      <c r="N164" s="6">
        <v>96</v>
      </c>
      <c r="O164" s="6">
        <v>26</v>
      </c>
      <c r="P164" s="6">
        <v>122</v>
      </c>
      <c r="Q164" s="6">
        <v>27</v>
      </c>
      <c r="R164" s="6">
        <v>669</v>
      </c>
      <c r="S164" s="6">
        <v>4</v>
      </c>
      <c r="T164" s="6">
        <v>48</v>
      </c>
      <c r="U164" s="6">
        <v>11825</v>
      </c>
    </row>
    <row r="165" spans="1:21" ht="15" thickBot="1" x14ac:dyDescent="0.35">
      <c r="A165" s="4" t="s">
        <v>3416</v>
      </c>
      <c r="B165" s="3" t="s">
        <v>187</v>
      </c>
      <c r="C165" s="4" t="s">
        <v>179</v>
      </c>
      <c r="D165" s="6">
        <v>175</v>
      </c>
      <c r="E165" s="6">
        <v>4340</v>
      </c>
      <c r="F165" s="6">
        <v>15</v>
      </c>
      <c r="G165" s="6">
        <v>85</v>
      </c>
      <c r="H165" s="6">
        <v>156</v>
      </c>
      <c r="I165" s="6">
        <v>1092</v>
      </c>
      <c r="J165" s="6">
        <v>6</v>
      </c>
      <c r="K165" s="6">
        <v>225</v>
      </c>
      <c r="L165" s="6">
        <v>388</v>
      </c>
      <c r="M165" s="6">
        <v>6817</v>
      </c>
      <c r="N165" s="6">
        <v>70</v>
      </c>
      <c r="O165" s="6">
        <v>30</v>
      </c>
      <c r="P165" s="6">
        <v>100</v>
      </c>
      <c r="Q165" s="6">
        <v>32</v>
      </c>
      <c r="R165" s="6">
        <v>1025</v>
      </c>
      <c r="S165" s="6">
        <v>4</v>
      </c>
      <c r="T165" s="6">
        <v>50</v>
      </c>
      <c r="U165" s="6">
        <v>7226</v>
      </c>
    </row>
    <row r="166" spans="1:21" ht="15" thickBot="1" x14ac:dyDescent="0.35">
      <c r="A166" s="4" t="s">
        <v>3417</v>
      </c>
      <c r="B166" s="3" t="s">
        <v>188</v>
      </c>
      <c r="C166" s="4" t="s">
        <v>179</v>
      </c>
      <c r="D166" s="6">
        <v>74</v>
      </c>
      <c r="E166" s="6">
        <v>2879</v>
      </c>
      <c r="F166" s="6">
        <v>13</v>
      </c>
      <c r="G166" s="6">
        <v>76</v>
      </c>
      <c r="H166" s="6">
        <v>23</v>
      </c>
      <c r="I166" s="6">
        <v>188</v>
      </c>
      <c r="J166" s="6">
        <v>0</v>
      </c>
      <c r="K166" s="6">
        <v>0</v>
      </c>
      <c r="L166" s="6">
        <v>143</v>
      </c>
      <c r="M166" s="6">
        <v>4584</v>
      </c>
      <c r="N166" s="6">
        <v>162</v>
      </c>
      <c r="O166" s="6">
        <v>12</v>
      </c>
      <c r="P166" s="6">
        <v>174</v>
      </c>
      <c r="Q166" s="6">
        <v>24</v>
      </c>
      <c r="R166" s="6">
        <v>1394</v>
      </c>
      <c r="S166" s="6">
        <v>9</v>
      </c>
      <c r="T166" s="6">
        <v>47</v>
      </c>
      <c r="U166" s="6">
        <v>10090</v>
      </c>
    </row>
    <row r="167" spans="1:21" ht="15" thickBot="1" x14ac:dyDescent="0.35">
      <c r="A167" s="4" t="s">
        <v>3418</v>
      </c>
      <c r="B167" s="3" t="s">
        <v>189</v>
      </c>
      <c r="C167" s="4" t="s">
        <v>179</v>
      </c>
      <c r="D167" s="6">
        <v>28</v>
      </c>
      <c r="E167" s="6">
        <v>1745</v>
      </c>
      <c r="F167" s="6">
        <v>1</v>
      </c>
      <c r="G167" s="6">
        <v>8</v>
      </c>
      <c r="H167" s="6">
        <v>32</v>
      </c>
      <c r="I167" s="6">
        <v>1305</v>
      </c>
      <c r="J167" s="6">
        <v>24</v>
      </c>
      <c r="K167" s="6">
        <v>845</v>
      </c>
      <c r="L167" s="6">
        <v>92</v>
      </c>
      <c r="M167" s="6">
        <v>4097</v>
      </c>
      <c r="N167" s="6">
        <v>94</v>
      </c>
      <c r="O167" s="6">
        <v>12</v>
      </c>
      <c r="P167" s="6">
        <v>106</v>
      </c>
      <c r="Q167" s="6">
        <v>6</v>
      </c>
      <c r="R167" s="6">
        <v>186</v>
      </c>
      <c r="S167" s="6">
        <v>1</v>
      </c>
      <c r="T167" s="6">
        <v>8</v>
      </c>
      <c r="U167" s="6">
        <v>9705</v>
      </c>
    </row>
    <row r="168" spans="1:21" ht="15" thickBot="1" x14ac:dyDescent="0.35">
      <c r="A168" s="4" t="s">
        <v>3419</v>
      </c>
      <c r="B168" s="3" t="s">
        <v>190</v>
      </c>
      <c r="C168" s="4" t="s">
        <v>179</v>
      </c>
      <c r="D168" s="6">
        <v>34</v>
      </c>
      <c r="E168" s="6">
        <v>645</v>
      </c>
      <c r="F168" s="6">
        <v>0</v>
      </c>
      <c r="G168" s="6">
        <v>0</v>
      </c>
      <c r="H168" s="6">
        <v>8</v>
      </c>
      <c r="I168" s="6">
        <v>94</v>
      </c>
      <c r="J168" s="6">
        <v>16</v>
      </c>
      <c r="K168" s="6">
        <v>683</v>
      </c>
      <c r="L168" s="6">
        <v>59</v>
      </c>
      <c r="M168" s="6">
        <v>1498</v>
      </c>
      <c r="N168" s="6">
        <v>76</v>
      </c>
      <c r="O168" s="6">
        <v>0</v>
      </c>
      <c r="P168" s="6">
        <v>76</v>
      </c>
      <c r="Q168" s="6">
        <v>1</v>
      </c>
      <c r="R168" s="6">
        <v>76</v>
      </c>
      <c r="S168" s="6">
        <v>0</v>
      </c>
      <c r="T168" s="6">
        <v>0</v>
      </c>
      <c r="U168" s="6">
        <v>8692</v>
      </c>
    </row>
    <row r="169" spans="1:21" ht="15" thickBot="1" x14ac:dyDescent="0.35">
      <c r="A169" s="4" t="s">
        <v>3420</v>
      </c>
      <c r="B169" s="3" t="s">
        <v>191</v>
      </c>
      <c r="C169" s="4" t="s">
        <v>179</v>
      </c>
      <c r="D169" s="6">
        <v>39</v>
      </c>
      <c r="E169" s="6">
        <v>1161</v>
      </c>
      <c r="F169" s="6">
        <v>0</v>
      </c>
      <c r="G169" s="6">
        <v>0</v>
      </c>
      <c r="H169" s="6">
        <v>22</v>
      </c>
      <c r="I169" s="6">
        <v>271</v>
      </c>
      <c r="J169" s="6">
        <v>2</v>
      </c>
      <c r="K169" s="6">
        <v>575</v>
      </c>
      <c r="L169" s="6">
        <v>68</v>
      </c>
      <c r="M169" s="6">
        <v>2312</v>
      </c>
      <c r="N169" s="6">
        <v>109</v>
      </c>
      <c r="O169" s="6">
        <v>0</v>
      </c>
      <c r="P169" s="6">
        <v>109</v>
      </c>
      <c r="Q169" s="6">
        <v>5</v>
      </c>
      <c r="R169" s="6">
        <v>305</v>
      </c>
      <c r="S169" s="6">
        <v>0</v>
      </c>
      <c r="T169" s="6">
        <v>0</v>
      </c>
      <c r="U169" s="6">
        <v>11833</v>
      </c>
    </row>
    <row r="170" spans="1:21" ht="15" thickBot="1" x14ac:dyDescent="0.35">
      <c r="A170" s="4" t="s">
        <v>3421</v>
      </c>
      <c r="B170" s="3" t="s">
        <v>192</v>
      </c>
      <c r="C170" s="4" t="s">
        <v>179</v>
      </c>
      <c r="D170" s="6">
        <v>55</v>
      </c>
      <c r="E170" s="6">
        <v>879</v>
      </c>
      <c r="F170" s="6">
        <v>0</v>
      </c>
      <c r="G170" s="6">
        <v>0</v>
      </c>
      <c r="H170" s="6">
        <v>12</v>
      </c>
      <c r="I170" s="6">
        <v>119</v>
      </c>
      <c r="J170" s="6">
        <v>3</v>
      </c>
      <c r="K170" s="6">
        <v>146</v>
      </c>
      <c r="L170" s="6">
        <v>87</v>
      </c>
      <c r="M170" s="6">
        <v>2020</v>
      </c>
      <c r="N170" s="6">
        <v>182</v>
      </c>
      <c r="O170" s="6">
        <v>16</v>
      </c>
      <c r="P170" s="6">
        <v>198</v>
      </c>
      <c r="Q170" s="6">
        <v>12</v>
      </c>
      <c r="R170" s="6">
        <v>809</v>
      </c>
      <c r="S170" s="6">
        <v>5</v>
      </c>
      <c r="T170" s="6">
        <v>67</v>
      </c>
      <c r="U170" s="6">
        <v>10857</v>
      </c>
    </row>
    <row r="171" spans="1:21" ht="15" thickBot="1" x14ac:dyDescent="0.35">
      <c r="A171" s="4" t="s">
        <v>3422</v>
      </c>
      <c r="B171" s="3" t="s">
        <v>193</v>
      </c>
      <c r="C171" s="4" t="s">
        <v>179</v>
      </c>
      <c r="D171" s="6">
        <v>57</v>
      </c>
      <c r="E171" s="6">
        <v>1672</v>
      </c>
      <c r="F171" s="6">
        <v>5</v>
      </c>
      <c r="G171" s="6">
        <v>90</v>
      </c>
      <c r="H171" s="6">
        <v>11</v>
      </c>
      <c r="I171" s="6">
        <v>117</v>
      </c>
      <c r="J171" s="6">
        <v>6</v>
      </c>
      <c r="K171" s="6">
        <v>798</v>
      </c>
      <c r="L171" s="6">
        <v>98</v>
      </c>
      <c r="M171" s="6">
        <v>3902</v>
      </c>
      <c r="N171" s="6">
        <v>309</v>
      </c>
      <c r="O171" s="6">
        <v>40</v>
      </c>
      <c r="P171" s="6">
        <v>349</v>
      </c>
      <c r="Q171" s="6">
        <v>14</v>
      </c>
      <c r="R171" s="6">
        <v>1061</v>
      </c>
      <c r="S171" s="6">
        <v>5</v>
      </c>
      <c r="T171" s="6">
        <v>164</v>
      </c>
      <c r="U171" s="6">
        <v>9467</v>
      </c>
    </row>
    <row r="172" spans="1:21" ht="15" thickBot="1" x14ac:dyDescent="0.35">
      <c r="A172" s="4" t="s">
        <v>3423</v>
      </c>
      <c r="B172" s="3" t="s">
        <v>194</v>
      </c>
      <c r="C172" s="4" t="s">
        <v>179</v>
      </c>
      <c r="D172" s="6">
        <v>56</v>
      </c>
      <c r="E172" s="6">
        <v>298</v>
      </c>
      <c r="F172" s="6">
        <v>15</v>
      </c>
      <c r="G172" s="6">
        <v>80</v>
      </c>
      <c r="H172" s="6">
        <v>12</v>
      </c>
      <c r="I172" s="6">
        <v>180</v>
      </c>
      <c r="J172" s="6">
        <v>15</v>
      </c>
      <c r="K172" s="6">
        <v>76</v>
      </c>
      <c r="L172" s="6">
        <v>110</v>
      </c>
      <c r="M172" s="6">
        <v>752</v>
      </c>
      <c r="N172" s="6">
        <v>56</v>
      </c>
      <c r="O172" s="6">
        <v>17</v>
      </c>
      <c r="P172" s="6">
        <v>73</v>
      </c>
      <c r="Q172" s="6">
        <v>7</v>
      </c>
      <c r="R172" s="6">
        <v>85</v>
      </c>
      <c r="S172" s="6">
        <v>5</v>
      </c>
      <c r="T172" s="6">
        <v>33</v>
      </c>
      <c r="U172" s="6">
        <v>8257</v>
      </c>
    </row>
    <row r="173" spans="1:21" ht="15" thickBot="1" x14ac:dyDescent="0.35">
      <c r="A173" s="4" t="s">
        <v>3424</v>
      </c>
      <c r="B173" s="3" t="s">
        <v>195</v>
      </c>
      <c r="C173" s="4" t="s">
        <v>179</v>
      </c>
      <c r="D173" s="6">
        <v>185</v>
      </c>
      <c r="E173" s="6">
        <v>4210</v>
      </c>
      <c r="F173" s="6">
        <v>6</v>
      </c>
      <c r="G173" s="6">
        <v>130</v>
      </c>
      <c r="H173" s="6">
        <v>267</v>
      </c>
      <c r="I173" s="6">
        <v>4823</v>
      </c>
      <c r="J173" s="6">
        <v>14</v>
      </c>
      <c r="K173" s="6">
        <v>600</v>
      </c>
      <c r="L173" s="6">
        <v>477</v>
      </c>
      <c r="M173" s="6">
        <v>9863</v>
      </c>
      <c r="N173" s="6">
        <v>49</v>
      </c>
      <c r="O173" s="6">
        <v>0</v>
      </c>
      <c r="P173" s="6">
        <v>49</v>
      </c>
      <c r="Q173" s="6">
        <v>3</v>
      </c>
      <c r="R173" s="6">
        <v>74</v>
      </c>
      <c r="S173" s="6">
        <v>2</v>
      </c>
      <c r="T173" s="6">
        <v>26</v>
      </c>
      <c r="U173" s="6">
        <v>9420</v>
      </c>
    </row>
    <row r="174" spans="1:21" ht="15" thickBot="1" x14ac:dyDescent="0.35">
      <c r="A174" s="4" t="s">
        <v>3425</v>
      </c>
      <c r="B174" s="3" t="s">
        <v>196</v>
      </c>
      <c r="C174" s="4" t="s">
        <v>179</v>
      </c>
      <c r="D174" s="6">
        <v>108</v>
      </c>
      <c r="E174" s="6">
        <v>3716</v>
      </c>
      <c r="F174" s="6">
        <v>11</v>
      </c>
      <c r="G174" s="6">
        <v>141</v>
      </c>
      <c r="H174" s="6">
        <v>43</v>
      </c>
      <c r="I174" s="6">
        <v>468</v>
      </c>
      <c r="J174" s="6">
        <v>18</v>
      </c>
      <c r="K174" s="6">
        <v>310</v>
      </c>
      <c r="L174" s="6">
        <v>187</v>
      </c>
      <c r="M174" s="6">
        <v>5342</v>
      </c>
      <c r="N174" s="6">
        <v>589</v>
      </c>
      <c r="O174" s="6">
        <v>83</v>
      </c>
      <c r="P174" s="6">
        <v>672</v>
      </c>
      <c r="Q174" s="6">
        <v>7</v>
      </c>
      <c r="R174" s="6">
        <v>707</v>
      </c>
      <c r="S174" s="6">
        <v>0</v>
      </c>
      <c r="T174" s="6">
        <v>0</v>
      </c>
      <c r="U174" s="6">
        <v>11862</v>
      </c>
    </row>
    <row r="175" spans="1:21" ht="15" thickBot="1" x14ac:dyDescent="0.35">
      <c r="A175" s="4" t="s">
        <v>3426</v>
      </c>
      <c r="B175" s="3" t="s">
        <v>197</v>
      </c>
      <c r="C175" s="4" t="s">
        <v>179</v>
      </c>
      <c r="D175" s="6">
        <v>64</v>
      </c>
      <c r="E175" s="6">
        <v>1696</v>
      </c>
      <c r="F175" s="6">
        <v>6</v>
      </c>
      <c r="G175" s="6">
        <v>154</v>
      </c>
      <c r="H175" s="6">
        <v>32</v>
      </c>
      <c r="I175" s="6">
        <v>322</v>
      </c>
      <c r="J175" s="6">
        <v>2</v>
      </c>
      <c r="K175" s="6">
        <v>970</v>
      </c>
      <c r="L175" s="6">
        <v>117</v>
      </c>
      <c r="M175" s="6">
        <v>3778</v>
      </c>
      <c r="N175" s="6">
        <v>172</v>
      </c>
      <c r="O175" s="6">
        <v>77</v>
      </c>
      <c r="P175" s="6">
        <v>249</v>
      </c>
      <c r="Q175" s="6">
        <v>7</v>
      </c>
      <c r="R175" s="6">
        <v>430</v>
      </c>
      <c r="S175" s="6">
        <v>6</v>
      </c>
      <c r="T175" s="6">
        <v>206</v>
      </c>
      <c r="U175" s="6">
        <v>10021</v>
      </c>
    </row>
    <row r="176" spans="1:21" ht="15" thickBot="1" x14ac:dyDescent="0.35">
      <c r="A176" s="4" t="s">
        <v>3427</v>
      </c>
      <c r="B176" s="3" t="s">
        <v>198</v>
      </c>
      <c r="C176" s="4" t="s">
        <v>179</v>
      </c>
      <c r="D176" s="6">
        <v>83</v>
      </c>
      <c r="E176" s="6">
        <v>1026</v>
      </c>
      <c r="F176" s="6">
        <v>25</v>
      </c>
      <c r="G176" s="6">
        <v>186</v>
      </c>
      <c r="H176" s="6">
        <v>48</v>
      </c>
      <c r="I176" s="6">
        <v>483</v>
      </c>
      <c r="J176" s="6">
        <v>12</v>
      </c>
      <c r="K176" s="6">
        <v>348</v>
      </c>
      <c r="L176" s="6">
        <v>202</v>
      </c>
      <c r="M176" s="6">
        <v>2977</v>
      </c>
      <c r="N176" s="6">
        <v>247</v>
      </c>
      <c r="O176" s="6">
        <v>46</v>
      </c>
      <c r="P176" s="6">
        <v>293</v>
      </c>
      <c r="Q176" s="6">
        <v>26</v>
      </c>
      <c r="R176" s="6">
        <v>867</v>
      </c>
      <c r="S176" s="6">
        <v>8</v>
      </c>
      <c r="T176" s="6">
        <v>67</v>
      </c>
      <c r="U176" s="6">
        <v>7439</v>
      </c>
    </row>
    <row r="177" spans="1:21" ht="15" thickBot="1" x14ac:dyDescent="0.35">
      <c r="A177" s="4" t="s">
        <v>3428</v>
      </c>
      <c r="B177" s="3" t="s">
        <v>199</v>
      </c>
      <c r="C177" s="4" t="s">
        <v>179</v>
      </c>
      <c r="D177" s="6">
        <v>2</v>
      </c>
      <c r="E177" s="6">
        <v>21</v>
      </c>
      <c r="F177" s="6">
        <v>7</v>
      </c>
      <c r="G177" s="6">
        <v>51</v>
      </c>
      <c r="H177" s="6">
        <v>46</v>
      </c>
      <c r="I177" s="6">
        <v>216</v>
      </c>
      <c r="J177" s="6">
        <v>0</v>
      </c>
      <c r="K177" s="6">
        <v>0</v>
      </c>
      <c r="L177" s="6">
        <v>71</v>
      </c>
      <c r="M177" s="6">
        <v>463</v>
      </c>
      <c r="N177" s="6">
        <v>84</v>
      </c>
      <c r="O177" s="6">
        <v>19</v>
      </c>
      <c r="P177" s="6">
        <v>103</v>
      </c>
      <c r="Q177" s="6">
        <v>8</v>
      </c>
      <c r="R177" s="6">
        <v>131</v>
      </c>
      <c r="S177" s="6">
        <v>8</v>
      </c>
      <c r="T177" s="6">
        <v>44</v>
      </c>
      <c r="U177" s="6">
        <v>7392</v>
      </c>
    </row>
    <row r="178" spans="1:21" ht="15" thickBot="1" x14ac:dyDescent="0.35">
      <c r="A178" s="4" t="s">
        <v>3429</v>
      </c>
      <c r="B178" s="3" t="s">
        <v>200</v>
      </c>
      <c r="C178" s="4" t="s">
        <v>179</v>
      </c>
      <c r="D178" s="6">
        <v>52</v>
      </c>
      <c r="E178" s="6">
        <v>416</v>
      </c>
      <c r="F178" s="6">
        <v>0</v>
      </c>
      <c r="G178" s="6">
        <v>0</v>
      </c>
      <c r="H178" s="6">
        <v>0</v>
      </c>
      <c r="I178" s="6">
        <v>0</v>
      </c>
      <c r="J178" s="6">
        <v>0</v>
      </c>
      <c r="K178" s="6">
        <v>0</v>
      </c>
      <c r="L178" s="6">
        <v>56</v>
      </c>
      <c r="M178" s="6">
        <v>841</v>
      </c>
      <c r="N178" s="6">
        <v>70</v>
      </c>
      <c r="O178" s="6">
        <v>15</v>
      </c>
      <c r="P178" s="6">
        <v>85</v>
      </c>
      <c r="Q178" s="6">
        <v>4</v>
      </c>
      <c r="R178" s="6">
        <v>425</v>
      </c>
      <c r="S178" s="6">
        <v>0</v>
      </c>
      <c r="T178" s="6">
        <v>0</v>
      </c>
      <c r="U178" s="6">
        <v>7717</v>
      </c>
    </row>
    <row r="179" spans="1:21" ht="15" thickBot="1" x14ac:dyDescent="0.35">
      <c r="A179" s="4" t="s">
        <v>3430</v>
      </c>
      <c r="B179" s="3" t="s">
        <v>201</v>
      </c>
      <c r="C179" s="4" t="s">
        <v>179</v>
      </c>
      <c r="D179" s="6">
        <v>152</v>
      </c>
      <c r="E179" s="6">
        <v>4466</v>
      </c>
      <c r="F179" s="6">
        <v>6</v>
      </c>
      <c r="G179" s="6">
        <v>92</v>
      </c>
      <c r="H179" s="6">
        <v>28</v>
      </c>
      <c r="I179" s="6">
        <v>383</v>
      </c>
      <c r="J179" s="6">
        <v>10</v>
      </c>
      <c r="K179" s="6">
        <v>930</v>
      </c>
      <c r="L179" s="6">
        <v>220</v>
      </c>
      <c r="M179" s="6">
        <v>7900</v>
      </c>
      <c r="N179" s="6">
        <v>525</v>
      </c>
      <c r="O179" s="6">
        <v>130</v>
      </c>
      <c r="P179" s="6">
        <v>655</v>
      </c>
      <c r="Q179" s="6">
        <v>22</v>
      </c>
      <c r="R179" s="6">
        <v>2009</v>
      </c>
      <c r="S179" s="6">
        <v>2</v>
      </c>
      <c r="T179" s="6">
        <v>20</v>
      </c>
      <c r="U179" s="6">
        <v>7824</v>
      </c>
    </row>
    <row r="180" spans="1:21" ht="15" thickBot="1" x14ac:dyDescent="0.35">
      <c r="A180" s="4" t="s">
        <v>3431</v>
      </c>
      <c r="B180" s="3" t="s">
        <v>202</v>
      </c>
      <c r="C180" s="4" t="s">
        <v>179</v>
      </c>
      <c r="D180" s="6">
        <v>31</v>
      </c>
      <c r="E180" s="6">
        <v>217</v>
      </c>
      <c r="F180" s="6">
        <v>0</v>
      </c>
      <c r="G180" s="6">
        <v>0</v>
      </c>
      <c r="H180" s="6">
        <v>12</v>
      </c>
      <c r="I180" s="6">
        <v>402</v>
      </c>
      <c r="J180" s="6">
        <v>0</v>
      </c>
      <c r="K180" s="6">
        <v>0</v>
      </c>
      <c r="L180" s="6">
        <v>60</v>
      </c>
      <c r="M180" s="6">
        <v>930</v>
      </c>
      <c r="N180" s="6">
        <v>80</v>
      </c>
      <c r="O180" s="6">
        <v>17</v>
      </c>
      <c r="P180" s="6">
        <v>97</v>
      </c>
      <c r="Q180" s="6">
        <v>12</v>
      </c>
      <c r="R180" s="6">
        <v>269</v>
      </c>
      <c r="S180" s="6">
        <v>5</v>
      </c>
      <c r="T180" s="6">
        <v>42</v>
      </c>
      <c r="U180" s="6">
        <v>9476</v>
      </c>
    </row>
    <row r="181" spans="1:21" ht="15" thickBot="1" x14ac:dyDescent="0.35">
      <c r="A181" s="4" t="s">
        <v>3432</v>
      </c>
      <c r="B181" s="3" t="s">
        <v>203</v>
      </c>
      <c r="C181" s="4" t="s">
        <v>179</v>
      </c>
      <c r="D181" s="6">
        <v>114</v>
      </c>
      <c r="E181" s="6">
        <v>1588</v>
      </c>
      <c r="F181" s="6">
        <v>0</v>
      </c>
      <c r="G181" s="6">
        <v>0</v>
      </c>
      <c r="H181" s="6">
        <v>262</v>
      </c>
      <c r="I181" s="6">
        <v>3412</v>
      </c>
      <c r="J181" s="6">
        <v>0</v>
      </c>
      <c r="K181" s="6">
        <v>0</v>
      </c>
      <c r="L181" s="6">
        <v>408</v>
      </c>
      <c r="M181" s="6">
        <v>5847</v>
      </c>
      <c r="N181" s="6">
        <v>402</v>
      </c>
      <c r="O181" s="6">
        <v>120</v>
      </c>
      <c r="P181" s="6">
        <v>522</v>
      </c>
      <c r="Q181" s="6">
        <v>29</v>
      </c>
      <c r="R181" s="6">
        <v>812</v>
      </c>
      <c r="S181" s="6">
        <v>3</v>
      </c>
      <c r="T181" s="6">
        <v>35</v>
      </c>
      <c r="U181" s="6">
        <v>10002</v>
      </c>
    </row>
    <row r="182" spans="1:21" ht="15" thickBot="1" x14ac:dyDescent="0.35">
      <c r="A182" s="4" t="s">
        <v>3433</v>
      </c>
      <c r="B182" s="3" t="s">
        <v>204</v>
      </c>
      <c r="C182" s="4" t="s">
        <v>179</v>
      </c>
      <c r="D182" s="6">
        <v>5</v>
      </c>
      <c r="E182" s="6">
        <v>342</v>
      </c>
      <c r="F182" s="6">
        <v>0</v>
      </c>
      <c r="G182" s="6">
        <v>0</v>
      </c>
      <c r="H182" s="6">
        <v>4</v>
      </c>
      <c r="I182" s="6">
        <v>359</v>
      </c>
      <c r="J182" s="6">
        <v>0</v>
      </c>
      <c r="K182" s="6">
        <v>0</v>
      </c>
      <c r="L182" s="6">
        <v>11</v>
      </c>
      <c r="M182" s="6">
        <v>947</v>
      </c>
      <c r="N182" s="6">
        <v>258</v>
      </c>
      <c r="O182" s="6">
        <v>121</v>
      </c>
      <c r="P182" s="6">
        <v>379</v>
      </c>
      <c r="Q182" s="6">
        <v>2</v>
      </c>
      <c r="R182" s="6">
        <v>246</v>
      </c>
      <c r="S182" s="6">
        <v>0</v>
      </c>
      <c r="T182" s="6">
        <v>0</v>
      </c>
      <c r="U182" s="6">
        <v>11239</v>
      </c>
    </row>
    <row r="183" spans="1:21" ht="15" thickBot="1" x14ac:dyDescent="0.35">
      <c r="A183" s="4" t="s">
        <v>3434</v>
      </c>
      <c r="B183" s="3" t="s">
        <v>205</v>
      </c>
      <c r="C183" s="4" t="s">
        <v>179</v>
      </c>
      <c r="D183" s="6">
        <v>47</v>
      </c>
      <c r="E183" s="6">
        <v>742</v>
      </c>
      <c r="F183" s="6">
        <v>1</v>
      </c>
      <c r="G183" s="6">
        <v>123</v>
      </c>
      <c r="H183" s="6">
        <v>33</v>
      </c>
      <c r="I183" s="6">
        <v>433</v>
      </c>
      <c r="J183" s="6">
        <v>12</v>
      </c>
      <c r="K183" s="6">
        <v>136</v>
      </c>
      <c r="L183" s="6">
        <v>119</v>
      </c>
      <c r="M183" s="6">
        <v>2494</v>
      </c>
      <c r="N183" s="6">
        <v>300</v>
      </c>
      <c r="O183" s="6">
        <v>35</v>
      </c>
      <c r="P183" s="6">
        <v>335</v>
      </c>
      <c r="Q183" s="6">
        <v>25</v>
      </c>
      <c r="R183" s="6">
        <v>1054</v>
      </c>
      <c r="S183" s="6">
        <v>1</v>
      </c>
      <c r="T183" s="6">
        <v>6</v>
      </c>
      <c r="U183" s="6">
        <v>8891</v>
      </c>
    </row>
    <row r="184" spans="1:21" ht="15" thickBot="1" x14ac:dyDescent="0.35">
      <c r="A184" s="4" t="s">
        <v>3407</v>
      </c>
      <c r="B184" s="3" t="s">
        <v>289</v>
      </c>
      <c r="C184" s="4" t="s">
        <v>179</v>
      </c>
      <c r="D184" s="6">
        <v>116</v>
      </c>
      <c r="E184" s="6">
        <v>3960</v>
      </c>
      <c r="F184" s="6">
        <v>19</v>
      </c>
      <c r="G184" s="6">
        <v>575</v>
      </c>
      <c r="H184" s="6">
        <v>0</v>
      </c>
      <c r="I184" s="6">
        <v>0</v>
      </c>
      <c r="J184" s="6">
        <v>56</v>
      </c>
      <c r="K184" s="6">
        <v>309</v>
      </c>
      <c r="L184" s="6">
        <v>220</v>
      </c>
      <c r="M184" s="6">
        <v>6448</v>
      </c>
      <c r="N184" s="6">
        <v>180</v>
      </c>
      <c r="O184" s="6">
        <v>48</v>
      </c>
      <c r="P184" s="6">
        <v>228</v>
      </c>
      <c r="Q184" s="6">
        <v>24</v>
      </c>
      <c r="R184" s="6">
        <v>1548</v>
      </c>
      <c r="S184" s="6">
        <v>5</v>
      </c>
      <c r="T184" s="6">
        <v>56</v>
      </c>
      <c r="U184" s="6">
        <v>11639</v>
      </c>
    </row>
    <row r="185" spans="1:21" ht="15" thickBot="1" x14ac:dyDescent="0.35">
      <c r="A185" s="4" t="s">
        <v>3435</v>
      </c>
      <c r="B185" s="3" t="s">
        <v>206</v>
      </c>
      <c r="C185" s="4" t="s">
        <v>179</v>
      </c>
      <c r="D185" s="6">
        <v>50</v>
      </c>
      <c r="E185" s="6">
        <v>1048</v>
      </c>
      <c r="F185" s="6">
        <v>0</v>
      </c>
      <c r="G185" s="6">
        <v>0</v>
      </c>
      <c r="H185" s="6">
        <v>10</v>
      </c>
      <c r="I185" s="6">
        <v>1500</v>
      </c>
      <c r="J185" s="6">
        <v>4</v>
      </c>
      <c r="K185" s="6">
        <v>3142</v>
      </c>
      <c r="L185" s="6">
        <v>76</v>
      </c>
      <c r="M185" s="6">
        <v>6090</v>
      </c>
      <c r="N185" s="6">
        <v>80</v>
      </c>
      <c r="O185" s="6">
        <v>0</v>
      </c>
      <c r="P185" s="6">
        <v>80</v>
      </c>
      <c r="Q185" s="6">
        <v>12</v>
      </c>
      <c r="R185" s="6">
        <v>400</v>
      </c>
      <c r="S185" s="6">
        <v>0</v>
      </c>
      <c r="T185" s="6">
        <v>0</v>
      </c>
      <c r="U185" s="6">
        <v>8133</v>
      </c>
    </row>
    <row r="186" spans="1:21" ht="15" thickBot="1" x14ac:dyDescent="0.35">
      <c r="A186" s="4" t="s">
        <v>3436</v>
      </c>
      <c r="B186" s="3" t="s">
        <v>207</v>
      </c>
      <c r="C186" s="4" t="s">
        <v>179</v>
      </c>
      <c r="D186" s="6">
        <v>280</v>
      </c>
      <c r="E186" s="6">
        <v>4706</v>
      </c>
      <c r="F186" s="6">
        <v>0</v>
      </c>
      <c r="G186" s="6">
        <v>0</v>
      </c>
      <c r="H186" s="6">
        <v>26</v>
      </c>
      <c r="I186" s="6">
        <v>294</v>
      </c>
      <c r="J186" s="6">
        <v>0</v>
      </c>
      <c r="K186" s="6">
        <v>0</v>
      </c>
      <c r="L186" s="6">
        <v>323</v>
      </c>
      <c r="M186" s="6">
        <v>5870</v>
      </c>
      <c r="N186" s="6">
        <v>211</v>
      </c>
      <c r="O186" s="6">
        <v>92</v>
      </c>
      <c r="P186" s="6">
        <v>303</v>
      </c>
      <c r="Q186" s="6">
        <v>12</v>
      </c>
      <c r="R186" s="6">
        <v>805</v>
      </c>
      <c r="S186" s="6">
        <v>5</v>
      </c>
      <c r="T186" s="6">
        <v>65</v>
      </c>
      <c r="U186" s="6">
        <v>7135</v>
      </c>
    </row>
    <row r="187" spans="1:21" ht="15" thickBot="1" x14ac:dyDescent="0.35">
      <c r="A187" s="4" t="s">
        <v>3437</v>
      </c>
      <c r="B187" s="3" t="s">
        <v>208</v>
      </c>
      <c r="C187" s="4" t="s">
        <v>179</v>
      </c>
      <c r="D187" s="6">
        <v>168</v>
      </c>
      <c r="E187" s="6">
        <v>2550</v>
      </c>
      <c r="F187" s="6">
        <v>0</v>
      </c>
      <c r="G187" s="6">
        <v>0</v>
      </c>
      <c r="H187" s="6">
        <v>6</v>
      </c>
      <c r="I187" s="6">
        <v>27</v>
      </c>
      <c r="J187" s="6">
        <v>2</v>
      </c>
      <c r="K187" s="6">
        <v>375</v>
      </c>
      <c r="L187" s="6">
        <v>219</v>
      </c>
      <c r="M187" s="6">
        <v>4679</v>
      </c>
      <c r="N187" s="6">
        <v>283</v>
      </c>
      <c r="O187" s="6">
        <v>111</v>
      </c>
      <c r="P187" s="6">
        <v>394</v>
      </c>
      <c r="Q187" s="6">
        <v>42</v>
      </c>
      <c r="R187" s="6">
        <v>1712</v>
      </c>
      <c r="S187" s="6">
        <v>1</v>
      </c>
      <c r="T187" s="6">
        <v>15</v>
      </c>
      <c r="U187" s="6">
        <v>11870</v>
      </c>
    </row>
    <row r="188" spans="1:21" ht="15" thickBot="1" x14ac:dyDescent="0.35">
      <c r="A188" s="4" t="s">
        <v>3438</v>
      </c>
      <c r="B188" s="3" t="s">
        <v>209</v>
      </c>
      <c r="C188" s="4" t="s">
        <v>179</v>
      </c>
      <c r="D188" s="6">
        <v>275</v>
      </c>
      <c r="E188" s="6">
        <v>3231</v>
      </c>
      <c r="F188" s="6">
        <v>34</v>
      </c>
      <c r="G188" s="6">
        <v>136</v>
      </c>
      <c r="H188" s="6">
        <v>41</v>
      </c>
      <c r="I188" s="6">
        <v>615</v>
      </c>
      <c r="J188" s="6">
        <v>14</v>
      </c>
      <c r="K188" s="6">
        <v>700</v>
      </c>
      <c r="L188" s="6">
        <v>381</v>
      </c>
      <c r="M188" s="6">
        <v>4938</v>
      </c>
      <c r="N188" s="6">
        <v>49</v>
      </c>
      <c r="O188" s="6">
        <v>7</v>
      </c>
      <c r="P188" s="6">
        <v>56</v>
      </c>
      <c r="Q188" s="6">
        <v>11</v>
      </c>
      <c r="R188" s="6">
        <v>220</v>
      </c>
      <c r="S188" s="6">
        <v>6</v>
      </c>
      <c r="T188" s="6">
        <v>36</v>
      </c>
      <c r="U188" s="6">
        <v>8764</v>
      </c>
    </row>
    <row r="189" spans="1:21" ht="15" thickBot="1" x14ac:dyDescent="0.35">
      <c r="A189" s="4" t="s">
        <v>3439</v>
      </c>
      <c r="B189" s="3" t="s">
        <v>210</v>
      </c>
      <c r="C189" s="4" t="s">
        <v>179</v>
      </c>
      <c r="D189" s="6">
        <v>125</v>
      </c>
      <c r="E189" s="6">
        <v>3238</v>
      </c>
      <c r="F189" s="6">
        <v>58</v>
      </c>
      <c r="G189" s="6">
        <v>487</v>
      </c>
      <c r="H189" s="6">
        <v>35</v>
      </c>
      <c r="I189" s="6">
        <v>300</v>
      </c>
      <c r="J189" s="6">
        <v>2</v>
      </c>
      <c r="K189" s="6">
        <v>26</v>
      </c>
      <c r="L189" s="6">
        <v>264</v>
      </c>
      <c r="M189" s="6">
        <v>5092</v>
      </c>
      <c r="N189" s="6">
        <v>72</v>
      </c>
      <c r="O189" s="6">
        <v>46</v>
      </c>
      <c r="P189" s="6">
        <v>118</v>
      </c>
      <c r="Q189" s="6">
        <v>30</v>
      </c>
      <c r="R189" s="6">
        <v>682</v>
      </c>
      <c r="S189" s="6">
        <v>14</v>
      </c>
      <c r="T189" s="6">
        <v>359</v>
      </c>
      <c r="U189" s="6">
        <v>8046</v>
      </c>
    </row>
    <row r="190" spans="1:21" ht="15" thickBot="1" x14ac:dyDescent="0.35">
      <c r="A190" s="4" t="s">
        <v>3440</v>
      </c>
      <c r="B190" s="3" t="s">
        <v>211</v>
      </c>
      <c r="C190" s="4" t="s">
        <v>179</v>
      </c>
      <c r="D190" s="6">
        <v>48</v>
      </c>
      <c r="E190" s="6">
        <v>576</v>
      </c>
      <c r="F190" s="6">
        <v>0</v>
      </c>
      <c r="G190" s="6">
        <v>0</v>
      </c>
      <c r="H190" s="6">
        <v>16</v>
      </c>
      <c r="I190" s="6">
        <v>350</v>
      </c>
      <c r="J190" s="6">
        <v>0</v>
      </c>
      <c r="K190" s="6">
        <v>0</v>
      </c>
      <c r="L190" s="6">
        <v>66</v>
      </c>
      <c r="M190" s="6">
        <v>1076</v>
      </c>
      <c r="N190" s="6">
        <v>110</v>
      </c>
      <c r="O190" s="45" t="s">
        <v>2557</v>
      </c>
      <c r="P190" s="6">
        <v>110</v>
      </c>
      <c r="Q190" s="6">
        <v>2</v>
      </c>
      <c r="R190" s="6">
        <v>150</v>
      </c>
      <c r="S190" s="6">
        <v>0</v>
      </c>
      <c r="T190" s="6">
        <v>0</v>
      </c>
      <c r="U190" s="6">
        <v>9233</v>
      </c>
    </row>
    <row r="191" spans="1:21" ht="15" thickBot="1" x14ac:dyDescent="0.35">
      <c r="A191" s="4" t="s">
        <v>3441</v>
      </c>
      <c r="B191" s="3" t="s">
        <v>212</v>
      </c>
      <c r="C191" s="4" t="s">
        <v>179</v>
      </c>
      <c r="D191" s="6">
        <v>6</v>
      </c>
      <c r="E191" s="6">
        <v>30</v>
      </c>
      <c r="F191" s="6">
        <v>0</v>
      </c>
      <c r="G191" s="6">
        <v>0</v>
      </c>
      <c r="H191" s="6">
        <v>0</v>
      </c>
      <c r="I191" s="6">
        <v>0</v>
      </c>
      <c r="J191" s="6">
        <v>1</v>
      </c>
      <c r="K191" s="6">
        <v>40</v>
      </c>
      <c r="L191" s="6">
        <v>14</v>
      </c>
      <c r="M191" s="6">
        <v>228</v>
      </c>
      <c r="N191" s="6">
        <v>0</v>
      </c>
      <c r="O191" s="6">
        <v>0</v>
      </c>
      <c r="P191" s="6">
        <v>0</v>
      </c>
      <c r="Q191" s="6">
        <v>7</v>
      </c>
      <c r="R191" s="6">
        <v>158</v>
      </c>
      <c r="S191" s="6">
        <v>0</v>
      </c>
      <c r="T191" s="6">
        <v>0</v>
      </c>
      <c r="U191" s="6">
        <v>9533</v>
      </c>
    </row>
    <row r="192" spans="1:21" ht="15" thickBot="1" x14ac:dyDescent="0.35">
      <c r="A192" s="4" t="s">
        <v>3442</v>
      </c>
      <c r="B192" s="3" t="s">
        <v>213</v>
      </c>
      <c r="C192" s="4" t="s">
        <v>179</v>
      </c>
      <c r="D192" s="6">
        <v>99</v>
      </c>
      <c r="E192" s="6">
        <v>1239</v>
      </c>
      <c r="F192" s="6">
        <v>6</v>
      </c>
      <c r="G192" s="6">
        <v>43</v>
      </c>
      <c r="H192" s="6">
        <v>68</v>
      </c>
      <c r="I192" s="6">
        <v>459</v>
      </c>
      <c r="J192" s="6">
        <v>8</v>
      </c>
      <c r="K192" s="6">
        <v>75</v>
      </c>
      <c r="L192" s="6">
        <v>200</v>
      </c>
      <c r="M192" s="6">
        <v>2124</v>
      </c>
      <c r="N192" s="6">
        <v>80</v>
      </c>
      <c r="O192" s="6">
        <v>22</v>
      </c>
      <c r="P192" s="6">
        <v>102</v>
      </c>
      <c r="Q192" s="6">
        <v>13</v>
      </c>
      <c r="R192" s="6">
        <v>212</v>
      </c>
      <c r="S192" s="6">
        <v>6</v>
      </c>
      <c r="T192" s="6">
        <v>96</v>
      </c>
      <c r="U192" s="6">
        <v>10470</v>
      </c>
    </row>
    <row r="193" spans="1:21" ht="15" thickBot="1" x14ac:dyDescent="0.35">
      <c r="A193" s="4" t="s">
        <v>3443</v>
      </c>
      <c r="B193" s="3" t="s">
        <v>214</v>
      </c>
      <c r="C193" s="4" t="s">
        <v>179</v>
      </c>
      <c r="D193" s="6">
        <v>81</v>
      </c>
      <c r="E193" s="6">
        <v>954</v>
      </c>
      <c r="F193" s="6">
        <v>0</v>
      </c>
      <c r="G193" s="6">
        <v>0</v>
      </c>
      <c r="H193" s="6">
        <v>54</v>
      </c>
      <c r="I193" s="6">
        <v>624</v>
      </c>
      <c r="J193" s="6">
        <v>0</v>
      </c>
      <c r="K193" s="6">
        <v>0</v>
      </c>
      <c r="L193" s="6">
        <v>138</v>
      </c>
      <c r="M193" s="6">
        <v>1848</v>
      </c>
      <c r="N193" s="6">
        <v>68</v>
      </c>
      <c r="O193" s="6">
        <v>0</v>
      </c>
      <c r="P193" s="6">
        <v>68</v>
      </c>
      <c r="Q193" s="6">
        <v>3</v>
      </c>
      <c r="R193" s="6">
        <v>270</v>
      </c>
      <c r="S193" s="6">
        <v>0</v>
      </c>
      <c r="T193" s="6">
        <v>0</v>
      </c>
      <c r="U193" s="6">
        <v>10360</v>
      </c>
    </row>
    <row r="194" spans="1:21" ht="15" thickBot="1" x14ac:dyDescent="0.35">
      <c r="A194" s="4" t="s">
        <v>3444</v>
      </c>
      <c r="B194" s="3" t="s">
        <v>215</v>
      </c>
      <c r="C194" s="4" t="s">
        <v>179</v>
      </c>
      <c r="D194" s="6">
        <v>52</v>
      </c>
      <c r="E194" s="6">
        <v>506</v>
      </c>
      <c r="F194" s="6">
        <v>0</v>
      </c>
      <c r="G194" s="6">
        <v>0</v>
      </c>
      <c r="H194" s="6">
        <v>52</v>
      </c>
      <c r="I194" s="6">
        <v>512</v>
      </c>
      <c r="J194" s="6">
        <v>10</v>
      </c>
      <c r="K194" s="6">
        <v>187</v>
      </c>
      <c r="L194" s="6">
        <v>118</v>
      </c>
      <c r="M194" s="6">
        <v>1405</v>
      </c>
      <c r="N194" s="6">
        <v>200</v>
      </c>
      <c r="O194" s="6">
        <v>12</v>
      </c>
      <c r="P194" s="6">
        <v>212</v>
      </c>
      <c r="Q194" s="6">
        <v>4</v>
      </c>
      <c r="R194" s="6">
        <v>200</v>
      </c>
      <c r="S194" s="6">
        <v>0</v>
      </c>
      <c r="T194" s="6">
        <v>0</v>
      </c>
      <c r="U194" s="6">
        <v>7312</v>
      </c>
    </row>
    <row r="195" spans="1:21" ht="15" thickBot="1" x14ac:dyDescent="0.35">
      <c r="A195" s="4" t="s">
        <v>3445</v>
      </c>
      <c r="B195" s="3" t="s">
        <v>218</v>
      </c>
      <c r="C195" s="4" t="s">
        <v>179</v>
      </c>
      <c r="D195" s="6">
        <v>31</v>
      </c>
      <c r="E195" s="6">
        <v>217</v>
      </c>
      <c r="F195" s="6">
        <v>1</v>
      </c>
      <c r="G195" s="6">
        <v>200</v>
      </c>
      <c r="H195" s="6">
        <v>4</v>
      </c>
      <c r="I195" s="6">
        <v>116</v>
      </c>
      <c r="J195" s="6">
        <v>1</v>
      </c>
      <c r="K195" s="6">
        <v>200</v>
      </c>
      <c r="L195" s="6">
        <v>47</v>
      </c>
      <c r="M195" s="6">
        <v>894</v>
      </c>
      <c r="N195" s="6">
        <v>161</v>
      </c>
      <c r="O195" s="6">
        <v>0</v>
      </c>
      <c r="P195" s="6">
        <v>161</v>
      </c>
      <c r="Q195" s="6">
        <v>5</v>
      </c>
      <c r="R195" s="6">
        <v>156</v>
      </c>
      <c r="S195" s="6">
        <v>5</v>
      </c>
      <c r="T195" s="6">
        <v>5</v>
      </c>
      <c r="U195" s="6">
        <v>8344</v>
      </c>
    </row>
    <row r="196" spans="1:21" ht="15" thickBot="1" x14ac:dyDescent="0.35">
      <c r="A196" s="4" t="s">
        <v>3446</v>
      </c>
      <c r="B196" s="3" t="s">
        <v>219</v>
      </c>
      <c r="C196" s="4" t="s">
        <v>179</v>
      </c>
      <c r="D196" s="6">
        <v>39</v>
      </c>
      <c r="E196" s="6">
        <v>347</v>
      </c>
      <c r="F196" s="6">
        <v>0</v>
      </c>
      <c r="G196" s="6">
        <v>0</v>
      </c>
      <c r="H196" s="6">
        <v>18</v>
      </c>
      <c r="I196" s="6">
        <v>112</v>
      </c>
      <c r="J196" s="45" t="s">
        <v>2557</v>
      </c>
      <c r="K196" s="45" t="s">
        <v>2557</v>
      </c>
      <c r="L196" s="6">
        <v>57</v>
      </c>
      <c r="M196" s="6">
        <v>459</v>
      </c>
      <c r="N196" s="6">
        <v>23</v>
      </c>
      <c r="O196" s="6">
        <v>15</v>
      </c>
      <c r="P196" s="6">
        <v>38</v>
      </c>
      <c r="Q196" s="6">
        <v>0</v>
      </c>
      <c r="R196" s="45" t="s">
        <v>2557</v>
      </c>
      <c r="S196" s="6">
        <v>0</v>
      </c>
      <c r="T196" s="6">
        <v>0</v>
      </c>
      <c r="U196" s="6">
        <v>7424</v>
      </c>
    </row>
    <row r="197" spans="1:21" ht="15" thickBot="1" x14ac:dyDescent="0.35">
      <c r="A197" s="4" t="s">
        <v>3447</v>
      </c>
      <c r="B197" s="3" t="s">
        <v>220</v>
      </c>
      <c r="C197" s="4" t="s">
        <v>179</v>
      </c>
      <c r="D197" s="6">
        <v>296</v>
      </c>
      <c r="E197" s="6">
        <v>9768</v>
      </c>
      <c r="F197" s="6">
        <v>97</v>
      </c>
      <c r="G197" s="6">
        <v>4100</v>
      </c>
      <c r="H197" s="6">
        <v>73</v>
      </c>
      <c r="I197" s="6">
        <v>1500</v>
      </c>
      <c r="J197" s="6">
        <v>12</v>
      </c>
      <c r="K197" s="6">
        <v>350</v>
      </c>
      <c r="L197" s="6">
        <v>500</v>
      </c>
      <c r="M197" s="6">
        <v>16213</v>
      </c>
      <c r="N197" s="6">
        <v>143</v>
      </c>
      <c r="O197" s="6">
        <v>38</v>
      </c>
      <c r="P197" s="6">
        <v>181</v>
      </c>
      <c r="Q197" s="6">
        <v>11</v>
      </c>
      <c r="R197" s="6">
        <v>423</v>
      </c>
      <c r="S197" s="6">
        <v>11</v>
      </c>
      <c r="T197" s="6">
        <v>72</v>
      </c>
      <c r="U197" s="6">
        <v>9765</v>
      </c>
    </row>
    <row r="198" spans="1:21" ht="15" thickBot="1" x14ac:dyDescent="0.35">
      <c r="A198" s="4" t="s">
        <v>3448</v>
      </c>
      <c r="B198" s="3" t="s">
        <v>221</v>
      </c>
      <c r="C198" s="4" t="s">
        <v>179</v>
      </c>
      <c r="D198" s="6">
        <v>24</v>
      </c>
      <c r="E198" s="6">
        <v>197</v>
      </c>
      <c r="F198" s="6">
        <v>1</v>
      </c>
      <c r="G198" s="6">
        <v>5</v>
      </c>
      <c r="H198" s="6">
        <v>50</v>
      </c>
      <c r="I198" s="6">
        <v>233</v>
      </c>
      <c r="J198" s="6">
        <v>14</v>
      </c>
      <c r="K198" s="6">
        <v>586</v>
      </c>
      <c r="L198" s="6">
        <v>96</v>
      </c>
      <c r="M198" s="6">
        <v>1373</v>
      </c>
      <c r="N198" s="6">
        <v>74</v>
      </c>
      <c r="O198" s="6">
        <v>3</v>
      </c>
      <c r="P198" s="6">
        <v>77</v>
      </c>
      <c r="Q198" s="6">
        <v>6</v>
      </c>
      <c r="R198" s="6">
        <v>347</v>
      </c>
      <c r="S198" s="6">
        <v>1</v>
      </c>
      <c r="T198" s="6">
        <v>5</v>
      </c>
      <c r="U198" s="6">
        <v>9623</v>
      </c>
    </row>
    <row r="199" spans="1:21" ht="15" thickBot="1" x14ac:dyDescent="0.35">
      <c r="A199" s="4" t="s">
        <v>3449</v>
      </c>
      <c r="B199" s="3" t="s">
        <v>222</v>
      </c>
      <c r="C199" s="4" t="s">
        <v>179</v>
      </c>
      <c r="D199" s="6">
        <v>13</v>
      </c>
      <c r="E199" s="6">
        <v>168</v>
      </c>
      <c r="F199" s="6">
        <v>0</v>
      </c>
      <c r="G199" s="6">
        <v>0</v>
      </c>
      <c r="H199" s="6">
        <v>47</v>
      </c>
      <c r="I199" s="6">
        <v>256</v>
      </c>
      <c r="J199" s="6">
        <v>4</v>
      </c>
      <c r="K199" s="6">
        <v>105</v>
      </c>
      <c r="L199" s="6">
        <v>65</v>
      </c>
      <c r="M199" s="6">
        <v>538</v>
      </c>
      <c r="N199" s="6">
        <v>43</v>
      </c>
      <c r="O199" s="6">
        <v>0</v>
      </c>
      <c r="P199" s="6">
        <v>43</v>
      </c>
      <c r="Q199" s="6">
        <v>1</v>
      </c>
      <c r="R199" s="6">
        <v>9</v>
      </c>
      <c r="S199" s="6">
        <v>0</v>
      </c>
      <c r="T199" s="6">
        <v>0</v>
      </c>
      <c r="U199" s="6">
        <v>7656</v>
      </c>
    </row>
    <row r="200" spans="1:21" ht="15" thickBot="1" x14ac:dyDescent="0.35">
      <c r="A200" s="4" t="s">
        <v>3450</v>
      </c>
      <c r="B200" s="3" t="s">
        <v>223</v>
      </c>
      <c r="C200" s="4" t="s">
        <v>179</v>
      </c>
      <c r="D200" s="6">
        <v>159</v>
      </c>
      <c r="E200" s="6">
        <v>4517</v>
      </c>
      <c r="F200" s="6">
        <v>19</v>
      </c>
      <c r="G200" s="6">
        <v>120</v>
      </c>
      <c r="H200" s="6">
        <v>35</v>
      </c>
      <c r="I200" s="6">
        <v>617</v>
      </c>
      <c r="J200" s="6">
        <v>10</v>
      </c>
      <c r="K200" s="6">
        <v>233</v>
      </c>
      <c r="L200" s="6">
        <v>246</v>
      </c>
      <c r="M200" s="6">
        <v>7634</v>
      </c>
      <c r="N200" s="6">
        <v>201</v>
      </c>
      <c r="O200" s="6">
        <v>8</v>
      </c>
      <c r="P200" s="6">
        <v>209</v>
      </c>
      <c r="Q200" s="6">
        <v>23</v>
      </c>
      <c r="R200" s="6">
        <v>2147</v>
      </c>
      <c r="S200" s="6">
        <v>0</v>
      </c>
      <c r="T200" s="6">
        <v>0</v>
      </c>
      <c r="U200" s="6">
        <v>8354</v>
      </c>
    </row>
    <row r="201" spans="1:21" ht="15" thickBot="1" x14ac:dyDescent="0.35">
      <c r="A201" s="4" t="s">
        <v>3451</v>
      </c>
      <c r="B201" s="3" t="s">
        <v>224</v>
      </c>
      <c r="C201" s="4" t="s">
        <v>179</v>
      </c>
      <c r="D201" s="6">
        <v>30</v>
      </c>
      <c r="E201" s="6">
        <v>80</v>
      </c>
      <c r="F201" s="6">
        <v>0</v>
      </c>
      <c r="G201" s="6">
        <v>0</v>
      </c>
      <c r="H201" s="6">
        <v>1</v>
      </c>
      <c r="I201" s="6">
        <v>25</v>
      </c>
      <c r="J201" s="6">
        <v>1</v>
      </c>
      <c r="K201" s="6">
        <v>85</v>
      </c>
      <c r="L201" s="6">
        <v>32</v>
      </c>
      <c r="M201" s="6">
        <v>190</v>
      </c>
      <c r="N201" s="6">
        <v>0</v>
      </c>
      <c r="O201" s="6">
        <v>0</v>
      </c>
      <c r="P201" s="6">
        <v>0</v>
      </c>
      <c r="Q201" s="6">
        <v>0</v>
      </c>
      <c r="R201" s="6">
        <v>0</v>
      </c>
      <c r="S201" s="6">
        <v>0</v>
      </c>
      <c r="T201" s="6">
        <v>0</v>
      </c>
      <c r="U201" s="6">
        <v>8640</v>
      </c>
    </row>
    <row r="202" spans="1:21" ht="15" thickBot="1" x14ac:dyDescent="0.35">
      <c r="A202" s="4" t="s">
        <v>3452</v>
      </c>
      <c r="B202" s="3" t="s">
        <v>225</v>
      </c>
      <c r="C202" s="4" t="s">
        <v>179</v>
      </c>
      <c r="D202" s="6">
        <v>91</v>
      </c>
      <c r="E202" s="6">
        <v>840</v>
      </c>
      <c r="F202" s="6">
        <v>12</v>
      </c>
      <c r="G202" s="6">
        <v>141</v>
      </c>
      <c r="H202" s="6">
        <v>20</v>
      </c>
      <c r="I202" s="6">
        <v>1911</v>
      </c>
      <c r="J202" s="45" t="s">
        <v>2557</v>
      </c>
      <c r="K202" s="45" t="s">
        <v>2557</v>
      </c>
      <c r="L202" s="6">
        <v>173</v>
      </c>
      <c r="M202" s="6">
        <v>3737</v>
      </c>
      <c r="N202" s="6">
        <v>91</v>
      </c>
      <c r="O202" s="6">
        <v>58</v>
      </c>
      <c r="P202" s="6">
        <v>149</v>
      </c>
      <c r="Q202" s="6">
        <v>34</v>
      </c>
      <c r="R202" s="6">
        <v>575</v>
      </c>
      <c r="S202" s="6">
        <v>16</v>
      </c>
      <c r="T202" s="6">
        <v>270</v>
      </c>
      <c r="U202" s="6">
        <v>9969</v>
      </c>
    </row>
    <row r="203" spans="1:21" ht="15" thickBot="1" x14ac:dyDescent="0.35">
      <c r="A203" s="4" t="s">
        <v>3453</v>
      </c>
      <c r="B203" s="3" t="s">
        <v>226</v>
      </c>
      <c r="C203" s="4" t="s">
        <v>179</v>
      </c>
      <c r="D203" s="6">
        <v>65</v>
      </c>
      <c r="E203" s="6">
        <v>972</v>
      </c>
      <c r="F203" s="6">
        <v>0</v>
      </c>
      <c r="G203" s="6">
        <v>0</v>
      </c>
      <c r="H203" s="6">
        <v>1</v>
      </c>
      <c r="I203" s="6">
        <v>17</v>
      </c>
      <c r="J203" s="6">
        <v>0</v>
      </c>
      <c r="K203" s="6">
        <v>0</v>
      </c>
      <c r="L203" s="6">
        <v>86</v>
      </c>
      <c r="M203" s="6">
        <v>1554</v>
      </c>
      <c r="N203" s="6">
        <v>435</v>
      </c>
      <c r="O203" s="6">
        <v>119</v>
      </c>
      <c r="P203" s="6">
        <v>554</v>
      </c>
      <c r="Q203" s="6">
        <v>19</v>
      </c>
      <c r="R203" s="6">
        <v>561</v>
      </c>
      <c r="S203" s="6">
        <v>1</v>
      </c>
      <c r="T203" s="6">
        <v>4</v>
      </c>
      <c r="U203" s="6">
        <v>7034</v>
      </c>
    </row>
    <row r="204" spans="1:21" ht="15" thickBot="1" x14ac:dyDescent="0.35">
      <c r="A204" s="4" t="s">
        <v>3454</v>
      </c>
      <c r="B204" s="3" t="s">
        <v>227</v>
      </c>
      <c r="C204" s="4" t="s">
        <v>179</v>
      </c>
      <c r="D204" s="6">
        <v>109</v>
      </c>
      <c r="E204" s="6">
        <v>2996</v>
      </c>
      <c r="F204" s="6">
        <v>20</v>
      </c>
      <c r="G204" s="6">
        <v>141</v>
      </c>
      <c r="H204" s="6">
        <v>6</v>
      </c>
      <c r="I204" s="6">
        <v>180</v>
      </c>
      <c r="J204" s="6">
        <v>100</v>
      </c>
      <c r="K204" s="6">
        <v>789</v>
      </c>
      <c r="L204" s="6">
        <v>278</v>
      </c>
      <c r="M204" s="6">
        <v>5941</v>
      </c>
      <c r="N204" s="6">
        <v>202</v>
      </c>
      <c r="O204" s="6">
        <v>48</v>
      </c>
      <c r="P204" s="6">
        <v>250</v>
      </c>
      <c r="Q204" s="6">
        <v>37</v>
      </c>
      <c r="R204" s="6">
        <v>1779</v>
      </c>
      <c r="S204" s="6">
        <v>6</v>
      </c>
      <c r="T204" s="6">
        <v>56</v>
      </c>
      <c r="U204" s="6">
        <v>8833</v>
      </c>
    </row>
    <row r="205" spans="1:21" ht="15" thickBot="1" x14ac:dyDescent="0.35">
      <c r="A205" s="4" t="s">
        <v>3455</v>
      </c>
      <c r="B205" s="3" t="s">
        <v>228</v>
      </c>
      <c r="C205" s="4" t="s">
        <v>179</v>
      </c>
      <c r="D205" s="6">
        <v>111</v>
      </c>
      <c r="E205" s="6">
        <v>656</v>
      </c>
      <c r="F205" s="6">
        <v>0</v>
      </c>
      <c r="G205" s="6">
        <v>0</v>
      </c>
      <c r="H205" s="6">
        <v>17</v>
      </c>
      <c r="I205" s="6">
        <v>238</v>
      </c>
      <c r="J205" s="6">
        <v>11</v>
      </c>
      <c r="K205" s="6">
        <v>962</v>
      </c>
      <c r="L205" s="6">
        <v>154</v>
      </c>
      <c r="M205" s="6">
        <v>2064</v>
      </c>
      <c r="N205" s="6">
        <v>125</v>
      </c>
      <c r="O205" s="6">
        <v>0</v>
      </c>
      <c r="P205" s="6">
        <v>125</v>
      </c>
      <c r="Q205" s="6">
        <v>15</v>
      </c>
      <c r="R205" s="6">
        <v>208</v>
      </c>
      <c r="S205" s="6">
        <v>0</v>
      </c>
      <c r="T205" s="6">
        <v>0</v>
      </c>
      <c r="U205" s="6">
        <v>7431</v>
      </c>
    </row>
    <row r="206" spans="1:21" ht="15" thickBot="1" x14ac:dyDescent="0.35">
      <c r="A206" s="4" t="s">
        <v>3456</v>
      </c>
      <c r="B206" s="3" t="s">
        <v>229</v>
      </c>
      <c r="C206" s="4" t="s">
        <v>179</v>
      </c>
      <c r="D206" s="6">
        <v>180</v>
      </c>
      <c r="E206" s="6">
        <v>2509</v>
      </c>
      <c r="F206" s="6">
        <v>27</v>
      </c>
      <c r="G206" s="6">
        <v>224</v>
      </c>
      <c r="H206" s="6">
        <v>171</v>
      </c>
      <c r="I206" s="6">
        <v>3490</v>
      </c>
      <c r="J206" s="6">
        <v>89</v>
      </c>
      <c r="K206" s="6">
        <v>2459</v>
      </c>
      <c r="L206" s="6">
        <v>515</v>
      </c>
      <c r="M206" s="6">
        <v>9532</v>
      </c>
      <c r="N206" s="6">
        <v>60</v>
      </c>
      <c r="O206" s="6">
        <v>38</v>
      </c>
      <c r="P206" s="6">
        <v>98</v>
      </c>
      <c r="Q206" s="6">
        <v>41</v>
      </c>
      <c r="R206" s="6">
        <v>716</v>
      </c>
      <c r="S206" s="6">
        <v>7</v>
      </c>
      <c r="T206" s="6">
        <v>134</v>
      </c>
      <c r="U206" s="6">
        <v>11503</v>
      </c>
    </row>
    <row r="207" spans="1:21" ht="15" thickBot="1" x14ac:dyDescent="0.35">
      <c r="A207" s="4" t="s">
        <v>3457</v>
      </c>
      <c r="B207" s="3" t="s">
        <v>230</v>
      </c>
      <c r="C207" s="4" t="s">
        <v>179</v>
      </c>
      <c r="D207" s="6">
        <v>20</v>
      </c>
      <c r="E207" s="6">
        <v>643</v>
      </c>
      <c r="F207" s="6">
        <v>6</v>
      </c>
      <c r="G207" s="6">
        <v>240</v>
      </c>
      <c r="H207" s="6">
        <v>430</v>
      </c>
      <c r="I207" s="6">
        <v>2244</v>
      </c>
      <c r="J207" s="6">
        <v>14</v>
      </c>
      <c r="K207" s="6">
        <v>890</v>
      </c>
      <c r="L207" s="6">
        <v>483</v>
      </c>
      <c r="M207" s="6">
        <v>4305</v>
      </c>
      <c r="N207" s="6">
        <v>104</v>
      </c>
      <c r="O207" s="6">
        <v>4</v>
      </c>
      <c r="P207" s="6">
        <v>108</v>
      </c>
      <c r="Q207" s="6">
        <v>10</v>
      </c>
      <c r="R207" s="6">
        <v>270</v>
      </c>
      <c r="S207" s="6">
        <v>3</v>
      </c>
      <c r="T207" s="6">
        <v>18</v>
      </c>
      <c r="U207" s="6">
        <v>8891</v>
      </c>
    </row>
    <row r="208" spans="1:21" ht="15" thickBot="1" x14ac:dyDescent="0.35">
      <c r="A208" s="4" t="s">
        <v>3458</v>
      </c>
      <c r="B208" s="3" t="s">
        <v>231</v>
      </c>
      <c r="C208" s="4" t="s">
        <v>179</v>
      </c>
      <c r="D208" s="6">
        <v>14</v>
      </c>
      <c r="E208" s="6">
        <v>42</v>
      </c>
      <c r="F208" s="6">
        <v>8</v>
      </c>
      <c r="G208" s="6">
        <v>24</v>
      </c>
      <c r="H208" s="6">
        <v>39</v>
      </c>
      <c r="I208" s="6">
        <v>210</v>
      </c>
      <c r="J208" s="6">
        <v>10</v>
      </c>
      <c r="K208" s="6">
        <v>285</v>
      </c>
      <c r="L208" s="6">
        <v>91</v>
      </c>
      <c r="M208" s="6">
        <v>962</v>
      </c>
      <c r="N208" s="6">
        <v>116</v>
      </c>
      <c r="O208" s="6">
        <v>35</v>
      </c>
      <c r="P208" s="6">
        <v>151</v>
      </c>
      <c r="Q208" s="6">
        <v>19</v>
      </c>
      <c r="R208" s="6">
        <v>391</v>
      </c>
      <c r="S208" s="6">
        <v>1</v>
      </c>
      <c r="T208" s="6">
        <v>10</v>
      </c>
      <c r="U208" s="6">
        <v>8150</v>
      </c>
    </row>
    <row r="209" spans="1:21" ht="15" thickBot="1" x14ac:dyDescent="0.35">
      <c r="A209" s="4" t="s">
        <v>3459</v>
      </c>
      <c r="B209" s="3" t="s">
        <v>232</v>
      </c>
      <c r="C209" s="4" t="s">
        <v>179</v>
      </c>
      <c r="D209" s="6">
        <v>211</v>
      </c>
      <c r="E209" s="6">
        <v>3196</v>
      </c>
      <c r="F209" s="6">
        <v>9</v>
      </c>
      <c r="G209" s="6">
        <v>114</v>
      </c>
      <c r="H209" s="6">
        <v>64</v>
      </c>
      <c r="I209" s="6">
        <v>956</v>
      </c>
      <c r="J209" s="45" t="s">
        <v>2557</v>
      </c>
      <c r="K209" s="45" t="s">
        <v>2557</v>
      </c>
      <c r="L209" s="6">
        <v>305</v>
      </c>
      <c r="M209" s="6">
        <v>5421</v>
      </c>
      <c r="N209" s="6">
        <v>205</v>
      </c>
      <c r="O209" s="6">
        <v>25</v>
      </c>
      <c r="P209" s="6">
        <v>230</v>
      </c>
      <c r="Q209" s="6">
        <v>13</v>
      </c>
      <c r="R209" s="6">
        <v>1011</v>
      </c>
      <c r="S209" s="6">
        <v>8</v>
      </c>
      <c r="T209" s="6">
        <v>144</v>
      </c>
      <c r="U209" s="6">
        <v>7580</v>
      </c>
    </row>
    <row r="210" spans="1:21" ht="15" thickBot="1" x14ac:dyDescent="0.35">
      <c r="A210" s="4" t="s">
        <v>3460</v>
      </c>
      <c r="B210" s="3" t="s">
        <v>233</v>
      </c>
      <c r="C210" s="4" t="s">
        <v>179</v>
      </c>
      <c r="D210" s="6">
        <v>106</v>
      </c>
      <c r="E210" s="6">
        <v>2628</v>
      </c>
      <c r="F210" s="6">
        <v>0</v>
      </c>
      <c r="G210" s="6">
        <v>0</v>
      </c>
      <c r="H210" s="6">
        <v>71</v>
      </c>
      <c r="I210" s="6">
        <v>471</v>
      </c>
      <c r="J210" s="6">
        <v>0</v>
      </c>
      <c r="K210" s="6">
        <v>0</v>
      </c>
      <c r="L210" s="6">
        <v>204</v>
      </c>
      <c r="M210" s="6">
        <v>4026</v>
      </c>
      <c r="N210" s="6">
        <v>155</v>
      </c>
      <c r="O210" s="6">
        <v>40</v>
      </c>
      <c r="P210" s="6">
        <v>195</v>
      </c>
      <c r="Q210" s="6">
        <v>26</v>
      </c>
      <c r="R210" s="6">
        <v>923</v>
      </c>
      <c r="S210" s="6">
        <v>1</v>
      </c>
      <c r="T210" s="6">
        <v>4</v>
      </c>
      <c r="U210" s="6">
        <v>11480</v>
      </c>
    </row>
    <row r="211" spans="1:21" ht="15" thickBot="1" x14ac:dyDescent="0.35">
      <c r="A211" s="4" t="s">
        <v>3461</v>
      </c>
      <c r="B211" s="3" t="s">
        <v>234</v>
      </c>
      <c r="C211" s="4" t="s">
        <v>179</v>
      </c>
      <c r="D211" s="6">
        <v>72</v>
      </c>
      <c r="E211" s="6">
        <v>977</v>
      </c>
      <c r="F211" s="6">
        <v>0</v>
      </c>
      <c r="G211" s="6">
        <v>0</v>
      </c>
      <c r="H211" s="6">
        <v>25</v>
      </c>
      <c r="I211" s="6">
        <v>136</v>
      </c>
      <c r="J211" s="6">
        <v>0</v>
      </c>
      <c r="K211" s="6">
        <v>0</v>
      </c>
      <c r="L211" s="6">
        <v>104</v>
      </c>
      <c r="M211" s="6">
        <v>1469</v>
      </c>
      <c r="N211" s="6">
        <v>290</v>
      </c>
      <c r="O211" s="6">
        <v>53</v>
      </c>
      <c r="P211" s="6">
        <v>343</v>
      </c>
      <c r="Q211" s="6">
        <v>7</v>
      </c>
      <c r="R211" s="6">
        <v>356</v>
      </c>
      <c r="S211" s="6">
        <v>0</v>
      </c>
      <c r="T211" s="6">
        <v>0</v>
      </c>
      <c r="U211" s="6">
        <v>7798</v>
      </c>
    </row>
    <row r="212" spans="1:21" ht="15" thickBot="1" x14ac:dyDescent="0.35">
      <c r="A212" s="4" t="s">
        <v>3462</v>
      </c>
      <c r="B212" s="3" t="s">
        <v>235</v>
      </c>
      <c r="C212" s="4" t="s">
        <v>179</v>
      </c>
      <c r="D212" s="6">
        <v>79</v>
      </c>
      <c r="E212" s="6">
        <v>1555</v>
      </c>
      <c r="F212" s="6">
        <v>1</v>
      </c>
      <c r="G212" s="6">
        <v>1</v>
      </c>
      <c r="H212" s="6">
        <v>30</v>
      </c>
      <c r="I212" s="6">
        <v>315</v>
      </c>
      <c r="J212" s="6">
        <v>2</v>
      </c>
      <c r="K212" s="6">
        <v>449</v>
      </c>
      <c r="L212" s="6">
        <v>131</v>
      </c>
      <c r="M212" s="6">
        <v>3402</v>
      </c>
      <c r="N212" s="6">
        <v>381</v>
      </c>
      <c r="O212" s="6">
        <v>89</v>
      </c>
      <c r="P212" s="6">
        <v>470</v>
      </c>
      <c r="Q212" s="6">
        <v>14</v>
      </c>
      <c r="R212" s="6">
        <v>1066</v>
      </c>
      <c r="S212" s="6">
        <v>5</v>
      </c>
      <c r="T212" s="6">
        <v>16</v>
      </c>
      <c r="U212" s="6">
        <v>7357</v>
      </c>
    </row>
    <row r="213" spans="1:21" ht="15" thickBot="1" x14ac:dyDescent="0.35">
      <c r="A213" s="4" t="s">
        <v>3463</v>
      </c>
      <c r="B213" s="3" t="s">
        <v>236</v>
      </c>
      <c r="C213" s="4" t="s">
        <v>179</v>
      </c>
      <c r="D213" s="6">
        <v>4</v>
      </c>
      <c r="E213" s="6">
        <v>225</v>
      </c>
      <c r="F213" s="6">
        <v>2</v>
      </c>
      <c r="G213" s="6">
        <v>50</v>
      </c>
      <c r="H213" s="6">
        <v>4</v>
      </c>
      <c r="I213" s="6">
        <v>200</v>
      </c>
      <c r="J213" s="6">
        <v>1</v>
      </c>
      <c r="K213" s="6">
        <v>200</v>
      </c>
      <c r="L213" s="6">
        <v>13</v>
      </c>
      <c r="M213" s="6">
        <v>825</v>
      </c>
      <c r="N213" s="6">
        <v>125</v>
      </c>
      <c r="O213" s="6">
        <v>25</v>
      </c>
      <c r="P213" s="6">
        <v>150</v>
      </c>
      <c r="Q213" s="6">
        <v>1</v>
      </c>
      <c r="R213" s="6">
        <v>100</v>
      </c>
      <c r="S213" s="6">
        <v>1</v>
      </c>
      <c r="T213" s="6">
        <v>50</v>
      </c>
      <c r="U213" s="6">
        <v>7103</v>
      </c>
    </row>
    <row r="214" spans="1:21" ht="15" thickBot="1" x14ac:dyDescent="0.35">
      <c r="A214" s="4" t="s">
        <v>3464</v>
      </c>
      <c r="B214" s="3" t="s">
        <v>237</v>
      </c>
      <c r="C214" s="4" t="s">
        <v>179</v>
      </c>
      <c r="D214" s="6">
        <v>138</v>
      </c>
      <c r="E214" s="6">
        <v>5021</v>
      </c>
      <c r="F214" s="6">
        <v>15</v>
      </c>
      <c r="G214" s="6">
        <v>153</v>
      </c>
      <c r="H214" s="6">
        <v>168</v>
      </c>
      <c r="I214" s="6">
        <v>1021</v>
      </c>
      <c r="J214" s="6">
        <v>6</v>
      </c>
      <c r="K214" s="6">
        <v>123</v>
      </c>
      <c r="L214" s="6">
        <v>349</v>
      </c>
      <c r="M214" s="6">
        <v>8036</v>
      </c>
      <c r="N214" s="6">
        <v>295</v>
      </c>
      <c r="O214" s="6">
        <v>55</v>
      </c>
      <c r="P214" s="6">
        <v>350</v>
      </c>
      <c r="Q214" s="6">
        <v>16</v>
      </c>
      <c r="R214" s="6">
        <v>1592</v>
      </c>
      <c r="S214" s="6">
        <v>6</v>
      </c>
      <c r="T214" s="6">
        <v>126</v>
      </c>
      <c r="U214" s="6">
        <v>10017</v>
      </c>
    </row>
    <row r="215" spans="1:21" ht="15" thickBot="1" x14ac:dyDescent="0.35">
      <c r="A215" s="4" t="s">
        <v>3465</v>
      </c>
      <c r="B215" s="3" t="s">
        <v>238</v>
      </c>
      <c r="C215" s="4" t="s">
        <v>179</v>
      </c>
      <c r="D215" s="6">
        <v>16</v>
      </c>
      <c r="E215" s="6">
        <v>138</v>
      </c>
      <c r="F215" s="6">
        <v>14</v>
      </c>
      <c r="G215" s="6">
        <v>300</v>
      </c>
      <c r="H215" s="6">
        <v>2</v>
      </c>
      <c r="I215" s="6">
        <v>127</v>
      </c>
      <c r="J215" s="6">
        <v>27</v>
      </c>
      <c r="K215" s="6">
        <v>668</v>
      </c>
      <c r="L215" s="6">
        <v>94</v>
      </c>
      <c r="M215" s="6">
        <v>2550</v>
      </c>
      <c r="N215" s="6">
        <v>141</v>
      </c>
      <c r="O215" s="6">
        <v>59</v>
      </c>
      <c r="P215" s="6">
        <v>200</v>
      </c>
      <c r="Q215" s="6">
        <v>25</v>
      </c>
      <c r="R215" s="6">
        <v>1255</v>
      </c>
      <c r="S215" s="6">
        <v>10</v>
      </c>
      <c r="T215" s="6">
        <v>62</v>
      </c>
      <c r="U215" s="6">
        <v>7272</v>
      </c>
    </row>
    <row r="216" spans="1:21" ht="15" thickBot="1" x14ac:dyDescent="0.35">
      <c r="A216" s="4" t="s">
        <v>3466</v>
      </c>
      <c r="B216" s="3" t="s">
        <v>239</v>
      </c>
      <c r="C216" s="4" t="s">
        <v>179</v>
      </c>
      <c r="D216" s="6">
        <v>6</v>
      </c>
      <c r="E216" s="6">
        <v>51</v>
      </c>
      <c r="F216" s="6">
        <v>0</v>
      </c>
      <c r="G216" s="6">
        <v>0</v>
      </c>
      <c r="H216" s="6">
        <v>2</v>
      </c>
      <c r="I216" s="6">
        <v>25</v>
      </c>
      <c r="J216" s="6">
        <v>0</v>
      </c>
      <c r="K216" s="6">
        <v>0</v>
      </c>
      <c r="L216" s="6">
        <v>31</v>
      </c>
      <c r="M216" s="6">
        <v>402</v>
      </c>
      <c r="N216" s="6">
        <v>14</v>
      </c>
      <c r="O216" s="6">
        <v>0</v>
      </c>
      <c r="P216" s="6">
        <v>14</v>
      </c>
      <c r="Q216" s="6">
        <v>23</v>
      </c>
      <c r="R216" s="6">
        <v>326</v>
      </c>
      <c r="S216" s="6">
        <v>0</v>
      </c>
      <c r="T216" s="6">
        <v>0</v>
      </c>
      <c r="U216" s="6">
        <v>11377</v>
      </c>
    </row>
    <row r="217" spans="1:21" ht="15" thickBot="1" x14ac:dyDescent="0.35">
      <c r="A217" s="4" t="s">
        <v>3467</v>
      </c>
      <c r="B217" s="3" t="s">
        <v>240</v>
      </c>
      <c r="C217" s="4" t="s">
        <v>179</v>
      </c>
      <c r="D217" s="6">
        <v>44</v>
      </c>
      <c r="E217" s="6">
        <v>1662</v>
      </c>
      <c r="F217" s="6">
        <v>53</v>
      </c>
      <c r="G217" s="6">
        <v>410</v>
      </c>
      <c r="H217" s="6">
        <v>44</v>
      </c>
      <c r="I217" s="6">
        <v>442</v>
      </c>
      <c r="J217" s="6">
        <v>16</v>
      </c>
      <c r="K217" s="6">
        <v>326</v>
      </c>
      <c r="L217" s="6">
        <v>173</v>
      </c>
      <c r="M217" s="6">
        <v>3322</v>
      </c>
      <c r="N217" s="6">
        <v>287</v>
      </c>
      <c r="O217" s="6">
        <v>31</v>
      </c>
      <c r="P217" s="6">
        <v>318</v>
      </c>
      <c r="Q217" s="6">
        <v>12</v>
      </c>
      <c r="R217" s="6">
        <v>463</v>
      </c>
      <c r="S217" s="6">
        <v>4</v>
      </c>
      <c r="T217" s="6">
        <v>19</v>
      </c>
      <c r="U217" s="6">
        <v>8386</v>
      </c>
    </row>
    <row r="218" spans="1:21" ht="15" thickBot="1" x14ac:dyDescent="0.35">
      <c r="A218" s="4" t="s">
        <v>3468</v>
      </c>
      <c r="B218" s="3" t="s">
        <v>241</v>
      </c>
      <c r="C218" s="4" t="s">
        <v>179</v>
      </c>
      <c r="D218" s="6">
        <v>3</v>
      </c>
      <c r="E218" s="6">
        <v>111</v>
      </c>
      <c r="F218" s="6">
        <v>1</v>
      </c>
      <c r="G218" s="6">
        <v>15</v>
      </c>
      <c r="H218" s="6">
        <v>8</v>
      </c>
      <c r="I218" s="6">
        <v>98</v>
      </c>
      <c r="J218" s="6">
        <v>0</v>
      </c>
      <c r="K218" s="6">
        <v>0</v>
      </c>
      <c r="L218" s="6">
        <v>33</v>
      </c>
      <c r="M218" s="6">
        <v>665</v>
      </c>
      <c r="N218" s="6">
        <v>327</v>
      </c>
      <c r="O218" s="6">
        <v>114</v>
      </c>
      <c r="P218" s="6">
        <v>441</v>
      </c>
      <c r="Q218" s="6">
        <v>11</v>
      </c>
      <c r="R218" s="6">
        <v>327</v>
      </c>
      <c r="S218" s="6">
        <v>10</v>
      </c>
      <c r="T218" s="6">
        <v>114</v>
      </c>
      <c r="U218" s="6">
        <v>9110</v>
      </c>
    </row>
    <row r="219" spans="1:21" ht="15" thickBot="1" x14ac:dyDescent="0.35">
      <c r="A219" s="4" t="s">
        <v>3469</v>
      </c>
      <c r="B219" s="3" t="s">
        <v>242</v>
      </c>
      <c r="C219" s="4" t="s">
        <v>179</v>
      </c>
      <c r="D219" s="6">
        <v>132</v>
      </c>
      <c r="E219" s="6">
        <v>1228</v>
      </c>
      <c r="F219" s="6">
        <v>0</v>
      </c>
      <c r="G219" s="6">
        <v>0</v>
      </c>
      <c r="H219" s="6">
        <v>23</v>
      </c>
      <c r="I219" s="6">
        <v>815</v>
      </c>
      <c r="J219" s="6">
        <v>2</v>
      </c>
      <c r="K219" s="6">
        <v>200</v>
      </c>
      <c r="L219" s="6">
        <v>166</v>
      </c>
      <c r="M219" s="6">
        <v>3079</v>
      </c>
      <c r="N219" s="6">
        <v>163</v>
      </c>
      <c r="O219" s="6">
        <v>0</v>
      </c>
      <c r="P219" s="6">
        <v>163</v>
      </c>
      <c r="Q219" s="6">
        <v>9</v>
      </c>
      <c r="R219" s="6">
        <v>836</v>
      </c>
      <c r="S219" s="6">
        <v>0</v>
      </c>
      <c r="T219" s="6">
        <v>0</v>
      </c>
      <c r="U219" s="6">
        <v>9645</v>
      </c>
    </row>
    <row r="220" spans="1:21" ht="15" thickBot="1" x14ac:dyDescent="0.35">
      <c r="A220" s="4" t="s">
        <v>3470</v>
      </c>
      <c r="B220" s="3" t="s">
        <v>243</v>
      </c>
      <c r="C220" s="4" t="s">
        <v>179</v>
      </c>
      <c r="D220" s="6">
        <v>18</v>
      </c>
      <c r="E220" s="6">
        <v>982</v>
      </c>
      <c r="F220" s="6">
        <v>0</v>
      </c>
      <c r="G220" s="6">
        <v>0</v>
      </c>
      <c r="H220" s="6">
        <v>28</v>
      </c>
      <c r="I220" s="6">
        <v>296</v>
      </c>
      <c r="J220" s="6">
        <v>27</v>
      </c>
      <c r="K220" s="6">
        <v>2537</v>
      </c>
      <c r="L220" s="6">
        <v>83</v>
      </c>
      <c r="M220" s="6">
        <v>4617</v>
      </c>
      <c r="N220" s="6">
        <v>121</v>
      </c>
      <c r="O220" s="6">
        <v>8</v>
      </c>
      <c r="P220" s="6">
        <v>129</v>
      </c>
      <c r="Q220" s="6">
        <v>8</v>
      </c>
      <c r="R220" s="6">
        <v>794</v>
      </c>
      <c r="S220" s="6">
        <v>2</v>
      </c>
      <c r="T220" s="6">
        <v>8</v>
      </c>
      <c r="U220" s="6">
        <v>9301</v>
      </c>
    </row>
    <row r="221" spans="1:21" ht="15" thickBot="1" x14ac:dyDescent="0.35">
      <c r="A221" s="4" t="s">
        <v>3471</v>
      </c>
      <c r="B221" s="3" t="s">
        <v>244</v>
      </c>
      <c r="C221" s="4" t="s">
        <v>179</v>
      </c>
      <c r="D221" s="6">
        <v>44</v>
      </c>
      <c r="E221" s="6">
        <v>329</v>
      </c>
      <c r="F221" s="6">
        <v>6</v>
      </c>
      <c r="G221" s="6">
        <v>36</v>
      </c>
      <c r="H221" s="6">
        <v>10</v>
      </c>
      <c r="I221" s="6">
        <v>112</v>
      </c>
      <c r="J221" s="6">
        <v>4</v>
      </c>
      <c r="K221" s="6">
        <v>68</v>
      </c>
      <c r="L221" s="6">
        <v>78</v>
      </c>
      <c r="M221" s="6">
        <v>667</v>
      </c>
      <c r="N221" s="6">
        <v>16</v>
      </c>
      <c r="O221" s="6">
        <v>0</v>
      </c>
      <c r="P221" s="6">
        <v>16</v>
      </c>
      <c r="Q221" s="6">
        <v>9</v>
      </c>
      <c r="R221" s="6">
        <v>109</v>
      </c>
      <c r="S221" s="6">
        <v>5</v>
      </c>
      <c r="T221" s="6">
        <v>13</v>
      </c>
      <c r="U221" s="6">
        <v>7851</v>
      </c>
    </row>
    <row r="222" spans="1:21" ht="15" thickBot="1" x14ac:dyDescent="0.35">
      <c r="A222" s="4" t="s">
        <v>3472</v>
      </c>
      <c r="B222" s="3" t="s">
        <v>245</v>
      </c>
      <c r="C222" s="4" t="s">
        <v>179</v>
      </c>
      <c r="D222" s="6">
        <v>9</v>
      </c>
      <c r="E222" s="6">
        <v>1030</v>
      </c>
      <c r="F222" s="6">
        <v>4</v>
      </c>
      <c r="G222" s="6">
        <v>124</v>
      </c>
      <c r="H222" s="6">
        <v>6</v>
      </c>
      <c r="I222" s="6">
        <v>323</v>
      </c>
      <c r="J222" s="6">
        <v>2</v>
      </c>
      <c r="K222" s="6">
        <v>333</v>
      </c>
      <c r="L222" s="6">
        <v>34</v>
      </c>
      <c r="M222" s="6">
        <v>2058</v>
      </c>
      <c r="N222" s="6">
        <v>87</v>
      </c>
      <c r="O222" s="6">
        <v>30</v>
      </c>
      <c r="P222" s="6">
        <v>117</v>
      </c>
      <c r="Q222" s="6">
        <v>9</v>
      </c>
      <c r="R222" s="6">
        <v>194</v>
      </c>
      <c r="S222" s="6">
        <v>4</v>
      </c>
      <c r="T222" s="6">
        <v>54</v>
      </c>
      <c r="U222" s="6">
        <v>10250</v>
      </c>
    </row>
    <row r="223" spans="1:21" ht="15" thickBot="1" x14ac:dyDescent="0.35">
      <c r="A223" s="4" t="s">
        <v>3473</v>
      </c>
      <c r="B223" s="3" t="s">
        <v>246</v>
      </c>
      <c r="C223" s="4" t="s">
        <v>179</v>
      </c>
      <c r="D223" s="6">
        <v>68</v>
      </c>
      <c r="E223" s="6">
        <v>3177</v>
      </c>
      <c r="F223" s="6">
        <v>1</v>
      </c>
      <c r="G223" s="6">
        <v>3</v>
      </c>
      <c r="H223" s="6">
        <v>13</v>
      </c>
      <c r="I223" s="6">
        <v>170</v>
      </c>
      <c r="J223" s="6">
        <v>1</v>
      </c>
      <c r="K223" s="6">
        <v>51</v>
      </c>
      <c r="L223" s="6">
        <v>95</v>
      </c>
      <c r="M223" s="6">
        <v>3789</v>
      </c>
      <c r="N223" s="6">
        <v>132</v>
      </c>
      <c r="O223" s="6">
        <v>21</v>
      </c>
      <c r="P223" s="6">
        <v>153</v>
      </c>
      <c r="Q223" s="6">
        <v>9</v>
      </c>
      <c r="R223" s="6">
        <v>367</v>
      </c>
      <c r="S223" s="6">
        <v>3</v>
      </c>
      <c r="T223" s="6">
        <v>21</v>
      </c>
      <c r="U223" s="6">
        <v>10662</v>
      </c>
    </row>
    <row r="224" spans="1:21" ht="15" thickBot="1" x14ac:dyDescent="0.35">
      <c r="A224" s="4" t="s">
        <v>3474</v>
      </c>
      <c r="B224" s="3" t="s">
        <v>247</v>
      </c>
      <c r="C224" s="4" t="s">
        <v>179</v>
      </c>
      <c r="D224" s="6">
        <v>62</v>
      </c>
      <c r="E224" s="6">
        <v>460</v>
      </c>
      <c r="F224" s="6">
        <v>0</v>
      </c>
      <c r="G224" s="6">
        <v>0</v>
      </c>
      <c r="H224" s="6">
        <v>13</v>
      </c>
      <c r="I224" s="6">
        <v>209</v>
      </c>
      <c r="J224" s="6">
        <v>0</v>
      </c>
      <c r="K224" s="6">
        <v>0</v>
      </c>
      <c r="L224" s="6">
        <v>88</v>
      </c>
      <c r="M224" s="6">
        <v>927</v>
      </c>
      <c r="N224" s="6">
        <v>378</v>
      </c>
      <c r="O224" s="6">
        <v>91</v>
      </c>
      <c r="P224" s="6">
        <v>469</v>
      </c>
      <c r="Q224" s="6">
        <v>12</v>
      </c>
      <c r="R224" s="6">
        <v>250</v>
      </c>
      <c r="S224" s="6">
        <v>1</v>
      </c>
      <c r="T224" s="6">
        <v>8</v>
      </c>
      <c r="U224" s="6">
        <v>11985</v>
      </c>
    </row>
    <row r="225" spans="1:21" ht="15" thickBot="1" x14ac:dyDescent="0.35">
      <c r="A225" s="4" t="s">
        <v>3475</v>
      </c>
      <c r="B225" s="3" t="s">
        <v>248</v>
      </c>
      <c r="C225" s="4" t="s">
        <v>179</v>
      </c>
      <c r="D225" s="6">
        <v>74</v>
      </c>
      <c r="E225" s="6">
        <v>1568</v>
      </c>
      <c r="F225" s="6">
        <v>0</v>
      </c>
      <c r="G225" s="6">
        <v>0</v>
      </c>
      <c r="H225" s="6">
        <v>25</v>
      </c>
      <c r="I225" s="6">
        <v>214</v>
      </c>
      <c r="J225" s="6">
        <v>0</v>
      </c>
      <c r="K225" s="6">
        <v>0</v>
      </c>
      <c r="L225" s="6">
        <v>105</v>
      </c>
      <c r="M225" s="6">
        <v>2232</v>
      </c>
      <c r="N225" s="6">
        <v>120</v>
      </c>
      <c r="O225" s="6">
        <v>0</v>
      </c>
      <c r="P225" s="6">
        <v>120</v>
      </c>
      <c r="Q225" s="6">
        <v>6</v>
      </c>
      <c r="R225" s="6">
        <v>450</v>
      </c>
      <c r="S225" s="6">
        <v>0</v>
      </c>
      <c r="T225" s="6">
        <v>0</v>
      </c>
      <c r="U225" s="6">
        <v>8147</v>
      </c>
    </row>
    <row r="226" spans="1:21" ht="15" thickBot="1" x14ac:dyDescent="0.35">
      <c r="A226" s="4" t="s">
        <v>3476</v>
      </c>
      <c r="B226" s="3" t="s">
        <v>249</v>
      </c>
      <c r="C226" s="4" t="s">
        <v>179</v>
      </c>
      <c r="D226" s="6">
        <v>70</v>
      </c>
      <c r="E226" s="6">
        <v>942</v>
      </c>
      <c r="F226" s="6">
        <v>0</v>
      </c>
      <c r="G226" s="6">
        <v>0</v>
      </c>
      <c r="H226" s="6">
        <v>15</v>
      </c>
      <c r="I226" s="6">
        <v>194</v>
      </c>
      <c r="J226" s="6">
        <v>3</v>
      </c>
      <c r="K226" s="6">
        <v>212</v>
      </c>
      <c r="L226" s="6">
        <v>127</v>
      </c>
      <c r="M226" s="6">
        <v>5811</v>
      </c>
      <c r="N226" s="6">
        <v>491</v>
      </c>
      <c r="O226" s="6">
        <v>49</v>
      </c>
      <c r="P226" s="6">
        <v>540</v>
      </c>
      <c r="Q226" s="6">
        <v>24</v>
      </c>
      <c r="R226" s="6">
        <v>3970</v>
      </c>
      <c r="S226" s="6">
        <v>15</v>
      </c>
      <c r="T226" s="6">
        <v>493</v>
      </c>
      <c r="U226" s="6">
        <v>9714</v>
      </c>
    </row>
    <row r="227" spans="1:21" ht="15" thickBot="1" x14ac:dyDescent="0.35">
      <c r="A227" s="4" t="s">
        <v>3477</v>
      </c>
      <c r="B227" s="3" t="s">
        <v>250</v>
      </c>
      <c r="C227" s="4" t="s">
        <v>179</v>
      </c>
      <c r="D227" s="6">
        <v>4</v>
      </c>
      <c r="E227" s="6">
        <v>60</v>
      </c>
      <c r="F227" s="6">
        <v>0</v>
      </c>
      <c r="G227" s="6">
        <v>0</v>
      </c>
      <c r="H227" s="6">
        <v>12</v>
      </c>
      <c r="I227" s="6">
        <v>300</v>
      </c>
      <c r="J227" s="6">
        <v>0</v>
      </c>
      <c r="K227" s="6">
        <v>0</v>
      </c>
      <c r="L227" s="6">
        <v>26</v>
      </c>
      <c r="M227" s="6">
        <v>565</v>
      </c>
      <c r="N227" s="6">
        <v>46</v>
      </c>
      <c r="O227" s="6">
        <v>24</v>
      </c>
      <c r="P227" s="6">
        <v>70</v>
      </c>
      <c r="Q227" s="6">
        <v>4</v>
      </c>
      <c r="R227" s="6">
        <v>85</v>
      </c>
      <c r="S227" s="6">
        <v>6</v>
      </c>
      <c r="T227" s="6">
        <v>120</v>
      </c>
      <c r="U227" s="6">
        <v>9514</v>
      </c>
    </row>
    <row r="228" spans="1:21" ht="15" thickBot="1" x14ac:dyDescent="0.35">
      <c r="A228" s="4" t="s">
        <v>3478</v>
      </c>
      <c r="B228" s="3" t="s">
        <v>251</v>
      </c>
      <c r="C228" s="4" t="s">
        <v>179</v>
      </c>
      <c r="D228" s="6">
        <v>76</v>
      </c>
      <c r="E228" s="6">
        <v>1590</v>
      </c>
      <c r="F228" s="6">
        <v>3</v>
      </c>
      <c r="G228" s="6">
        <v>56</v>
      </c>
      <c r="H228" s="6">
        <v>117</v>
      </c>
      <c r="I228" s="6">
        <v>1680</v>
      </c>
      <c r="J228" s="6">
        <v>6</v>
      </c>
      <c r="K228" s="6">
        <v>2120</v>
      </c>
      <c r="L228" s="6">
        <v>215</v>
      </c>
      <c r="M228" s="6">
        <v>5877</v>
      </c>
      <c r="N228" s="6">
        <v>148</v>
      </c>
      <c r="O228" s="6">
        <v>47</v>
      </c>
      <c r="P228" s="6">
        <v>195</v>
      </c>
      <c r="Q228" s="6">
        <v>8</v>
      </c>
      <c r="R228" s="6">
        <v>307</v>
      </c>
      <c r="S228" s="6">
        <v>5</v>
      </c>
      <c r="T228" s="6">
        <v>124</v>
      </c>
      <c r="U228" s="6">
        <v>10251</v>
      </c>
    </row>
    <row r="229" spans="1:21" ht="15" thickBot="1" x14ac:dyDescent="0.35">
      <c r="A229" s="4" t="s">
        <v>3479</v>
      </c>
      <c r="B229" s="3" t="s">
        <v>252</v>
      </c>
      <c r="C229" s="4" t="s">
        <v>179</v>
      </c>
      <c r="D229" s="6">
        <v>120</v>
      </c>
      <c r="E229" s="6">
        <v>3528</v>
      </c>
      <c r="F229" s="6">
        <v>3</v>
      </c>
      <c r="G229" s="6">
        <v>6</v>
      </c>
      <c r="H229" s="6">
        <v>71</v>
      </c>
      <c r="I229" s="6">
        <v>380</v>
      </c>
      <c r="J229" s="6">
        <v>28</v>
      </c>
      <c r="K229" s="6">
        <v>81</v>
      </c>
      <c r="L229" s="6">
        <v>232</v>
      </c>
      <c r="M229" s="6">
        <v>4390</v>
      </c>
      <c r="N229" s="6">
        <v>80</v>
      </c>
      <c r="O229" s="6">
        <v>0</v>
      </c>
      <c r="P229" s="6">
        <v>80</v>
      </c>
      <c r="Q229" s="6">
        <v>10</v>
      </c>
      <c r="R229" s="6">
        <v>395</v>
      </c>
      <c r="S229" s="6">
        <v>0</v>
      </c>
      <c r="T229" s="6">
        <v>0</v>
      </c>
      <c r="U229" s="6">
        <v>7370</v>
      </c>
    </row>
    <row r="230" spans="1:21" ht="15" thickBot="1" x14ac:dyDescent="0.35">
      <c r="A230" s="4" t="s">
        <v>3480</v>
      </c>
      <c r="B230" s="3" t="s">
        <v>253</v>
      </c>
      <c r="C230" s="4" t="s">
        <v>179</v>
      </c>
      <c r="D230" s="6">
        <v>34</v>
      </c>
      <c r="E230" s="6">
        <v>317</v>
      </c>
      <c r="F230" s="6">
        <v>3</v>
      </c>
      <c r="G230" s="6">
        <v>25</v>
      </c>
      <c r="H230" s="6">
        <v>13</v>
      </c>
      <c r="I230" s="6">
        <v>100</v>
      </c>
      <c r="J230" s="6">
        <v>5</v>
      </c>
      <c r="K230" s="6">
        <v>8</v>
      </c>
      <c r="L230" s="6">
        <v>77</v>
      </c>
      <c r="M230" s="6">
        <v>1644</v>
      </c>
      <c r="N230" s="6">
        <v>125</v>
      </c>
      <c r="O230" s="6">
        <v>51</v>
      </c>
      <c r="P230" s="6">
        <v>176</v>
      </c>
      <c r="Q230" s="6">
        <v>21</v>
      </c>
      <c r="R230" s="6">
        <v>1194</v>
      </c>
      <c r="S230" s="6">
        <v>1</v>
      </c>
      <c r="T230" s="6">
        <v>0</v>
      </c>
      <c r="U230" s="6">
        <v>8533</v>
      </c>
    </row>
    <row r="231" spans="1:21" ht="15" thickBot="1" x14ac:dyDescent="0.35">
      <c r="A231" s="4" t="s">
        <v>3481</v>
      </c>
      <c r="B231" s="3" t="s">
        <v>254</v>
      </c>
      <c r="C231" s="4" t="s">
        <v>179</v>
      </c>
      <c r="D231" s="6">
        <v>173</v>
      </c>
      <c r="E231" s="6">
        <v>5321</v>
      </c>
      <c r="F231" s="6">
        <v>16</v>
      </c>
      <c r="G231" s="6">
        <v>172</v>
      </c>
      <c r="H231" s="6">
        <v>20</v>
      </c>
      <c r="I231" s="6">
        <v>338</v>
      </c>
      <c r="J231" s="6">
        <v>0</v>
      </c>
      <c r="K231" s="6">
        <v>0</v>
      </c>
      <c r="L231" s="6">
        <v>238</v>
      </c>
      <c r="M231" s="6">
        <v>8019</v>
      </c>
      <c r="N231" s="6">
        <v>521</v>
      </c>
      <c r="O231" s="6">
        <v>57</v>
      </c>
      <c r="P231" s="6">
        <v>578</v>
      </c>
      <c r="Q231" s="6">
        <v>25</v>
      </c>
      <c r="R231" s="6">
        <v>2120</v>
      </c>
      <c r="S231" s="6">
        <v>4</v>
      </c>
      <c r="T231" s="6">
        <v>68</v>
      </c>
      <c r="U231" s="6">
        <v>11811</v>
      </c>
    </row>
    <row r="232" spans="1:21" ht="15" thickBot="1" x14ac:dyDescent="0.35">
      <c r="A232" s="4" t="s">
        <v>3482</v>
      </c>
      <c r="B232" s="39" t="s">
        <v>255</v>
      </c>
      <c r="C232" s="4" t="s">
        <v>179</v>
      </c>
      <c r="D232" s="6">
        <v>25</v>
      </c>
      <c r="E232" s="6">
        <v>387</v>
      </c>
      <c r="F232" s="6">
        <v>0</v>
      </c>
      <c r="G232" s="6">
        <v>0</v>
      </c>
      <c r="H232" s="6">
        <v>7</v>
      </c>
      <c r="I232" s="6">
        <v>65</v>
      </c>
      <c r="J232" s="6">
        <v>17</v>
      </c>
      <c r="K232" s="6">
        <v>200</v>
      </c>
      <c r="L232" s="6">
        <v>64</v>
      </c>
      <c r="M232" s="6">
        <v>1072</v>
      </c>
      <c r="N232" s="6">
        <v>148</v>
      </c>
      <c r="O232" s="6">
        <v>6</v>
      </c>
      <c r="P232" s="6">
        <v>154</v>
      </c>
      <c r="Q232" s="6">
        <v>14</v>
      </c>
      <c r="R232" s="6">
        <v>407</v>
      </c>
      <c r="S232" s="6">
        <v>1</v>
      </c>
      <c r="T232" s="6">
        <v>13</v>
      </c>
      <c r="U232" s="6">
        <v>10014</v>
      </c>
    </row>
    <row r="233" spans="1:21" x14ac:dyDescent="0.3">
      <c r="B233" s="127" t="s">
        <v>3560</v>
      </c>
      <c r="C233" s="125"/>
      <c r="D233" s="79">
        <f t="shared" ref="D233:U233" si="4">SUM(D157:D232)</f>
        <v>6293</v>
      </c>
      <c r="E233" s="79">
        <f t="shared" si="4"/>
        <v>131933</v>
      </c>
      <c r="F233" s="79">
        <f t="shared" si="4"/>
        <v>704</v>
      </c>
      <c r="G233" s="79">
        <f t="shared" si="4"/>
        <v>10423</v>
      </c>
      <c r="H233" s="79">
        <f t="shared" si="4"/>
        <v>3496</v>
      </c>
      <c r="I233" s="79">
        <f t="shared" si="4"/>
        <v>44234</v>
      </c>
      <c r="J233" s="79">
        <f t="shared" si="4"/>
        <v>3163</v>
      </c>
      <c r="K233" s="79">
        <f t="shared" si="4"/>
        <v>52276</v>
      </c>
      <c r="L233" s="79">
        <f t="shared" si="4"/>
        <v>15008</v>
      </c>
      <c r="M233" s="79">
        <f t="shared" si="4"/>
        <v>291394</v>
      </c>
      <c r="N233" s="79">
        <f t="shared" si="4"/>
        <v>12868</v>
      </c>
      <c r="O233" s="79">
        <f t="shared" si="4"/>
        <v>2658</v>
      </c>
      <c r="P233" s="79">
        <f t="shared" si="4"/>
        <v>15526</v>
      </c>
      <c r="Q233" s="79">
        <f t="shared" si="4"/>
        <v>1079</v>
      </c>
      <c r="R233" s="79">
        <f t="shared" si="4"/>
        <v>48788</v>
      </c>
      <c r="S233" s="79">
        <f t="shared" si="4"/>
        <v>273</v>
      </c>
      <c r="T233" s="79">
        <f t="shared" si="4"/>
        <v>3740</v>
      </c>
      <c r="U233" s="80">
        <f t="shared" si="4"/>
        <v>703831</v>
      </c>
    </row>
    <row r="234" spans="1:21" ht="15" thickBot="1" x14ac:dyDescent="0.35">
      <c r="B234" s="128" t="s">
        <v>3561</v>
      </c>
      <c r="C234" s="126"/>
      <c r="D234" s="98">
        <f>D233/76</f>
        <v>82.80263157894737</v>
      </c>
      <c r="E234" s="98">
        <f t="shared" ref="E234:I234" si="5">E233/76</f>
        <v>1735.9605263157894</v>
      </c>
      <c r="F234" s="98">
        <f t="shared" si="5"/>
        <v>9.2631578947368425</v>
      </c>
      <c r="G234" s="98">
        <f t="shared" si="5"/>
        <v>137.14473684210526</v>
      </c>
      <c r="H234" s="98">
        <f t="shared" si="5"/>
        <v>46</v>
      </c>
      <c r="I234" s="98">
        <f t="shared" si="5"/>
        <v>582.02631578947364</v>
      </c>
      <c r="J234" s="98">
        <f>J233/73</f>
        <v>43.328767123287669</v>
      </c>
      <c r="K234" s="98">
        <f>K233/73</f>
        <v>716.10958904109589</v>
      </c>
      <c r="L234" s="98">
        <f>L233/76</f>
        <v>197.47368421052633</v>
      </c>
      <c r="M234" s="98">
        <f t="shared" ref="M234:N234" si="6">M233/76</f>
        <v>3834.1315789473683</v>
      </c>
      <c r="N234" s="98">
        <f t="shared" si="6"/>
        <v>169.31578947368422</v>
      </c>
      <c r="O234" s="98">
        <f t="shared" ref="O234" si="7">O233/76</f>
        <v>34.973684210526315</v>
      </c>
      <c r="P234" s="98">
        <f t="shared" ref="P234" si="8">P233/76</f>
        <v>204.28947368421052</v>
      </c>
      <c r="Q234" s="98">
        <f t="shared" ref="Q234" si="9">Q233/76</f>
        <v>14.197368421052632</v>
      </c>
      <c r="R234" s="98">
        <f>R233/75</f>
        <v>650.50666666666666</v>
      </c>
      <c r="S234" s="98">
        <f>S233/75</f>
        <v>3.64</v>
      </c>
      <c r="T234" s="98">
        <f>T233/75</f>
        <v>49.866666666666667</v>
      </c>
      <c r="U234" s="84">
        <f>U233/76</f>
        <v>9260.9342105263149</v>
      </c>
    </row>
    <row r="235" spans="1:21" x14ac:dyDescent="0.3">
      <c r="B235" s="22"/>
      <c r="C235" s="4"/>
      <c r="D235" s="6"/>
      <c r="E235" s="6"/>
      <c r="F235" s="6"/>
      <c r="G235" s="6"/>
      <c r="H235" s="6"/>
      <c r="I235" s="6"/>
      <c r="J235" s="6"/>
      <c r="K235" s="6"/>
      <c r="L235" s="6"/>
      <c r="M235" s="6"/>
      <c r="N235" s="6"/>
      <c r="O235" s="6"/>
      <c r="P235" s="6"/>
      <c r="Q235" s="6"/>
      <c r="R235" s="6"/>
      <c r="S235" s="6"/>
      <c r="T235" s="6"/>
      <c r="U235" s="6"/>
    </row>
    <row r="236" spans="1:21" ht="15" thickBot="1" x14ac:dyDescent="0.35">
      <c r="A236" s="4" t="s">
        <v>3332</v>
      </c>
      <c r="B236" s="129" t="s">
        <v>256</v>
      </c>
      <c r="C236" s="51" t="s">
        <v>257</v>
      </c>
      <c r="D236" s="52">
        <v>92</v>
      </c>
      <c r="E236" s="52">
        <v>3685</v>
      </c>
      <c r="F236" s="52">
        <v>2</v>
      </c>
      <c r="G236" s="52">
        <v>69</v>
      </c>
      <c r="H236" s="52">
        <v>27</v>
      </c>
      <c r="I236" s="52">
        <v>459</v>
      </c>
      <c r="J236" s="52">
        <v>27</v>
      </c>
      <c r="K236" s="52">
        <v>226</v>
      </c>
      <c r="L236" s="52">
        <v>170</v>
      </c>
      <c r="M236" s="52">
        <v>5570</v>
      </c>
      <c r="N236" s="52">
        <v>413</v>
      </c>
      <c r="O236" s="52">
        <v>115</v>
      </c>
      <c r="P236" s="52">
        <v>528</v>
      </c>
      <c r="Q236" s="52">
        <v>17</v>
      </c>
      <c r="R236" s="52">
        <v>1060</v>
      </c>
      <c r="S236" s="52">
        <v>5</v>
      </c>
      <c r="T236" s="52">
        <v>71</v>
      </c>
      <c r="U236" s="52">
        <v>21133</v>
      </c>
    </row>
    <row r="237" spans="1:21" ht="15" thickBot="1" x14ac:dyDescent="0.35">
      <c r="A237" s="4" t="s">
        <v>3333</v>
      </c>
      <c r="B237" s="3" t="s">
        <v>258</v>
      </c>
      <c r="C237" s="4" t="s">
        <v>257</v>
      </c>
      <c r="D237" s="6">
        <v>30</v>
      </c>
      <c r="E237" s="6">
        <v>50</v>
      </c>
      <c r="F237" s="6">
        <v>4</v>
      </c>
      <c r="G237" s="6">
        <v>70</v>
      </c>
      <c r="H237" s="6">
        <v>5</v>
      </c>
      <c r="I237" s="6">
        <v>43</v>
      </c>
      <c r="J237" s="6">
        <v>5</v>
      </c>
      <c r="K237" s="6">
        <v>43</v>
      </c>
      <c r="L237" s="6">
        <v>49</v>
      </c>
      <c r="M237" s="6">
        <v>269</v>
      </c>
      <c r="N237" s="6">
        <v>63</v>
      </c>
      <c r="O237" s="6">
        <v>0</v>
      </c>
      <c r="P237" s="6">
        <v>63</v>
      </c>
      <c r="Q237" s="6">
        <v>5</v>
      </c>
      <c r="R237" s="6">
        <v>63</v>
      </c>
      <c r="S237" s="6">
        <v>0</v>
      </c>
      <c r="T237" s="6">
        <v>0</v>
      </c>
      <c r="U237" s="6">
        <v>13741</v>
      </c>
    </row>
    <row r="238" spans="1:21" ht="15" thickBot="1" x14ac:dyDescent="0.35">
      <c r="A238" s="4" t="s">
        <v>3334</v>
      </c>
      <c r="B238" s="3" t="s">
        <v>259</v>
      </c>
      <c r="C238" s="4" t="s">
        <v>257</v>
      </c>
      <c r="D238" s="6">
        <v>76</v>
      </c>
      <c r="E238" s="6">
        <v>1223</v>
      </c>
      <c r="F238" s="6">
        <v>19</v>
      </c>
      <c r="G238" s="6">
        <v>100</v>
      </c>
      <c r="H238" s="6">
        <v>83</v>
      </c>
      <c r="I238" s="6">
        <v>558</v>
      </c>
      <c r="J238" s="6">
        <v>0</v>
      </c>
      <c r="K238" s="6">
        <v>0</v>
      </c>
      <c r="L238" s="6">
        <v>209</v>
      </c>
      <c r="M238" s="6">
        <v>2658</v>
      </c>
      <c r="N238" s="6">
        <v>289</v>
      </c>
      <c r="O238" s="6">
        <v>86</v>
      </c>
      <c r="P238" s="6">
        <v>375</v>
      </c>
      <c r="Q238" s="6">
        <v>27</v>
      </c>
      <c r="R238" s="6">
        <v>764</v>
      </c>
      <c r="S238" s="6">
        <v>4</v>
      </c>
      <c r="T238" s="6">
        <v>13</v>
      </c>
      <c r="U238" s="6">
        <v>17401</v>
      </c>
    </row>
    <row r="239" spans="1:21" ht="15" thickBot="1" x14ac:dyDescent="0.35">
      <c r="A239" s="4" t="s">
        <v>3335</v>
      </c>
      <c r="B239" s="3" t="s">
        <v>260</v>
      </c>
      <c r="C239" s="4" t="s">
        <v>257</v>
      </c>
      <c r="D239" s="6">
        <v>310</v>
      </c>
      <c r="E239" s="6">
        <v>5460</v>
      </c>
      <c r="F239" s="6">
        <v>33</v>
      </c>
      <c r="G239" s="6">
        <v>255</v>
      </c>
      <c r="H239" s="6">
        <v>54</v>
      </c>
      <c r="I239" s="6">
        <v>547</v>
      </c>
      <c r="J239" s="6">
        <v>0</v>
      </c>
      <c r="K239" s="6">
        <v>0</v>
      </c>
      <c r="L239" s="6">
        <v>475</v>
      </c>
      <c r="M239" s="6">
        <v>9455</v>
      </c>
      <c r="N239" s="6">
        <v>444</v>
      </c>
      <c r="O239" s="6">
        <v>87</v>
      </c>
      <c r="P239" s="6">
        <v>531</v>
      </c>
      <c r="Q239" s="6">
        <v>62</v>
      </c>
      <c r="R239" s="6">
        <v>2975</v>
      </c>
      <c r="S239" s="6">
        <v>16</v>
      </c>
      <c r="T239" s="6">
        <v>218</v>
      </c>
      <c r="U239" s="6">
        <v>21412</v>
      </c>
    </row>
    <row r="240" spans="1:21" ht="15" thickBot="1" x14ac:dyDescent="0.35">
      <c r="A240" s="4" t="s">
        <v>3336</v>
      </c>
      <c r="B240" s="3" t="s">
        <v>261</v>
      </c>
      <c r="C240" s="4" t="s">
        <v>257</v>
      </c>
      <c r="D240" s="6">
        <v>144</v>
      </c>
      <c r="E240" s="6">
        <v>2652</v>
      </c>
      <c r="F240" s="6">
        <v>5</v>
      </c>
      <c r="G240" s="6">
        <v>6</v>
      </c>
      <c r="H240" s="6">
        <v>77</v>
      </c>
      <c r="I240" s="6">
        <v>947</v>
      </c>
      <c r="J240" s="6">
        <v>0</v>
      </c>
      <c r="K240" s="6">
        <v>0</v>
      </c>
      <c r="L240" s="6">
        <v>251</v>
      </c>
      <c r="M240" s="6">
        <v>4727</v>
      </c>
      <c r="N240" s="6">
        <v>344</v>
      </c>
      <c r="O240" s="6">
        <v>113</v>
      </c>
      <c r="P240" s="6">
        <v>457</v>
      </c>
      <c r="Q240" s="6">
        <v>20</v>
      </c>
      <c r="R240" s="6">
        <v>1031</v>
      </c>
      <c r="S240" s="6">
        <v>5</v>
      </c>
      <c r="T240" s="6">
        <v>91</v>
      </c>
      <c r="U240" s="6">
        <v>25883</v>
      </c>
    </row>
    <row r="241" spans="1:21" ht="15" thickBot="1" x14ac:dyDescent="0.35">
      <c r="A241" s="4" t="s">
        <v>3337</v>
      </c>
      <c r="B241" s="3" t="s">
        <v>262</v>
      </c>
      <c r="C241" s="4" t="s">
        <v>257</v>
      </c>
      <c r="D241" s="6">
        <v>142</v>
      </c>
      <c r="E241" s="6">
        <v>2865</v>
      </c>
      <c r="F241" s="6">
        <v>32</v>
      </c>
      <c r="G241" s="6">
        <v>417</v>
      </c>
      <c r="H241" s="6">
        <v>3</v>
      </c>
      <c r="I241" s="6">
        <v>120</v>
      </c>
      <c r="J241" s="6">
        <v>0</v>
      </c>
      <c r="K241" s="6">
        <v>0</v>
      </c>
      <c r="L241" s="6">
        <v>216</v>
      </c>
      <c r="M241" s="6">
        <v>5053</v>
      </c>
      <c r="N241" s="6">
        <v>687</v>
      </c>
      <c r="O241" s="6">
        <v>389</v>
      </c>
      <c r="P241" s="6">
        <v>1076</v>
      </c>
      <c r="Q241" s="6">
        <v>21</v>
      </c>
      <c r="R241" s="6">
        <v>908</v>
      </c>
      <c r="S241" s="6">
        <v>18</v>
      </c>
      <c r="T241" s="6">
        <v>743</v>
      </c>
      <c r="U241" s="6">
        <v>24787</v>
      </c>
    </row>
    <row r="242" spans="1:21" ht="15" thickBot="1" x14ac:dyDescent="0.35">
      <c r="A242" s="4" t="s">
        <v>3338</v>
      </c>
      <c r="B242" s="3" t="s">
        <v>263</v>
      </c>
      <c r="C242" s="4" t="s">
        <v>257</v>
      </c>
      <c r="D242" s="6">
        <v>207</v>
      </c>
      <c r="E242" s="6">
        <v>2379</v>
      </c>
      <c r="F242" s="6">
        <v>0</v>
      </c>
      <c r="G242" s="6">
        <v>0</v>
      </c>
      <c r="H242" s="6">
        <v>40</v>
      </c>
      <c r="I242" s="6">
        <v>738</v>
      </c>
      <c r="J242" s="6">
        <v>1</v>
      </c>
      <c r="K242" s="6">
        <v>115</v>
      </c>
      <c r="L242" s="6">
        <v>255</v>
      </c>
      <c r="M242" s="6">
        <v>3733</v>
      </c>
      <c r="N242" s="6">
        <v>256</v>
      </c>
      <c r="O242" s="6">
        <v>58</v>
      </c>
      <c r="P242" s="6">
        <v>314</v>
      </c>
      <c r="Q242" s="6">
        <v>5</v>
      </c>
      <c r="R242" s="6">
        <v>484</v>
      </c>
      <c r="S242" s="6">
        <v>2</v>
      </c>
      <c r="T242" s="6">
        <v>17</v>
      </c>
      <c r="U242" s="6">
        <v>14970</v>
      </c>
    </row>
    <row r="243" spans="1:21" ht="15" thickBot="1" x14ac:dyDescent="0.35">
      <c r="A243" s="4" t="s">
        <v>3339</v>
      </c>
      <c r="B243" s="3" t="s">
        <v>264</v>
      </c>
      <c r="C243" s="4" t="s">
        <v>257</v>
      </c>
      <c r="D243" s="6">
        <v>36</v>
      </c>
      <c r="E243" s="6">
        <v>582</v>
      </c>
      <c r="F243" s="6">
        <v>1</v>
      </c>
      <c r="G243" s="6">
        <v>10</v>
      </c>
      <c r="H243" s="6">
        <v>2</v>
      </c>
      <c r="I243" s="6">
        <v>259</v>
      </c>
      <c r="J243" s="6">
        <v>10</v>
      </c>
      <c r="K243" s="6">
        <v>356</v>
      </c>
      <c r="L243" s="6">
        <v>90</v>
      </c>
      <c r="M243" s="6">
        <v>2071</v>
      </c>
      <c r="N243" s="6">
        <v>197</v>
      </c>
      <c r="O243" s="6">
        <v>87</v>
      </c>
      <c r="P243" s="6">
        <v>284</v>
      </c>
      <c r="Q243" s="6">
        <v>39</v>
      </c>
      <c r="R243" s="6">
        <v>811</v>
      </c>
      <c r="S243" s="6">
        <v>2</v>
      </c>
      <c r="T243" s="6">
        <v>53</v>
      </c>
      <c r="U243" s="6">
        <v>20141</v>
      </c>
    </row>
    <row r="244" spans="1:21" ht="15" thickBot="1" x14ac:dyDescent="0.35">
      <c r="A244" s="4" t="s">
        <v>3340</v>
      </c>
      <c r="B244" s="3" t="s">
        <v>265</v>
      </c>
      <c r="C244" s="4" t="s">
        <v>257</v>
      </c>
      <c r="D244" s="6">
        <v>1072</v>
      </c>
      <c r="E244" s="6">
        <v>17642</v>
      </c>
      <c r="F244" s="6">
        <v>158</v>
      </c>
      <c r="G244" s="6">
        <v>2394</v>
      </c>
      <c r="H244" s="6">
        <v>497</v>
      </c>
      <c r="I244" s="6">
        <v>2318</v>
      </c>
      <c r="J244" s="6">
        <v>0</v>
      </c>
      <c r="K244" s="6">
        <v>0</v>
      </c>
      <c r="L244" s="6">
        <v>1956</v>
      </c>
      <c r="M244" s="6">
        <v>26793</v>
      </c>
      <c r="N244" s="6">
        <v>703</v>
      </c>
      <c r="O244" s="6">
        <v>51</v>
      </c>
      <c r="P244" s="6">
        <v>754</v>
      </c>
      <c r="Q244" s="6">
        <v>210</v>
      </c>
      <c r="R244" s="6">
        <v>4213</v>
      </c>
      <c r="S244" s="6">
        <v>19</v>
      </c>
      <c r="T244" s="6">
        <v>226</v>
      </c>
      <c r="U244" s="6">
        <v>15175</v>
      </c>
    </row>
    <row r="245" spans="1:21" ht="15" thickBot="1" x14ac:dyDescent="0.35">
      <c r="A245" s="4" t="s">
        <v>3341</v>
      </c>
      <c r="B245" s="3" t="s">
        <v>266</v>
      </c>
      <c r="C245" s="4" t="s">
        <v>257</v>
      </c>
      <c r="D245" s="6">
        <v>96</v>
      </c>
      <c r="E245" s="6">
        <v>1200</v>
      </c>
      <c r="F245" s="6">
        <v>4</v>
      </c>
      <c r="G245" s="6">
        <v>62</v>
      </c>
      <c r="H245" s="6">
        <v>12</v>
      </c>
      <c r="I245" s="6">
        <v>160</v>
      </c>
      <c r="J245" s="6">
        <v>0</v>
      </c>
      <c r="K245" s="6">
        <v>0</v>
      </c>
      <c r="L245" s="6">
        <v>120</v>
      </c>
      <c r="M245" s="6">
        <v>1615</v>
      </c>
      <c r="N245" s="6">
        <v>287</v>
      </c>
      <c r="O245" s="6">
        <v>97</v>
      </c>
      <c r="P245" s="6">
        <v>384</v>
      </c>
      <c r="Q245" s="6">
        <v>4</v>
      </c>
      <c r="R245" s="6">
        <v>132</v>
      </c>
      <c r="S245" s="6">
        <v>4</v>
      </c>
      <c r="T245" s="6">
        <v>61</v>
      </c>
      <c r="U245" s="6">
        <v>12667</v>
      </c>
    </row>
    <row r="246" spans="1:21" ht="15" thickBot="1" x14ac:dyDescent="0.35">
      <c r="A246" s="4" t="s">
        <v>3342</v>
      </c>
      <c r="B246" s="3" t="s">
        <v>267</v>
      </c>
      <c r="C246" s="4" t="s">
        <v>257</v>
      </c>
      <c r="D246" s="6">
        <v>178</v>
      </c>
      <c r="E246" s="6">
        <v>4630</v>
      </c>
      <c r="F246" s="6">
        <v>0</v>
      </c>
      <c r="G246" s="6">
        <v>0</v>
      </c>
      <c r="H246" s="6">
        <v>66</v>
      </c>
      <c r="I246" s="6">
        <v>417</v>
      </c>
      <c r="J246" s="6">
        <v>6</v>
      </c>
      <c r="K246" s="6">
        <v>254</v>
      </c>
      <c r="L246" s="6">
        <v>319</v>
      </c>
      <c r="M246" s="6">
        <v>6690</v>
      </c>
      <c r="N246" s="6">
        <v>255</v>
      </c>
      <c r="O246" s="6">
        <v>56</v>
      </c>
      <c r="P246" s="6">
        <v>311</v>
      </c>
      <c r="Q246" s="6">
        <v>69</v>
      </c>
      <c r="R246" s="6">
        <v>1389</v>
      </c>
      <c r="S246" s="6">
        <v>0</v>
      </c>
      <c r="T246" s="6">
        <v>0</v>
      </c>
      <c r="U246" s="6">
        <v>19008</v>
      </c>
    </row>
    <row r="247" spans="1:21" ht="15" thickBot="1" x14ac:dyDescent="0.35">
      <c r="A247" s="4" t="s">
        <v>3343</v>
      </c>
      <c r="B247" s="3" t="s">
        <v>268</v>
      </c>
      <c r="C247" s="4" t="s">
        <v>257</v>
      </c>
      <c r="D247" s="6">
        <v>240</v>
      </c>
      <c r="E247" s="6">
        <v>3369</v>
      </c>
      <c r="F247" s="6">
        <v>108</v>
      </c>
      <c r="G247" s="6">
        <v>998</v>
      </c>
      <c r="H247" s="6">
        <v>63</v>
      </c>
      <c r="I247" s="6">
        <v>1310</v>
      </c>
      <c r="J247" s="6">
        <v>0</v>
      </c>
      <c r="K247" s="6">
        <v>0</v>
      </c>
      <c r="L247" s="6">
        <v>479</v>
      </c>
      <c r="M247" s="6">
        <v>7335</v>
      </c>
      <c r="N247" s="6">
        <v>438</v>
      </c>
      <c r="O247" s="6">
        <v>98</v>
      </c>
      <c r="P247" s="6">
        <v>536</v>
      </c>
      <c r="Q247" s="6">
        <v>61</v>
      </c>
      <c r="R247" s="6">
        <v>1582</v>
      </c>
      <c r="S247" s="6">
        <v>7</v>
      </c>
      <c r="T247" s="6">
        <v>76</v>
      </c>
      <c r="U247" s="6">
        <v>15068</v>
      </c>
    </row>
    <row r="248" spans="1:21" ht="15" thickBot="1" x14ac:dyDescent="0.35">
      <c r="A248" s="4" t="s">
        <v>3344</v>
      </c>
      <c r="B248" s="3" t="s">
        <v>269</v>
      </c>
      <c r="C248" s="4" t="s">
        <v>257</v>
      </c>
      <c r="D248" s="6">
        <v>132</v>
      </c>
      <c r="E248" s="6">
        <v>3511</v>
      </c>
      <c r="F248" s="6">
        <v>65</v>
      </c>
      <c r="G248" s="6">
        <v>704</v>
      </c>
      <c r="H248" s="6">
        <v>811</v>
      </c>
      <c r="I248" s="6">
        <v>10634</v>
      </c>
      <c r="J248" s="45" t="s">
        <v>2557</v>
      </c>
      <c r="K248" s="45" t="s">
        <v>2557</v>
      </c>
      <c r="L248" s="6">
        <v>1024</v>
      </c>
      <c r="M248" s="6">
        <v>15267</v>
      </c>
      <c r="N248" s="45" t="s">
        <v>2557</v>
      </c>
      <c r="O248" s="45" t="s">
        <v>2557</v>
      </c>
      <c r="P248" s="45" t="s">
        <v>2557</v>
      </c>
      <c r="Q248" s="6">
        <v>16</v>
      </c>
      <c r="R248" s="6">
        <v>418</v>
      </c>
      <c r="S248" s="45" t="s">
        <v>2557</v>
      </c>
      <c r="T248" s="45" t="s">
        <v>2557</v>
      </c>
      <c r="U248" s="6">
        <v>13894</v>
      </c>
    </row>
    <row r="249" spans="1:21" ht="15" thickBot="1" x14ac:dyDescent="0.35">
      <c r="A249" s="4" t="s">
        <v>3345</v>
      </c>
      <c r="B249" s="3" t="s">
        <v>270</v>
      </c>
      <c r="C249" s="4" t="s">
        <v>257</v>
      </c>
      <c r="D249" s="6">
        <v>217</v>
      </c>
      <c r="E249" s="6">
        <v>8099</v>
      </c>
      <c r="F249" s="6">
        <v>118</v>
      </c>
      <c r="G249" s="6">
        <v>1008</v>
      </c>
      <c r="H249" s="6">
        <v>191</v>
      </c>
      <c r="I249" s="6">
        <v>4820</v>
      </c>
      <c r="J249" s="6">
        <v>21</v>
      </c>
      <c r="K249" s="6">
        <v>1874</v>
      </c>
      <c r="L249" s="6">
        <v>621</v>
      </c>
      <c r="M249" s="6">
        <v>18750</v>
      </c>
      <c r="N249" s="6">
        <v>1047</v>
      </c>
      <c r="O249" s="6">
        <v>224</v>
      </c>
      <c r="P249" s="6">
        <v>1271</v>
      </c>
      <c r="Q249" s="6">
        <v>52</v>
      </c>
      <c r="R249" s="6">
        <v>2711</v>
      </c>
      <c r="S249" s="6">
        <v>22</v>
      </c>
      <c r="T249" s="6">
        <v>238</v>
      </c>
      <c r="U249" s="6">
        <v>15010</v>
      </c>
    </row>
    <row r="250" spans="1:21" ht="15" thickBot="1" x14ac:dyDescent="0.35">
      <c r="A250" s="4" t="s">
        <v>3346</v>
      </c>
      <c r="B250" s="3" t="s">
        <v>271</v>
      </c>
      <c r="C250" s="4" t="s">
        <v>257</v>
      </c>
      <c r="D250" s="6">
        <v>44</v>
      </c>
      <c r="E250" s="6">
        <v>623</v>
      </c>
      <c r="F250" s="6">
        <v>53</v>
      </c>
      <c r="G250" s="6">
        <v>670</v>
      </c>
      <c r="H250" s="6">
        <v>24</v>
      </c>
      <c r="I250" s="6">
        <v>176</v>
      </c>
      <c r="J250" s="6">
        <v>0</v>
      </c>
      <c r="K250" s="6">
        <v>0</v>
      </c>
      <c r="L250" s="6">
        <v>124</v>
      </c>
      <c r="M250" s="6">
        <v>1764</v>
      </c>
      <c r="N250" s="6">
        <v>272</v>
      </c>
      <c r="O250" s="6">
        <v>0</v>
      </c>
      <c r="P250" s="6">
        <v>272</v>
      </c>
      <c r="Q250" s="6">
        <v>3</v>
      </c>
      <c r="R250" s="6">
        <v>295</v>
      </c>
      <c r="S250" s="6">
        <v>0</v>
      </c>
      <c r="T250" s="6">
        <v>0</v>
      </c>
      <c r="U250" s="6">
        <v>12982</v>
      </c>
    </row>
    <row r="251" spans="1:21" ht="15" thickBot="1" x14ac:dyDescent="0.35">
      <c r="A251" s="4" t="s">
        <v>3347</v>
      </c>
      <c r="B251" s="3" t="s">
        <v>272</v>
      </c>
      <c r="C251" s="4" t="s">
        <v>257</v>
      </c>
      <c r="D251" s="6">
        <v>386</v>
      </c>
      <c r="E251" s="6">
        <v>3413</v>
      </c>
      <c r="F251" s="6">
        <v>9</v>
      </c>
      <c r="G251" s="6">
        <v>107</v>
      </c>
      <c r="H251" s="6">
        <v>44</v>
      </c>
      <c r="I251" s="6">
        <v>516</v>
      </c>
      <c r="J251" s="6">
        <v>1</v>
      </c>
      <c r="K251" s="6">
        <v>325</v>
      </c>
      <c r="L251" s="6">
        <v>489</v>
      </c>
      <c r="M251" s="6">
        <v>5009</v>
      </c>
      <c r="N251" s="6">
        <v>343</v>
      </c>
      <c r="O251" s="6">
        <v>126</v>
      </c>
      <c r="P251" s="6">
        <v>469</v>
      </c>
      <c r="Q251" s="6">
        <v>40</v>
      </c>
      <c r="R251" s="6">
        <v>541</v>
      </c>
      <c r="S251" s="6">
        <v>9</v>
      </c>
      <c r="T251" s="6">
        <v>107</v>
      </c>
      <c r="U251" s="6">
        <v>14854</v>
      </c>
    </row>
    <row r="252" spans="1:21" ht="15" thickBot="1" x14ac:dyDescent="0.35">
      <c r="A252" s="4" t="s">
        <v>3348</v>
      </c>
      <c r="B252" s="3" t="s">
        <v>273</v>
      </c>
      <c r="C252" s="4" t="s">
        <v>257</v>
      </c>
      <c r="D252" s="6">
        <v>265</v>
      </c>
      <c r="E252" s="6">
        <v>7205</v>
      </c>
      <c r="F252" s="6">
        <v>5</v>
      </c>
      <c r="G252" s="6">
        <v>49</v>
      </c>
      <c r="H252" s="6">
        <v>90</v>
      </c>
      <c r="I252" s="6">
        <v>645</v>
      </c>
      <c r="J252" s="6">
        <v>17</v>
      </c>
      <c r="K252" s="6">
        <v>334</v>
      </c>
      <c r="L252" s="6">
        <v>439</v>
      </c>
      <c r="M252" s="6">
        <v>10443</v>
      </c>
      <c r="N252" s="6">
        <v>104</v>
      </c>
      <c r="O252" s="6">
        <v>9</v>
      </c>
      <c r="P252" s="6">
        <v>113</v>
      </c>
      <c r="Q252" s="6">
        <v>53</v>
      </c>
      <c r="R252" s="6">
        <v>2120</v>
      </c>
      <c r="S252" s="6">
        <v>9</v>
      </c>
      <c r="T252" s="6">
        <v>90</v>
      </c>
      <c r="U252" s="6">
        <v>14074</v>
      </c>
    </row>
    <row r="253" spans="1:21" ht="15" thickBot="1" x14ac:dyDescent="0.35">
      <c r="A253" s="4" t="s">
        <v>3349</v>
      </c>
      <c r="B253" s="3" t="s">
        <v>274</v>
      </c>
      <c r="C253" s="4" t="s">
        <v>257</v>
      </c>
      <c r="D253" s="6">
        <v>281</v>
      </c>
      <c r="E253" s="6">
        <v>8316</v>
      </c>
      <c r="F253" s="6">
        <v>46</v>
      </c>
      <c r="G253" s="6">
        <v>873</v>
      </c>
      <c r="H253" s="6">
        <v>125</v>
      </c>
      <c r="I253" s="6">
        <v>2026</v>
      </c>
      <c r="J253" s="6">
        <v>35</v>
      </c>
      <c r="K253" s="6">
        <v>2379</v>
      </c>
      <c r="L253" s="6">
        <v>517</v>
      </c>
      <c r="M253" s="6">
        <v>17603</v>
      </c>
      <c r="N253" s="6">
        <v>986</v>
      </c>
      <c r="O253" s="6">
        <v>325</v>
      </c>
      <c r="P253" s="6">
        <v>1311</v>
      </c>
      <c r="Q253" s="6">
        <v>15</v>
      </c>
      <c r="R253" s="6">
        <v>3655</v>
      </c>
      <c r="S253" s="6">
        <v>15</v>
      </c>
      <c r="T253" s="6">
        <v>354</v>
      </c>
      <c r="U253" s="6">
        <v>19591</v>
      </c>
    </row>
    <row r="254" spans="1:21" ht="15" thickBot="1" x14ac:dyDescent="0.35">
      <c r="A254" s="4" t="s">
        <v>3350</v>
      </c>
      <c r="B254" s="3" t="s">
        <v>275</v>
      </c>
      <c r="C254" s="4" t="s">
        <v>257</v>
      </c>
      <c r="D254" s="6">
        <v>60</v>
      </c>
      <c r="E254" s="6">
        <v>796</v>
      </c>
      <c r="F254" s="6">
        <v>4</v>
      </c>
      <c r="G254" s="6">
        <v>131</v>
      </c>
      <c r="H254" s="6">
        <v>5</v>
      </c>
      <c r="I254" s="6">
        <v>75</v>
      </c>
      <c r="J254" s="6">
        <v>3</v>
      </c>
      <c r="K254" s="6">
        <v>216</v>
      </c>
      <c r="L254" s="6">
        <v>83</v>
      </c>
      <c r="M254" s="6">
        <v>1565</v>
      </c>
      <c r="N254" s="6">
        <v>145</v>
      </c>
      <c r="O254" s="6">
        <v>0</v>
      </c>
      <c r="P254" s="6">
        <v>145</v>
      </c>
      <c r="Q254" s="6">
        <v>11</v>
      </c>
      <c r="R254" s="6">
        <v>347</v>
      </c>
      <c r="S254" s="6">
        <v>0</v>
      </c>
      <c r="T254" s="6">
        <v>0</v>
      </c>
      <c r="U254" s="6">
        <v>13306</v>
      </c>
    </row>
    <row r="255" spans="1:21" ht="15" thickBot="1" x14ac:dyDescent="0.35">
      <c r="A255" s="4" t="s">
        <v>3351</v>
      </c>
      <c r="B255" s="3" t="s">
        <v>276</v>
      </c>
      <c r="C255" s="4" t="s">
        <v>257</v>
      </c>
      <c r="D255" s="6">
        <v>84</v>
      </c>
      <c r="E255" s="6">
        <v>2674</v>
      </c>
      <c r="F255" s="6">
        <v>0</v>
      </c>
      <c r="G255" s="6">
        <v>0</v>
      </c>
      <c r="H255" s="6">
        <v>49</v>
      </c>
      <c r="I255" s="6">
        <v>811</v>
      </c>
      <c r="J255" s="6">
        <v>0</v>
      </c>
      <c r="K255" s="6">
        <v>0</v>
      </c>
      <c r="L255" s="6">
        <v>160</v>
      </c>
      <c r="M255" s="6">
        <v>4673</v>
      </c>
      <c r="N255" s="6">
        <v>426</v>
      </c>
      <c r="O255" s="6">
        <v>24</v>
      </c>
      <c r="P255" s="6">
        <v>450</v>
      </c>
      <c r="Q255" s="6">
        <v>27</v>
      </c>
      <c r="R255" s="6">
        <v>1188</v>
      </c>
      <c r="S255" s="6">
        <v>0</v>
      </c>
      <c r="T255" s="6">
        <v>0</v>
      </c>
      <c r="U255" s="6">
        <v>25830</v>
      </c>
    </row>
    <row r="256" spans="1:21" ht="15" thickBot="1" x14ac:dyDescent="0.35">
      <c r="A256" s="4" t="s">
        <v>3352</v>
      </c>
      <c r="B256" s="3" t="s">
        <v>277</v>
      </c>
      <c r="C256" s="4" t="s">
        <v>257</v>
      </c>
      <c r="D256" s="6">
        <v>64</v>
      </c>
      <c r="E256" s="6">
        <v>1600</v>
      </c>
      <c r="F256" s="6">
        <v>14</v>
      </c>
      <c r="G256" s="6">
        <v>103</v>
      </c>
      <c r="H256" s="6">
        <v>51</v>
      </c>
      <c r="I256" s="6">
        <v>451</v>
      </c>
      <c r="J256" s="6">
        <v>8</v>
      </c>
      <c r="K256" s="6">
        <v>574</v>
      </c>
      <c r="L256" s="6">
        <v>173</v>
      </c>
      <c r="M256" s="6">
        <v>4285</v>
      </c>
      <c r="N256" s="6">
        <v>181</v>
      </c>
      <c r="O256" s="6">
        <v>38</v>
      </c>
      <c r="P256" s="6">
        <v>219</v>
      </c>
      <c r="Q256" s="6">
        <v>29</v>
      </c>
      <c r="R256" s="6">
        <v>1515</v>
      </c>
      <c r="S256" s="6">
        <v>7</v>
      </c>
      <c r="T256" s="6">
        <v>42</v>
      </c>
      <c r="U256" s="6">
        <v>14230</v>
      </c>
    </row>
    <row r="257" spans="1:21" ht="15" thickBot="1" x14ac:dyDescent="0.35">
      <c r="A257" s="4" t="s">
        <v>3353</v>
      </c>
      <c r="B257" s="3" t="s">
        <v>278</v>
      </c>
      <c r="C257" s="4" t="s">
        <v>257</v>
      </c>
      <c r="D257" s="6">
        <v>111</v>
      </c>
      <c r="E257" s="6">
        <v>2094</v>
      </c>
      <c r="F257" s="6">
        <v>13</v>
      </c>
      <c r="G257" s="6">
        <v>201</v>
      </c>
      <c r="H257" s="6">
        <v>127</v>
      </c>
      <c r="I257" s="6">
        <v>2775</v>
      </c>
      <c r="J257" s="6">
        <v>33</v>
      </c>
      <c r="K257" s="6">
        <v>731</v>
      </c>
      <c r="L257" s="6">
        <v>309</v>
      </c>
      <c r="M257" s="6">
        <v>6440</v>
      </c>
      <c r="N257" s="6">
        <v>154</v>
      </c>
      <c r="O257" s="6">
        <v>5</v>
      </c>
      <c r="P257" s="6">
        <v>159</v>
      </c>
      <c r="Q257" s="6">
        <v>22</v>
      </c>
      <c r="R257" s="6">
        <v>626</v>
      </c>
      <c r="S257" s="6">
        <v>3</v>
      </c>
      <c r="T257" s="6">
        <v>13</v>
      </c>
      <c r="U257" s="6">
        <v>19900</v>
      </c>
    </row>
    <row r="258" spans="1:21" ht="15" thickBot="1" x14ac:dyDescent="0.35">
      <c r="A258" s="4" t="s">
        <v>3354</v>
      </c>
      <c r="B258" s="3" t="s">
        <v>279</v>
      </c>
      <c r="C258" s="4" t="s">
        <v>257</v>
      </c>
      <c r="D258" s="6">
        <v>82</v>
      </c>
      <c r="E258" s="6">
        <v>1951</v>
      </c>
      <c r="F258" s="6">
        <v>17</v>
      </c>
      <c r="G258" s="6">
        <v>222</v>
      </c>
      <c r="H258" s="6">
        <v>40</v>
      </c>
      <c r="I258" s="6">
        <v>599</v>
      </c>
      <c r="J258" s="6">
        <v>24</v>
      </c>
      <c r="K258" s="6">
        <v>500</v>
      </c>
      <c r="L258" s="6">
        <v>203</v>
      </c>
      <c r="M258" s="6">
        <v>6071</v>
      </c>
      <c r="N258" s="6">
        <v>552</v>
      </c>
      <c r="O258" s="6">
        <v>254</v>
      </c>
      <c r="P258" s="6">
        <v>806</v>
      </c>
      <c r="Q258" s="6">
        <v>31</v>
      </c>
      <c r="R258" s="6">
        <v>2553</v>
      </c>
      <c r="S258" s="6">
        <v>9</v>
      </c>
      <c r="T258" s="6">
        <v>246</v>
      </c>
      <c r="U258" s="6">
        <v>17626</v>
      </c>
    </row>
    <row r="259" spans="1:21" ht="15" thickBot="1" x14ac:dyDescent="0.35">
      <c r="A259" s="4" t="s">
        <v>3355</v>
      </c>
      <c r="B259" s="3" t="s">
        <v>280</v>
      </c>
      <c r="C259" s="4" t="s">
        <v>257</v>
      </c>
      <c r="D259" s="6">
        <v>47</v>
      </c>
      <c r="E259" s="6">
        <v>663</v>
      </c>
      <c r="F259" s="6">
        <v>0</v>
      </c>
      <c r="G259" s="6">
        <v>0</v>
      </c>
      <c r="H259" s="6">
        <v>0</v>
      </c>
      <c r="I259" s="6">
        <v>0</v>
      </c>
      <c r="J259" s="6">
        <v>0</v>
      </c>
      <c r="K259" s="6">
        <v>0</v>
      </c>
      <c r="L259" s="6">
        <v>58</v>
      </c>
      <c r="M259" s="6">
        <v>743</v>
      </c>
      <c r="N259" s="6">
        <v>77</v>
      </c>
      <c r="O259" s="6">
        <v>15</v>
      </c>
      <c r="P259" s="6">
        <v>92</v>
      </c>
      <c r="Q259" s="6">
        <v>7</v>
      </c>
      <c r="R259" s="6">
        <v>80</v>
      </c>
      <c r="S259" s="6">
        <v>4</v>
      </c>
      <c r="T259" s="6">
        <v>0</v>
      </c>
      <c r="U259" s="6">
        <v>13167</v>
      </c>
    </row>
    <row r="260" spans="1:21" ht="15" thickBot="1" x14ac:dyDescent="0.35">
      <c r="A260" s="4" t="s">
        <v>3356</v>
      </c>
      <c r="B260" s="3" t="s">
        <v>281</v>
      </c>
      <c r="C260" s="4" t="s">
        <v>257</v>
      </c>
      <c r="D260" s="6">
        <v>151</v>
      </c>
      <c r="E260" s="6">
        <v>2059</v>
      </c>
      <c r="F260" s="6">
        <v>19</v>
      </c>
      <c r="G260" s="6">
        <v>304</v>
      </c>
      <c r="H260" s="6">
        <v>69</v>
      </c>
      <c r="I260" s="6">
        <v>340</v>
      </c>
      <c r="J260" s="6">
        <v>20</v>
      </c>
      <c r="K260" s="6">
        <v>1695</v>
      </c>
      <c r="L260" s="6">
        <v>301</v>
      </c>
      <c r="M260" s="6">
        <v>5037</v>
      </c>
      <c r="N260" s="6">
        <v>529</v>
      </c>
      <c r="O260" s="6">
        <v>110</v>
      </c>
      <c r="P260" s="6">
        <v>639</v>
      </c>
      <c r="Q260" s="6">
        <v>32</v>
      </c>
      <c r="R260" s="6">
        <v>529</v>
      </c>
      <c r="S260" s="6">
        <v>10</v>
      </c>
      <c r="T260" s="6">
        <v>110</v>
      </c>
      <c r="U260" s="6">
        <v>17068</v>
      </c>
    </row>
    <row r="261" spans="1:21" ht="15" thickBot="1" x14ac:dyDescent="0.35">
      <c r="A261" s="4" t="s">
        <v>3357</v>
      </c>
      <c r="B261" s="3" t="s">
        <v>282</v>
      </c>
      <c r="C261" s="4" t="s">
        <v>257</v>
      </c>
      <c r="D261" s="6">
        <v>52</v>
      </c>
      <c r="E261" s="6">
        <v>735</v>
      </c>
      <c r="F261" s="6">
        <v>3</v>
      </c>
      <c r="G261" s="6">
        <v>33</v>
      </c>
      <c r="H261" s="6">
        <v>35</v>
      </c>
      <c r="I261" s="6">
        <v>378</v>
      </c>
      <c r="J261" s="6">
        <v>42</v>
      </c>
      <c r="K261" s="6">
        <v>470</v>
      </c>
      <c r="L261" s="6">
        <v>138</v>
      </c>
      <c r="M261" s="6">
        <v>1819</v>
      </c>
      <c r="N261" s="6">
        <v>98</v>
      </c>
      <c r="O261" s="6">
        <v>11</v>
      </c>
      <c r="P261" s="6">
        <v>109</v>
      </c>
      <c r="Q261" s="6">
        <v>5</v>
      </c>
      <c r="R261" s="6">
        <v>194</v>
      </c>
      <c r="S261" s="6">
        <v>1</v>
      </c>
      <c r="T261" s="6">
        <v>9</v>
      </c>
      <c r="U261" s="6">
        <v>14480</v>
      </c>
    </row>
    <row r="262" spans="1:21" ht="15" thickBot="1" x14ac:dyDescent="0.35">
      <c r="A262" s="4" t="s">
        <v>3358</v>
      </c>
      <c r="B262" s="3" t="s">
        <v>283</v>
      </c>
      <c r="C262" s="4" t="s">
        <v>257</v>
      </c>
      <c r="D262" s="6">
        <v>95</v>
      </c>
      <c r="E262" s="6">
        <v>2023</v>
      </c>
      <c r="F262" s="6">
        <v>0</v>
      </c>
      <c r="G262" s="6">
        <v>0</v>
      </c>
      <c r="H262" s="6">
        <v>49</v>
      </c>
      <c r="I262" s="6">
        <v>392</v>
      </c>
      <c r="J262" s="6">
        <v>0</v>
      </c>
      <c r="K262" s="6">
        <v>0</v>
      </c>
      <c r="L262" s="6">
        <v>184</v>
      </c>
      <c r="M262" s="6">
        <v>4278</v>
      </c>
      <c r="N262" s="6">
        <v>468</v>
      </c>
      <c r="O262" s="6">
        <v>88</v>
      </c>
      <c r="P262" s="6">
        <v>556</v>
      </c>
      <c r="Q262" s="6">
        <v>35</v>
      </c>
      <c r="R262" s="6">
        <v>1830</v>
      </c>
      <c r="S262" s="6">
        <v>5</v>
      </c>
      <c r="T262" s="6">
        <v>33</v>
      </c>
      <c r="U262" s="6">
        <v>13326</v>
      </c>
    </row>
    <row r="263" spans="1:21" ht="15" thickBot="1" x14ac:dyDescent="0.35">
      <c r="A263" s="4" t="s">
        <v>3359</v>
      </c>
      <c r="B263" s="3" t="s">
        <v>284</v>
      </c>
      <c r="C263" s="4" t="s">
        <v>257</v>
      </c>
      <c r="D263" s="6">
        <v>86</v>
      </c>
      <c r="E263" s="6">
        <v>2133</v>
      </c>
      <c r="F263" s="6">
        <v>0</v>
      </c>
      <c r="G263" s="6">
        <v>0</v>
      </c>
      <c r="H263" s="6">
        <v>12</v>
      </c>
      <c r="I263" s="6">
        <v>356</v>
      </c>
      <c r="J263" s="6">
        <v>0</v>
      </c>
      <c r="K263" s="6">
        <v>0</v>
      </c>
      <c r="L263" s="6">
        <v>123</v>
      </c>
      <c r="M263" s="6">
        <v>3332</v>
      </c>
      <c r="N263" s="6">
        <v>493</v>
      </c>
      <c r="O263" s="6">
        <v>0</v>
      </c>
      <c r="P263" s="6">
        <v>493</v>
      </c>
      <c r="Q263" s="6">
        <v>25</v>
      </c>
      <c r="R263" s="6">
        <v>843</v>
      </c>
      <c r="S263" s="6">
        <v>0</v>
      </c>
      <c r="T263" s="6">
        <v>0</v>
      </c>
      <c r="U263" s="6">
        <v>25692</v>
      </c>
    </row>
    <row r="264" spans="1:21" ht="15" thickBot="1" x14ac:dyDescent="0.35">
      <c r="A264" s="4" t="s">
        <v>3360</v>
      </c>
      <c r="B264" s="3" t="s">
        <v>285</v>
      </c>
      <c r="C264" s="4" t="s">
        <v>257</v>
      </c>
      <c r="D264" s="6">
        <v>56</v>
      </c>
      <c r="E264" s="6">
        <v>1506</v>
      </c>
      <c r="F264" s="6">
        <v>0</v>
      </c>
      <c r="G264" s="6">
        <v>0</v>
      </c>
      <c r="H264" s="6">
        <v>9</v>
      </c>
      <c r="I264" s="6">
        <v>243</v>
      </c>
      <c r="J264" s="6">
        <v>0</v>
      </c>
      <c r="K264" s="6">
        <v>0</v>
      </c>
      <c r="L264" s="6">
        <v>92</v>
      </c>
      <c r="M264" s="6">
        <v>4191</v>
      </c>
      <c r="N264" s="6">
        <v>548</v>
      </c>
      <c r="O264" s="6">
        <v>17</v>
      </c>
      <c r="P264" s="6">
        <v>565</v>
      </c>
      <c r="Q264" s="6">
        <v>25</v>
      </c>
      <c r="R264" s="6">
        <v>2398</v>
      </c>
      <c r="S264" s="6">
        <v>2</v>
      </c>
      <c r="T264" s="6">
        <v>44</v>
      </c>
      <c r="U264" s="6">
        <v>15959</v>
      </c>
    </row>
    <row r="265" spans="1:21" ht="15" thickBot="1" x14ac:dyDescent="0.35">
      <c r="A265" s="4" t="s">
        <v>3361</v>
      </c>
      <c r="B265" s="3" t="s">
        <v>286</v>
      </c>
      <c r="C265" s="4" t="s">
        <v>257</v>
      </c>
      <c r="D265" s="6">
        <v>89</v>
      </c>
      <c r="E265" s="6">
        <v>693</v>
      </c>
      <c r="F265" s="6">
        <v>13</v>
      </c>
      <c r="G265" s="6">
        <v>156</v>
      </c>
      <c r="H265" s="6">
        <v>64</v>
      </c>
      <c r="I265" s="6">
        <v>1206</v>
      </c>
      <c r="J265" s="6">
        <v>5</v>
      </c>
      <c r="K265" s="6">
        <v>903</v>
      </c>
      <c r="L265" s="6">
        <v>198</v>
      </c>
      <c r="M265" s="6">
        <v>3428</v>
      </c>
      <c r="N265" s="6">
        <v>296</v>
      </c>
      <c r="O265" s="6">
        <v>0</v>
      </c>
      <c r="P265" s="6">
        <v>296</v>
      </c>
      <c r="Q265" s="6">
        <v>18</v>
      </c>
      <c r="R265" s="6">
        <v>444</v>
      </c>
      <c r="S265" s="6">
        <v>9</v>
      </c>
      <c r="T265" s="6">
        <v>26</v>
      </c>
      <c r="U265" s="6">
        <v>21165</v>
      </c>
    </row>
    <row r="266" spans="1:21" ht="15" thickBot="1" x14ac:dyDescent="0.35">
      <c r="A266" s="4" t="s">
        <v>3362</v>
      </c>
      <c r="B266" s="3" t="s">
        <v>287</v>
      </c>
      <c r="C266" s="4" t="s">
        <v>257</v>
      </c>
      <c r="D266" s="6">
        <v>162</v>
      </c>
      <c r="E266" s="6">
        <v>1902</v>
      </c>
      <c r="F266" s="6">
        <v>10</v>
      </c>
      <c r="G266" s="6">
        <v>149</v>
      </c>
      <c r="H266" s="6">
        <v>160</v>
      </c>
      <c r="I266" s="6">
        <v>8007</v>
      </c>
      <c r="J266" s="6">
        <v>62</v>
      </c>
      <c r="K266" s="6">
        <v>1240</v>
      </c>
      <c r="L266" s="6">
        <v>426</v>
      </c>
      <c r="M266" s="6">
        <v>13136</v>
      </c>
      <c r="N266" s="6">
        <v>122</v>
      </c>
      <c r="O266" s="6">
        <v>17</v>
      </c>
      <c r="P266" s="6">
        <v>139</v>
      </c>
      <c r="Q266" s="6">
        <v>21</v>
      </c>
      <c r="R266" s="6">
        <v>1680</v>
      </c>
      <c r="S266" s="6">
        <v>11</v>
      </c>
      <c r="T266" s="6">
        <v>158</v>
      </c>
      <c r="U266" s="6">
        <v>22423</v>
      </c>
    </row>
    <row r="267" spans="1:21" ht="15" thickBot="1" x14ac:dyDescent="0.35">
      <c r="A267" s="4" t="s">
        <v>3363</v>
      </c>
      <c r="B267" s="3" t="s">
        <v>288</v>
      </c>
      <c r="C267" s="4" t="s">
        <v>257</v>
      </c>
      <c r="D267" s="6">
        <v>192</v>
      </c>
      <c r="E267" s="6">
        <v>1876</v>
      </c>
      <c r="F267" s="6">
        <v>44</v>
      </c>
      <c r="G267" s="6">
        <v>206</v>
      </c>
      <c r="H267" s="6">
        <v>92</v>
      </c>
      <c r="I267" s="6">
        <v>943</v>
      </c>
      <c r="J267" s="6">
        <v>15</v>
      </c>
      <c r="K267" s="6">
        <v>387</v>
      </c>
      <c r="L267" s="6">
        <v>365</v>
      </c>
      <c r="M267" s="6">
        <v>3911</v>
      </c>
      <c r="N267" s="6">
        <v>169</v>
      </c>
      <c r="O267" s="6">
        <v>46</v>
      </c>
      <c r="P267" s="6">
        <v>215</v>
      </c>
      <c r="Q267" s="6">
        <v>14</v>
      </c>
      <c r="R267" s="6">
        <v>442</v>
      </c>
      <c r="S267" s="6">
        <v>8</v>
      </c>
      <c r="T267" s="6">
        <v>57</v>
      </c>
      <c r="U267" s="6">
        <v>14236</v>
      </c>
    </row>
    <row r="268" spans="1:21" ht="15" thickBot="1" x14ac:dyDescent="0.35">
      <c r="A268" s="4" t="s">
        <v>3364</v>
      </c>
      <c r="B268" s="3" t="s">
        <v>290</v>
      </c>
      <c r="C268" s="4" t="s">
        <v>257</v>
      </c>
      <c r="D268" s="6">
        <v>14</v>
      </c>
      <c r="E268" s="6">
        <v>64</v>
      </c>
      <c r="F268" s="6">
        <v>0</v>
      </c>
      <c r="G268" s="6">
        <v>0</v>
      </c>
      <c r="H268" s="6">
        <v>5</v>
      </c>
      <c r="I268" s="6">
        <v>61</v>
      </c>
      <c r="J268" s="6">
        <v>0</v>
      </c>
      <c r="K268" s="6">
        <v>0</v>
      </c>
      <c r="L268" s="6">
        <v>22</v>
      </c>
      <c r="M268" s="6">
        <v>125</v>
      </c>
      <c r="N268" s="6">
        <v>73</v>
      </c>
      <c r="O268" s="45" t="s">
        <v>2557</v>
      </c>
      <c r="P268" s="6">
        <v>73</v>
      </c>
      <c r="Q268" s="6">
        <v>3</v>
      </c>
      <c r="R268" s="45" t="s">
        <v>2557</v>
      </c>
      <c r="S268" s="6">
        <v>0</v>
      </c>
      <c r="T268" s="6">
        <v>0</v>
      </c>
      <c r="U268" s="6">
        <v>24587</v>
      </c>
    </row>
    <row r="269" spans="1:21" ht="15" thickBot="1" x14ac:dyDescent="0.35">
      <c r="A269" s="4" t="s">
        <v>3365</v>
      </c>
      <c r="B269" s="3" t="s">
        <v>291</v>
      </c>
      <c r="C269" s="4" t="s">
        <v>257</v>
      </c>
      <c r="D269" s="6">
        <v>179</v>
      </c>
      <c r="E269" s="6">
        <v>4244</v>
      </c>
      <c r="F269" s="6">
        <v>26</v>
      </c>
      <c r="G269" s="6">
        <v>341</v>
      </c>
      <c r="H269" s="6">
        <v>115</v>
      </c>
      <c r="I269" s="6">
        <v>1496</v>
      </c>
      <c r="J269" s="45" t="s">
        <v>2557</v>
      </c>
      <c r="K269" s="45" t="s">
        <v>2557</v>
      </c>
      <c r="L269" s="6">
        <v>328</v>
      </c>
      <c r="M269" s="6">
        <v>7191</v>
      </c>
      <c r="N269" s="6">
        <v>450</v>
      </c>
      <c r="O269" s="6">
        <v>160</v>
      </c>
      <c r="P269" s="6">
        <v>610</v>
      </c>
      <c r="Q269" s="6">
        <v>7</v>
      </c>
      <c r="R269" s="6">
        <v>1100</v>
      </c>
      <c r="S269" s="6">
        <v>1</v>
      </c>
      <c r="T269" s="6">
        <v>10</v>
      </c>
      <c r="U269" s="6">
        <v>13233</v>
      </c>
    </row>
    <row r="270" spans="1:21" ht="15" thickBot="1" x14ac:dyDescent="0.35">
      <c r="A270" s="4" t="s">
        <v>3366</v>
      </c>
      <c r="B270" s="3" t="s">
        <v>292</v>
      </c>
      <c r="C270" s="4" t="s">
        <v>257</v>
      </c>
      <c r="D270" s="6">
        <v>70</v>
      </c>
      <c r="E270" s="6">
        <v>1301</v>
      </c>
      <c r="F270" s="6">
        <v>47</v>
      </c>
      <c r="G270" s="6">
        <v>589</v>
      </c>
      <c r="H270" s="6">
        <v>126</v>
      </c>
      <c r="I270" s="6">
        <v>2113</v>
      </c>
      <c r="J270" s="6">
        <v>30</v>
      </c>
      <c r="K270" s="6">
        <v>1052</v>
      </c>
      <c r="L270" s="6">
        <v>284</v>
      </c>
      <c r="M270" s="6">
        <v>5713</v>
      </c>
      <c r="N270" s="6">
        <v>172</v>
      </c>
      <c r="O270" s="6">
        <v>85</v>
      </c>
      <c r="P270" s="6">
        <v>257</v>
      </c>
      <c r="Q270" s="6">
        <v>7</v>
      </c>
      <c r="R270" s="6">
        <v>593</v>
      </c>
      <c r="S270" s="6">
        <v>4</v>
      </c>
      <c r="T270" s="6">
        <v>65</v>
      </c>
      <c r="U270" s="6">
        <v>16422</v>
      </c>
    </row>
    <row r="271" spans="1:21" ht="15" thickBot="1" x14ac:dyDescent="0.35">
      <c r="A271" s="4" t="s">
        <v>3367</v>
      </c>
      <c r="B271" s="3" t="s">
        <v>293</v>
      </c>
      <c r="C271" s="4" t="s">
        <v>257</v>
      </c>
      <c r="D271" s="6">
        <v>196</v>
      </c>
      <c r="E271" s="6">
        <v>1481</v>
      </c>
      <c r="F271" s="6">
        <v>35</v>
      </c>
      <c r="G271" s="6">
        <v>510</v>
      </c>
      <c r="H271" s="6">
        <v>57</v>
      </c>
      <c r="I271" s="6">
        <v>566</v>
      </c>
      <c r="J271" s="6">
        <v>20</v>
      </c>
      <c r="K271" s="6">
        <v>586</v>
      </c>
      <c r="L271" s="6">
        <v>366</v>
      </c>
      <c r="M271" s="6">
        <v>4668</v>
      </c>
      <c r="N271" s="6">
        <v>450</v>
      </c>
      <c r="O271" s="6">
        <v>98</v>
      </c>
      <c r="P271" s="6">
        <v>548</v>
      </c>
      <c r="Q271" s="6">
        <v>38</v>
      </c>
      <c r="R271" s="6">
        <v>1250</v>
      </c>
      <c r="S271" s="6">
        <v>20</v>
      </c>
      <c r="T271" s="6">
        <v>275</v>
      </c>
      <c r="U271" s="6">
        <v>19202</v>
      </c>
    </row>
    <row r="272" spans="1:21" ht="15" thickBot="1" x14ac:dyDescent="0.35">
      <c r="A272" s="4" t="s">
        <v>3368</v>
      </c>
      <c r="B272" s="3" t="s">
        <v>294</v>
      </c>
      <c r="C272" s="4" t="s">
        <v>257</v>
      </c>
      <c r="D272" s="6">
        <v>59</v>
      </c>
      <c r="E272" s="6">
        <v>2400</v>
      </c>
      <c r="F272" s="6">
        <v>1</v>
      </c>
      <c r="G272" s="6">
        <v>6</v>
      </c>
      <c r="H272" s="6">
        <v>3</v>
      </c>
      <c r="I272" s="6">
        <v>62</v>
      </c>
      <c r="J272" s="6">
        <v>1</v>
      </c>
      <c r="K272" s="6">
        <v>3</v>
      </c>
      <c r="L272" s="6">
        <v>74</v>
      </c>
      <c r="M272" s="6">
        <v>2898</v>
      </c>
      <c r="N272" s="6">
        <v>172</v>
      </c>
      <c r="O272" s="6">
        <v>0</v>
      </c>
      <c r="P272" s="6">
        <v>172</v>
      </c>
      <c r="Q272" s="6">
        <v>10</v>
      </c>
      <c r="R272" s="6">
        <v>427</v>
      </c>
      <c r="S272" s="6">
        <v>0</v>
      </c>
      <c r="T272" s="6">
        <v>0</v>
      </c>
      <c r="U272" s="6">
        <v>23088</v>
      </c>
    </row>
    <row r="273" spans="1:21" ht="15" thickBot="1" x14ac:dyDescent="0.35">
      <c r="A273" s="4" t="s">
        <v>3369</v>
      </c>
      <c r="B273" s="3" t="s">
        <v>295</v>
      </c>
      <c r="C273" s="4" t="s">
        <v>257</v>
      </c>
      <c r="D273" s="6">
        <v>114</v>
      </c>
      <c r="E273" s="6">
        <v>2398</v>
      </c>
      <c r="F273" s="6">
        <v>0</v>
      </c>
      <c r="G273" s="6">
        <v>0</v>
      </c>
      <c r="H273" s="6">
        <v>38</v>
      </c>
      <c r="I273" s="6">
        <v>751</v>
      </c>
      <c r="J273" s="45" t="s">
        <v>2557</v>
      </c>
      <c r="K273" s="45" t="s">
        <v>2557</v>
      </c>
      <c r="L273" s="6">
        <v>194</v>
      </c>
      <c r="M273" s="6">
        <v>3733</v>
      </c>
      <c r="N273" s="6">
        <v>120</v>
      </c>
      <c r="O273" s="45" t="s">
        <v>2557</v>
      </c>
      <c r="P273" s="6">
        <v>120</v>
      </c>
      <c r="Q273" s="6">
        <v>42</v>
      </c>
      <c r="R273" s="6">
        <v>584</v>
      </c>
      <c r="S273" s="45" t="s">
        <v>2557</v>
      </c>
      <c r="T273" s="45" t="s">
        <v>2557</v>
      </c>
      <c r="U273" s="6">
        <v>15322</v>
      </c>
    </row>
    <row r="274" spans="1:21" ht="15" thickBot="1" x14ac:dyDescent="0.35">
      <c r="A274" s="4" t="s">
        <v>3370</v>
      </c>
      <c r="B274" s="3" t="s">
        <v>296</v>
      </c>
      <c r="C274" s="4" t="s">
        <v>257</v>
      </c>
      <c r="D274" s="6">
        <v>175</v>
      </c>
      <c r="E274" s="6">
        <v>4906</v>
      </c>
      <c r="F274" s="6">
        <v>24</v>
      </c>
      <c r="G274" s="6">
        <v>418</v>
      </c>
      <c r="H274" s="6">
        <v>18</v>
      </c>
      <c r="I274" s="6">
        <v>543</v>
      </c>
      <c r="J274" s="6">
        <v>0</v>
      </c>
      <c r="K274" s="6">
        <v>0</v>
      </c>
      <c r="L274" s="6">
        <v>262</v>
      </c>
      <c r="M274" s="6">
        <v>7137</v>
      </c>
      <c r="N274" s="6">
        <v>1268</v>
      </c>
      <c r="O274" s="6">
        <v>423</v>
      </c>
      <c r="P274" s="6">
        <v>1691</v>
      </c>
      <c r="Q274" s="6">
        <v>41</v>
      </c>
      <c r="R274" s="6">
        <v>1107</v>
      </c>
      <c r="S274" s="6">
        <v>4</v>
      </c>
      <c r="T274" s="6">
        <v>163</v>
      </c>
      <c r="U274" s="6">
        <v>23096</v>
      </c>
    </row>
    <row r="275" spans="1:21" ht="15" thickBot="1" x14ac:dyDescent="0.35">
      <c r="A275" s="4" t="s">
        <v>3371</v>
      </c>
      <c r="B275" s="3" t="s">
        <v>297</v>
      </c>
      <c r="C275" s="4" t="s">
        <v>257</v>
      </c>
      <c r="D275" s="6">
        <v>125</v>
      </c>
      <c r="E275" s="6">
        <v>3490</v>
      </c>
      <c r="F275" s="6">
        <v>66</v>
      </c>
      <c r="G275" s="6">
        <v>1008</v>
      </c>
      <c r="H275" s="6">
        <v>14</v>
      </c>
      <c r="I275" s="6">
        <v>297</v>
      </c>
      <c r="J275" s="6">
        <v>48</v>
      </c>
      <c r="K275" s="6">
        <v>3417</v>
      </c>
      <c r="L275" s="6">
        <v>264</v>
      </c>
      <c r="M275" s="6">
        <v>10343</v>
      </c>
      <c r="N275" s="6">
        <v>465</v>
      </c>
      <c r="O275" s="6">
        <v>143</v>
      </c>
      <c r="P275" s="6">
        <v>608</v>
      </c>
      <c r="Q275" s="6">
        <v>6</v>
      </c>
      <c r="R275" s="6">
        <v>1952</v>
      </c>
      <c r="S275" s="6">
        <v>5</v>
      </c>
      <c r="T275" s="6">
        <v>179</v>
      </c>
      <c r="U275" s="6">
        <v>21871</v>
      </c>
    </row>
    <row r="276" spans="1:21" ht="15" thickBot="1" x14ac:dyDescent="0.35">
      <c r="A276" s="4" t="s">
        <v>3372</v>
      </c>
      <c r="B276" s="3" t="s">
        <v>298</v>
      </c>
      <c r="C276" s="4" t="s">
        <v>257</v>
      </c>
      <c r="D276" s="6">
        <v>53</v>
      </c>
      <c r="E276" s="6">
        <v>2274</v>
      </c>
      <c r="F276" s="6">
        <v>1</v>
      </c>
      <c r="G276" s="6">
        <v>15</v>
      </c>
      <c r="H276" s="6">
        <v>3</v>
      </c>
      <c r="I276" s="6">
        <v>10</v>
      </c>
      <c r="J276" s="6">
        <v>2</v>
      </c>
      <c r="K276" s="6">
        <v>155</v>
      </c>
      <c r="L276" s="6">
        <v>70</v>
      </c>
      <c r="M276" s="6">
        <v>2643</v>
      </c>
      <c r="N276" s="6">
        <v>182</v>
      </c>
      <c r="O276" s="6">
        <v>33</v>
      </c>
      <c r="P276" s="6">
        <v>215</v>
      </c>
      <c r="Q276" s="6">
        <v>6</v>
      </c>
      <c r="R276" s="6">
        <v>150</v>
      </c>
      <c r="S276" s="6">
        <v>5</v>
      </c>
      <c r="T276" s="6">
        <v>39</v>
      </c>
      <c r="U276" s="6">
        <v>13600</v>
      </c>
    </row>
    <row r="277" spans="1:21" ht="15" thickBot="1" x14ac:dyDescent="0.35">
      <c r="A277" s="4" t="s">
        <v>3373</v>
      </c>
      <c r="B277" s="3" t="s">
        <v>299</v>
      </c>
      <c r="C277" s="4" t="s">
        <v>257</v>
      </c>
      <c r="D277" s="6">
        <v>91</v>
      </c>
      <c r="E277" s="6">
        <v>2405</v>
      </c>
      <c r="F277" s="6">
        <v>17</v>
      </c>
      <c r="G277" s="6">
        <v>165</v>
      </c>
      <c r="H277" s="6">
        <v>48</v>
      </c>
      <c r="I277" s="6">
        <v>912</v>
      </c>
      <c r="J277" s="6">
        <v>8</v>
      </c>
      <c r="K277" s="6">
        <v>223</v>
      </c>
      <c r="L277" s="6">
        <v>175</v>
      </c>
      <c r="M277" s="6">
        <v>4184</v>
      </c>
      <c r="N277" s="6">
        <v>236</v>
      </c>
      <c r="O277" s="6">
        <v>28</v>
      </c>
      <c r="P277" s="6">
        <v>264</v>
      </c>
      <c r="Q277" s="6">
        <v>7</v>
      </c>
      <c r="R277" s="6">
        <v>448</v>
      </c>
      <c r="S277" s="6">
        <v>4</v>
      </c>
      <c r="T277" s="6">
        <v>31</v>
      </c>
      <c r="U277" s="6">
        <v>17153</v>
      </c>
    </row>
    <row r="278" spans="1:21" ht="15" thickBot="1" x14ac:dyDescent="0.35">
      <c r="A278" s="4" t="s">
        <v>3374</v>
      </c>
      <c r="B278" s="3" t="s">
        <v>300</v>
      </c>
      <c r="C278" s="4" t="s">
        <v>257</v>
      </c>
      <c r="D278" s="6">
        <v>132</v>
      </c>
      <c r="E278" s="6">
        <v>1103</v>
      </c>
      <c r="F278" s="6">
        <v>6</v>
      </c>
      <c r="G278" s="6">
        <v>14</v>
      </c>
      <c r="H278" s="6">
        <v>49</v>
      </c>
      <c r="I278" s="6">
        <v>256</v>
      </c>
      <c r="J278" s="6">
        <v>9</v>
      </c>
      <c r="K278" s="6">
        <v>136</v>
      </c>
      <c r="L278" s="6">
        <v>202</v>
      </c>
      <c r="M278" s="6">
        <v>1648</v>
      </c>
      <c r="N278" s="6">
        <v>113</v>
      </c>
      <c r="O278" s="6">
        <v>20</v>
      </c>
      <c r="P278" s="6">
        <v>133</v>
      </c>
      <c r="Q278" s="6">
        <v>6</v>
      </c>
      <c r="R278" s="6">
        <v>139</v>
      </c>
      <c r="S278" s="6">
        <v>0</v>
      </c>
      <c r="T278" s="6">
        <v>0</v>
      </c>
      <c r="U278" s="6">
        <v>25369</v>
      </c>
    </row>
    <row r="279" spans="1:21" ht="15" thickBot="1" x14ac:dyDescent="0.35">
      <c r="A279" s="4" t="s">
        <v>3375</v>
      </c>
      <c r="B279" s="3" t="s">
        <v>301</v>
      </c>
      <c r="C279" s="4" t="s">
        <v>257</v>
      </c>
      <c r="D279" s="6">
        <v>280</v>
      </c>
      <c r="E279" s="6">
        <v>8040</v>
      </c>
      <c r="F279" s="6">
        <v>31</v>
      </c>
      <c r="G279" s="6">
        <v>744</v>
      </c>
      <c r="H279" s="6">
        <v>108</v>
      </c>
      <c r="I279" s="6">
        <v>1086</v>
      </c>
      <c r="J279" s="6">
        <v>0</v>
      </c>
      <c r="K279" s="6">
        <v>0</v>
      </c>
      <c r="L279" s="6">
        <v>492</v>
      </c>
      <c r="M279" s="6">
        <v>12442</v>
      </c>
      <c r="N279" s="6">
        <v>842</v>
      </c>
      <c r="O279" s="6">
        <v>132</v>
      </c>
      <c r="P279" s="6">
        <v>974</v>
      </c>
      <c r="Q279" s="6">
        <v>61</v>
      </c>
      <c r="R279" s="6">
        <v>1789</v>
      </c>
      <c r="S279" s="6">
        <v>12</v>
      </c>
      <c r="T279" s="6">
        <v>783</v>
      </c>
      <c r="U279" s="6">
        <v>22258</v>
      </c>
    </row>
    <row r="280" spans="1:21" ht="15" thickBot="1" x14ac:dyDescent="0.35">
      <c r="A280" s="4" t="s">
        <v>3376</v>
      </c>
      <c r="B280" s="3" t="s">
        <v>302</v>
      </c>
      <c r="C280" s="4" t="s">
        <v>257</v>
      </c>
      <c r="D280" s="6">
        <v>81</v>
      </c>
      <c r="E280" s="6">
        <v>3078</v>
      </c>
      <c r="F280" s="6">
        <v>11</v>
      </c>
      <c r="G280" s="6">
        <v>126</v>
      </c>
      <c r="H280" s="6">
        <v>104</v>
      </c>
      <c r="I280" s="6">
        <v>1555</v>
      </c>
      <c r="J280" s="6">
        <v>16</v>
      </c>
      <c r="K280" s="6">
        <v>468</v>
      </c>
      <c r="L280" s="6">
        <v>230</v>
      </c>
      <c r="M280" s="6">
        <v>5802</v>
      </c>
      <c r="N280" s="6">
        <v>349</v>
      </c>
      <c r="O280" s="6">
        <v>94</v>
      </c>
      <c r="P280" s="6">
        <v>443</v>
      </c>
      <c r="Q280" s="6">
        <v>15</v>
      </c>
      <c r="R280" s="6">
        <v>513</v>
      </c>
      <c r="S280" s="6">
        <v>3</v>
      </c>
      <c r="T280" s="6">
        <v>62</v>
      </c>
      <c r="U280" s="6">
        <v>14545</v>
      </c>
    </row>
    <row r="281" spans="1:21" ht="15" thickBot="1" x14ac:dyDescent="0.35">
      <c r="A281" s="4" t="s">
        <v>3377</v>
      </c>
      <c r="B281" s="3" t="s">
        <v>303</v>
      </c>
      <c r="C281" s="4" t="s">
        <v>257</v>
      </c>
      <c r="D281" s="6">
        <v>122</v>
      </c>
      <c r="E281" s="6">
        <v>1033</v>
      </c>
      <c r="F281" s="6">
        <v>4</v>
      </c>
      <c r="G281" s="6">
        <v>9</v>
      </c>
      <c r="H281" s="6">
        <v>154</v>
      </c>
      <c r="I281" s="6">
        <v>730</v>
      </c>
      <c r="J281" s="6">
        <v>2</v>
      </c>
      <c r="K281" s="6">
        <v>200</v>
      </c>
      <c r="L281" s="6">
        <v>337</v>
      </c>
      <c r="M281" s="6">
        <v>3164</v>
      </c>
      <c r="N281" s="6">
        <v>175</v>
      </c>
      <c r="O281" s="6">
        <v>0</v>
      </c>
      <c r="P281" s="6">
        <v>175</v>
      </c>
      <c r="Q281" s="6">
        <v>55</v>
      </c>
      <c r="R281" s="6">
        <v>1192</v>
      </c>
      <c r="S281" s="6">
        <v>0</v>
      </c>
      <c r="T281" s="6">
        <v>0</v>
      </c>
      <c r="U281" s="6">
        <v>13452</v>
      </c>
    </row>
    <row r="282" spans="1:21" ht="15" thickBot="1" x14ac:dyDescent="0.35">
      <c r="A282" s="4" t="s">
        <v>3378</v>
      </c>
      <c r="B282" s="3" t="s">
        <v>304</v>
      </c>
      <c r="C282" s="4" t="s">
        <v>257</v>
      </c>
      <c r="D282" s="6">
        <v>86</v>
      </c>
      <c r="E282" s="6">
        <v>2690</v>
      </c>
      <c r="F282" s="6">
        <v>9</v>
      </c>
      <c r="G282" s="6">
        <v>86</v>
      </c>
      <c r="H282" s="6">
        <v>47</v>
      </c>
      <c r="I282" s="6">
        <v>545</v>
      </c>
      <c r="J282" s="6">
        <v>2</v>
      </c>
      <c r="K282" s="6">
        <v>270</v>
      </c>
      <c r="L282" s="6">
        <v>253</v>
      </c>
      <c r="M282" s="6">
        <v>8230</v>
      </c>
      <c r="N282" s="6">
        <v>505</v>
      </c>
      <c r="O282" s="6">
        <v>201</v>
      </c>
      <c r="P282" s="6">
        <v>706</v>
      </c>
      <c r="Q282" s="6">
        <v>106</v>
      </c>
      <c r="R282" s="6">
        <v>4581</v>
      </c>
      <c r="S282" s="6">
        <v>3</v>
      </c>
      <c r="T282" s="6">
        <v>58</v>
      </c>
      <c r="U282" s="6">
        <v>22995</v>
      </c>
    </row>
    <row r="283" spans="1:21" ht="15" thickBot="1" x14ac:dyDescent="0.35">
      <c r="A283" s="4" t="s">
        <v>3379</v>
      </c>
      <c r="B283" s="3" t="s">
        <v>305</v>
      </c>
      <c r="C283" s="4" t="s">
        <v>257</v>
      </c>
      <c r="D283" s="6">
        <v>305</v>
      </c>
      <c r="E283" s="6">
        <v>4479</v>
      </c>
      <c r="F283" s="6">
        <v>91</v>
      </c>
      <c r="G283" s="6">
        <v>1305</v>
      </c>
      <c r="H283" s="6">
        <v>138</v>
      </c>
      <c r="I283" s="6">
        <v>1806</v>
      </c>
      <c r="J283" s="6">
        <v>0</v>
      </c>
      <c r="K283" s="6">
        <v>0</v>
      </c>
      <c r="L283" s="6">
        <v>592</v>
      </c>
      <c r="M283" s="6">
        <v>9220</v>
      </c>
      <c r="N283" s="6">
        <v>747</v>
      </c>
      <c r="O283" s="6">
        <v>197</v>
      </c>
      <c r="P283" s="6">
        <v>944</v>
      </c>
      <c r="Q283" s="6">
        <v>50</v>
      </c>
      <c r="R283" s="6">
        <v>1455</v>
      </c>
      <c r="S283" s="6">
        <v>8</v>
      </c>
      <c r="T283" s="6">
        <v>175</v>
      </c>
      <c r="U283" s="6">
        <v>14948</v>
      </c>
    </row>
    <row r="284" spans="1:21" ht="15" thickBot="1" x14ac:dyDescent="0.35">
      <c r="A284" s="4" t="s">
        <v>3380</v>
      </c>
      <c r="B284" s="3" t="s">
        <v>306</v>
      </c>
      <c r="C284" s="4" t="s">
        <v>257</v>
      </c>
      <c r="D284" s="6">
        <v>136</v>
      </c>
      <c r="E284" s="6">
        <v>4036</v>
      </c>
      <c r="F284" s="6">
        <v>16</v>
      </c>
      <c r="G284" s="6">
        <v>91</v>
      </c>
      <c r="H284" s="6">
        <v>365</v>
      </c>
      <c r="I284" s="6">
        <v>3576</v>
      </c>
      <c r="J284" s="6">
        <v>24</v>
      </c>
      <c r="K284" s="6">
        <v>1021</v>
      </c>
      <c r="L284" s="6">
        <v>573</v>
      </c>
      <c r="M284" s="6">
        <v>9881</v>
      </c>
      <c r="N284" s="6">
        <v>605</v>
      </c>
      <c r="O284" s="6">
        <v>155</v>
      </c>
      <c r="P284" s="6">
        <v>760</v>
      </c>
      <c r="Q284" s="6">
        <v>27</v>
      </c>
      <c r="R284" s="6">
        <v>1003</v>
      </c>
      <c r="S284" s="6">
        <v>5</v>
      </c>
      <c r="T284" s="6">
        <v>154</v>
      </c>
      <c r="U284" s="6">
        <v>18393</v>
      </c>
    </row>
    <row r="285" spans="1:21" ht="15" thickBot="1" x14ac:dyDescent="0.35">
      <c r="A285" s="4" t="s">
        <v>3381</v>
      </c>
      <c r="B285" s="3" t="s">
        <v>307</v>
      </c>
      <c r="C285" s="4" t="s">
        <v>257</v>
      </c>
      <c r="D285" s="6">
        <v>222</v>
      </c>
      <c r="E285" s="6">
        <v>3801</v>
      </c>
      <c r="F285" s="6">
        <v>0</v>
      </c>
      <c r="G285" s="6">
        <v>0</v>
      </c>
      <c r="H285" s="6">
        <v>23</v>
      </c>
      <c r="I285" s="6">
        <v>179</v>
      </c>
      <c r="J285" s="6">
        <v>0</v>
      </c>
      <c r="K285" s="6">
        <v>0</v>
      </c>
      <c r="L285" s="6">
        <v>271</v>
      </c>
      <c r="M285" s="6">
        <v>4522</v>
      </c>
      <c r="N285" s="6">
        <v>161</v>
      </c>
      <c r="O285" s="6">
        <v>0</v>
      </c>
      <c r="P285" s="6">
        <v>161</v>
      </c>
      <c r="Q285" s="6">
        <v>26</v>
      </c>
      <c r="R285" s="6">
        <v>542</v>
      </c>
      <c r="S285" s="6">
        <v>0</v>
      </c>
      <c r="T285" s="6">
        <v>0</v>
      </c>
      <c r="U285" s="6">
        <v>14384</v>
      </c>
    </row>
    <row r="286" spans="1:21" ht="15" thickBot="1" x14ac:dyDescent="0.35">
      <c r="A286" s="4" t="s">
        <v>3382</v>
      </c>
      <c r="B286" s="3" t="s">
        <v>308</v>
      </c>
      <c r="C286" s="4" t="s">
        <v>257</v>
      </c>
      <c r="D286" s="6">
        <v>146</v>
      </c>
      <c r="E286" s="6">
        <v>3033</v>
      </c>
      <c r="F286" s="6">
        <v>23</v>
      </c>
      <c r="G286" s="6">
        <v>165</v>
      </c>
      <c r="H286" s="6">
        <v>35</v>
      </c>
      <c r="I286" s="6">
        <v>288</v>
      </c>
      <c r="J286" s="6">
        <v>0</v>
      </c>
      <c r="K286" s="6">
        <v>0</v>
      </c>
      <c r="L286" s="6">
        <v>257</v>
      </c>
      <c r="M286" s="6">
        <v>4670</v>
      </c>
      <c r="N286" s="6">
        <v>325</v>
      </c>
      <c r="O286" s="6">
        <v>115</v>
      </c>
      <c r="P286" s="6">
        <v>440</v>
      </c>
      <c r="Q286" s="6">
        <v>39</v>
      </c>
      <c r="R286" s="6">
        <v>1038</v>
      </c>
      <c r="S286" s="6">
        <v>14</v>
      </c>
      <c r="T286" s="6">
        <v>146</v>
      </c>
      <c r="U286" s="6">
        <v>17511</v>
      </c>
    </row>
    <row r="287" spans="1:21" ht="15" thickBot="1" x14ac:dyDescent="0.35">
      <c r="A287" s="4" t="s">
        <v>3383</v>
      </c>
      <c r="B287" s="3" t="s">
        <v>309</v>
      </c>
      <c r="C287" s="4" t="s">
        <v>257</v>
      </c>
      <c r="D287" s="6">
        <v>120</v>
      </c>
      <c r="E287" s="6">
        <v>3094</v>
      </c>
      <c r="F287" s="6">
        <v>15</v>
      </c>
      <c r="G287" s="6">
        <v>108</v>
      </c>
      <c r="H287" s="6">
        <v>70</v>
      </c>
      <c r="I287" s="6">
        <v>483</v>
      </c>
      <c r="J287" s="6">
        <v>0</v>
      </c>
      <c r="K287" s="6">
        <v>0</v>
      </c>
      <c r="L287" s="6">
        <v>239</v>
      </c>
      <c r="M287" s="6">
        <v>5064</v>
      </c>
      <c r="N287" s="6">
        <v>523</v>
      </c>
      <c r="O287" s="6">
        <v>53</v>
      </c>
      <c r="P287" s="6">
        <v>576</v>
      </c>
      <c r="Q287" s="6">
        <v>30</v>
      </c>
      <c r="R287" s="6">
        <v>1350</v>
      </c>
      <c r="S287" s="6">
        <v>4</v>
      </c>
      <c r="T287" s="6">
        <v>29</v>
      </c>
      <c r="U287" s="6">
        <v>15736</v>
      </c>
    </row>
    <row r="288" spans="1:21" ht="15" thickBot="1" x14ac:dyDescent="0.35">
      <c r="A288" s="4" t="s">
        <v>3384</v>
      </c>
      <c r="B288" s="3" t="s">
        <v>310</v>
      </c>
      <c r="C288" s="4" t="s">
        <v>257</v>
      </c>
      <c r="D288" s="6">
        <v>60</v>
      </c>
      <c r="E288" s="6">
        <v>700</v>
      </c>
      <c r="F288" s="6">
        <v>13</v>
      </c>
      <c r="G288" s="6">
        <v>150</v>
      </c>
      <c r="H288" s="6">
        <v>104</v>
      </c>
      <c r="I288" s="6">
        <v>875</v>
      </c>
      <c r="J288" s="6">
        <v>0</v>
      </c>
      <c r="K288" s="6">
        <v>0</v>
      </c>
      <c r="L288" s="6">
        <v>190</v>
      </c>
      <c r="M288" s="6">
        <v>2490</v>
      </c>
      <c r="N288" s="6">
        <v>125</v>
      </c>
      <c r="O288" s="6">
        <v>30</v>
      </c>
      <c r="P288" s="6">
        <v>155</v>
      </c>
      <c r="Q288" s="6">
        <v>7</v>
      </c>
      <c r="R288" s="6">
        <v>600</v>
      </c>
      <c r="S288" s="6">
        <v>6</v>
      </c>
      <c r="T288" s="6">
        <v>165</v>
      </c>
      <c r="U288" s="6">
        <v>13097</v>
      </c>
    </row>
    <row r="289" spans="1:21" ht="15" thickBot="1" x14ac:dyDescent="0.35">
      <c r="A289" s="4" t="s">
        <v>3385</v>
      </c>
      <c r="B289" s="3" t="s">
        <v>311</v>
      </c>
      <c r="C289" s="4" t="s">
        <v>257</v>
      </c>
      <c r="D289" s="6">
        <v>68</v>
      </c>
      <c r="E289" s="6">
        <v>1532</v>
      </c>
      <c r="F289" s="6">
        <v>2</v>
      </c>
      <c r="G289" s="6">
        <v>37</v>
      </c>
      <c r="H289" s="6">
        <v>90</v>
      </c>
      <c r="I289" s="6">
        <v>792</v>
      </c>
      <c r="J289" s="6">
        <v>28</v>
      </c>
      <c r="K289" s="6">
        <v>165</v>
      </c>
      <c r="L289" s="6">
        <v>229</v>
      </c>
      <c r="M289" s="6">
        <v>3318</v>
      </c>
      <c r="N289" s="6">
        <v>71</v>
      </c>
      <c r="O289" s="6">
        <v>36</v>
      </c>
      <c r="P289" s="6">
        <v>107</v>
      </c>
      <c r="Q289" s="6">
        <v>31</v>
      </c>
      <c r="R289" s="6">
        <v>478</v>
      </c>
      <c r="S289" s="6">
        <v>10</v>
      </c>
      <c r="T289" s="6">
        <v>314</v>
      </c>
      <c r="U289" s="6">
        <v>22857</v>
      </c>
    </row>
    <row r="290" spans="1:21" ht="15" thickBot="1" x14ac:dyDescent="0.35">
      <c r="A290" s="4" t="s">
        <v>3386</v>
      </c>
      <c r="B290" s="3" t="s">
        <v>312</v>
      </c>
      <c r="C290" s="4" t="s">
        <v>257</v>
      </c>
      <c r="D290" s="6">
        <v>797</v>
      </c>
      <c r="E290" s="6">
        <v>14303</v>
      </c>
      <c r="F290" s="6">
        <v>105</v>
      </c>
      <c r="G290" s="6">
        <v>582</v>
      </c>
      <c r="H290" s="6">
        <v>378</v>
      </c>
      <c r="I290" s="6">
        <v>6427</v>
      </c>
      <c r="J290" s="6">
        <v>0</v>
      </c>
      <c r="K290" s="6">
        <v>0</v>
      </c>
      <c r="L290" s="6">
        <v>1653</v>
      </c>
      <c r="M290" s="6">
        <v>25581</v>
      </c>
      <c r="N290" s="6">
        <v>373</v>
      </c>
      <c r="O290" s="6">
        <v>171</v>
      </c>
      <c r="P290" s="6">
        <v>544</v>
      </c>
      <c r="Q290" s="6">
        <v>337</v>
      </c>
      <c r="R290" s="6">
        <v>4070</v>
      </c>
      <c r="S290" s="6">
        <v>36</v>
      </c>
      <c r="T290" s="6">
        <v>199</v>
      </c>
      <c r="U290" s="6">
        <v>25686</v>
      </c>
    </row>
    <row r="291" spans="1:21" ht="15" thickBot="1" x14ac:dyDescent="0.35">
      <c r="A291" s="4" t="s">
        <v>3387</v>
      </c>
      <c r="B291" s="3" t="s">
        <v>313</v>
      </c>
      <c r="C291" s="4" t="s">
        <v>257</v>
      </c>
      <c r="D291" s="6">
        <v>148</v>
      </c>
      <c r="E291" s="6">
        <v>2101</v>
      </c>
      <c r="F291" s="6">
        <v>15</v>
      </c>
      <c r="G291" s="6">
        <v>210</v>
      </c>
      <c r="H291" s="6">
        <v>79</v>
      </c>
      <c r="I291" s="6">
        <v>925</v>
      </c>
      <c r="J291" s="6">
        <v>0</v>
      </c>
      <c r="K291" s="6">
        <v>0</v>
      </c>
      <c r="L291" s="6">
        <v>263</v>
      </c>
      <c r="M291" s="6">
        <v>3798</v>
      </c>
      <c r="N291" s="6">
        <v>71</v>
      </c>
      <c r="O291" s="6">
        <v>3</v>
      </c>
      <c r="P291" s="6">
        <v>74</v>
      </c>
      <c r="Q291" s="6">
        <v>21</v>
      </c>
      <c r="R291" s="6">
        <v>562</v>
      </c>
      <c r="S291" s="6">
        <v>0</v>
      </c>
      <c r="T291" s="6">
        <v>0</v>
      </c>
      <c r="U291" s="6">
        <v>11448</v>
      </c>
    </row>
    <row r="292" spans="1:21" ht="15" thickBot="1" x14ac:dyDescent="0.35">
      <c r="A292" s="4" t="s">
        <v>3388</v>
      </c>
      <c r="B292" s="3" t="s">
        <v>314</v>
      </c>
      <c r="C292" s="4" t="s">
        <v>257</v>
      </c>
      <c r="D292" s="6">
        <v>247</v>
      </c>
      <c r="E292" s="6">
        <v>7983</v>
      </c>
      <c r="F292" s="6">
        <v>11</v>
      </c>
      <c r="G292" s="6">
        <v>213</v>
      </c>
      <c r="H292" s="6">
        <v>85</v>
      </c>
      <c r="I292" s="6">
        <v>1018</v>
      </c>
      <c r="J292" s="6">
        <v>22</v>
      </c>
      <c r="K292" s="6">
        <v>403</v>
      </c>
      <c r="L292" s="6">
        <v>382</v>
      </c>
      <c r="M292" s="6">
        <v>11089</v>
      </c>
      <c r="N292" s="6">
        <v>279</v>
      </c>
      <c r="O292" s="6">
        <v>30</v>
      </c>
      <c r="P292" s="6">
        <v>309</v>
      </c>
      <c r="Q292" s="6">
        <v>14</v>
      </c>
      <c r="R292" s="6">
        <v>1403</v>
      </c>
      <c r="S292" s="6">
        <v>3</v>
      </c>
      <c r="T292" s="6">
        <v>69</v>
      </c>
      <c r="U292" s="6">
        <v>24164</v>
      </c>
    </row>
    <row r="293" spans="1:21" ht="15" thickBot="1" x14ac:dyDescent="0.35">
      <c r="A293" s="4" t="s">
        <v>3389</v>
      </c>
      <c r="B293" s="3" t="s">
        <v>315</v>
      </c>
      <c r="C293" s="4" t="s">
        <v>257</v>
      </c>
      <c r="D293" s="6">
        <v>218</v>
      </c>
      <c r="E293" s="6">
        <v>5972</v>
      </c>
      <c r="F293" s="6">
        <v>10</v>
      </c>
      <c r="G293" s="6">
        <v>66</v>
      </c>
      <c r="H293" s="6">
        <v>117</v>
      </c>
      <c r="I293" s="6">
        <v>1036</v>
      </c>
      <c r="J293" s="6">
        <v>5</v>
      </c>
      <c r="K293" s="6">
        <v>410</v>
      </c>
      <c r="L293" s="6">
        <v>380</v>
      </c>
      <c r="M293" s="6">
        <v>9071</v>
      </c>
      <c r="N293" s="6">
        <v>603</v>
      </c>
      <c r="O293" s="6">
        <v>75</v>
      </c>
      <c r="P293" s="6">
        <v>678</v>
      </c>
      <c r="Q293" s="6">
        <v>24</v>
      </c>
      <c r="R293" s="6">
        <v>1525</v>
      </c>
      <c r="S293" s="6">
        <v>6</v>
      </c>
      <c r="T293" s="6">
        <v>62</v>
      </c>
      <c r="U293" s="6">
        <v>14230</v>
      </c>
    </row>
    <row r="294" spans="1:21" ht="15" thickBot="1" x14ac:dyDescent="0.35">
      <c r="A294" s="4" t="s">
        <v>3390</v>
      </c>
      <c r="B294" s="3" t="s">
        <v>316</v>
      </c>
      <c r="C294" s="4" t="s">
        <v>257</v>
      </c>
      <c r="D294" s="6">
        <v>287</v>
      </c>
      <c r="E294" s="6">
        <v>6564</v>
      </c>
      <c r="F294" s="6">
        <v>15</v>
      </c>
      <c r="G294" s="6">
        <v>289</v>
      </c>
      <c r="H294" s="6">
        <v>84</v>
      </c>
      <c r="I294" s="6">
        <v>1791</v>
      </c>
      <c r="J294" s="6">
        <v>48</v>
      </c>
      <c r="K294" s="6">
        <v>7601</v>
      </c>
      <c r="L294" s="6">
        <v>522</v>
      </c>
      <c r="M294" s="6">
        <v>18812</v>
      </c>
      <c r="N294" s="6">
        <v>718</v>
      </c>
      <c r="O294" s="6">
        <v>192</v>
      </c>
      <c r="P294" s="6">
        <v>910</v>
      </c>
      <c r="Q294" s="6">
        <v>73</v>
      </c>
      <c r="R294" s="6">
        <v>2260</v>
      </c>
      <c r="S294" s="6">
        <v>15</v>
      </c>
      <c r="T294" s="6">
        <v>307</v>
      </c>
      <c r="U294" s="6">
        <v>20526</v>
      </c>
    </row>
    <row r="295" spans="1:21" ht="15" thickBot="1" x14ac:dyDescent="0.35">
      <c r="A295" s="4" t="s">
        <v>3391</v>
      </c>
      <c r="B295" s="3" t="s">
        <v>317</v>
      </c>
      <c r="C295" s="4" t="s">
        <v>257</v>
      </c>
      <c r="D295" s="6">
        <v>242</v>
      </c>
      <c r="E295" s="6">
        <v>7965</v>
      </c>
      <c r="F295" s="6">
        <v>21</v>
      </c>
      <c r="G295" s="6">
        <v>183</v>
      </c>
      <c r="H295" s="6">
        <v>31</v>
      </c>
      <c r="I295" s="6">
        <v>488</v>
      </c>
      <c r="J295" s="6">
        <v>42</v>
      </c>
      <c r="K295" s="6">
        <v>812</v>
      </c>
      <c r="L295" s="6">
        <v>342</v>
      </c>
      <c r="M295" s="6">
        <v>9983</v>
      </c>
      <c r="N295" s="6">
        <v>455</v>
      </c>
      <c r="O295" s="6">
        <v>235</v>
      </c>
      <c r="P295" s="6">
        <v>690</v>
      </c>
      <c r="Q295" s="6">
        <v>6</v>
      </c>
      <c r="R295" s="6">
        <v>535</v>
      </c>
      <c r="S295" s="6">
        <v>0</v>
      </c>
      <c r="T295" s="6">
        <v>0</v>
      </c>
      <c r="U295" s="6">
        <v>13579</v>
      </c>
    </row>
    <row r="296" spans="1:21" ht="15" thickBot="1" x14ac:dyDescent="0.35">
      <c r="A296" s="4" t="s">
        <v>3392</v>
      </c>
      <c r="B296" s="3" t="s">
        <v>318</v>
      </c>
      <c r="C296" s="4" t="s">
        <v>257</v>
      </c>
      <c r="D296" s="6">
        <v>313</v>
      </c>
      <c r="E296" s="6">
        <v>4986</v>
      </c>
      <c r="F296" s="6">
        <v>128</v>
      </c>
      <c r="G296" s="6">
        <v>1098</v>
      </c>
      <c r="H296" s="6">
        <v>41</v>
      </c>
      <c r="I296" s="6">
        <v>2377</v>
      </c>
      <c r="J296" s="6">
        <v>0</v>
      </c>
      <c r="K296" s="6">
        <v>0</v>
      </c>
      <c r="L296" s="6">
        <v>571</v>
      </c>
      <c r="M296" s="6">
        <v>9249</v>
      </c>
      <c r="N296" s="6">
        <v>193</v>
      </c>
      <c r="O296" s="6">
        <v>23</v>
      </c>
      <c r="P296" s="6">
        <v>216</v>
      </c>
      <c r="Q296" s="6">
        <v>65</v>
      </c>
      <c r="R296" s="6">
        <v>703</v>
      </c>
      <c r="S296" s="6">
        <v>24</v>
      </c>
      <c r="T296" s="6">
        <v>85</v>
      </c>
      <c r="U296" s="6">
        <v>14568</v>
      </c>
    </row>
    <row r="297" spans="1:21" ht="15" thickBot="1" x14ac:dyDescent="0.35">
      <c r="A297" s="4" t="s">
        <v>3393</v>
      </c>
      <c r="B297" s="3" t="s">
        <v>319</v>
      </c>
      <c r="C297" s="4" t="s">
        <v>257</v>
      </c>
      <c r="D297" s="6">
        <v>288</v>
      </c>
      <c r="E297" s="6">
        <v>6004</v>
      </c>
      <c r="F297" s="6">
        <v>33</v>
      </c>
      <c r="G297" s="6">
        <v>90</v>
      </c>
      <c r="H297" s="6">
        <v>250</v>
      </c>
      <c r="I297" s="6">
        <v>3955</v>
      </c>
      <c r="J297" s="6">
        <v>22</v>
      </c>
      <c r="K297" s="6">
        <v>550</v>
      </c>
      <c r="L297" s="6">
        <v>968</v>
      </c>
      <c r="M297" s="6">
        <v>14819</v>
      </c>
      <c r="N297" s="6">
        <v>650</v>
      </c>
      <c r="O297" s="6">
        <v>210</v>
      </c>
      <c r="P297" s="6">
        <v>860</v>
      </c>
      <c r="Q297" s="6">
        <v>365</v>
      </c>
      <c r="R297" s="6">
        <v>4100</v>
      </c>
      <c r="S297" s="6">
        <v>10</v>
      </c>
      <c r="T297" s="6">
        <v>120</v>
      </c>
      <c r="U297" s="6">
        <v>12798</v>
      </c>
    </row>
    <row r="298" spans="1:21" ht="15" thickBot="1" x14ac:dyDescent="0.35">
      <c r="A298" s="4" t="s">
        <v>3394</v>
      </c>
      <c r="B298" s="3" t="s">
        <v>320</v>
      </c>
      <c r="C298" s="4" t="s">
        <v>257</v>
      </c>
      <c r="D298" s="6">
        <v>135</v>
      </c>
      <c r="E298" s="6">
        <v>2944</v>
      </c>
      <c r="F298" s="6">
        <v>59</v>
      </c>
      <c r="G298" s="6">
        <v>450</v>
      </c>
      <c r="H298" s="6">
        <v>64</v>
      </c>
      <c r="I298" s="6">
        <v>447</v>
      </c>
      <c r="J298" s="6">
        <v>1</v>
      </c>
      <c r="K298" s="6">
        <v>275</v>
      </c>
      <c r="L298" s="6">
        <v>274</v>
      </c>
      <c r="M298" s="6">
        <v>4550</v>
      </c>
      <c r="N298" s="6">
        <v>124</v>
      </c>
      <c r="O298" s="6">
        <v>0</v>
      </c>
      <c r="P298" s="6">
        <v>124</v>
      </c>
      <c r="Q298" s="6">
        <v>8</v>
      </c>
      <c r="R298" s="6">
        <v>340</v>
      </c>
      <c r="S298" s="6">
        <v>7</v>
      </c>
      <c r="T298" s="6">
        <v>94</v>
      </c>
      <c r="U298" s="6">
        <v>13912</v>
      </c>
    </row>
    <row r="299" spans="1:21" ht="15" thickBot="1" x14ac:dyDescent="0.35">
      <c r="A299" s="4" t="s">
        <v>3395</v>
      </c>
      <c r="B299" s="3" t="s">
        <v>321</v>
      </c>
      <c r="C299" s="4" t="s">
        <v>257</v>
      </c>
      <c r="D299" s="6">
        <v>221</v>
      </c>
      <c r="E299" s="6">
        <v>3257</v>
      </c>
      <c r="F299" s="6">
        <v>0</v>
      </c>
      <c r="G299" s="6">
        <v>0</v>
      </c>
      <c r="H299" s="6">
        <v>19</v>
      </c>
      <c r="I299" s="6">
        <v>752</v>
      </c>
      <c r="J299" s="6">
        <v>1</v>
      </c>
      <c r="K299" s="6">
        <v>112</v>
      </c>
      <c r="L299" s="6">
        <v>270</v>
      </c>
      <c r="M299" s="6">
        <v>4873</v>
      </c>
      <c r="N299" s="6">
        <v>198</v>
      </c>
      <c r="O299" s="6">
        <v>0</v>
      </c>
      <c r="P299" s="6">
        <v>198</v>
      </c>
      <c r="Q299" s="6">
        <v>29</v>
      </c>
      <c r="R299" s="6">
        <v>752</v>
      </c>
      <c r="S299" s="6">
        <v>0</v>
      </c>
      <c r="T299" s="6">
        <v>0</v>
      </c>
      <c r="U299" s="6">
        <v>14878</v>
      </c>
    </row>
    <row r="300" spans="1:21" ht="15" thickBot="1" x14ac:dyDescent="0.35">
      <c r="A300" s="4" t="s">
        <v>3396</v>
      </c>
      <c r="B300" s="3" t="s">
        <v>322</v>
      </c>
      <c r="C300" s="4" t="s">
        <v>257</v>
      </c>
      <c r="D300" s="6">
        <v>111</v>
      </c>
      <c r="E300" s="6">
        <v>2237</v>
      </c>
      <c r="F300" s="6">
        <v>56</v>
      </c>
      <c r="G300" s="6">
        <v>521</v>
      </c>
      <c r="H300" s="6">
        <v>137</v>
      </c>
      <c r="I300" s="6">
        <v>974</v>
      </c>
      <c r="J300" s="6">
        <v>0</v>
      </c>
      <c r="K300" s="6">
        <v>0</v>
      </c>
      <c r="L300" s="6">
        <v>320</v>
      </c>
      <c r="M300" s="6">
        <v>4507</v>
      </c>
      <c r="N300" s="6">
        <v>192</v>
      </c>
      <c r="O300" s="6">
        <v>28</v>
      </c>
      <c r="P300" s="6">
        <v>220</v>
      </c>
      <c r="Q300" s="6">
        <v>10</v>
      </c>
      <c r="R300" s="6">
        <v>639</v>
      </c>
      <c r="S300" s="6">
        <v>6</v>
      </c>
      <c r="T300" s="6">
        <v>136</v>
      </c>
      <c r="U300" s="6">
        <v>12486</v>
      </c>
    </row>
    <row r="301" spans="1:21" ht="15" thickBot="1" x14ac:dyDescent="0.35">
      <c r="A301" s="4" t="s">
        <v>3397</v>
      </c>
      <c r="B301" s="3" t="s">
        <v>323</v>
      </c>
      <c r="C301" s="4" t="s">
        <v>257</v>
      </c>
      <c r="D301" s="6">
        <v>155</v>
      </c>
      <c r="E301" s="6">
        <v>2960</v>
      </c>
      <c r="F301" s="6">
        <v>41</v>
      </c>
      <c r="G301" s="6">
        <v>754</v>
      </c>
      <c r="H301" s="6">
        <v>134</v>
      </c>
      <c r="I301" s="6">
        <v>2085</v>
      </c>
      <c r="J301" s="6">
        <v>0</v>
      </c>
      <c r="K301" s="6">
        <v>0</v>
      </c>
      <c r="L301" s="6">
        <v>378</v>
      </c>
      <c r="M301" s="6">
        <v>7053</v>
      </c>
      <c r="N301" s="6">
        <v>560</v>
      </c>
      <c r="O301" s="6">
        <v>230</v>
      </c>
      <c r="P301" s="6">
        <v>790</v>
      </c>
      <c r="Q301" s="6">
        <v>22</v>
      </c>
      <c r="R301" s="6">
        <v>803</v>
      </c>
      <c r="S301" s="6">
        <v>26</v>
      </c>
      <c r="T301" s="6">
        <v>451</v>
      </c>
      <c r="U301" s="6">
        <v>16753</v>
      </c>
    </row>
    <row r="302" spans="1:21" ht="15" thickBot="1" x14ac:dyDescent="0.35">
      <c r="A302" s="4" t="s">
        <v>3398</v>
      </c>
      <c r="B302" s="3" t="s">
        <v>324</v>
      </c>
      <c r="C302" s="4" t="s">
        <v>257</v>
      </c>
      <c r="D302" s="6">
        <v>300</v>
      </c>
      <c r="E302" s="6">
        <v>10094</v>
      </c>
      <c r="F302" s="6">
        <v>27</v>
      </c>
      <c r="G302" s="6">
        <v>640</v>
      </c>
      <c r="H302" s="6">
        <v>162</v>
      </c>
      <c r="I302" s="6">
        <v>2278</v>
      </c>
      <c r="J302" s="6">
        <v>40</v>
      </c>
      <c r="K302" s="6">
        <v>1431</v>
      </c>
      <c r="L302" s="6">
        <v>546</v>
      </c>
      <c r="M302" s="6">
        <v>15838</v>
      </c>
      <c r="N302" s="6">
        <v>778</v>
      </c>
      <c r="O302" s="6">
        <v>154</v>
      </c>
      <c r="P302" s="6">
        <v>932</v>
      </c>
      <c r="Q302" s="6">
        <v>15</v>
      </c>
      <c r="R302" s="6">
        <v>1327</v>
      </c>
      <c r="S302" s="6">
        <v>2</v>
      </c>
      <c r="T302" s="6">
        <v>68</v>
      </c>
      <c r="U302" s="6">
        <v>14300</v>
      </c>
    </row>
    <row r="303" spans="1:21" ht="15" thickBot="1" x14ac:dyDescent="0.35">
      <c r="A303" s="4" t="s">
        <v>3399</v>
      </c>
      <c r="B303" s="3" t="s">
        <v>325</v>
      </c>
      <c r="C303" s="4" t="s">
        <v>257</v>
      </c>
      <c r="D303" s="6">
        <v>56</v>
      </c>
      <c r="E303" s="6">
        <v>2138</v>
      </c>
      <c r="F303" s="6">
        <v>8</v>
      </c>
      <c r="G303" s="6">
        <v>137</v>
      </c>
      <c r="H303" s="6">
        <v>44</v>
      </c>
      <c r="I303" s="6">
        <v>583</v>
      </c>
      <c r="J303" s="6">
        <v>0</v>
      </c>
      <c r="K303" s="6">
        <v>0</v>
      </c>
      <c r="L303" s="6">
        <v>149</v>
      </c>
      <c r="M303" s="6">
        <v>4724</v>
      </c>
      <c r="N303" s="6">
        <v>297</v>
      </c>
      <c r="O303" s="6">
        <v>47</v>
      </c>
      <c r="P303" s="6">
        <v>344</v>
      </c>
      <c r="Q303" s="6">
        <v>39</v>
      </c>
      <c r="R303" s="6">
        <v>1824</v>
      </c>
      <c r="S303" s="6">
        <v>2</v>
      </c>
      <c r="T303" s="6">
        <v>42</v>
      </c>
      <c r="U303" s="6">
        <v>13940</v>
      </c>
    </row>
    <row r="304" spans="1:21" ht="15" thickBot="1" x14ac:dyDescent="0.35">
      <c r="A304" s="4" t="s">
        <v>3400</v>
      </c>
      <c r="B304" s="3" t="s">
        <v>326</v>
      </c>
      <c r="C304" s="4" t="s">
        <v>257</v>
      </c>
      <c r="D304" s="6">
        <v>102</v>
      </c>
      <c r="E304" s="6">
        <v>4241</v>
      </c>
      <c r="F304" s="6">
        <v>2</v>
      </c>
      <c r="G304" s="6">
        <v>38</v>
      </c>
      <c r="H304" s="6">
        <v>23</v>
      </c>
      <c r="I304" s="6">
        <v>300</v>
      </c>
      <c r="J304" s="6">
        <v>0</v>
      </c>
      <c r="K304" s="6">
        <v>0</v>
      </c>
      <c r="L304" s="6">
        <v>142</v>
      </c>
      <c r="M304" s="6">
        <v>5407</v>
      </c>
      <c r="N304" s="6">
        <v>299</v>
      </c>
      <c r="O304" s="6">
        <v>67</v>
      </c>
      <c r="P304" s="6">
        <v>366</v>
      </c>
      <c r="Q304" s="6">
        <v>15</v>
      </c>
      <c r="R304" s="6">
        <v>828</v>
      </c>
      <c r="S304" s="6">
        <v>0</v>
      </c>
      <c r="T304" s="6">
        <v>0</v>
      </c>
      <c r="U304" s="6">
        <v>17937</v>
      </c>
    </row>
    <row r="305" spans="1:21" ht="15" thickBot="1" x14ac:dyDescent="0.35">
      <c r="A305" s="4" t="s">
        <v>3401</v>
      </c>
      <c r="B305" s="3" t="s">
        <v>327</v>
      </c>
      <c r="C305" s="4" t="s">
        <v>257</v>
      </c>
      <c r="D305" s="6">
        <v>60</v>
      </c>
      <c r="E305" s="6">
        <v>1593</v>
      </c>
      <c r="F305" s="6">
        <v>33</v>
      </c>
      <c r="G305" s="6">
        <v>1100</v>
      </c>
      <c r="H305" s="6">
        <v>82</v>
      </c>
      <c r="I305" s="6">
        <v>3198</v>
      </c>
      <c r="J305" s="6">
        <v>0</v>
      </c>
      <c r="K305" s="6">
        <v>0</v>
      </c>
      <c r="L305" s="6">
        <v>177</v>
      </c>
      <c r="M305" s="6">
        <v>5950</v>
      </c>
      <c r="N305" s="6">
        <v>181</v>
      </c>
      <c r="O305" s="6">
        <v>56</v>
      </c>
      <c r="P305" s="6">
        <v>237</v>
      </c>
      <c r="Q305" s="6">
        <v>1</v>
      </c>
      <c r="R305" s="6">
        <v>32</v>
      </c>
      <c r="S305" s="6">
        <v>1</v>
      </c>
      <c r="T305" s="6">
        <v>27</v>
      </c>
      <c r="U305" s="6">
        <v>18134</v>
      </c>
    </row>
    <row r="306" spans="1:21" ht="15" thickBot="1" x14ac:dyDescent="0.35">
      <c r="A306" s="4" t="s">
        <v>3402</v>
      </c>
      <c r="B306" s="3" t="s">
        <v>328</v>
      </c>
      <c r="C306" s="4" t="s">
        <v>257</v>
      </c>
      <c r="D306" s="6">
        <v>27</v>
      </c>
      <c r="E306" s="6">
        <v>254</v>
      </c>
      <c r="F306" s="6">
        <v>0</v>
      </c>
      <c r="G306" s="6">
        <v>0</v>
      </c>
      <c r="H306" s="6">
        <v>8</v>
      </c>
      <c r="I306" s="6">
        <v>58</v>
      </c>
      <c r="J306" s="6">
        <v>2</v>
      </c>
      <c r="K306" s="6">
        <v>92</v>
      </c>
      <c r="L306" s="6">
        <v>44</v>
      </c>
      <c r="M306" s="6">
        <v>967</v>
      </c>
      <c r="N306" s="6">
        <v>416</v>
      </c>
      <c r="O306" s="6">
        <v>16</v>
      </c>
      <c r="P306" s="6">
        <v>432</v>
      </c>
      <c r="Q306" s="6">
        <v>7</v>
      </c>
      <c r="R306" s="6">
        <v>563</v>
      </c>
      <c r="S306" s="6">
        <v>0</v>
      </c>
      <c r="T306" s="6">
        <v>0</v>
      </c>
      <c r="U306" s="6">
        <v>16881</v>
      </c>
    </row>
    <row r="307" spans="1:21" ht="15" thickBot="1" x14ac:dyDescent="0.35">
      <c r="A307" s="4" t="s">
        <v>3403</v>
      </c>
      <c r="B307" s="3" t="s">
        <v>329</v>
      </c>
      <c r="C307" s="4" t="s">
        <v>257</v>
      </c>
      <c r="D307" s="6">
        <v>76</v>
      </c>
      <c r="E307" s="6">
        <v>1186</v>
      </c>
      <c r="F307" s="6">
        <v>91</v>
      </c>
      <c r="G307" s="6">
        <v>1247</v>
      </c>
      <c r="H307" s="6">
        <v>32</v>
      </c>
      <c r="I307" s="6">
        <v>411</v>
      </c>
      <c r="J307" s="6">
        <v>78</v>
      </c>
      <c r="K307" s="6">
        <v>1094</v>
      </c>
      <c r="L307" s="6">
        <v>344</v>
      </c>
      <c r="M307" s="6">
        <v>5399</v>
      </c>
      <c r="N307" s="6">
        <v>282</v>
      </c>
      <c r="O307" s="6">
        <v>20</v>
      </c>
      <c r="P307" s="6">
        <v>302</v>
      </c>
      <c r="Q307" s="6">
        <v>36</v>
      </c>
      <c r="R307" s="6">
        <v>1153</v>
      </c>
      <c r="S307" s="6">
        <v>31</v>
      </c>
      <c r="T307" s="6">
        <v>308</v>
      </c>
      <c r="U307" s="6">
        <v>14253</v>
      </c>
    </row>
    <row r="308" spans="1:21" ht="15" thickBot="1" x14ac:dyDescent="0.35">
      <c r="A308" s="4" t="s">
        <v>3404</v>
      </c>
      <c r="B308" s="3" t="s">
        <v>330</v>
      </c>
      <c r="C308" s="4" t="s">
        <v>257</v>
      </c>
      <c r="D308" s="6">
        <v>143</v>
      </c>
      <c r="E308" s="6">
        <v>3161</v>
      </c>
      <c r="F308" s="6">
        <v>34</v>
      </c>
      <c r="G308" s="6">
        <v>255</v>
      </c>
      <c r="H308" s="6">
        <v>45</v>
      </c>
      <c r="I308" s="6">
        <v>236</v>
      </c>
      <c r="J308" s="6">
        <v>6</v>
      </c>
      <c r="K308" s="6">
        <v>123</v>
      </c>
      <c r="L308" s="6">
        <v>249</v>
      </c>
      <c r="M308" s="6">
        <v>5173</v>
      </c>
      <c r="N308" s="6">
        <v>205</v>
      </c>
      <c r="O308" s="6">
        <v>32</v>
      </c>
      <c r="P308" s="6">
        <v>237</v>
      </c>
      <c r="Q308" s="6">
        <v>15</v>
      </c>
      <c r="R308" s="6">
        <v>1332</v>
      </c>
      <c r="S308" s="6">
        <v>6</v>
      </c>
      <c r="T308" s="6">
        <v>66</v>
      </c>
      <c r="U308" s="6">
        <v>12238</v>
      </c>
    </row>
    <row r="309" spans="1:21" ht="15" thickBot="1" x14ac:dyDescent="0.35">
      <c r="A309" s="4" t="s">
        <v>3405</v>
      </c>
      <c r="B309" s="3" t="s">
        <v>331</v>
      </c>
      <c r="C309" s="4" t="s">
        <v>257</v>
      </c>
      <c r="D309" s="6">
        <v>48</v>
      </c>
      <c r="E309" s="6">
        <v>1057</v>
      </c>
      <c r="F309" s="6">
        <v>9</v>
      </c>
      <c r="G309" s="6">
        <v>135</v>
      </c>
      <c r="H309" s="6">
        <v>8</v>
      </c>
      <c r="I309" s="6">
        <v>246</v>
      </c>
      <c r="J309" s="6">
        <v>0</v>
      </c>
      <c r="K309" s="6">
        <v>0</v>
      </c>
      <c r="L309" s="6">
        <v>80</v>
      </c>
      <c r="M309" s="6">
        <v>1868</v>
      </c>
      <c r="N309" s="6">
        <v>365</v>
      </c>
      <c r="O309" s="6">
        <v>56</v>
      </c>
      <c r="P309" s="6">
        <v>421</v>
      </c>
      <c r="Q309" s="6">
        <v>13</v>
      </c>
      <c r="R309" s="6">
        <v>416</v>
      </c>
      <c r="S309" s="6">
        <v>2</v>
      </c>
      <c r="T309" s="6">
        <v>14</v>
      </c>
      <c r="U309" s="6">
        <v>17593</v>
      </c>
    </row>
    <row r="310" spans="1:21" ht="15" thickBot="1" x14ac:dyDescent="0.35">
      <c r="A310" s="4" t="s">
        <v>3406</v>
      </c>
      <c r="B310" s="39" t="s">
        <v>332</v>
      </c>
      <c r="C310" s="4" t="s">
        <v>257</v>
      </c>
      <c r="D310" s="6">
        <v>68</v>
      </c>
      <c r="E310" s="6">
        <v>1839</v>
      </c>
      <c r="F310" s="6">
        <v>27</v>
      </c>
      <c r="G310" s="6">
        <v>257</v>
      </c>
      <c r="H310" s="6">
        <v>78</v>
      </c>
      <c r="I310" s="6">
        <v>710</v>
      </c>
      <c r="J310" s="6">
        <v>0</v>
      </c>
      <c r="K310" s="6">
        <v>0</v>
      </c>
      <c r="L310" s="6">
        <v>207</v>
      </c>
      <c r="M310" s="6">
        <v>4363</v>
      </c>
      <c r="N310" s="6">
        <v>362</v>
      </c>
      <c r="O310" s="6">
        <v>56</v>
      </c>
      <c r="P310" s="6">
        <v>418</v>
      </c>
      <c r="Q310" s="6">
        <v>23</v>
      </c>
      <c r="R310" s="6">
        <v>1254</v>
      </c>
      <c r="S310" s="6">
        <v>11</v>
      </c>
      <c r="T310" s="6">
        <v>303</v>
      </c>
      <c r="U310" s="6">
        <v>13498</v>
      </c>
    </row>
    <row r="311" spans="1:21" x14ac:dyDescent="0.3">
      <c r="B311" s="127" t="s">
        <v>3562</v>
      </c>
      <c r="C311" s="125"/>
      <c r="D311" s="79">
        <f t="shared" ref="D311:U311" si="10">SUM(D236:D310)</f>
        <v>12155</v>
      </c>
      <c r="E311" s="79">
        <f t="shared" si="10"/>
        <v>254030</v>
      </c>
      <c r="F311" s="79">
        <f t="shared" si="10"/>
        <v>1962</v>
      </c>
      <c r="G311" s="79">
        <f t="shared" si="10"/>
        <v>23449</v>
      </c>
      <c r="H311" s="79">
        <f t="shared" si="10"/>
        <v>6591</v>
      </c>
      <c r="I311" s="79">
        <f t="shared" si="10"/>
        <v>92546</v>
      </c>
      <c r="J311" s="79">
        <f t="shared" si="10"/>
        <v>792</v>
      </c>
      <c r="K311" s="79">
        <f t="shared" si="10"/>
        <v>33221</v>
      </c>
      <c r="L311" s="79">
        <f t="shared" si="10"/>
        <v>24781</v>
      </c>
      <c r="M311" s="79">
        <f t="shared" si="10"/>
        <v>499874</v>
      </c>
      <c r="N311" s="79">
        <f t="shared" si="10"/>
        <v>27116</v>
      </c>
      <c r="O311" s="79">
        <f t="shared" si="10"/>
        <v>6250</v>
      </c>
      <c r="P311" s="79">
        <f t="shared" si="10"/>
        <v>33366</v>
      </c>
      <c r="Q311" s="79">
        <f t="shared" si="10"/>
        <v>2779</v>
      </c>
      <c r="R311" s="79">
        <f t="shared" si="10"/>
        <v>88533</v>
      </c>
      <c r="S311" s="79">
        <f t="shared" si="10"/>
        <v>502</v>
      </c>
      <c r="T311" s="79">
        <f t="shared" si="10"/>
        <v>8095</v>
      </c>
      <c r="U311" s="80">
        <f t="shared" si="10"/>
        <v>1297120</v>
      </c>
    </row>
    <row r="312" spans="1:21" ht="15" thickBot="1" x14ac:dyDescent="0.35">
      <c r="B312" s="128" t="s">
        <v>3563</v>
      </c>
      <c r="C312" s="126"/>
      <c r="D312" s="98">
        <f>D311/75</f>
        <v>162.06666666666666</v>
      </c>
      <c r="E312" s="98">
        <f t="shared" ref="E312:I312" si="11">E311/75</f>
        <v>3387.0666666666666</v>
      </c>
      <c r="F312" s="98">
        <f t="shared" si="11"/>
        <v>26.16</v>
      </c>
      <c r="G312" s="98">
        <f t="shared" si="11"/>
        <v>312.65333333333331</v>
      </c>
      <c r="H312" s="98">
        <f t="shared" si="11"/>
        <v>87.88</v>
      </c>
      <c r="I312" s="98">
        <f t="shared" si="11"/>
        <v>1233.9466666666667</v>
      </c>
      <c r="J312" s="98">
        <f>J311/72</f>
        <v>11</v>
      </c>
      <c r="K312" s="98">
        <f>K311/72</f>
        <v>461.40277777777777</v>
      </c>
      <c r="L312" s="98">
        <f>L311/75</f>
        <v>330.41333333333336</v>
      </c>
      <c r="M312" s="98">
        <f>M311/75</f>
        <v>6664.9866666666667</v>
      </c>
      <c r="N312" s="98">
        <f>N311/74</f>
        <v>366.43243243243245</v>
      </c>
      <c r="O312" s="98">
        <f>O311/72</f>
        <v>86.805555555555557</v>
      </c>
      <c r="P312" s="98">
        <f>P311/74</f>
        <v>450.89189189189187</v>
      </c>
      <c r="Q312" s="98">
        <f>Q311/75</f>
        <v>37.053333333333335</v>
      </c>
      <c r="R312" s="98">
        <f>R311/74</f>
        <v>1196.3918918918919</v>
      </c>
      <c r="S312" s="98">
        <f>S311/73</f>
        <v>6.8767123287671232</v>
      </c>
      <c r="T312" s="98">
        <f>T311/73</f>
        <v>110.89041095890411</v>
      </c>
      <c r="U312" s="84">
        <f>U311/75</f>
        <v>17294.933333333334</v>
      </c>
    </row>
    <row r="313" spans="1:21" x14ac:dyDescent="0.3">
      <c r="B313" s="22"/>
      <c r="C313" s="4"/>
      <c r="D313" s="6"/>
      <c r="E313" s="6"/>
      <c r="F313" s="6"/>
      <c r="G313" s="6"/>
      <c r="H313" s="6"/>
      <c r="I313" s="6"/>
      <c r="J313" s="6"/>
      <c r="K313" s="6"/>
      <c r="L313" s="6"/>
      <c r="M313" s="6"/>
      <c r="N313" s="6"/>
      <c r="O313" s="6"/>
      <c r="P313" s="6"/>
      <c r="Q313" s="6"/>
      <c r="R313" s="6"/>
      <c r="S313" s="6"/>
      <c r="T313" s="6"/>
      <c r="U313" s="6"/>
    </row>
    <row r="314" spans="1:21" ht="15" thickBot="1" x14ac:dyDescent="0.35">
      <c r="A314" s="4" t="s">
        <v>3289</v>
      </c>
      <c r="B314" s="129" t="s">
        <v>333</v>
      </c>
      <c r="C314" s="51" t="s">
        <v>334</v>
      </c>
      <c r="D314" s="52">
        <v>213</v>
      </c>
      <c r="E314" s="52">
        <v>3732</v>
      </c>
      <c r="F314" s="52">
        <v>51</v>
      </c>
      <c r="G314" s="52">
        <v>684</v>
      </c>
      <c r="H314" s="52">
        <v>137</v>
      </c>
      <c r="I314" s="52">
        <v>2205</v>
      </c>
      <c r="J314" s="52">
        <v>0</v>
      </c>
      <c r="K314" s="52">
        <v>0</v>
      </c>
      <c r="L314" s="52">
        <v>401</v>
      </c>
      <c r="M314" s="52">
        <v>6621</v>
      </c>
      <c r="N314" s="52">
        <v>1391</v>
      </c>
      <c r="O314" s="52">
        <v>197</v>
      </c>
      <c r="P314" s="52">
        <v>1588</v>
      </c>
      <c r="Q314" s="52">
        <v>0</v>
      </c>
      <c r="R314" s="52">
        <v>0</v>
      </c>
      <c r="S314" s="52">
        <v>0</v>
      </c>
      <c r="T314" s="52">
        <v>0</v>
      </c>
      <c r="U314" s="52">
        <v>28283</v>
      </c>
    </row>
    <row r="315" spans="1:21" ht="15" thickBot="1" x14ac:dyDescent="0.35">
      <c r="A315" s="4" t="s">
        <v>3290</v>
      </c>
      <c r="B315" s="3" t="s">
        <v>335</v>
      </c>
      <c r="C315" s="4" t="s">
        <v>334</v>
      </c>
      <c r="D315" s="6">
        <v>74</v>
      </c>
      <c r="E315" s="6">
        <v>5984</v>
      </c>
      <c r="F315" s="6">
        <v>1</v>
      </c>
      <c r="G315" s="6">
        <v>40</v>
      </c>
      <c r="H315" s="6">
        <v>268</v>
      </c>
      <c r="I315" s="6">
        <v>4874</v>
      </c>
      <c r="J315" s="6">
        <v>121</v>
      </c>
      <c r="K315" s="6">
        <v>3143</v>
      </c>
      <c r="L315" s="6">
        <v>475</v>
      </c>
      <c r="M315" s="6">
        <v>15501</v>
      </c>
      <c r="N315" s="6">
        <v>587</v>
      </c>
      <c r="O315" s="6">
        <v>0</v>
      </c>
      <c r="P315" s="6">
        <v>587</v>
      </c>
      <c r="Q315" s="6">
        <v>11</v>
      </c>
      <c r="R315" s="6">
        <v>1460</v>
      </c>
      <c r="S315" s="6">
        <v>0</v>
      </c>
      <c r="T315" s="6">
        <v>0</v>
      </c>
      <c r="U315" s="6">
        <v>29598</v>
      </c>
    </row>
    <row r="316" spans="1:21" ht="15" thickBot="1" x14ac:dyDescent="0.35">
      <c r="A316" s="4" t="s">
        <v>3291</v>
      </c>
      <c r="B316" s="3" t="s">
        <v>336</v>
      </c>
      <c r="C316" s="4" t="s">
        <v>334</v>
      </c>
      <c r="D316" s="6">
        <v>462</v>
      </c>
      <c r="E316" s="6">
        <v>13953</v>
      </c>
      <c r="F316" s="6">
        <v>37</v>
      </c>
      <c r="G316" s="6">
        <v>753</v>
      </c>
      <c r="H316" s="6">
        <v>225</v>
      </c>
      <c r="I316" s="6">
        <v>3538</v>
      </c>
      <c r="J316" s="6">
        <v>77</v>
      </c>
      <c r="K316" s="6">
        <v>1167</v>
      </c>
      <c r="L316" s="6">
        <v>925</v>
      </c>
      <c r="M316" s="6">
        <v>26735</v>
      </c>
      <c r="N316" s="6">
        <v>1124</v>
      </c>
      <c r="O316" s="6">
        <v>80</v>
      </c>
      <c r="P316" s="6">
        <v>1204</v>
      </c>
      <c r="Q316" s="6">
        <v>111</v>
      </c>
      <c r="R316" s="6">
        <v>7071</v>
      </c>
      <c r="S316" s="6">
        <v>13</v>
      </c>
      <c r="T316" s="6">
        <v>253</v>
      </c>
      <c r="U316" s="6">
        <v>35350</v>
      </c>
    </row>
    <row r="317" spans="1:21" ht="15" thickBot="1" x14ac:dyDescent="0.35">
      <c r="A317" s="4" t="s">
        <v>3292</v>
      </c>
      <c r="B317" s="3" t="s">
        <v>337</v>
      </c>
      <c r="C317" s="4" t="s">
        <v>334</v>
      </c>
      <c r="D317" s="6">
        <v>110</v>
      </c>
      <c r="E317" s="6">
        <v>6378</v>
      </c>
      <c r="F317" s="6">
        <v>4</v>
      </c>
      <c r="G317" s="6">
        <v>810</v>
      </c>
      <c r="H317" s="6">
        <v>95</v>
      </c>
      <c r="I317" s="6">
        <v>1439</v>
      </c>
      <c r="J317" s="6">
        <v>1</v>
      </c>
      <c r="K317" s="6">
        <v>650</v>
      </c>
      <c r="L317" s="6">
        <v>229</v>
      </c>
      <c r="M317" s="6">
        <v>10663</v>
      </c>
      <c r="N317" s="6">
        <v>380</v>
      </c>
      <c r="O317" s="6">
        <v>127</v>
      </c>
      <c r="P317" s="6">
        <v>507</v>
      </c>
      <c r="Q317" s="6">
        <v>12</v>
      </c>
      <c r="R317" s="6">
        <v>1169</v>
      </c>
      <c r="S317" s="6">
        <v>7</v>
      </c>
      <c r="T317" s="6">
        <v>217</v>
      </c>
      <c r="U317" s="6">
        <v>42361</v>
      </c>
    </row>
    <row r="318" spans="1:21" ht="15" thickBot="1" x14ac:dyDescent="0.35">
      <c r="A318" s="4" t="s">
        <v>3293</v>
      </c>
      <c r="B318" s="3" t="s">
        <v>338</v>
      </c>
      <c r="C318" s="4" t="s">
        <v>334</v>
      </c>
      <c r="D318" s="6">
        <v>244</v>
      </c>
      <c r="E318" s="6">
        <v>7975</v>
      </c>
      <c r="F318" s="6">
        <v>26</v>
      </c>
      <c r="G318" s="6">
        <v>151</v>
      </c>
      <c r="H318" s="6">
        <v>206</v>
      </c>
      <c r="I318" s="6">
        <v>4720</v>
      </c>
      <c r="J318" s="6">
        <v>32</v>
      </c>
      <c r="K318" s="6">
        <v>315</v>
      </c>
      <c r="L318" s="6">
        <v>555</v>
      </c>
      <c r="M318" s="6">
        <v>16057</v>
      </c>
      <c r="N318" s="6">
        <v>870</v>
      </c>
      <c r="O318" s="6">
        <v>25</v>
      </c>
      <c r="P318" s="6">
        <v>895</v>
      </c>
      <c r="Q318" s="6">
        <v>41</v>
      </c>
      <c r="R318" s="6">
        <v>2866</v>
      </c>
      <c r="S318" s="6">
        <v>6</v>
      </c>
      <c r="T318" s="6">
        <v>30</v>
      </c>
      <c r="U318" s="6">
        <v>41070</v>
      </c>
    </row>
    <row r="319" spans="1:21" ht="15" thickBot="1" x14ac:dyDescent="0.35">
      <c r="A319" s="4" t="s">
        <v>3294</v>
      </c>
      <c r="B319" s="3" t="s">
        <v>339</v>
      </c>
      <c r="C319" s="4" t="s">
        <v>334</v>
      </c>
      <c r="D319" s="6">
        <v>361</v>
      </c>
      <c r="E319" s="6">
        <v>6852</v>
      </c>
      <c r="F319" s="6">
        <v>31</v>
      </c>
      <c r="G319" s="6">
        <v>473</v>
      </c>
      <c r="H319" s="6">
        <v>87</v>
      </c>
      <c r="I319" s="6">
        <v>1098</v>
      </c>
      <c r="J319" s="6">
        <v>0</v>
      </c>
      <c r="K319" s="6">
        <v>0</v>
      </c>
      <c r="L319" s="6">
        <v>611</v>
      </c>
      <c r="M319" s="6">
        <v>21787</v>
      </c>
      <c r="N319" s="6">
        <v>1482</v>
      </c>
      <c r="O319" s="6">
        <v>48</v>
      </c>
      <c r="P319" s="6">
        <v>1530</v>
      </c>
      <c r="Q319" s="6">
        <v>111</v>
      </c>
      <c r="R319" s="6">
        <v>13148</v>
      </c>
      <c r="S319" s="6">
        <v>21</v>
      </c>
      <c r="T319" s="6">
        <v>216</v>
      </c>
      <c r="U319" s="6">
        <v>46905</v>
      </c>
    </row>
    <row r="320" spans="1:21" ht="15" thickBot="1" x14ac:dyDescent="0.35">
      <c r="A320" s="4" t="s">
        <v>3295</v>
      </c>
      <c r="B320" s="3" t="s">
        <v>340</v>
      </c>
      <c r="C320" s="4" t="s">
        <v>334</v>
      </c>
      <c r="D320" s="6">
        <v>323</v>
      </c>
      <c r="E320" s="6">
        <v>8489</v>
      </c>
      <c r="F320" s="6">
        <v>83</v>
      </c>
      <c r="G320" s="6">
        <v>914</v>
      </c>
      <c r="H320" s="6">
        <v>117</v>
      </c>
      <c r="I320" s="6">
        <v>1432</v>
      </c>
      <c r="J320" s="6">
        <v>3</v>
      </c>
      <c r="K320" s="6">
        <v>201</v>
      </c>
      <c r="L320" s="6">
        <v>576</v>
      </c>
      <c r="M320" s="6">
        <v>12940</v>
      </c>
      <c r="N320" s="6">
        <v>1030</v>
      </c>
      <c r="O320" s="6">
        <v>222</v>
      </c>
      <c r="P320" s="6">
        <v>1252</v>
      </c>
      <c r="Q320" s="6">
        <v>30</v>
      </c>
      <c r="R320" s="6">
        <v>1519</v>
      </c>
      <c r="S320" s="6">
        <v>20</v>
      </c>
      <c r="T320" s="6">
        <v>385</v>
      </c>
      <c r="U320" s="6">
        <v>43254</v>
      </c>
    </row>
    <row r="321" spans="1:21" ht="15" thickBot="1" x14ac:dyDescent="0.35">
      <c r="A321" s="4" t="s">
        <v>3296</v>
      </c>
      <c r="B321" s="3" t="s">
        <v>341</v>
      </c>
      <c r="C321" s="4" t="s">
        <v>334</v>
      </c>
      <c r="D321" s="6">
        <v>275</v>
      </c>
      <c r="E321" s="6">
        <v>7001</v>
      </c>
      <c r="F321" s="6">
        <v>51</v>
      </c>
      <c r="G321" s="6">
        <v>153</v>
      </c>
      <c r="H321" s="6">
        <v>106</v>
      </c>
      <c r="I321" s="6">
        <v>396</v>
      </c>
      <c r="J321" s="6">
        <v>48</v>
      </c>
      <c r="K321" s="6">
        <v>362</v>
      </c>
      <c r="L321" s="6">
        <v>491</v>
      </c>
      <c r="M321" s="6">
        <v>8345</v>
      </c>
      <c r="N321" s="6">
        <v>352</v>
      </c>
      <c r="O321" s="6">
        <v>134</v>
      </c>
      <c r="P321" s="6">
        <v>486</v>
      </c>
      <c r="Q321" s="6">
        <v>8</v>
      </c>
      <c r="R321" s="6">
        <v>386</v>
      </c>
      <c r="S321" s="6">
        <v>3</v>
      </c>
      <c r="T321" s="6">
        <v>47</v>
      </c>
      <c r="U321" s="6">
        <v>35087</v>
      </c>
    </row>
    <row r="322" spans="1:21" ht="15" thickBot="1" x14ac:dyDescent="0.35">
      <c r="A322" s="4" t="s">
        <v>3297</v>
      </c>
      <c r="B322" s="3" t="s">
        <v>342</v>
      </c>
      <c r="C322" s="4" t="s">
        <v>334</v>
      </c>
      <c r="D322" s="6">
        <v>119</v>
      </c>
      <c r="E322" s="6">
        <v>2842</v>
      </c>
      <c r="F322" s="6">
        <v>26</v>
      </c>
      <c r="G322" s="6">
        <v>373</v>
      </c>
      <c r="H322" s="6">
        <v>85</v>
      </c>
      <c r="I322" s="6">
        <v>1114</v>
      </c>
      <c r="J322" s="6">
        <v>208</v>
      </c>
      <c r="K322" s="6">
        <v>2484</v>
      </c>
      <c r="L322" s="6">
        <v>499</v>
      </c>
      <c r="M322" s="6">
        <v>7630</v>
      </c>
      <c r="N322" s="6">
        <v>394</v>
      </c>
      <c r="O322" s="6">
        <v>228</v>
      </c>
      <c r="P322" s="6">
        <v>622</v>
      </c>
      <c r="Q322" s="6">
        <v>48</v>
      </c>
      <c r="R322" s="6">
        <v>751</v>
      </c>
      <c r="S322" s="6">
        <v>13</v>
      </c>
      <c r="T322" s="6">
        <v>66</v>
      </c>
      <c r="U322" s="6">
        <v>38002</v>
      </c>
    </row>
    <row r="323" spans="1:21" ht="15" thickBot="1" x14ac:dyDescent="0.35">
      <c r="A323" s="4" t="s">
        <v>3298</v>
      </c>
      <c r="B323" s="3" t="s">
        <v>343</v>
      </c>
      <c r="C323" s="4" t="s">
        <v>334</v>
      </c>
      <c r="D323" s="6">
        <v>63</v>
      </c>
      <c r="E323" s="6">
        <v>1286</v>
      </c>
      <c r="F323" s="6">
        <v>26</v>
      </c>
      <c r="G323" s="6">
        <v>177</v>
      </c>
      <c r="H323" s="6">
        <v>50</v>
      </c>
      <c r="I323" s="6">
        <v>659</v>
      </c>
      <c r="J323" s="6">
        <v>3</v>
      </c>
      <c r="K323" s="6">
        <v>160</v>
      </c>
      <c r="L323" s="6">
        <v>153</v>
      </c>
      <c r="M323" s="6">
        <v>4299</v>
      </c>
      <c r="N323" s="6">
        <v>372</v>
      </c>
      <c r="O323" s="6">
        <v>90</v>
      </c>
      <c r="P323" s="6">
        <v>462</v>
      </c>
      <c r="Q323" s="6">
        <v>10</v>
      </c>
      <c r="R323" s="6">
        <v>2007</v>
      </c>
      <c r="S323" s="6">
        <v>1</v>
      </c>
      <c r="T323" s="6">
        <v>10</v>
      </c>
      <c r="U323" s="6">
        <v>30613</v>
      </c>
    </row>
    <row r="324" spans="1:21" ht="15" thickBot="1" x14ac:dyDescent="0.35">
      <c r="A324" s="4" t="s">
        <v>3299</v>
      </c>
      <c r="B324" s="3" t="s">
        <v>344</v>
      </c>
      <c r="C324" s="4" t="s">
        <v>334</v>
      </c>
      <c r="D324" s="6">
        <v>157</v>
      </c>
      <c r="E324" s="6">
        <v>3559</v>
      </c>
      <c r="F324" s="6">
        <v>39</v>
      </c>
      <c r="G324" s="6">
        <v>677</v>
      </c>
      <c r="H324" s="6">
        <v>138</v>
      </c>
      <c r="I324" s="6">
        <v>972</v>
      </c>
      <c r="J324" s="6">
        <v>0</v>
      </c>
      <c r="K324" s="6">
        <v>0</v>
      </c>
      <c r="L324" s="6">
        <v>379</v>
      </c>
      <c r="M324" s="6">
        <v>6383</v>
      </c>
      <c r="N324" s="6">
        <v>500</v>
      </c>
      <c r="O324" s="6">
        <v>43</v>
      </c>
      <c r="P324" s="6">
        <v>543</v>
      </c>
      <c r="Q324" s="6">
        <v>41</v>
      </c>
      <c r="R324" s="6">
        <v>1113</v>
      </c>
      <c r="S324" s="6">
        <v>4</v>
      </c>
      <c r="T324" s="6">
        <v>62</v>
      </c>
      <c r="U324" s="6">
        <v>43381</v>
      </c>
    </row>
    <row r="325" spans="1:21" ht="15" thickBot="1" x14ac:dyDescent="0.35">
      <c r="A325" s="4" t="s">
        <v>3300</v>
      </c>
      <c r="B325" s="3" t="s">
        <v>345</v>
      </c>
      <c r="C325" s="4" t="s">
        <v>334</v>
      </c>
      <c r="D325" s="6">
        <v>224</v>
      </c>
      <c r="E325" s="6">
        <v>4767</v>
      </c>
      <c r="F325" s="6">
        <v>16</v>
      </c>
      <c r="G325" s="6">
        <v>637</v>
      </c>
      <c r="H325" s="6">
        <v>69</v>
      </c>
      <c r="I325" s="6">
        <v>787</v>
      </c>
      <c r="J325" s="6">
        <v>0</v>
      </c>
      <c r="K325" s="6">
        <v>0</v>
      </c>
      <c r="L325" s="6">
        <v>346</v>
      </c>
      <c r="M325" s="6">
        <v>7136</v>
      </c>
      <c r="N325" s="6">
        <v>0</v>
      </c>
      <c r="O325" s="6">
        <v>0</v>
      </c>
      <c r="P325" s="6">
        <v>0</v>
      </c>
      <c r="Q325" s="6">
        <v>37</v>
      </c>
      <c r="R325" s="6">
        <v>945</v>
      </c>
      <c r="S325" s="6">
        <v>0</v>
      </c>
      <c r="T325" s="6">
        <v>0</v>
      </c>
      <c r="U325" s="6">
        <v>35563</v>
      </c>
    </row>
    <row r="326" spans="1:21" ht="15" thickBot="1" x14ac:dyDescent="0.35">
      <c r="A326" s="4" t="s">
        <v>3301</v>
      </c>
      <c r="B326" s="3" t="s">
        <v>346</v>
      </c>
      <c r="C326" s="4" t="s">
        <v>334</v>
      </c>
      <c r="D326" s="6">
        <v>287</v>
      </c>
      <c r="E326" s="6">
        <v>9352</v>
      </c>
      <c r="F326" s="6">
        <v>51</v>
      </c>
      <c r="G326" s="6">
        <v>570</v>
      </c>
      <c r="H326" s="6">
        <v>105</v>
      </c>
      <c r="I326" s="6">
        <v>723</v>
      </c>
      <c r="J326" s="6">
        <v>0</v>
      </c>
      <c r="K326" s="6">
        <v>0</v>
      </c>
      <c r="L326" s="6">
        <v>517</v>
      </c>
      <c r="M326" s="6">
        <v>14621</v>
      </c>
      <c r="N326" s="6">
        <v>404</v>
      </c>
      <c r="O326" s="6">
        <v>90</v>
      </c>
      <c r="P326" s="6">
        <v>494</v>
      </c>
      <c r="Q326" s="6">
        <v>52</v>
      </c>
      <c r="R326" s="6">
        <v>3639</v>
      </c>
      <c r="S326" s="6">
        <v>22</v>
      </c>
      <c r="T326" s="6">
        <v>337</v>
      </c>
      <c r="U326" s="6">
        <v>40186</v>
      </c>
    </row>
    <row r="327" spans="1:21" ht="15" thickBot="1" x14ac:dyDescent="0.35">
      <c r="A327" s="4" t="s">
        <v>3302</v>
      </c>
      <c r="B327" s="3" t="s">
        <v>347</v>
      </c>
      <c r="C327" s="4" t="s">
        <v>334</v>
      </c>
      <c r="D327" s="6">
        <v>161</v>
      </c>
      <c r="E327" s="6">
        <v>1604</v>
      </c>
      <c r="F327" s="6">
        <v>21</v>
      </c>
      <c r="G327" s="6">
        <v>75</v>
      </c>
      <c r="H327" s="6">
        <v>124</v>
      </c>
      <c r="I327" s="6">
        <v>1410</v>
      </c>
      <c r="J327" s="6">
        <v>423</v>
      </c>
      <c r="K327" s="6">
        <v>6407</v>
      </c>
      <c r="L327" s="6">
        <v>781</v>
      </c>
      <c r="M327" s="6">
        <v>13210</v>
      </c>
      <c r="N327" s="6">
        <v>437</v>
      </c>
      <c r="O327" s="6">
        <v>40</v>
      </c>
      <c r="P327" s="6">
        <v>477</v>
      </c>
      <c r="Q327" s="6">
        <v>40</v>
      </c>
      <c r="R327" s="6">
        <v>3617</v>
      </c>
      <c r="S327" s="6">
        <v>12</v>
      </c>
      <c r="T327" s="6">
        <v>97</v>
      </c>
      <c r="U327" s="6">
        <v>28263</v>
      </c>
    </row>
    <row r="328" spans="1:21" ht="15" thickBot="1" x14ac:dyDescent="0.35">
      <c r="A328" s="4" t="s">
        <v>3303</v>
      </c>
      <c r="B328" s="3" t="s">
        <v>348</v>
      </c>
      <c r="C328" s="4" t="s">
        <v>334</v>
      </c>
      <c r="D328" s="6">
        <v>421</v>
      </c>
      <c r="E328" s="6">
        <v>12929</v>
      </c>
      <c r="F328" s="6">
        <v>71</v>
      </c>
      <c r="G328" s="6">
        <v>1902</v>
      </c>
      <c r="H328" s="6">
        <v>230</v>
      </c>
      <c r="I328" s="6">
        <v>8690</v>
      </c>
      <c r="J328" s="6">
        <v>0</v>
      </c>
      <c r="K328" s="6">
        <v>0</v>
      </c>
      <c r="L328" s="6">
        <v>834</v>
      </c>
      <c r="M328" s="6">
        <v>29854</v>
      </c>
      <c r="N328" s="6">
        <v>727</v>
      </c>
      <c r="O328" s="6">
        <v>193</v>
      </c>
      <c r="P328" s="6">
        <v>920</v>
      </c>
      <c r="Q328" s="6">
        <v>100</v>
      </c>
      <c r="R328" s="6">
        <v>4900</v>
      </c>
      <c r="S328" s="6">
        <v>12</v>
      </c>
      <c r="T328" s="6">
        <v>1433</v>
      </c>
      <c r="U328" s="6">
        <v>26391</v>
      </c>
    </row>
    <row r="329" spans="1:21" ht="15" thickBot="1" x14ac:dyDescent="0.35">
      <c r="A329" s="4" t="s">
        <v>3304</v>
      </c>
      <c r="B329" s="3" t="s">
        <v>349</v>
      </c>
      <c r="C329" s="4" t="s">
        <v>334</v>
      </c>
      <c r="D329" s="6">
        <v>223</v>
      </c>
      <c r="E329" s="6">
        <v>6858</v>
      </c>
      <c r="F329" s="6">
        <v>27</v>
      </c>
      <c r="G329" s="6">
        <v>285</v>
      </c>
      <c r="H329" s="6">
        <v>258</v>
      </c>
      <c r="I329" s="6">
        <v>2702</v>
      </c>
      <c r="J329" s="6">
        <v>54</v>
      </c>
      <c r="K329" s="6">
        <v>367</v>
      </c>
      <c r="L329" s="6">
        <v>663</v>
      </c>
      <c r="M329" s="6">
        <v>14210</v>
      </c>
      <c r="N329" s="6">
        <v>840</v>
      </c>
      <c r="O329" s="6">
        <v>97</v>
      </c>
      <c r="P329" s="6">
        <v>937</v>
      </c>
      <c r="Q329" s="6">
        <v>86</v>
      </c>
      <c r="R329" s="6">
        <v>3814</v>
      </c>
      <c r="S329" s="6">
        <v>15</v>
      </c>
      <c r="T329" s="6">
        <v>184</v>
      </c>
      <c r="U329" s="6">
        <v>32799</v>
      </c>
    </row>
    <row r="330" spans="1:21" ht="15" thickBot="1" x14ac:dyDescent="0.35">
      <c r="A330" s="4" t="s">
        <v>3305</v>
      </c>
      <c r="B330" s="3" t="s">
        <v>350</v>
      </c>
      <c r="C330" s="4" t="s">
        <v>334</v>
      </c>
      <c r="D330" s="6">
        <v>207</v>
      </c>
      <c r="E330" s="6">
        <v>5614</v>
      </c>
      <c r="F330" s="6">
        <v>32</v>
      </c>
      <c r="G330" s="6">
        <v>148</v>
      </c>
      <c r="H330" s="6">
        <v>88</v>
      </c>
      <c r="I330" s="6">
        <v>354</v>
      </c>
      <c r="J330" s="6">
        <v>0</v>
      </c>
      <c r="K330" s="6">
        <v>0</v>
      </c>
      <c r="L330" s="6">
        <v>357</v>
      </c>
      <c r="M330" s="6">
        <v>8341</v>
      </c>
      <c r="N330" s="6">
        <v>408</v>
      </c>
      <c r="O330" s="6">
        <v>102</v>
      </c>
      <c r="P330" s="6">
        <v>510</v>
      </c>
      <c r="Q330" s="6">
        <v>24</v>
      </c>
      <c r="R330" s="6">
        <v>2188</v>
      </c>
      <c r="S330" s="6">
        <v>6</v>
      </c>
      <c r="T330" s="6">
        <v>37</v>
      </c>
      <c r="U330" s="6">
        <v>34381</v>
      </c>
    </row>
    <row r="331" spans="1:21" ht="15" thickBot="1" x14ac:dyDescent="0.35">
      <c r="A331" s="4" t="s">
        <v>3306</v>
      </c>
      <c r="B331" s="3" t="s">
        <v>351</v>
      </c>
      <c r="C331" s="4" t="s">
        <v>334</v>
      </c>
      <c r="D331" s="6">
        <v>78</v>
      </c>
      <c r="E331" s="6">
        <v>2659</v>
      </c>
      <c r="F331" s="6">
        <v>21</v>
      </c>
      <c r="G331" s="6">
        <v>214</v>
      </c>
      <c r="H331" s="6">
        <v>114</v>
      </c>
      <c r="I331" s="6">
        <v>1367</v>
      </c>
      <c r="J331" s="6">
        <v>0</v>
      </c>
      <c r="K331" s="6">
        <v>0</v>
      </c>
      <c r="L331" s="6">
        <v>257</v>
      </c>
      <c r="M331" s="6">
        <v>6660</v>
      </c>
      <c r="N331" s="6">
        <v>269</v>
      </c>
      <c r="O331" s="6">
        <v>97</v>
      </c>
      <c r="P331" s="6">
        <v>366</v>
      </c>
      <c r="Q331" s="6">
        <v>28</v>
      </c>
      <c r="R331" s="6">
        <v>2121</v>
      </c>
      <c r="S331" s="6">
        <v>16</v>
      </c>
      <c r="T331" s="6">
        <v>299</v>
      </c>
      <c r="U331" s="6">
        <v>26168</v>
      </c>
    </row>
    <row r="332" spans="1:21" ht="15" thickBot="1" x14ac:dyDescent="0.35">
      <c r="A332" s="4" t="s">
        <v>3307</v>
      </c>
      <c r="B332" s="3" t="s">
        <v>352</v>
      </c>
      <c r="C332" s="4" t="s">
        <v>334</v>
      </c>
      <c r="D332" s="6">
        <v>342</v>
      </c>
      <c r="E332" s="6">
        <v>9560</v>
      </c>
      <c r="F332" s="6">
        <v>109</v>
      </c>
      <c r="G332" s="6">
        <v>3638</v>
      </c>
      <c r="H332" s="6">
        <v>140</v>
      </c>
      <c r="I332" s="6">
        <v>2442</v>
      </c>
      <c r="J332" s="6">
        <v>61</v>
      </c>
      <c r="K332" s="6">
        <v>780</v>
      </c>
      <c r="L332" s="6">
        <v>702</v>
      </c>
      <c r="M332" s="6">
        <v>18814</v>
      </c>
      <c r="N332" s="6">
        <v>646</v>
      </c>
      <c r="O332" s="6">
        <v>43</v>
      </c>
      <c r="P332" s="6">
        <v>689</v>
      </c>
      <c r="Q332" s="6">
        <v>46</v>
      </c>
      <c r="R332" s="6">
        <v>2382</v>
      </c>
      <c r="S332" s="6">
        <v>4</v>
      </c>
      <c r="T332" s="6">
        <v>12</v>
      </c>
      <c r="U332" s="6">
        <v>48579</v>
      </c>
    </row>
    <row r="333" spans="1:21" ht="15" thickBot="1" x14ac:dyDescent="0.35">
      <c r="A333" s="4" t="s">
        <v>3308</v>
      </c>
      <c r="B333" s="3" t="s">
        <v>353</v>
      </c>
      <c r="C333" s="4" t="s">
        <v>334</v>
      </c>
      <c r="D333" s="6">
        <v>108</v>
      </c>
      <c r="E333" s="6">
        <v>1912</v>
      </c>
      <c r="F333" s="6">
        <v>29</v>
      </c>
      <c r="G333" s="6">
        <v>234</v>
      </c>
      <c r="H333" s="6">
        <v>64</v>
      </c>
      <c r="I333" s="6">
        <v>586</v>
      </c>
      <c r="J333" s="6">
        <v>12</v>
      </c>
      <c r="K333" s="6">
        <v>993</v>
      </c>
      <c r="L333" s="6">
        <v>221</v>
      </c>
      <c r="M333" s="6">
        <v>4186</v>
      </c>
      <c r="N333" s="6">
        <v>35</v>
      </c>
      <c r="O333" s="6">
        <v>14</v>
      </c>
      <c r="P333" s="6">
        <v>49</v>
      </c>
      <c r="Q333" s="6">
        <v>6</v>
      </c>
      <c r="R333" s="6">
        <v>348</v>
      </c>
      <c r="S333" s="6">
        <v>2</v>
      </c>
      <c r="T333" s="6">
        <v>113</v>
      </c>
      <c r="U333" s="6">
        <v>32442</v>
      </c>
    </row>
    <row r="334" spans="1:21" ht="15" thickBot="1" x14ac:dyDescent="0.35">
      <c r="A334" s="4" t="s">
        <v>3309</v>
      </c>
      <c r="B334" s="3" t="s">
        <v>354</v>
      </c>
      <c r="C334" s="4" t="s">
        <v>334</v>
      </c>
      <c r="D334" s="6">
        <v>36</v>
      </c>
      <c r="E334" s="6">
        <v>412</v>
      </c>
      <c r="F334" s="6">
        <v>7</v>
      </c>
      <c r="G334" s="6">
        <v>54</v>
      </c>
      <c r="H334" s="6">
        <v>72</v>
      </c>
      <c r="I334" s="6">
        <v>246</v>
      </c>
      <c r="J334" s="6">
        <v>24</v>
      </c>
      <c r="K334" s="6">
        <v>307</v>
      </c>
      <c r="L334" s="6">
        <v>146</v>
      </c>
      <c r="M334" s="6">
        <v>1668</v>
      </c>
      <c r="N334" s="6">
        <v>184</v>
      </c>
      <c r="O334" s="6">
        <v>29</v>
      </c>
      <c r="P334" s="6">
        <v>213</v>
      </c>
      <c r="Q334" s="6">
        <v>7</v>
      </c>
      <c r="R334" s="6">
        <v>649</v>
      </c>
      <c r="S334" s="6">
        <v>0</v>
      </c>
      <c r="T334" s="6">
        <v>0</v>
      </c>
      <c r="U334" s="6">
        <v>27692</v>
      </c>
    </row>
    <row r="335" spans="1:21" ht="15" thickBot="1" x14ac:dyDescent="0.35">
      <c r="A335" s="4" t="s">
        <v>3310</v>
      </c>
      <c r="B335" s="3" t="s">
        <v>355</v>
      </c>
      <c r="C335" s="4" t="s">
        <v>334</v>
      </c>
      <c r="D335" s="6">
        <v>115</v>
      </c>
      <c r="E335" s="6">
        <v>5507</v>
      </c>
      <c r="F335" s="6">
        <v>1</v>
      </c>
      <c r="G335" s="6">
        <v>367</v>
      </c>
      <c r="H335" s="6">
        <v>44</v>
      </c>
      <c r="I335" s="6">
        <v>834</v>
      </c>
      <c r="J335" s="6">
        <v>6</v>
      </c>
      <c r="K335" s="6">
        <v>929</v>
      </c>
      <c r="L335" s="6">
        <v>187</v>
      </c>
      <c r="M335" s="6">
        <v>9354</v>
      </c>
      <c r="N335" s="6">
        <v>1833</v>
      </c>
      <c r="O335" s="6">
        <v>367</v>
      </c>
      <c r="P335" s="6">
        <v>2200</v>
      </c>
      <c r="Q335" s="6">
        <v>20</v>
      </c>
      <c r="R335" s="6">
        <v>1691</v>
      </c>
      <c r="S335" s="6">
        <v>1</v>
      </c>
      <c r="T335" s="6">
        <v>26</v>
      </c>
      <c r="U335" s="6">
        <v>46985</v>
      </c>
    </row>
    <row r="336" spans="1:21" ht="15" thickBot="1" x14ac:dyDescent="0.35">
      <c r="A336" s="4" t="s">
        <v>3311</v>
      </c>
      <c r="B336" s="3" t="s">
        <v>356</v>
      </c>
      <c r="C336" s="4" t="s">
        <v>334</v>
      </c>
      <c r="D336" s="6">
        <v>124</v>
      </c>
      <c r="E336" s="6">
        <v>4635</v>
      </c>
      <c r="F336" s="6">
        <v>3</v>
      </c>
      <c r="G336" s="6">
        <v>5</v>
      </c>
      <c r="H336" s="6">
        <v>66</v>
      </c>
      <c r="I336" s="6">
        <v>1216</v>
      </c>
      <c r="J336" s="6">
        <v>3</v>
      </c>
      <c r="K336" s="6">
        <v>800</v>
      </c>
      <c r="L336" s="6">
        <v>222</v>
      </c>
      <c r="M336" s="6">
        <v>7567</v>
      </c>
      <c r="N336" s="6">
        <v>386</v>
      </c>
      <c r="O336" s="6">
        <v>0</v>
      </c>
      <c r="P336" s="6">
        <v>386</v>
      </c>
      <c r="Q336" s="6">
        <v>23</v>
      </c>
      <c r="R336" s="6">
        <v>906</v>
      </c>
      <c r="S336" s="6">
        <v>3</v>
      </c>
      <c r="T336" s="6">
        <v>5</v>
      </c>
      <c r="U336" s="6">
        <v>40898</v>
      </c>
    </row>
    <row r="337" spans="1:21" ht="15" thickBot="1" x14ac:dyDescent="0.35">
      <c r="A337" s="4" t="s">
        <v>3312</v>
      </c>
      <c r="B337" s="3" t="s">
        <v>357</v>
      </c>
      <c r="C337" s="4" t="s">
        <v>334</v>
      </c>
      <c r="D337" s="6">
        <v>147</v>
      </c>
      <c r="E337" s="6">
        <v>4944</v>
      </c>
      <c r="F337" s="6">
        <v>0</v>
      </c>
      <c r="G337" s="6">
        <v>0</v>
      </c>
      <c r="H337" s="6">
        <v>24</v>
      </c>
      <c r="I337" s="6">
        <v>735</v>
      </c>
      <c r="J337" s="6">
        <v>0</v>
      </c>
      <c r="K337" s="6">
        <v>0</v>
      </c>
      <c r="L337" s="6">
        <v>171</v>
      </c>
      <c r="M337" s="6">
        <v>5679</v>
      </c>
      <c r="N337" s="6">
        <v>0</v>
      </c>
      <c r="O337" s="6">
        <v>0</v>
      </c>
      <c r="P337" s="6">
        <v>0</v>
      </c>
      <c r="Q337" s="6">
        <v>0</v>
      </c>
      <c r="R337" s="6">
        <v>0</v>
      </c>
      <c r="S337" s="6">
        <v>0</v>
      </c>
      <c r="T337" s="6">
        <v>0</v>
      </c>
      <c r="U337" s="6">
        <v>41786</v>
      </c>
    </row>
    <row r="338" spans="1:21" ht="15" thickBot="1" x14ac:dyDescent="0.35">
      <c r="A338" s="4" t="s">
        <v>3313</v>
      </c>
      <c r="B338" s="3" t="s">
        <v>358</v>
      </c>
      <c r="C338" s="4" t="s">
        <v>334</v>
      </c>
      <c r="D338" s="6">
        <v>249</v>
      </c>
      <c r="E338" s="6">
        <v>5104</v>
      </c>
      <c r="F338" s="6">
        <v>110</v>
      </c>
      <c r="G338" s="6">
        <v>879</v>
      </c>
      <c r="H338" s="6">
        <v>142</v>
      </c>
      <c r="I338" s="6">
        <v>1452</v>
      </c>
      <c r="J338" s="6">
        <v>71</v>
      </c>
      <c r="K338" s="6">
        <v>887</v>
      </c>
      <c r="L338" s="6">
        <v>627</v>
      </c>
      <c r="M338" s="6">
        <v>12369</v>
      </c>
      <c r="N338" s="6">
        <v>732</v>
      </c>
      <c r="O338" s="6">
        <v>189</v>
      </c>
      <c r="P338" s="6">
        <v>921</v>
      </c>
      <c r="Q338" s="6">
        <v>45</v>
      </c>
      <c r="R338" s="6">
        <v>2843</v>
      </c>
      <c r="S338" s="6">
        <v>10</v>
      </c>
      <c r="T338" s="6">
        <v>1204</v>
      </c>
      <c r="U338" s="6">
        <v>40771</v>
      </c>
    </row>
    <row r="339" spans="1:21" ht="15" thickBot="1" x14ac:dyDescent="0.35">
      <c r="A339" s="4" t="s">
        <v>3314</v>
      </c>
      <c r="B339" s="3" t="s">
        <v>359</v>
      </c>
      <c r="C339" s="4" t="s">
        <v>334</v>
      </c>
      <c r="D339" s="6">
        <v>185</v>
      </c>
      <c r="E339" s="6">
        <v>7817</v>
      </c>
      <c r="F339" s="6">
        <v>48</v>
      </c>
      <c r="G339" s="6">
        <v>1057</v>
      </c>
      <c r="H339" s="6">
        <v>392</v>
      </c>
      <c r="I339" s="6">
        <v>11807</v>
      </c>
      <c r="J339" s="6">
        <v>25</v>
      </c>
      <c r="K339" s="6">
        <v>1826</v>
      </c>
      <c r="L339" s="6">
        <v>665</v>
      </c>
      <c r="M339" s="6">
        <v>23604</v>
      </c>
      <c r="N339" s="6">
        <v>925</v>
      </c>
      <c r="O339" s="6">
        <v>255</v>
      </c>
      <c r="P339" s="6">
        <v>1180</v>
      </c>
      <c r="Q339" s="6">
        <v>9</v>
      </c>
      <c r="R339" s="6">
        <v>982</v>
      </c>
      <c r="S339" s="6">
        <v>6</v>
      </c>
      <c r="T339" s="6">
        <v>115</v>
      </c>
      <c r="U339" s="6">
        <v>35540</v>
      </c>
    </row>
    <row r="340" spans="1:21" ht="15" thickBot="1" x14ac:dyDescent="0.35">
      <c r="A340" s="4" t="s">
        <v>3315</v>
      </c>
      <c r="B340" s="3" t="s">
        <v>360</v>
      </c>
      <c r="C340" s="4" t="s">
        <v>334</v>
      </c>
      <c r="D340" s="6">
        <v>38</v>
      </c>
      <c r="E340" s="6">
        <v>1357</v>
      </c>
      <c r="F340" s="6">
        <v>0</v>
      </c>
      <c r="G340" s="6">
        <v>0</v>
      </c>
      <c r="H340" s="6">
        <v>18</v>
      </c>
      <c r="I340" s="6">
        <v>142</v>
      </c>
      <c r="J340" s="6">
        <v>56</v>
      </c>
      <c r="K340" s="6">
        <v>801</v>
      </c>
      <c r="L340" s="6">
        <v>130</v>
      </c>
      <c r="M340" s="6">
        <v>2592</v>
      </c>
      <c r="N340" s="6">
        <v>98</v>
      </c>
      <c r="O340" s="6">
        <v>0</v>
      </c>
      <c r="P340" s="6">
        <v>98</v>
      </c>
      <c r="Q340" s="6">
        <v>18</v>
      </c>
      <c r="R340" s="6">
        <v>292</v>
      </c>
      <c r="S340" s="6">
        <v>0</v>
      </c>
      <c r="T340" s="6">
        <v>0</v>
      </c>
      <c r="U340" s="6">
        <v>29694</v>
      </c>
    </row>
    <row r="341" spans="1:21" ht="15" thickBot="1" x14ac:dyDescent="0.35">
      <c r="A341" s="4" t="s">
        <v>3316</v>
      </c>
      <c r="B341" s="3" t="s">
        <v>361</v>
      </c>
      <c r="C341" s="4" t="s">
        <v>334</v>
      </c>
      <c r="D341" s="6">
        <v>555</v>
      </c>
      <c r="E341" s="6">
        <v>8911</v>
      </c>
      <c r="F341" s="6">
        <v>20</v>
      </c>
      <c r="G341" s="6">
        <v>62</v>
      </c>
      <c r="H341" s="6">
        <v>16</v>
      </c>
      <c r="I341" s="6">
        <v>200</v>
      </c>
      <c r="J341" s="6">
        <v>130</v>
      </c>
      <c r="K341" s="6">
        <v>1473</v>
      </c>
      <c r="L341" s="6">
        <v>913</v>
      </c>
      <c r="M341" s="6">
        <v>15698</v>
      </c>
      <c r="N341" s="6">
        <v>426</v>
      </c>
      <c r="O341" s="6">
        <v>79</v>
      </c>
      <c r="P341" s="6">
        <v>505</v>
      </c>
      <c r="Q341" s="6">
        <v>188</v>
      </c>
      <c r="R341" s="6">
        <v>5030</v>
      </c>
      <c r="S341" s="6">
        <v>4</v>
      </c>
      <c r="T341" s="6">
        <v>22</v>
      </c>
      <c r="U341" s="6">
        <v>28646</v>
      </c>
    </row>
    <row r="342" spans="1:21" ht="15" thickBot="1" x14ac:dyDescent="0.35">
      <c r="A342" s="4" t="s">
        <v>3317</v>
      </c>
      <c r="B342" s="3" t="s">
        <v>362</v>
      </c>
      <c r="C342" s="4" t="s">
        <v>334</v>
      </c>
      <c r="D342" s="6">
        <v>206</v>
      </c>
      <c r="E342" s="6">
        <v>7870</v>
      </c>
      <c r="F342" s="6">
        <v>29</v>
      </c>
      <c r="G342" s="6">
        <v>579</v>
      </c>
      <c r="H342" s="6">
        <v>52</v>
      </c>
      <c r="I342" s="6">
        <v>1931</v>
      </c>
      <c r="J342" s="6">
        <v>0</v>
      </c>
      <c r="K342" s="6">
        <v>0</v>
      </c>
      <c r="L342" s="6">
        <v>314</v>
      </c>
      <c r="M342" s="6">
        <v>12823</v>
      </c>
      <c r="N342" s="6">
        <v>905</v>
      </c>
      <c r="O342" s="6">
        <v>226</v>
      </c>
      <c r="P342" s="6">
        <v>1131</v>
      </c>
      <c r="Q342" s="6">
        <v>20</v>
      </c>
      <c r="R342" s="6">
        <v>2341</v>
      </c>
      <c r="S342" s="6">
        <v>7</v>
      </c>
      <c r="T342" s="6">
        <v>102</v>
      </c>
      <c r="U342" s="6">
        <v>34467</v>
      </c>
    </row>
    <row r="343" spans="1:21" ht="15" thickBot="1" x14ac:dyDescent="0.35">
      <c r="A343" s="4" t="s">
        <v>3318</v>
      </c>
      <c r="B343" s="3" t="s">
        <v>363</v>
      </c>
      <c r="C343" s="4" t="s">
        <v>334</v>
      </c>
      <c r="D343" s="6">
        <v>47</v>
      </c>
      <c r="E343" s="6">
        <v>1404</v>
      </c>
      <c r="F343" s="6">
        <v>2</v>
      </c>
      <c r="G343" s="6">
        <v>18</v>
      </c>
      <c r="H343" s="6">
        <v>28</v>
      </c>
      <c r="I343" s="6">
        <v>896</v>
      </c>
      <c r="J343" s="6">
        <v>4</v>
      </c>
      <c r="K343" s="6">
        <v>114</v>
      </c>
      <c r="L343" s="6">
        <v>86</v>
      </c>
      <c r="M343" s="6">
        <v>2757</v>
      </c>
      <c r="N343" s="6">
        <v>130</v>
      </c>
      <c r="O343" s="6">
        <v>36</v>
      </c>
      <c r="P343" s="6">
        <v>166</v>
      </c>
      <c r="Q343" s="6">
        <v>4</v>
      </c>
      <c r="R343" s="6">
        <v>317</v>
      </c>
      <c r="S343" s="6">
        <v>1</v>
      </c>
      <c r="T343" s="6">
        <v>8</v>
      </c>
      <c r="U343" s="6">
        <v>29319</v>
      </c>
    </row>
    <row r="344" spans="1:21" ht="15" thickBot="1" x14ac:dyDescent="0.35">
      <c r="A344" s="4" t="s">
        <v>3319</v>
      </c>
      <c r="B344" s="3" t="s">
        <v>364</v>
      </c>
      <c r="C344" s="4" t="s">
        <v>334</v>
      </c>
      <c r="D344" s="6">
        <v>398</v>
      </c>
      <c r="E344" s="6">
        <v>10545</v>
      </c>
      <c r="F344" s="6">
        <v>52</v>
      </c>
      <c r="G344" s="6">
        <v>1380</v>
      </c>
      <c r="H344" s="6">
        <v>225</v>
      </c>
      <c r="I344" s="6">
        <v>2205</v>
      </c>
      <c r="J344" s="6">
        <v>238</v>
      </c>
      <c r="K344" s="6">
        <v>1116</v>
      </c>
      <c r="L344" s="6">
        <v>950</v>
      </c>
      <c r="M344" s="6">
        <v>17549</v>
      </c>
      <c r="N344" s="6">
        <v>864</v>
      </c>
      <c r="O344" s="6">
        <v>266</v>
      </c>
      <c r="P344" s="6">
        <v>1130</v>
      </c>
      <c r="Q344" s="6">
        <v>27</v>
      </c>
      <c r="R344" s="6">
        <v>1700</v>
      </c>
      <c r="S344" s="6">
        <v>10</v>
      </c>
      <c r="T344" s="6">
        <v>603</v>
      </c>
      <c r="U344" s="6">
        <v>35394</v>
      </c>
    </row>
    <row r="345" spans="1:21" ht="15" thickBot="1" x14ac:dyDescent="0.35">
      <c r="A345" s="4" t="s">
        <v>3320</v>
      </c>
      <c r="B345" s="3" t="s">
        <v>365</v>
      </c>
      <c r="C345" s="4" t="s">
        <v>334</v>
      </c>
      <c r="D345" s="6">
        <v>238</v>
      </c>
      <c r="E345" s="6">
        <v>6987</v>
      </c>
      <c r="F345" s="6">
        <v>26</v>
      </c>
      <c r="G345" s="6">
        <v>968</v>
      </c>
      <c r="H345" s="6">
        <v>238</v>
      </c>
      <c r="I345" s="6">
        <v>11172</v>
      </c>
      <c r="J345" s="6">
        <v>17</v>
      </c>
      <c r="K345" s="6">
        <v>318</v>
      </c>
      <c r="L345" s="6">
        <v>578</v>
      </c>
      <c r="M345" s="6">
        <v>22400</v>
      </c>
      <c r="N345" s="6">
        <v>340</v>
      </c>
      <c r="O345" s="6">
        <v>279</v>
      </c>
      <c r="P345" s="6">
        <v>619</v>
      </c>
      <c r="Q345" s="6">
        <v>51</v>
      </c>
      <c r="R345" s="6">
        <v>2706</v>
      </c>
      <c r="S345" s="6">
        <v>8</v>
      </c>
      <c r="T345" s="6">
        <v>249</v>
      </c>
      <c r="U345" s="6">
        <v>36441</v>
      </c>
    </row>
    <row r="346" spans="1:21" ht="15" thickBot="1" x14ac:dyDescent="0.35">
      <c r="A346" s="4" t="s">
        <v>3321</v>
      </c>
      <c r="B346" s="3" t="s">
        <v>366</v>
      </c>
      <c r="C346" s="4" t="s">
        <v>334</v>
      </c>
      <c r="D346" s="6">
        <v>295</v>
      </c>
      <c r="E346" s="6">
        <v>8511</v>
      </c>
      <c r="F346" s="6">
        <v>71</v>
      </c>
      <c r="G346" s="6">
        <v>815</v>
      </c>
      <c r="H346" s="6">
        <v>89</v>
      </c>
      <c r="I346" s="6">
        <v>3171</v>
      </c>
      <c r="J346" s="6">
        <v>154</v>
      </c>
      <c r="K346" s="6">
        <v>1631</v>
      </c>
      <c r="L346" s="6">
        <v>658</v>
      </c>
      <c r="M346" s="6">
        <v>16320</v>
      </c>
      <c r="N346" s="6">
        <v>1378</v>
      </c>
      <c r="O346" s="6">
        <v>188</v>
      </c>
      <c r="P346" s="6">
        <v>1566</v>
      </c>
      <c r="Q346" s="6">
        <v>26</v>
      </c>
      <c r="R346" s="6">
        <v>1951</v>
      </c>
      <c r="S346" s="6">
        <v>23</v>
      </c>
      <c r="T346" s="6">
        <v>241</v>
      </c>
      <c r="U346" s="6">
        <v>36656</v>
      </c>
    </row>
    <row r="347" spans="1:21" ht="15" thickBot="1" x14ac:dyDescent="0.35">
      <c r="A347" s="4" t="s">
        <v>3322</v>
      </c>
      <c r="B347" s="3" t="s">
        <v>367</v>
      </c>
      <c r="C347" s="4" t="s">
        <v>334</v>
      </c>
      <c r="D347" s="6">
        <v>207</v>
      </c>
      <c r="E347" s="6">
        <v>5752</v>
      </c>
      <c r="F347" s="6">
        <v>22</v>
      </c>
      <c r="G347" s="6">
        <v>196</v>
      </c>
      <c r="H347" s="6">
        <v>128</v>
      </c>
      <c r="I347" s="6">
        <v>1478</v>
      </c>
      <c r="J347" s="6">
        <v>0</v>
      </c>
      <c r="K347" s="6">
        <v>0</v>
      </c>
      <c r="L347" s="6">
        <v>386</v>
      </c>
      <c r="M347" s="6">
        <v>8754</v>
      </c>
      <c r="N347" s="6">
        <v>427</v>
      </c>
      <c r="O347" s="6">
        <v>78</v>
      </c>
      <c r="P347" s="6">
        <v>505</v>
      </c>
      <c r="Q347" s="6">
        <v>22</v>
      </c>
      <c r="R347" s="6">
        <v>1264</v>
      </c>
      <c r="S347" s="6">
        <v>7</v>
      </c>
      <c r="T347" s="6">
        <v>64</v>
      </c>
      <c r="U347" s="6">
        <v>48362</v>
      </c>
    </row>
    <row r="348" spans="1:21" ht="15" thickBot="1" x14ac:dyDescent="0.35">
      <c r="A348" s="4" t="s">
        <v>3323</v>
      </c>
      <c r="B348" s="3" t="s">
        <v>368</v>
      </c>
      <c r="C348" s="4" t="s">
        <v>334</v>
      </c>
      <c r="D348" s="6">
        <v>151</v>
      </c>
      <c r="E348" s="6">
        <v>4917</v>
      </c>
      <c r="F348" s="6">
        <v>4</v>
      </c>
      <c r="G348" s="6">
        <v>55</v>
      </c>
      <c r="H348" s="6">
        <v>63</v>
      </c>
      <c r="I348" s="6">
        <v>1357</v>
      </c>
      <c r="J348" s="6">
        <v>0</v>
      </c>
      <c r="K348" s="6">
        <v>0</v>
      </c>
      <c r="L348" s="6">
        <v>260</v>
      </c>
      <c r="M348" s="6">
        <v>8049</v>
      </c>
      <c r="N348" s="6">
        <v>520</v>
      </c>
      <c r="O348" s="6">
        <v>101</v>
      </c>
      <c r="P348" s="6">
        <v>621</v>
      </c>
      <c r="Q348" s="6">
        <v>32</v>
      </c>
      <c r="R348" s="6">
        <v>1665</v>
      </c>
      <c r="S348" s="6">
        <v>10</v>
      </c>
      <c r="T348" s="6">
        <v>55</v>
      </c>
      <c r="U348" s="6">
        <v>33839</v>
      </c>
    </row>
    <row r="349" spans="1:21" ht="15" thickBot="1" x14ac:dyDescent="0.35">
      <c r="A349" s="4" t="s">
        <v>3324</v>
      </c>
      <c r="B349" s="3" t="s">
        <v>369</v>
      </c>
      <c r="C349" s="4" t="s">
        <v>334</v>
      </c>
      <c r="D349" s="6">
        <v>63</v>
      </c>
      <c r="E349" s="6">
        <v>913</v>
      </c>
      <c r="F349" s="6">
        <v>9</v>
      </c>
      <c r="G349" s="6">
        <v>36</v>
      </c>
      <c r="H349" s="6">
        <v>52</v>
      </c>
      <c r="I349" s="6">
        <v>549</v>
      </c>
      <c r="J349" s="6">
        <v>3</v>
      </c>
      <c r="K349" s="6">
        <v>119</v>
      </c>
      <c r="L349" s="6">
        <v>136</v>
      </c>
      <c r="M349" s="6">
        <v>2020</v>
      </c>
      <c r="N349" s="6">
        <v>126</v>
      </c>
      <c r="O349" s="6">
        <v>92</v>
      </c>
      <c r="P349" s="6">
        <v>218</v>
      </c>
      <c r="Q349" s="6">
        <v>7</v>
      </c>
      <c r="R349" s="6">
        <v>398</v>
      </c>
      <c r="S349" s="6">
        <v>2</v>
      </c>
      <c r="T349" s="6">
        <v>5</v>
      </c>
      <c r="U349" s="6">
        <v>39868</v>
      </c>
    </row>
    <row r="350" spans="1:21" ht="15" thickBot="1" x14ac:dyDescent="0.35">
      <c r="A350" s="4" t="s">
        <v>3325</v>
      </c>
      <c r="B350" s="3" t="s">
        <v>370</v>
      </c>
      <c r="C350" s="4" t="s">
        <v>334</v>
      </c>
      <c r="D350" s="6">
        <v>46</v>
      </c>
      <c r="E350" s="6">
        <v>398</v>
      </c>
      <c r="F350" s="6">
        <v>19</v>
      </c>
      <c r="G350" s="6">
        <v>134</v>
      </c>
      <c r="H350" s="6">
        <v>49</v>
      </c>
      <c r="I350" s="6">
        <v>714</v>
      </c>
      <c r="J350" s="6">
        <v>14</v>
      </c>
      <c r="K350" s="6">
        <v>702</v>
      </c>
      <c r="L350" s="6">
        <v>136</v>
      </c>
      <c r="M350" s="6">
        <v>2360</v>
      </c>
      <c r="N350" s="6">
        <v>313</v>
      </c>
      <c r="O350" s="6">
        <v>66</v>
      </c>
      <c r="P350" s="6">
        <v>379</v>
      </c>
      <c r="Q350" s="6">
        <v>7</v>
      </c>
      <c r="R350" s="6">
        <v>377</v>
      </c>
      <c r="S350" s="6">
        <v>1</v>
      </c>
      <c r="T350" s="6">
        <v>35</v>
      </c>
      <c r="U350" s="6">
        <v>47299</v>
      </c>
    </row>
    <row r="351" spans="1:21" ht="15" thickBot="1" x14ac:dyDescent="0.35">
      <c r="A351" s="4" t="s">
        <v>3326</v>
      </c>
      <c r="B351" s="3" t="s">
        <v>371</v>
      </c>
      <c r="C351" s="4" t="s">
        <v>334</v>
      </c>
      <c r="D351" s="6">
        <v>308</v>
      </c>
      <c r="E351" s="6">
        <v>7274</v>
      </c>
      <c r="F351" s="6">
        <v>70</v>
      </c>
      <c r="G351" s="6">
        <v>1794</v>
      </c>
      <c r="H351" s="6">
        <v>66</v>
      </c>
      <c r="I351" s="6">
        <v>840</v>
      </c>
      <c r="J351" s="6">
        <v>0</v>
      </c>
      <c r="K351" s="6">
        <v>0</v>
      </c>
      <c r="L351" s="6">
        <v>537</v>
      </c>
      <c r="M351" s="6">
        <v>13233</v>
      </c>
      <c r="N351" s="6">
        <v>1143</v>
      </c>
      <c r="O351" s="6">
        <v>211</v>
      </c>
      <c r="P351" s="6">
        <v>1354</v>
      </c>
      <c r="Q351" s="6">
        <v>73</v>
      </c>
      <c r="R351" s="6">
        <v>2847</v>
      </c>
      <c r="S351" s="6">
        <v>20</v>
      </c>
      <c r="T351" s="6">
        <v>478</v>
      </c>
      <c r="U351" s="6">
        <v>26376</v>
      </c>
    </row>
    <row r="352" spans="1:21" ht="15" thickBot="1" x14ac:dyDescent="0.35">
      <c r="A352" s="4" t="s">
        <v>3327</v>
      </c>
      <c r="B352" s="3" t="s">
        <v>372</v>
      </c>
      <c r="C352" s="4" t="s">
        <v>334</v>
      </c>
      <c r="D352" s="6">
        <v>81</v>
      </c>
      <c r="E352" s="6">
        <v>1682</v>
      </c>
      <c r="F352" s="6">
        <v>3</v>
      </c>
      <c r="G352" s="6">
        <v>45</v>
      </c>
      <c r="H352" s="6">
        <v>48</v>
      </c>
      <c r="I352" s="6">
        <v>557</v>
      </c>
      <c r="J352" s="6">
        <v>0</v>
      </c>
      <c r="K352" s="6">
        <v>0</v>
      </c>
      <c r="L352" s="6">
        <v>190</v>
      </c>
      <c r="M352" s="6">
        <v>3899</v>
      </c>
      <c r="N352" s="6">
        <v>280</v>
      </c>
      <c r="O352" s="6">
        <v>35</v>
      </c>
      <c r="P352" s="6">
        <v>315</v>
      </c>
      <c r="Q352" s="6">
        <v>54</v>
      </c>
      <c r="R352" s="6">
        <v>1575</v>
      </c>
      <c r="S352" s="6">
        <v>4</v>
      </c>
      <c r="T352" s="6">
        <v>40</v>
      </c>
      <c r="U352" s="6">
        <v>27920</v>
      </c>
    </row>
    <row r="353" spans="1:21" ht="15" thickBot="1" x14ac:dyDescent="0.35">
      <c r="A353" s="4" t="s">
        <v>3328</v>
      </c>
      <c r="B353" s="3" t="s">
        <v>373</v>
      </c>
      <c r="C353" s="4" t="s">
        <v>334</v>
      </c>
      <c r="D353" s="6">
        <v>73</v>
      </c>
      <c r="E353" s="6">
        <v>1168</v>
      </c>
      <c r="F353" s="6">
        <v>0</v>
      </c>
      <c r="G353" s="6">
        <v>0</v>
      </c>
      <c r="H353" s="6">
        <v>13</v>
      </c>
      <c r="I353" s="6">
        <v>34</v>
      </c>
      <c r="J353" s="6">
        <v>0</v>
      </c>
      <c r="K353" s="6">
        <v>0</v>
      </c>
      <c r="L353" s="6">
        <v>92</v>
      </c>
      <c r="M353" s="6">
        <v>1905</v>
      </c>
      <c r="N353" s="6">
        <v>389</v>
      </c>
      <c r="O353" s="6">
        <v>0</v>
      </c>
      <c r="P353" s="6">
        <v>389</v>
      </c>
      <c r="Q353" s="6">
        <v>6</v>
      </c>
      <c r="R353" s="6">
        <v>703</v>
      </c>
      <c r="S353" s="6">
        <v>0</v>
      </c>
      <c r="T353" s="6">
        <v>0</v>
      </c>
      <c r="U353" s="6">
        <v>30047</v>
      </c>
    </row>
    <row r="354" spans="1:21" ht="15" thickBot="1" x14ac:dyDescent="0.35">
      <c r="A354" s="4" t="s">
        <v>3329</v>
      </c>
      <c r="B354" s="3" t="s">
        <v>374</v>
      </c>
      <c r="C354" s="4" t="s">
        <v>334</v>
      </c>
      <c r="D354" s="6">
        <v>254</v>
      </c>
      <c r="E354" s="6">
        <v>4856</v>
      </c>
      <c r="F354" s="6">
        <v>29</v>
      </c>
      <c r="G354" s="6">
        <v>269</v>
      </c>
      <c r="H354" s="6">
        <v>292</v>
      </c>
      <c r="I354" s="6">
        <v>4536</v>
      </c>
      <c r="J354" s="6">
        <v>125</v>
      </c>
      <c r="K354" s="6">
        <v>3307</v>
      </c>
      <c r="L354" s="6">
        <v>781</v>
      </c>
      <c r="M354" s="6">
        <v>19113</v>
      </c>
      <c r="N354" s="6">
        <v>389</v>
      </c>
      <c r="O354" s="6">
        <v>30</v>
      </c>
      <c r="P354" s="6">
        <v>419</v>
      </c>
      <c r="Q354" s="6">
        <v>78</v>
      </c>
      <c r="R354" s="6">
        <v>6109</v>
      </c>
      <c r="S354" s="6">
        <v>3</v>
      </c>
      <c r="T354" s="6">
        <v>36</v>
      </c>
      <c r="U354" s="6">
        <v>40841</v>
      </c>
    </row>
    <row r="355" spans="1:21" ht="15" thickBot="1" x14ac:dyDescent="0.35">
      <c r="A355" s="4" t="s">
        <v>3330</v>
      </c>
      <c r="B355" s="3" t="s">
        <v>375</v>
      </c>
      <c r="C355" s="4" t="s">
        <v>334</v>
      </c>
      <c r="D355" s="6">
        <v>189</v>
      </c>
      <c r="E355" s="6">
        <v>4164</v>
      </c>
      <c r="F355" s="6">
        <v>34</v>
      </c>
      <c r="G355" s="6">
        <v>1103</v>
      </c>
      <c r="H355" s="6">
        <v>117</v>
      </c>
      <c r="I355" s="6">
        <v>1600</v>
      </c>
      <c r="J355" s="6">
        <v>3</v>
      </c>
      <c r="K355" s="6">
        <v>15</v>
      </c>
      <c r="L355" s="6">
        <v>403</v>
      </c>
      <c r="M355" s="6">
        <v>8622</v>
      </c>
      <c r="N355" s="6">
        <v>857</v>
      </c>
      <c r="O355" s="6">
        <v>308</v>
      </c>
      <c r="P355" s="6">
        <v>1165</v>
      </c>
      <c r="Q355" s="6">
        <v>55</v>
      </c>
      <c r="R355" s="6">
        <v>1715</v>
      </c>
      <c r="S355" s="6">
        <v>5</v>
      </c>
      <c r="T355" s="6">
        <v>25</v>
      </c>
      <c r="U355" s="6">
        <v>44265</v>
      </c>
    </row>
    <row r="356" spans="1:21" ht="15" thickBot="1" x14ac:dyDescent="0.35">
      <c r="A356" s="4" t="s">
        <v>3331</v>
      </c>
      <c r="B356" s="39" t="s">
        <v>376</v>
      </c>
      <c r="C356" s="4" t="s">
        <v>334</v>
      </c>
      <c r="D356" s="6">
        <v>156</v>
      </c>
      <c r="E356" s="6">
        <v>6394</v>
      </c>
      <c r="F356" s="6">
        <v>26</v>
      </c>
      <c r="G356" s="6">
        <v>207</v>
      </c>
      <c r="H356" s="6">
        <v>93</v>
      </c>
      <c r="I356" s="6">
        <v>1044</v>
      </c>
      <c r="J356" s="6">
        <v>18</v>
      </c>
      <c r="K356" s="6">
        <v>1266</v>
      </c>
      <c r="L356" s="6">
        <v>343</v>
      </c>
      <c r="M356" s="6">
        <v>12207</v>
      </c>
      <c r="N356" s="6">
        <v>773</v>
      </c>
      <c r="O356" s="6">
        <v>221</v>
      </c>
      <c r="P356" s="6">
        <v>994</v>
      </c>
      <c r="Q356" s="6">
        <v>42</v>
      </c>
      <c r="R356" s="6">
        <v>3191</v>
      </c>
      <c r="S356" s="6">
        <v>8</v>
      </c>
      <c r="T356" s="6">
        <v>105</v>
      </c>
      <c r="U356" s="6">
        <v>30019</v>
      </c>
    </row>
    <row r="357" spans="1:21" x14ac:dyDescent="0.3">
      <c r="B357" s="127" t="s">
        <v>2551</v>
      </c>
      <c r="C357" s="132"/>
      <c r="D357" s="79">
        <f t="shared" ref="D357:U357" si="12">SUM(D314:D356)</f>
        <v>8613</v>
      </c>
      <c r="E357" s="79">
        <f t="shared" si="12"/>
        <v>234828</v>
      </c>
      <c r="F357" s="79">
        <f t="shared" si="12"/>
        <v>1337</v>
      </c>
      <c r="G357" s="79">
        <f t="shared" si="12"/>
        <v>22931</v>
      </c>
      <c r="H357" s="79">
        <f t="shared" si="12"/>
        <v>5033</v>
      </c>
      <c r="I357" s="79">
        <f t="shared" si="12"/>
        <v>90224</v>
      </c>
      <c r="J357" s="79">
        <f t="shared" si="12"/>
        <v>1934</v>
      </c>
      <c r="K357" s="79">
        <f t="shared" si="12"/>
        <v>32640</v>
      </c>
      <c r="L357" s="79">
        <f t="shared" si="12"/>
        <v>18883</v>
      </c>
      <c r="M357" s="79">
        <f t="shared" si="12"/>
        <v>484535</v>
      </c>
      <c r="N357" s="79">
        <f t="shared" si="12"/>
        <v>25666</v>
      </c>
      <c r="O357" s="79">
        <f t="shared" si="12"/>
        <v>4926</v>
      </c>
      <c r="P357" s="79">
        <f t="shared" si="12"/>
        <v>30592</v>
      </c>
      <c r="Q357" s="79">
        <f t="shared" si="12"/>
        <v>1656</v>
      </c>
      <c r="R357" s="79">
        <f t="shared" si="12"/>
        <v>96696</v>
      </c>
      <c r="S357" s="79">
        <f t="shared" si="12"/>
        <v>310</v>
      </c>
      <c r="T357" s="79">
        <f t="shared" si="12"/>
        <v>7216</v>
      </c>
      <c r="U357" s="80">
        <f t="shared" si="12"/>
        <v>1551801</v>
      </c>
    </row>
    <row r="358" spans="1:21" ht="15" thickBot="1" x14ac:dyDescent="0.35">
      <c r="B358" s="128" t="s">
        <v>2552</v>
      </c>
      <c r="C358" s="133"/>
      <c r="D358" s="98">
        <f>D357/43</f>
        <v>200.30232558139534</v>
      </c>
      <c r="E358" s="98">
        <f t="shared" ref="E358:T358" si="13">E357/43</f>
        <v>5461.1162790697672</v>
      </c>
      <c r="F358" s="98">
        <f t="shared" si="13"/>
        <v>31.093023255813954</v>
      </c>
      <c r="G358" s="98">
        <f t="shared" si="13"/>
        <v>533.27906976744191</v>
      </c>
      <c r="H358" s="98">
        <f t="shared" si="13"/>
        <v>117.04651162790698</v>
      </c>
      <c r="I358" s="98">
        <f t="shared" si="13"/>
        <v>2098.2325581395348</v>
      </c>
      <c r="J358" s="98">
        <f t="shared" si="13"/>
        <v>44.97674418604651</v>
      </c>
      <c r="K358" s="98">
        <f t="shared" si="13"/>
        <v>759.06976744186045</v>
      </c>
      <c r="L358" s="98">
        <f t="shared" si="13"/>
        <v>439.13953488372096</v>
      </c>
      <c r="M358" s="98">
        <f t="shared" si="13"/>
        <v>11268.255813953489</v>
      </c>
      <c r="N358" s="98">
        <f t="shared" si="13"/>
        <v>596.88372093023258</v>
      </c>
      <c r="O358" s="98">
        <f t="shared" si="13"/>
        <v>114.55813953488372</v>
      </c>
      <c r="P358" s="98">
        <f t="shared" si="13"/>
        <v>711.44186046511629</v>
      </c>
      <c r="Q358" s="98">
        <f t="shared" si="13"/>
        <v>38.511627906976742</v>
      </c>
      <c r="R358" s="98">
        <f t="shared" si="13"/>
        <v>2248.7441860465115</v>
      </c>
      <c r="S358" s="98">
        <f t="shared" si="13"/>
        <v>7.2093023255813957</v>
      </c>
      <c r="T358" s="98">
        <f t="shared" si="13"/>
        <v>167.81395348837211</v>
      </c>
      <c r="U358" s="84">
        <f>U357/43</f>
        <v>36088.395348837206</v>
      </c>
    </row>
    <row r="359" spans="1:21" x14ac:dyDescent="0.3">
      <c r="B359" s="22"/>
      <c r="C359" s="4"/>
      <c r="D359" s="6"/>
      <c r="E359" s="6"/>
      <c r="F359" s="6"/>
      <c r="G359" s="6"/>
      <c r="H359" s="6"/>
      <c r="I359" s="6"/>
      <c r="J359" s="6"/>
      <c r="K359" s="6"/>
      <c r="L359" s="6"/>
      <c r="M359" s="6"/>
      <c r="N359" s="6"/>
      <c r="O359" s="6"/>
      <c r="P359" s="6"/>
      <c r="Q359" s="6"/>
      <c r="R359" s="6"/>
      <c r="S359" s="6"/>
      <c r="T359" s="6"/>
      <c r="U359" s="6"/>
    </row>
    <row r="360" spans="1:21" ht="15" thickBot="1" x14ac:dyDescent="0.35">
      <c r="A360" s="4" t="s">
        <v>3245</v>
      </c>
      <c r="B360" s="129" t="s">
        <v>377</v>
      </c>
      <c r="C360" s="51" t="s">
        <v>378</v>
      </c>
      <c r="D360" s="52">
        <v>780</v>
      </c>
      <c r="E360" s="52">
        <v>48774</v>
      </c>
      <c r="F360" s="52">
        <v>85</v>
      </c>
      <c r="G360" s="52">
        <v>2395</v>
      </c>
      <c r="H360" s="52">
        <v>446</v>
      </c>
      <c r="I360" s="52">
        <v>14993</v>
      </c>
      <c r="J360" s="52">
        <v>0</v>
      </c>
      <c r="K360" s="52">
        <v>0</v>
      </c>
      <c r="L360" s="52">
        <v>1427</v>
      </c>
      <c r="M360" s="52">
        <v>82838</v>
      </c>
      <c r="N360" s="52">
        <v>7575</v>
      </c>
      <c r="O360" s="52">
        <v>6000</v>
      </c>
      <c r="P360" s="52">
        <v>13575</v>
      </c>
      <c r="Q360" s="52">
        <v>68</v>
      </c>
      <c r="R360" s="52">
        <v>14693</v>
      </c>
      <c r="S360" s="52">
        <v>48</v>
      </c>
      <c r="T360" s="52">
        <v>1983</v>
      </c>
      <c r="U360" s="52">
        <v>163590</v>
      </c>
    </row>
    <row r="361" spans="1:21" ht="15" thickBot="1" x14ac:dyDescent="0.35">
      <c r="A361" s="4" t="s">
        <v>3246</v>
      </c>
      <c r="B361" s="3" t="s">
        <v>379</v>
      </c>
      <c r="C361" s="4" t="s">
        <v>378</v>
      </c>
      <c r="D361" s="6">
        <v>756</v>
      </c>
      <c r="E361" s="6">
        <v>25143</v>
      </c>
      <c r="F361" s="6">
        <v>164</v>
      </c>
      <c r="G361" s="6">
        <v>1909</v>
      </c>
      <c r="H361" s="6">
        <v>374</v>
      </c>
      <c r="I361" s="6">
        <v>10353</v>
      </c>
      <c r="J361" s="6">
        <v>0</v>
      </c>
      <c r="K361" s="6">
        <v>0</v>
      </c>
      <c r="L361" s="6">
        <v>1669</v>
      </c>
      <c r="M361" s="6">
        <v>49030</v>
      </c>
      <c r="N361" s="6">
        <v>4761</v>
      </c>
      <c r="O361" s="6">
        <v>1909</v>
      </c>
      <c r="P361" s="6">
        <v>6670</v>
      </c>
      <c r="Q361" s="6">
        <v>288</v>
      </c>
      <c r="R361" s="6">
        <v>9687</v>
      </c>
      <c r="S361" s="6">
        <v>87</v>
      </c>
      <c r="T361" s="6">
        <v>1938</v>
      </c>
      <c r="U361" s="6">
        <v>107681</v>
      </c>
    </row>
    <row r="362" spans="1:21" ht="15" thickBot="1" x14ac:dyDescent="0.35">
      <c r="A362" s="4" t="s">
        <v>3247</v>
      </c>
      <c r="B362" s="3" t="s">
        <v>380</v>
      </c>
      <c r="C362" s="4" t="s">
        <v>378</v>
      </c>
      <c r="D362" s="6">
        <v>568</v>
      </c>
      <c r="E362" s="6">
        <v>19773</v>
      </c>
      <c r="F362" s="6">
        <v>87</v>
      </c>
      <c r="G362" s="6">
        <v>1517</v>
      </c>
      <c r="H362" s="6">
        <v>279</v>
      </c>
      <c r="I362" s="6">
        <v>4172</v>
      </c>
      <c r="J362" s="6">
        <v>26</v>
      </c>
      <c r="K362" s="6">
        <v>1076</v>
      </c>
      <c r="L362" s="6">
        <v>1022</v>
      </c>
      <c r="M362" s="6">
        <v>28084</v>
      </c>
      <c r="N362" s="6">
        <v>2014</v>
      </c>
      <c r="O362" s="6">
        <v>0</v>
      </c>
      <c r="P362" s="6">
        <v>2014</v>
      </c>
      <c r="Q362" s="6">
        <v>39</v>
      </c>
      <c r="R362" s="6">
        <v>1226</v>
      </c>
      <c r="S362" s="6">
        <v>23</v>
      </c>
      <c r="T362" s="6">
        <v>320</v>
      </c>
      <c r="U362" s="6">
        <v>90173</v>
      </c>
    </row>
    <row r="363" spans="1:21" ht="15" thickBot="1" x14ac:dyDescent="0.35">
      <c r="A363" s="4" t="s">
        <v>3248</v>
      </c>
      <c r="B363" s="3" t="s">
        <v>381</v>
      </c>
      <c r="C363" s="4" t="s">
        <v>378</v>
      </c>
      <c r="D363" s="6">
        <v>1505</v>
      </c>
      <c r="E363" s="6">
        <v>34330</v>
      </c>
      <c r="F363" s="6">
        <v>113</v>
      </c>
      <c r="G363" s="6">
        <v>1379</v>
      </c>
      <c r="H363" s="6">
        <v>1020</v>
      </c>
      <c r="I363" s="6">
        <v>10280</v>
      </c>
      <c r="J363" s="6">
        <v>30</v>
      </c>
      <c r="K363" s="6">
        <v>3760</v>
      </c>
      <c r="L363" s="6">
        <v>2809</v>
      </c>
      <c r="M363" s="6">
        <v>59333</v>
      </c>
      <c r="N363" s="6">
        <v>5417</v>
      </c>
      <c r="O363" s="6">
        <v>1430</v>
      </c>
      <c r="P363" s="6">
        <v>6847</v>
      </c>
      <c r="Q363" s="6">
        <v>129</v>
      </c>
      <c r="R363" s="6">
        <v>9284</v>
      </c>
      <c r="S363" s="6">
        <v>12</v>
      </c>
      <c r="T363" s="6">
        <v>300</v>
      </c>
      <c r="U363" s="6">
        <v>238859</v>
      </c>
    </row>
    <row r="364" spans="1:21" ht="15" thickBot="1" x14ac:dyDescent="0.35">
      <c r="A364" s="4" t="s">
        <v>3249</v>
      </c>
      <c r="B364" s="3" t="s">
        <v>382</v>
      </c>
      <c r="C364" s="4" t="s">
        <v>378</v>
      </c>
      <c r="D364" s="6">
        <v>718</v>
      </c>
      <c r="E364" s="6">
        <v>14645</v>
      </c>
      <c r="F364" s="6">
        <v>55</v>
      </c>
      <c r="G364" s="6">
        <v>810</v>
      </c>
      <c r="H364" s="6">
        <v>134</v>
      </c>
      <c r="I364" s="6">
        <v>1374</v>
      </c>
      <c r="J364" s="6">
        <v>115</v>
      </c>
      <c r="K364" s="6">
        <v>8387</v>
      </c>
      <c r="L364" s="6">
        <v>1203</v>
      </c>
      <c r="M364" s="6">
        <v>30540</v>
      </c>
      <c r="N364" s="6">
        <v>879</v>
      </c>
      <c r="O364" s="6">
        <v>181</v>
      </c>
      <c r="P364" s="6">
        <v>1060</v>
      </c>
      <c r="Q364" s="6">
        <v>166</v>
      </c>
      <c r="R364" s="6">
        <v>5072</v>
      </c>
      <c r="S364" s="6">
        <v>15</v>
      </c>
      <c r="T364" s="6">
        <v>252</v>
      </c>
      <c r="U364" s="6">
        <v>51640</v>
      </c>
    </row>
    <row r="365" spans="1:21" ht="15" thickBot="1" x14ac:dyDescent="0.35">
      <c r="A365" s="4" t="s">
        <v>3250</v>
      </c>
      <c r="B365" s="3" t="s">
        <v>383</v>
      </c>
      <c r="C365" s="4" t="s">
        <v>378</v>
      </c>
      <c r="D365" s="6">
        <v>456</v>
      </c>
      <c r="E365" s="6">
        <v>15705</v>
      </c>
      <c r="F365" s="6">
        <v>96</v>
      </c>
      <c r="G365" s="6">
        <v>947</v>
      </c>
      <c r="H365" s="6">
        <v>142</v>
      </c>
      <c r="I365" s="6">
        <v>4585</v>
      </c>
      <c r="J365" s="6">
        <v>0</v>
      </c>
      <c r="K365" s="6">
        <v>0</v>
      </c>
      <c r="L365" s="6">
        <v>908</v>
      </c>
      <c r="M365" s="6">
        <v>28663</v>
      </c>
      <c r="N365" s="6">
        <v>1794</v>
      </c>
      <c r="O365" s="6">
        <v>558</v>
      </c>
      <c r="P365" s="6">
        <v>2352</v>
      </c>
      <c r="Q365" s="6">
        <v>160</v>
      </c>
      <c r="R365" s="6">
        <v>6583</v>
      </c>
      <c r="S365" s="6">
        <v>54</v>
      </c>
      <c r="T365" s="6">
        <v>843</v>
      </c>
      <c r="U365" s="6">
        <v>169833</v>
      </c>
    </row>
    <row r="366" spans="1:21" ht="15" thickBot="1" x14ac:dyDescent="0.35">
      <c r="A366" s="4" t="s">
        <v>3251</v>
      </c>
      <c r="B366" s="3" t="s">
        <v>384</v>
      </c>
      <c r="C366" s="4" t="s">
        <v>378</v>
      </c>
      <c r="D366" s="6">
        <v>105</v>
      </c>
      <c r="E366" s="6">
        <v>2100</v>
      </c>
      <c r="F366" s="6">
        <v>63</v>
      </c>
      <c r="G366" s="6">
        <v>1260</v>
      </c>
      <c r="H366" s="6">
        <v>82</v>
      </c>
      <c r="I366" s="6">
        <v>1640</v>
      </c>
      <c r="J366" s="6">
        <v>398</v>
      </c>
      <c r="K366" s="6">
        <v>7960</v>
      </c>
      <c r="L366" s="6">
        <v>674</v>
      </c>
      <c r="M366" s="6">
        <v>13974</v>
      </c>
      <c r="N366" s="6">
        <v>603</v>
      </c>
      <c r="O366" s="6">
        <v>194</v>
      </c>
      <c r="P366" s="6">
        <v>797</v>
      </c>
      <c r="Q366" s="6">
        <v>14</v>
      </c>
      <c r="R366" s="6">
        <v>774</v>
      </c>
      <c r="S366" s="6">
        <v>12</v>
      </c>
      <c r="T366" s="6">
        <v>240</v>
      </c>
      <c r="U366" s="6">
        <v>57774</v>
      </c>
    </row>
    <row r="367" spans="1:21" ht="15" thickBot="1" x14ac:dyDescent="0.35">
      <c r="A367" s="4" t="s">
        <v>3252</v>
      </c>
      <c r="B367" s="3" t="s">
        <v>385</v>
      </c>
      <c r="C367" s="4" t="s">
        <v>378</v>
      </c>
      <c r="D367" s="6">
        <v>236</v>
      </c>
      <c r="E367" s="6">
        <v>10910</v>
      </c>
      <c r="F367" s="6">
        <v>41</v>
      </c>
      <c r="G367" s="6">
        <v>631</v>
      </c>
      <c r="H367" s="6">
        <v>224</v>
      </c>
      <c r="I367" s="6">
        <v>8280</v>
      </c>
      <c r="J367" s="6">
        <v>73</v>
      </c>
      <c r="K367" s="6">
        <v>3853</v>
      </c>
      <c r="L367" s="6">
        <v>576</v>
      </c>
      <c r="M367" s="6">
        <v>23901</v>
      </c>
      <c r="N367" s="6">
        <v>545</v>
      </c>
      <c r="O367" s="6">
        <v>194</v>
      </c>
      <c r="P367" s="6">
        <v>739</v>
      </c>
      <c r="Q367" s="6">
        <v>1</v>
      </c>
      <c r="R367" s="6">
        <v>180</v>
      </c>
      <c r="S367" s="6">
        <v>1</v>
      </c>
      <c r="T367" s="6">
        <v>47</v>
      </c>
      <c r="U367" s="6">
        <v>98153</v>
      </c>
    </row>
    <row r="368" spans="1:21" ht="15" thickBot="1" x14ac:dyDescent="0.35">
      <c r="A368" s="4" t="s">
        <v>3253</v>
      </c>
      <c r="B368" s="3" t="s">
        <v>386</v>
      </c>
      <c r="C368" s="4" t="s">
        <v>378</v>
      </c>
      <c r="D368" s="6">
        <v>3046</v>
      </c>
      <c r="E368" s="6">
        <v>110394</v>
      </c>
      <c r="F368" s="6">
        <v>761</v>
      </c>
      <c r="G368" s="6">
        <v>27598</v>
      </c>
      <c r="H368" s="6">
        <v>2164</v>
      </c>
      <c r="I368" s="6">
        <v>66271</v>
      </c>
      <c r="J368" s="6">
        <v>240</v>
      </c>
      <c r="K368" s="6">
        <v>7363</v>
      </c>
      <c r="L368" s="6">
        <v>6450</v>
      </c>
      <c r="M368" s="6">
        <v>219059</v>
      </c>
      <c r="N368" s="6">
        <v>2713</v>
      </c>
      <c r="O368" s="6">
        <v>1117</v>
      </c>
      <c r="P368" s="6">
        <v>3830</v>
      </c>
      <c r="Q368" s="6">
        <v>216</v>
      </c>
      <c r="R368" s="6">
        <v>6926</v>
      </c>
      <c r="S368" s="6">
        <v>23</v>
      </c>
      <c r="T368" s="6">
        <v>507</v>
      </c>
      <c r="U368" s="6">
        <v>713777</v>
      </c>
    </row>
    <row r="369" spans="1:21" ht="15" thickBot="1" x14ac:dyDescent="0.35">
      <c r="A369" s="4" t="s">
        <v>3254</v>
      </c>
      <c r="B369" s="3" t="s">
        <v>387</v>
      </c>
      <c r="C369" s="4" t="s">
        <v>378</v>
      </c>
      <c r="D369" s="6">
        <v>630</v>
      </c>
      <c r="E369" s="6">
        <v>27511</v>
      </c>
      <c r="F369" s="6">
        <v>40</v>
      </c>
      <c r="G369" s="6">
        <v>908</v>
      </c>
      <c r="H369" s="6">
        <v>385</v>
      </c>
      <c r="I369" s="6">
        <v>4806</v>
      </c>
      <c r="J369" s="6">
        <v>466</v>
      </c>
      <c r="K369" s="6">
        <v>5751</v>
      </c>
      <c r="L369" s="6">
        <v>1751</v>
      </c>
      <c r="M369" s="6">
        <v>55630</v>
      </c>
      <c r="N369" s="6">
        <v>2930</v>
      </c>
      <c r="O369" s="6">
        <v>143</v>
      </c>
      <c r="P369" s="6">
        <v>3073</v>
      </c>
      <c r="Q369" s="6">
        <v>225</v>
      </c>
      <c r="R369" s="6">
        <v>16581</v>
      </c>
      <c r="S369" s="6">
        <v>5</v>
      </c>
      <c r="T369" s="6">
        <v>73</v>
      </c>
      <c r="U369" s="6">
        <v>90112</v>
      </c>
    </row>
    <row r="370" spans="1:21" ht="15" thickBot="1" x14ac:dyDescent="0.35">
      <c r="A370" s="4" t="s">
        <v>3255</v>
      </c>
      <c r="B370" s="3" t="s">
        <v>388</v>
      </c>
      <c r="C370" s="4" t="s">
        <v>378</v>
      </c>
      <c r="D370" s="6">
        <v>141</v>
      </c>
      <c r="E370" s="6">
        <v>11282</v>
      </c>
      <c r="F370" s="6">
        <v>64</v>
      </c>
      <c r="G370" s="6">
        <v>2972</v>
      </c>
      <c r="H370" s="6">
        <v>209</v>
      </c>
      <c r="I370" s="6">
        <v>7451</v>
      </c>
      <c r="J370" s="6">
        <v>8</v>
      </c>
      <c r="K370" s="6">
        <v>1148</v>
      </c>
      <c r="L370" s="6">
        <v>461</v>
      </c>
      <c r="M370" s="6">
        <v>23956</v>
      </c>
      <c r="N370" s="6">
        <v>117</v>
      </c>
      <c r="O370" s="6">
        <v>78</v>
      </c>
      <c r="P370" s="6">
        <v>195</v>
      </c>
      <c r="Q370" s="6">
        <v>20</v>
      </c>
      <c r="R370" s="6">
        <v>933</v>
      </c>
      <c r="S370" s="6">
        <v>19</v>
      </c>
      <c r="T370" s="6">
        <v>170</v>
      </c>
      <c r="U370" s="6">
        <v>102434</v>
      </c>
    </row>
    <row r="371" spans="1:21" ht="15" thickBot="1" x14ac:dyDescent="0.35">
      <c r="A371" s="4" t="s">
        <v>3256</v>
      </c>
      <c r="B371" s="3" t="s">
        <v>389</v>
      </c>
      <c r="C371" s="4" t="s">
        <v>378</v>
      </c>
      <c r="D371" s="6">
        <v>366</v>
      </c>
      <c r="E371" s="6">
        <v>23235</v>
      </c>
      <c r="F371" s="6">
        <v>38</v>
      </c>
      <c r="G371" s="6">
        <v>1213</v>
      </c>
      <c r="H371" s="6">
        <v>194</v>
      </c>
      <c r="I371" s="6">
        <v>9819</v>
      </c>
      <c r="J371" s="6">
        <v>123</v>
      </c>
      <c r="K371" s="6">
        <v>3130</v>
      </c>
      <c r="L371" s="6">
        <v>897</v>
      </c>
      <c r="M371" s="6">
        <v>48059</v>
      </c>
      <c r="N371" s="6">
        <v>3500</v>
      </c>
      <c r="O371" s="6">
        <v>800</v>
      </c>
      <c r="P371" s="6">
        <v>4300</v>
      </c>
      <c r="Q371" s="6">
        <v>151</v>
      </c>
      <c r="R371" s="6">
        <v>10198</v>
      </c>
      <c r="S371" s="6">
        <v>25</v>
      </c>
      <c r="T371" s="6">
        <v>464</v>
      </c>
      <c r="U371" s="6">
        <v>332567</v>
      </c>
    </row>
    <row r="372" spans="1:21" ht="15" thickBot="1" x14ac:dyDescent="0.35">
      <c r="A372" s="4" t="s">
        <v>3257</v>
      </c>
      <c r="B372" s="3" t="s">
        <v>390</v>
      </c>
      <c r="C372" s="4" t="s">
        <v>378</v>
      </c>
      <c r="D372" s="6">
        <v>255</v>
      </c>
      <c r="E372" s="6">
        <v>9575</v>
      </c>
      <c r="F372" s="6">
        <v>10</v>
      </c>
      <c r="G372" s="6">
        <v>287</v>
      </c>
      <c r="H372" s="6">
        <v>92</v>
      </c>
      <c r="I372" s="6">
        <v>1713</v>
      </c>
      <c r="J372" s="6">
        <v>0</v>
      </c>
      <c r="K372" s="6">
        <v>0</v>
      </c>
      <c r="L372" s="6">
        <v>457</v>
      </c>
      <c r="M372" s="6">
        <v>20039</v>
      </c>
      <c r="N372" s="6">
        <v>4072</v>
      </c>
      <c r="O372" s="6">
        <v>847</v>
      </c>
      <c r="P372" s="6">
        <v>4919</v>
      </c>
      <c r="Q372" s="6">
        <v>90</v>
      </c>
      <c r="R372" s="6">
        <v>8073</v>
      </c>
      <c r="S372" s="6">
        <v>10</v>
      </c>
      <c r="T372" s="6">
        <v>391</v>
      </c>
      <c r="U372" s="6">
        <v>76707</v>
      </c>
    </row>
    <row r="373" spans="1:21" ht="15" thickBot="1" x14ac:dyDescent="0.35">
      <c r="A373" s="4" t="s">
        <v>3258</v>
      </c>
      <c r="B373" s="3" t="s">
        <v>391</v>
      </c>
      <c r="C373" s="4" t="s">
        <v>378</v>
      </c>
      <c r="D373" s="6">
        <v>362</v>
      </c>
      <c r="E373" s="6">
        <v>10454</v>
      </c>
      <c r="F373" s="6">
        <v>58</v>
      </c>
      <c r="G373" s="6">
        <v>671</v>
      </c>
      <c r="H373" s="6">
        <v>346</v>
      </c>
      <c r="I373" s="6">
        <v>13003</v>
      </c>
      <c r="J373" s="45" t="s">
        <v>2557</v>
      </c>
      <c r="K373" s="45" t="s">
        <v>2557</v>
      </c>
      <c r="L373" s="6">
        <v>766</v>
      </c>
      <c r="M373" s="6">
        <v>24128</v>
      </c>
      <c r="N373" s="45" t="s">
        <v>2557</v>
      </c>
      <c r="O373" s="45" t="s">
        <v>2557</v>
      </c>
      <c r="P373" s="45" t="s">
        <v>2557</v>
      </c>
      <c r="Q373" s="45" t="s">
        <v>2557</v>
      </c>
      <c r="R373" s="45" t="s">
        <v>2557</v>
      </c>
      <c r="S373" s="45" t="s">
        <v>2557</v>
      </c>
      <c r="T373" s="45" t="s">
        <v>2557</v>
      </c>
      <c r="U373" s="6">
        <v>188040</v>
      </c>
    </row>
    <row r="374" spans="1:21" ht="15" thickBot="1" x14ac:dyDescent="0.35">
      <c r="A374" s="4" t="s">
        <v>3259</v>
      </c>
      <c r="B374" s="3" t="s">
        <v>392</v>
      </c>
      <c r="C374" s="4" t="s">
        <v>378</v>
      </c>
      <c r="D374" s="6">
        <v>783</v>
      </c>
      <c r="E374" s="6">
        <v>19033</v>
      </c>
      <c r="F374" s="6">
        <v>3</v>
      </c>
      <c r="G374" s="6">
        <v>60</v>
      </c>
      <c r="H374" s="6">
        <v>285</v>
      </c>
      <c r="I374" s="6">
        <v>4810</v>
      </c>
      <c r="J374" s="6">
        <v>0</v>
      </c>
      <c r="K374" s="6">
        <v>0</v>
      </c>
      <c r="L374" s="6">
        <v>1132</v>
      </c>
      <c r="M374" s="6">
        <v>31124</v>
      </c>
      <c r="N374" s="6">
        <v>847</v>
      </c>
      <c r="O374" s="6">
        <v>56</v>
      </c>
      <c r="P374" s="6">
        <v>903</v>
      </c>
      <c r="Q374" s="6">
        <v>61</v>
      </c>
      <c r="R374" s="6">
        <v>7221</v>
      </c>
      <c r="S374" s="6">
        <v>0</v>
      </c>
      <c r="T374" s="6">
        <v>0</v>
      </c>
      <c r="U374" s="6">
        <v>51133</v>
      </c>
    </row>
    <row r="375" spans="1:21" ht="15" thickBot="1" x14ac:dyDescent="0.35">
      <c r="A375" s="4" t="s">
        <v>3260</v>
      </c>
      <c r="B375" s="3" t="s">
        <v>393</v>
      </c>
      <c r="C375" s="4" t="s">
        <v>378</v>
      </c>
      <c r="D375" s="6">
        <v>479</v>
      </c>
      <c r="E375" s="6">
        <v>40154</v>
      </c>
      <c r="F375" s="6">
        <v>64</v>
      </c>
      <c r="G375" s="6">
        <v>901</v>
      </c>
      <c r="H375" s="6">
        <v>181</v>
      </c>
      <c r="I375" s="6">
        <v>2576</v>
      </c>
      <c r="J375" s="6">
        <v>0</v>
      </c>
      <c r="K375" s="6">
        <v>0</v>
      </c>
      <c r="L375" s="6">
        <v>733</v>
      </c>
      <c r="M375" s="6">
        <v>46343</v>
      </c>
      <c r="N375" s="6">
        <v>2214</v>
      </c>
      <c r="O375" s="6">
        <v>1071</v>
      </c>
      <c r="P375" s="6">
        <v>3285</v>
      </c>
      <c r="Q375" s="6">
        <v>7</v>
      </c>
      <c r="R375" s="6">
        <v>2701</v>
      </c>
      <c r="S375" s="6">
        <v>2</v>
      </c>
      <c r="T375" s="6">
        <v>11</v>
      </c>
      <c r="U375" s="6">
        <v>102423</v>
      </c>
    </row>
    <row r="376" spans="1:21" ht="15" thickBot="1" x14ac:dyDescent="0.35">
      <c r="A376" s="4" t="s">
        <v>3261</v>
      </c>
      <c r="B376" s="3" t="s">
        <v>394</v>
      </c>
      <c r="C376" s="4" t="s">
        <v>378</v>
      </c>
      <c r="D376" s="6">
        <v>204</v>
      </c>
      <c r="E376" s="6">
        <v>4734</v>
      </c>
      <c r="F376" s="6">
        <v>184</v>
      </c>
      <c r="G376" s="6">
        <v>616</v>
      </c>
      <c r="H376" s="6">
        <v>241</v>
      </c>
      <c r="I376" s="6">
        <v>2891</v>
      </c>
      <c r="J376" s="6">
        <v>0</v>
      </c>
      <c r="K376" s="6">
        <v>0</v>
      </c>
      <c r="L376" s="6">
        <v>770</v>
      </c>
      <c r="M376" s="6">
        <v>14168</v>
      </c>
      <c r="N376" s="6">
        <v>885</v>
      </c>
      <c r="O376" s="6">
        <v>628</v>
      </c>
      <c r="P376" s="6">
        <v>1513</v>
      </c>
      <c r="Q376" s="6">
        <v>128</v>
      </c>
      <c r="R376" s="6">
        <v>5647</v>
      </c>
      <c r="S376" s="6">
        <v>13</v>
      </c>
      <c r="T376" s="6">
        <v>280</v>
      </c>
      <c r="U376" s="6">
        <v>52529</v>
      </c>
    </row>
    <row r="377" spans="1:21" ht="15" thickBot="1" x14ac:dyDescent="0.35">
      <c r="A377" s="4" t="s">
        <v>3262</v>
      </c>
      <c r="B377" s="3" t="s">
        <v>395</v>
      </c>
      <c r="C377" s="4" t="s">
        <v>378</v>
      </c>
      <c r="D377" s="6">
        <v>672</v>
      </c>
      <c r="E377" s="6">
        <v>17322</v>
      </c>
      <c r="F377" s="6">
        <v>42</v>
      </c>
      <c r="G377" s="6">
        <v>734</v>
      </c>
      <c r="H377" s="6">
        <v>761</v>
      </c>
      <c r="I377" s="6">
        <v>7385</v>
      </c>
      <c r="J377" s="6">
        <v>238</v>
      </c>
      <c r="K377" s="6">
        <v>9200</v>
      </c>
      <c r="L377" s="6">
        <v>2023</v>
      </c>
      <c r="M377" s="6">
        <v>42758</v>
      </c>
      <c r="N377" s="6">
        <v>2406</v>
      </c>
      <c r="O377" s="6">
        <v>608</v>
      </c>
      <c r="P377" s="6">
        <v>3014</v>
      </c>
      <c r="Q377" s="6">
        <v>291</v>
      </c>
      <c r="R377" s="6">
        <v>8023</v>
      </c>
      <c r="S377" s="6">
        <v>19</v>
      </c>
      <c r="T377" s="6">
        <v>94</v>
      </c>
      <c r="U377" s="6">
        <v>160248</v>
      </c>
    </row>
    <row r="378" spans="1:21" ht="15" thickBot="1" x14ac:dyDescent="0.35">
      <c r="A378" s="4" t="s">
        <v>3263</v>
      </c>
      <c r="B378" s="3" t="s">
        <v>396</v>
      </c>
      <c r="C378" s="4" t="s">
        <v>378</v>
      </c>
      <c r="D378" s="6">
        <v>1006</v>
      </c>
      <c r="E378" s="6">
        <v>45067</v>
      </c>
      <c r="F378" s="6">
        <v>242</v>
      </c>
      <c r="G378" s="6">
        <v>7694</v>
      </c>
      <c r="H378" s="6">
        <v>298</v>
      </c>
      <c r="I378" s="6">
        <v>10142</v>
      </c>
      <c r="J378" s="6">
        <v>0</v>
      </c>
      <c r="K378" s="6">
        <v>0</v>
      </c>
      <c r="L378" s="6">
        <v>1867</v>
      </c>
      <c r="M378" s="6">
        <v>79858</v>
      </c>
      <c r="N378" s="6">
        <v>3252</v>
      </c>
      <c r="O378" s="6">
        <v>454</v>
      </c>
      <c r="P378" s="6">
        <v>3706</v>
      </c>
      <c r="Q378" s="6">
        <v>191</v>
      </c>
      <c r="R378" s="6">
        <v>11657</v>
      </c>
      <c r="S378" s="6">
        <v>130</v>
      </c>
      <c r="T378" s="6">
        <v>5298</v>
      </c>
      <c r="U378" s="6">
        <v>123979</v>
      </c>
    </row>
    <row r="379" spans="1:21" ht="15" thickBot="1" x14ac:dyDescent="0.35">
      <c r="A379" s="4" t="s">
        <v>3264</v>
      </c>
      <c r="B379" s="3" t="s">
        <v>397</v>
      </c>
      <c r="C379" s="4" t="s">
        <v>378</v>
      </c>
      <c r="D379" s="6">
        <v>1888</v>
      </c>
      <c r="E379" s="6">
        <v>50828</v>
      </c>
      <c r="F379" s="6">
        <v>194</v>
      </c>
      <c r="G379" s="6">
        <v>5171</v>
      </c>
      <c r="H379" s="6">
        <v>896</v>
      </c>
      <c r="I379" s="6">
        <v>9121</v>
      </c>
      <c r="J379" s="6">
        <v>962</v>
      </c>
      <c r="K379" s="6">
        <v>57165</v>
      </c>
      <c r="L379" s="6">
        <v>4886</v>
      </c>
      <c r="M379" s="6">
        <v>161398</v>
      </c>
      <c r="N379" s="6">
        <v>18449</v>
      </c>
      <c r="O379" s="6">
        <v>5095</v>
      </c>
      <c r="P379" s="6">
        <v>23544</v>
      </c>
      <c r="Q379" s="6">
        <v>833</v>
      </c>
      <c r="R379" s="6">
        <v>36969</v>
      </c>
      <c r="S379" s="6">
        <v>113</v>
      </c>
      <c r="T379" s="6">
        <v>2144</v>
      </c>
      <c r="U379" s="6">
        <v>395660</v>
      </c>
    </row>
    <row r="380" spans="1:21" ht="15" thickBot="1" x14ac:dyDescent="0.35">
      <c r="A380" s="4" t="s">
        <v>3265</v>
      </c>
      <c r="B380" s="3" t="s">
        <v>398</v>
      </c>
      <c r="C380" s="4" t="s">
        <v>378</v>
      </c>
      <c r="D380" s="6">
        <v>467</v>
      </c>
      <c r="E380" s="6">
        <v>9368</v>
      </c>
      <c r="F380" s="6">
        <v>25</v>
      </c>
      <c r="G380" s="6">
        <v>282</v>
      </c>
      <c r="H380" s="6">
        <v>122</v>
      </c>
      <c r="I380" s="6">
        <v>1287</v>
      </c>
      <c r="J380" s="6">
        <v>232</v>
      </c>
      <c r="K380" s="6">
        <v>3411</v>
      </c>
      <c r="L380" s="6">
        <v>913</v>
      </c>
      <c r="M380" s="6">
        <v>16764</v>
      </c>
      <c r="N380" s="6">
        <v>533</v>
      </c>
      <c r="O380" s="6">
        <v>75</v>
      </c>
      <c r="P380" s="6">
        <v>608</v>
      </c>
      <c r="Q380" s="6">
        <v>56</v>
      </c>
      <c r="R380" s="6">
        <v>2267</v>
      </c>
      <c r="S380" s="6">
        <v>11</v>
      </c>
      <c r="T380" s="6">
        <v>149</v>
      </c>
      <c r="U380" s="6">
        <v>61834</v>
      </c>
    </row>
    <row r="381" spans="1:21" ht="15" thickBot="1" x14ac:dyDescent="0.35">
      <c r="A381" s="4" t="s">
        <v>3266</v>
      </c>
      <c r="B381" s="3" t="s">
        <v>399</v>
      </c>
      <c r="C381" s="4" t="s">
        <v>378</v>
      </c>
      <c r="D381" s="6">
        <v>201</v>
      </c>
      <c r="E381" s="6">
        <v>5201</v>
      </c>
      <c r="F381" s="6">
        <v>91</v>
      </c>
      <c r="G381" s="6">
        <v>1631</v>
      </c>
      <c r="H381" s="6">
        <v>201</v>
      </c>
      <c r="I381" s="6">
        <v>5358</v>
      </c>
      <c r="J381" s="6">
        <v>0</v>
      </c>
      <c r="K381" s="6">
        <v>0</v>
      </c>
      <c r="L381" s="6">
        <v>585</v>
      </c>
      <c r="M381" s="6">
        <v>24150</v>
      </c>
      <c r="N381" s="6">
        <v>1462</v>
      </c>
      <c r="O381" s="6">
        <v>339</v>
      </c>
      <c r="P381" s="6">
        <v>1801</v>
      </c>
      <c r="Q381" s="6">
        <v>59</v>
      </c>
      <c r="R381" s="6">
        <v>10897</v>
      </c>
      <c r="S381" s="6">
        <v>33</v>
      </c>
      <c r="T381" s="6">
        <v>1063</v>
      </c>
      <c r="U381" s="6">
        <v>96942</v>
      </c>
    </row>
    <row r="382" spans="1:21" ht="15" thickBot="1" x14ac:dyDescent="0.35">
      <c r="A382" s="4" t="s">
        <v>3267</v>
      </c>
      <c r="B382" s="3" t="s">
        <v>400</v>
      </c>
      <c r="C382" s="4" t="s">
        <v>378</v>
      </c>
      <c r="D382" s="6">
        <v>1692</v>
      </c>
      <c r="E382" s="6">
        <v>39186</v>
      </c>
      <c r="F382" s="6">
        <v>129</v>
      </c>
      <c r="G382" s="6">
        <v>1795</v>
      </c>
      <c r="H382" s="6">
        <v>721</v>
      </c>
      <c r="I382" s="6">
        <v>11250</v>
      </c>
      <c r="J382" s="6">
        <v>289</v>
      </c>
      <c r="K382" s="6">
        <v>6457</v>
      </c>
      <c r="L382" s="6">
        <v>2990</v>
      </c>
      <c r="M382" s="6">
        <v>64789</v>
      </c>
      <c r="N382" s="6">
        <v>5754</v>
      </c>
      <c r="O382" s="6">
        <v>347</v>
      </c>
      <c r="P382" s="6">
        <v>6101</v>
      </c>
      <c r="Q382" s="6">
        <v>128</v>
      </c>
      <c r="R382" s="6">
        <v>5754</v>
      </c>
      <c r="S382" s="6">
        <v>31</v>
      </c>
      <c r="T382" s="6">
        <v>347</v>
      </c>
      <c r="U382" s="6">
        <v>149955</v>
      </c>
    </row>
    <row r="383" spans="1:21" ht="15" thickBot="1" x14ac:dyDescent="0.35">
      <c r="A383" s="4" t="s">
        <v>3268</v>
      </c>
      <c r="B383" s="3" t="s">
        <v>401</v>
      </c>
      <c r="C383" s="4" t="s">
        <v>378</v>
      </c>
      <c r="D383" s="6">
        <v>562</v>
      </c>
      <c r="E383" s="6">
        <v>13229</v>
      </c>
      <c r="F383" s="6">
        <v>15</v>
      </c>
      <c r="G383" s="6">
        <v>74</v>
      </c>
      <c r="H383" s="6">
        <v>82</v>
      </c>
      <c r="I383" s="6">
        <v>2002</v>
      </c>
      <c r="J383" s="6">
        <v>0</v>
      </c>
      <c r="K383" s="6">
        <v>0</v>
      </c>
      <c r="L383" s="6">
        <v>767</v>
      </c>
      <c r="M383" s="6">
        <v>24212</v>
      </c>
      <c r="N383" s="6">
        <v>1955</v>
      </c>
      <c r="O383" s="6">
        <v>417</v>
      </c>
      <c r="P383" s="6">
        <v>2372</v>
      </c>
      <c r="Q383" s="6">
        <v>85</v>
      </c>
      <c r="R383" s="6">
        <v>8616</v>
      </c>
      <c r="S383" s="6">
        <v>23</v>
      </c>
      <c r="T383" s="6">
        <v>291</v>
      </c>
      <c r="U383" s="6">
        <v>119450</v>
      </c>
    </row>
    <row r="384" spans="1:21" ht="15" thickBot="1" x14ac:dyDescent="0.35">
      <c r="A384" s="4" t="s">
        <v>3269</v>
      </c>
      <c r="B384" s="3" t="s">
        <v>402</v>
      </c>
      <c r="C384" s="4" t="s">
        <v>378</v>
      </c>
      <c r="D384" s="6">
        <v>471</v>
      </c>
      <c r="E384" s="6">
        <v>20137</v>
      </c>
      <c r="F384" s="6">
        <v>221</v>
      </c>
      <c r="G384" s="6">
        <v>8736</v>
      </c>
      <c r="H384" s="6">
        <v>575</v>
      </c>
      <c r="I384" s="6">
        <v>3887</v>
      </c>
      <c r="J384" s="6">
        <v>407</v>
      </c>
      <c r="K384" s="6">
        <v>7250</v>
      </c>
      <c r="L384" s="6">
        <v>1790</v>
      </c>
      <c r="M384" s="6">
        <v>47026</v>
      </c>
      <c r="N384" s="6">
        <v>1537</v>
      </c>
      <c r="O384" s="6">
        <v>803</v>
      </c>
      <c r="P384" s="6">
        <v>2340</v>
      </c>
      <c r="Q384" s="6">
        <v>98</v>
      </c>
      <c r="R384" s="6">
        <v>6030</v>
      </c>
      <c r="S384" s="6">
        <v>18</v>
      </c>
      <c r="T384" s="6">
        <v>986</v>
      </c>
      <c r="U384" s="6">
        <v>55374</v>
      </c>
    </row>
    <row r="385" spans="1:21" ht="15" thickBot="1" x14ac:dyDescent="0.35">
      <c r="A385" s="4" t="s">
        <v>3270</v>
      </c>
      <c r="B385" s="3" t="s">
        <v>403</v>
      </c>
      <c r="C385" s="4" t="s">
        <v>378</v>
      </c>
      <c r="D385" s="6">
        <v>227</v>
      </c>
      <c r="E385" s="6">
        <v>1755</v>
      </c>
      <c r="F385" s="6">
        <v>60</v>
      </c>
      <c r="G385" s="6">
        <v>360</v>
      </c>
      <c r="H385" s="6">
        <v>80</v>
      </c>
      <c r="I385" s="6">
        <v>450</v>
      </c>
      <c r="J385" s="6">
        <v>8</v>
      </c>
      <c r="K385" s="6">
        <v>350</v>
      </c>
      <c r="L385" s="6">
        <v>416</v>
      </c>
      <c r="M385" s="6">
        <v>4191</v>
      </c>
      <c r="N385" s="6">
        <v>117</v>
      </c>
      <c r="O385" s="6">
        <v>16</v>
      </c>
      <c r="P385" s="6">
        <v>133</v>
      </c>
      <c r="Q385" s="6">
        <v>25</v>
      </c>
      <c r="R385" s="6">
        <v>914</v>
      </c>
      <c r="S385" s="6">
        <v>16</v>
      </c>
      <c r="T385" s="6">
        <v>362</v>
      </c>
      <c r="U385" s="6">
        <v>59515</v>
      </c>
    </row>
    <row r="386" spans="1:21" ht="15" thickBot="1" x14ac:dyDescent="0.35">
      <c r="A386" s="4" t="s">
        <v>3271</v>
      </c>
      <c r="B386" s="3" t="s">
        <v>404</v>
      </c>
      <c r="C386" s="4" t="s">
        <v>378</v>
      </c>
      <c r="D386" s="6">
        <v>251</v>
      </c>
      <c r="E386" s="6">
        <v>12026</v>
      </c>
      <c r="F386" s="6">
        <v>27</v>
      </c>
      <c r="G386" s="6">
        <v>978</v>
      </c>
      <c r="H386" s="6">
        <v>152</v>
      </c>
      <c r="I386" s="6">
        <v>3915</v>
      </c>
      <c r="J386" s="6">
        <v>27</v>
      </c>
      <c r="K386" s="6">
        <v>3107</v>
      </c>
      <c r="L386" s="6">
        <v>506</v>
      </c>
      <c r="M386" s="6">
        <v>23358</v>
      </c>
      <c r="N386" s="6">
        <v>2226</v>
      </c>
      <c r="O386" s="6">
        <v>571</v>
      </c>
      <c r="P386" s="6">
        <v>2797</v>
      </c>
      <c r="Q386" s="6">
        <v>40</v>
      </c>
      <c r="R386" s="6">
        <v>2975</v>
      </c>
      <c r="S386" s="6">
        <v>9</v>
      </c>
      <c r="T386" s="6">
        <v>357</v>
      </c>
      <c r="U386" s="6">
        <v>52170</v>
      </c>
    </row>
    <row r="387" spans="1:21" ht="15" thickBot="1" x14ac:dyDescent="0.35">
      <c r="A387" s="4" t="s">
        <v>3272</v>
      </c>
      <c r="B387" s="3" t="s">
        <v>405</v>
      </c>
      <c r="C387" s="4" t="s">
        <v>378</v>
      </c>
      <c r="D387" s="6">
        <v>378</v>
      </c>
      <c r="E387" s="6">
        <v>11055</v>
      </c>
      <c r="F387" s="6">
        <v>15</v>
      </c>
      <c r="G387" s="6">
        <v>559</v>
      </c>
      <c r="H387" s="6">
        <v>139</v>
      </c>
      <c r="I387" s="6">
        <v>1118</v>
      </c>
      <c r="J387" s="6">
        <v>63</v>
      </c>
      <c r="K387" s="6">
        <v>16733</v>
      </c>
      <c r="L387" s="6">
        <v>632</v>
      </c>
      <c r="M387" s="6">
        <v>30986</v>
      </c>
      <c r="N387" s="6">
        <v>3761</v>
      </c>
      <c r="O387" s="6">
        <v>1093</v>
      </c>
      <c r="P387" s="6">
        <v>4854</v>
      </c>
      <c r="Q387" s="6">
        <v>34</v>
      </c>
      <c r="R387" s="6">
        <v>1364</v>
      </c>
      <c r="S387" s="6">
        <v>3</v>
      </c>
      <c r="T387" s="6">
        <v>157</v>
      </c>
      <c r="U387" s="6">
        <v>124690</v>
      </c>
    </row>
    <row r="388" spans="1:21" ht="15" thickBot="1" x14ac:dyDescent="0.35">
      <c r="A388" s="4" t="s">
        <v>3273</v>
      </c>
      <c r="B388" s="3" t="s">
        <v>406</v>
      </c>
      <c r="C388" s="4" t="s">
        <v>378</v>
      </c>
      <c r="D388" s="6">
        <v>366</v>
      </c>
      <c r="E388" s="6">
        <v>17480</v>
      </c>
      <c r="F388" s="6">
        <v>0</v>
      </c>
      <c r="G388" s="6">
        <v>0</v>
      </c>
      <c r="H388" s="6">
        <v>252</v>
      </c>
      <c r="I388" s="6">
        <v>8198</v>
      </c>
      <c r="J388" s="6">
        <v>0</v>
      </c>
      <c r="K388" s="6">
        <v>0</v>
      </c>
      <c r="L388" s="6">
        <v>741</v>
      </c>
      <c r="M388" s="6">
        <v>30575</v>
      </c>
      <c r="N388" s="6">
        <v>2269</v>
      </c>
      <c r="O388" s="6">
        <v>193</v>
      </c>
      <c r="P388" s="6">
        <v>2462</v>
      </c>
      <c r="Q388" s="6">
        <v>53</v>
      </c>
      <c r="R388" s="6">
        <v>3782</v>
      </c>
      <c r="S388" s="6">
        <v>70</v>
      </c>
      <c r="T388" s="6">
        <v>1115</v>
      </c>
      <c r="U388" s="6">
        <v>100485</v>
      </c>
    </row>
    <row r="389" spans="1:21" ht="15" thickBot="1" x14ac:dyDescent="0.35">
      <c r="A389" s="4" t="s">
        <v>3274</v>
      </c>
      <c r="B389" s="3" t="s">
        <v>407</v>
      </c>
      <c r="C389" s="4" t="s">
        <v>378</v>
      </c>
      <c r="D389" s="6">
        <v>269</v>
      </c>
      <c r="E389" s="6">
        <v>10826</v>
      </c>
      <c r="F389" s="6">
        <v>58</v>
      </c>
      <c r="G389" s="6">
        <v>498</v>
      </c>
      <c r="H389" s="6">
        <v>77</v>
      </c>
      <c r="I389" s="6">
        <v>1696</v>
      </c>
      <c r="J389" s="6">
        <v>0</v>
      </c>
      <c r="K389" s="6">
        <v>0</v>
      </c>
      <c r="L389" s="6">
        <v>503</v>
      </c>
      <c r="M389" s="6">
        <v>17320</v>
      </c>
      <c r="N389" s="6">
        <v>951</v>
      </c>
      <c r="O389" s="6">
        <v>220</v>
      </c>
      <c r="P389" s="6">
        <v>1171</v>
      </c>
      <c r="Q389" s="6">
        <v>83</v>
      </c>
      <c r="R389" s="6">
        <v>4092</v>
      </c>
      <c r="S389" s="6">
        <v>16</v>
      </c>
      <c r="T389" s="6">
        <v>208</v>
      </c>
      <c r="U389" s="6">
        <v>57236</v>
      </c>
    </row>
    <row r="390" spans="1:21" ht="15" thickBot="1" x14ac:dyDescent="0.35">
      <c r="A390" s="4" t="s">
        <v>3275</v>
      </c>
      <c r="B390" s="3" t="s">
        <v>408</v>
      </c>
      <c r="C390" s="4" t="s">
        <v>378</v>
      </c>
      <c r="D390" s="6">
        <v>1148</v>
      </c>
      <c r="E390" s="6">
        <v>18895</v>
      </c>
      <c r="F390" s="6">
        <v>206</v>
      </c>
      <c r="G390" s="6">
        <v>1565</v>
      </c>
      <c r="H390" s="6">
        <v>825</v>
      </c>
      <c r="I390" s="6">
        <v>6229</v>
      </c>
      <c r="J390" s="6">
        <v>127</v>
      </c>
      <c r="K390" s="6">
        <v>1524</v>
      </c>
      <c r="L390" s="6">
        <v>2348</v>
      </c>
      <c r="M390" s="6">
        <v>29651</v>
      </c>
      <c r="N390" s="6">
        <v>1342</v>
      </c>
      <c r="O390" s="6">
        <v>471</v>
      </c>
      <c r="P390" s="6">
        <v>1813</v>
      </c>
      <c r="Q390" s="6">
        <v>17</v>
      </c>
      <c r="R390" s="6">
        <v>1208</v>
      </c>
      <c r="S390" s="6">
        <v>25</v>
      </c>
      <c r="T390" s="6">
        <v>230</v>
      </c>
      <c r="U390" s="6">
        <v>160312</v>
      </c>
    </row>
    <row r="391" spans="1:21" ht="15" thickBot="1" x14ac:dyDescent="0.35">
      <c r="A391" s="4" t="s">
        <v>3276</v>
      </c>
      <c r="B391" s="3" t="s">
        <v>409</v>
      </c>
      <c r="C391" s="4" t="s">
        <v>378</v>
      </c>
      <c r="D391" s="6">
        <v>341</v>
      </c>
      <c r="E391" s="6">
        <v>15036</v>
      </c>
      <c r="F391" s="6">
        <v>16</v>
      </c>
      <c r="G391" s="6">
        <v>235</v>
      </c>
      <c r="H391" s="6">
        <v>273</v>
      </c>
      <c r="I391" s="6">
        <v>3762</v>
      </c>
      <c r="J391" s="6">
        <v>0</v>
      </c>
      <c r="K391" s="6">
        <v>0</v>
      </c>
      <c r="L391" s="6">
        <v>644</v>
      </c>
      <c r="M391" s="6">
        <v>20748</v>
      </c>
      <c r="N391" s="6">
        <v>1046</v>
      </c>
      <c r="O391" s="6">
        <v>115</v>
      </c>
      <c r="P391" s="6">
        <v>1161</v>
      </c>
      <c r="Q391" s="6">
        <v>13</v>
      </c>
      <c r="R391" s="6">
        <v>1700</v>
      </c>
      <c r="S391" s="6">
        <v>1</v>
      </c>
      <c r="T391" s="6">
        <v>15</v>
      </c>
      <c r="U391" s="6">
        <v>59715</v>
      </c>
    </row>
    <row r="392" spans="1:21" ht="15" thickBot="1" x14ac:dyDescent="0.35">
      <c r="A392" s="4" t="s">
        <v>3277</v>
      </c>
      <c r="B392" s="3" t="s">
        <v>410</v>
      </c>
      <c r="C392" s="4" t="s">
        <v>378</v>
      </c>
      <c r="D392" s="6">
        <v>108</v>
      </c>
      <c r="E392" s="6">
        <v>4929</v>
      </c>
      <c r="F392" s="6">
        <v>7</v>
      </c>
      <c r="G392" s="6">
        <v>830</v>
      </c>
      <c r="H392" s="6">
        <v>92</v>
      </c>
      <c r="I392" s="6">
        <v>985</v>
      </c>
      <c r="J392" s="6">
        <v>0</v>
      </c>
      <c r="K392" s="6">
        <v>0</v>
      </c>
      <c r="L392" s="6">
        <v>224</v>
      </c>
      <c r="M392" s="6">
        <v>8319</v>
      </c>
      <c r="N392" s="6">
        <v>477</v>
      </c>
      <c r="O392" s="6">
        <v>195</v>
      </c>
      <c r="P392" s="6">
        <v>672</v>
      </c>
      <c r="Q392" s="6">
        <v>10</v>
      </c>
      <c r="R392" s="6">
        <v>1310</v>
      </c>
      <c r="S392" s="6">
        <v>7</v>
      </c>
      <c r="T392" s="6">
        <v>265</v>
      </c>
      <c r="U392" s="6">
        <v>73804</v>
      </c>
    </row>
    <row r="393" spans="1:21" ht="15" thickBot="1" x14ac:dyDescent="0.35">
      <c r="A393" s="4" t="s">
        <v>3278</v>
      </c>
      <c r="B393" s="3" t="s">
        <v>411</v>
      </c>
      <c r="C393" s="4" t="s">
        <v>378</v>
      </c>
      <c r="D393" s="6">
        <v>111</v>
      </c>
      <c r="E393" s="6">
        <v>4413</v>
      </c>
      <c r="F393" s="6">
        <v>25</v>
      </c>
      <c r="G393" s="6">
        <v>437</v>
      </c>
      <c r="H393" s="6">
        <v>57</v>
      </c>
      <c r="I393" s="6">
        <v>840</v>
      </c>
      <c r="J393" s="6">
        <v>33</v>
      </c>
      <c r="K393" s="6">
        <v>1970</v>
      </c>
      <c r="L393" s="6">
        <v>242</v>
      </c>
      <c r="M393" s="6">
        <v>8674</v>
      </c>
      <c r="N393" s="6">
        <v>274</v>
      </c>
      <c r="O393" s="6">
        <v>78</v>
      </c>
      <c r="P393" s="6">
        <v>352</v>
      </c>
      <c r="Q393" s="6">
        <v>11</v>
      </c>
      <c r="R393" s="6">
        <v>901</v>
      </c>
      <c r="S393" s="6">
        <v>5</v>
      </c>
      <c r="T393" s="6">
        <v>113</v>
      </c>
      <c r="U393" s="6">
        <v>75814</v>
      </c>
    </row>
    <row r="394" spans="1:21" ht="15" thickBot="1" x14ac:dyDescent="0.35">
      <c r="A394" s="4" t="s">
        <v>3279</v>
      </c>
      <c r="B394" s="3" t="s">
        <v>412</v>
      </c>
      <c r="C394" s="4" t="s">
        <v>378</v>
      </c>
      <c r="D394" s="6">
        <v>121</v>
      </c>
      <c r="E394" s="6">
        <v>5199</v>
      </c>
      <c r="F394" s="6">
        <v>6</v>
      </c>
      <c r="G394" s="6">
        <v>716</v>
      </c>
      <c r="H394" s="6">
        <v>145</v>
      </c>
      <c r="I394" s="6">
        <v>6745</v>
      </c>
      <c r="J394" s="6">
        <v>0</v>
      </c>
      <c r="K394" s="6">
        <v>0</v>
      </c>
      <c r="L394" s="6">
        <v>310</v>
      </c>
      <c r="M394" s="6">
        <v>15712</v>
      </c>
      <c r="N394" s="6">
        <v>386</v>
      </c>
      <c r="O394" s="6">
        <v>82</v>
      </c>
      <c r="P394" s="6">
        <v>468</v>
      </c>
      <c r="Q394" s="6">
        <v>29</v>
      </c>
      <c r="R394" s="6">
        <v>2536</v>
      </c>
      <c r="S394" s="6">
        <v>9</v>
      </c>
      <c r="T394" s="6">
        <v>516</v>
      </c>
      <c r="U394" s="6">
        <v>129699</v>
      </c>
    </row>
    <row r="395" spans="1:21" ht="15" thickBot="1" x14ac:dyDescent="0.35">
      <c r="A395" s="4" t="s">
        <v>3280</v>
      </c>
      <c r="B395" s="3" t="s">
        <v>413</v>
      </c>
      <c r="C395" s="4" t="s">
        <v>378</v>
      </c>
      <c r="D395" s="6">
        <v>537</v>
      </c>
      <c r="E395" s="6">
        <v>17966</v>
      </c>
      <c r="F395" s="6">
        <v>214</v>
      </c>
      <c r="G395" s="6">
        <v>2868</v>
      </c>
      <c r="H395" s="6">
        <v>212</v>
      </c>
      <c r="I395" s="6">
        <v>1905</v>
      </c>
      <c r="J395" s="6">
        <v>41</v>
      </c>
      <c r="K395" s="6">
        <v>4101</v>
      </c>
      <c r="L395" s="6">
        <v>1043</v>
      </c>
      <c r="M395" s="6">
        <v>30569</v>
      </c>
      <c r="N395" s="6">
        <v>989</v>
      </c>
      <c r="O395" s="6">
        <v>196</v>
      </c>
      <c r="P395" s="6">
        <v>1185</v>
      </c>
      <c r="Q395" s="6">
        <v>24</v>
      </c>
      <c r="R395" s="6">
        <v>3450</v>
      </c>
      <c r="S395" s="6">
        <v>15</v>
      </c>
      <c r="T395" s="6">
        <v>279</v>
      </c>
      <c r="U395" s="6">
        <v>97396</v>
      </c>
    </row>
    <row r="396" spans="1:21" ht="15" thickBot="1" x14ac:dyDescent="0.35">
      <c r="A396" s="4" t="s">
        <v>3281</v>
      </c>
      <c r="B396" s="3" t="s">
        <v>414</v>
      </c>
      <c r="C396" s="4" t="s">
        <v>378</v>
      </c>
      <c r="D396" s="6">
        <v>246</v>
      </c>
      <c r="E396" s="6">
        <v>8954</v>
      </c>
      <c r="F396" s="6">
        <v>27</v>
      </c>
      <c r="G396" s="6">
        <v>1455</v>
      </c>
      <c r="H396" s="6">
        <v>152</v>
      </c>
      <c r="I396" s="6">
        <v>3864</v>
      </c>
      <c r="J396" s="6">
        <v>15</v>
      </c>
      <c r="K396" s="6">
        <v>284</v>
      </c>
      <c r="L396" s="6">
        <v>550</v>
      </c>
      <c r="M396" s="6">
        <v>20428</v>
      </c>
      <c r="N396" s="6">
        <v>1692</v>
      </c>
      <c r="O396" s="6">
        <v>210</v>
      </c>
      <c r="P396" s="6">
        <v>1902</v>
      </c>
      <c r="Q396" s="6">
        <v>93</v>
      </c>
      <c r="R396" s="6">
        <v>5551</v>
      </c>
      <c r="S396" s="6">
        <v>17</v>
      </c>
      <c r="T396" s="6">
        <v>320</v>
      </c>
      <c r="U396" s="6">
        <v>80980</v>
      </c>
    </row>
    <row r="397" spans="1:21" ht="15" thickBot="1" x14ac:dyDescent="0.35">
      <c r="A397" s="4" t="s">
        <v>3282</v>
      </c>
      <c r="B397" s="3" t="s">
        <v>415</v>
      </c>
      <c r="C397" s="4" t="s">
        <v>378</v>
      </c>
      <c r="D397" s="6">
        <v>149</v>
      </c>
      <c r="E397" s="6">
        <v>4530</v>
      </c>
      <c r="F397" s="6">
        <v>108</v>
      </c>
      <c r="G397" s="6">
        <v>1064</v>
      </c>
      <c r="H397" s="6">
        <v>132</v>
      </c>
      <c r="I397" s="6">
        <v>1836</v>
      </c>
      <c r="J397" s="6">
        <v>143</v>
      </c>
      <c r="K397" s="6">
        <v>5111</v>
      </c>
      <c r="L397" s="6">
        <v>589</v>
      </c>
      <c r="M397" s="6">
        <v>13706</v>
      </c>
      <c r="N397" s="6">
        <v>905</v>
      </c>
      <c r="O397" s="6">
        <v>135</v>
      </c>
      <c r="P397" s="6">
        <v>1040</v>
      </c>
      <c r="Q397" s="6">
        <v>43</v>
      </c>
      <c r="R397" s="6">
        <v>941</v>
      </c>
      <c r="S397" s="6">
        <v>14</v>
      </c>
      <c r="T397" s="6">
        <v>224</v>
      </c>
      <c r="U397" s="6">
        <v>134056</v>
      </c>
    </row>
    <row r="398" spans="1:21" ht="15" thickBot="1" x14ac:dyDescent="0.35">
      <c r="A398" s="4" t="s">
        <v>3283</v>
      </c>
      <c r="B398" s="3" t="s">
        <v>416</v>
      </c>
      <c r="C398" s="4" t="s">
        <v>378</v>
      </c>
      <c r="D398" s="6">
        <v>262</v>
      </c>
      <c r="E398" s="6">
        <v>4363</v>
      </c>
      <c r="F398" s="6">
        <v>5</v>
      </c>
      <c r="G398" s="6">
        <v>99</v>
      </c>
      <c r="H398" s="6">
        <v>126</v>
      </c>
      <c r="I398" s="6">
        <v>1615</v>
      </c>
      <c r="J398" s="6">
        <v>0</v>
      </c>
      <c r="K398" s="6">
        <v>0</v>
      </c>
      <c r="L398" s="6">
        <v>412</v>
      </c>
      <c r="M398" s="6">
        <v>6797</v>
      </c>
      <c r="N398" s="6">
        <v>400</v>
      </c>
      <c r="O398" s="6">
        <v>69</v>
      </c>
      <c r="P398" s="6">
        <v>469</v>
      </c>
      <c r="Q398" s="6">
        <v>19</v>
      </c>
      <c r="R398" s="6">
        <v>720</v>
      </c>
      <c r="S398" s="6">
        <v>0</v>
      </c>
      <c r="T398" s="6">
        <v>0</v>
      </c>
      <c r="U398" s="6">
        <v>71997</v>
      </c>
    </row>
    <row r="399" spans="1:21" ht="15" thickBot="1" x14ac:dyDescent="0.35">
      <c r="A399" s="45" t="s">
        <v>3288</v>
      </c>
      <c r="B399" s="3" t="s">
        <v>417</v>
      </c>
      <c r="C399" s="4" t="s">
        <v>378</v>
      </c>
      <c r="D399" s="6">
        <v>326</v>
      </c>
      <c r="E399" s="6">
        <v>6636</v>
      </c>
      <c r="F399" s="6">
        <v>26</v>
      </c>
      <c r="G399" s="6">
        <v>238</v>
      </c>
      <c r="H399" s="6">
        <v>318</v>
      </c>
      <c r="I399" s="6">
        <v>2835</v>
      </c>
      <c r="J399" s="6">
        <v>26</v>
      </c>
      <c r="K399" s="6">
        <v>652</v>
      </c>
      <c r="L399" s="6">
        <v>800</v>
      </c>
      <c r="M399" s="6">
        <v>14378</v>
      </c>
      <c r="N399" s="6">
        <v>1562</v>
      </c>
      <c r="O399" s="6">
        <v>309</v>
      </c>
      <c r="P399" s="6">
        <v>1871</v>
      </c>
      <c r="Q399" s="6">
        <v>83</v>
      </c>
      <c r="R399" s="6">
        <v>3768</v>
      </c>
      <c r="S399" s="6">
        <v>21</v>
      </c>
      <c r="T399" s="6">
        <v>249</v>
      </c>
      <c r="U399" s="6">
        <v>230343</v>
      </c>
    </row>
    <row r="400" spans="1:21" ht="15" thickBot="1" x14ac:dyDescent="0.35">
      <c r="A400" s="4" t="s">
        <v>3284</v>
      </c>
      <c r="B400" s="3" t="s">
        <v>418</v>
      </c>
      <c r="C400" s="4" t="s">
        <v>378</v>
      </c>
      <c r="D400" s="6">
        <v>428</v>
      </c>
      <c r="E400" s="6">
        <v>24442</v>
      </c>
      <c r="F400" s="6">
        <v>170</v>
      </c>
      <c r="G400" s="6">
        <v>5000</v>
      </c>
      <c r="H400" s="6">
        <v>439</v>
      </c>
      <c r="I400" s="6">
        <v>10114</v>
      </c>
      <c r="J400" s="6">
        <v>0</v>
      </c>
      <c r="K400" s="6">
        <v>0</v>
      </c>
      <c r="L400" s="6">
        <v>1234</v>
      </c>
      <c r="M400" s="6">
        <v>58421</v>
      </c>
      <c r="N400" s="6">
        <v>2462</v>
      </c>
      <c r="O400" s="6">
        <v>420</v>
      </c>
      <c r="P400" s="6">
        <v>2882</v>
      </c>
      <c r="Q400" s="6">
        <v>181</v>
      </c>
      <c r="R400" s="6">
        <v>18070</v>
      </c>
      <c r="S400" s="6">
        <v>16</v>
      </c>
      <c r="T400" s="6">
        <v>795</v>
      </c>
      <c r="U400" s="6">
        <v>71755</v>
      </c>
    </row>
    <row r="401" spans="1:21" ht="15" thickBot="1" x14ac:dyDescent="0.35">
      <c r="A401" s="4" t="s">
        <v>3285</v>
      </c>
      <c r="B401" s="3" t="s">
        <v>419</v>
      </c>
      <c r="C401" s="4" t="s">
        <v>378</v>
      </c>
      <c r="D401" s="6">
        <v>208</v>
      </c>
      <c r="E401" s="6">
        <v>8423</v>
      </c>
      <c r="F401" s="6">
        <v>3</v>
      </c>
      <c r="G401" s="6">
        <v>75</v>
      </c>
      <c r="H401" s="6">
        <v>74</v>
      </c>
      <c r="I401" s="6">
        <v>1721</v>
      </c>
      <c r="J401" s="6">
        <v>0</v>
      </c>
      <c r="K401" s="6">
        <v>0</v>
      </c>
      <c r="L401" s="6">
        <v>353</v>
      </c>
      <c r="M401" s="6">
        <v>16020</v>
      </c>
      <c r="N401" s="6">
        <v>1470</v>
      </c>
      <c r="O401" s="6">
        <v>102</v>
      </c>
      <c r="P401" s="6">
        <v>1572</v>
      </c>
      <c r="Q401" s="6">
        <v>67</v>
      </c>
      <c r="R401" s="6">
        <v>5773</v>
      </c>
      <c r="S401" s="6">
        <v>1</v>
      </c>
      <c r="T401" s="6">
        <v>28</v>
      </c>
      <c r="U401" s="6">
        <v>89779</v>
      </c>
    </row>
    <row r="402" spans="1:21" ht="15" thickBot="1" x14ac:dyDescent="0.35">
      <c r="A402" s="4" t="s">
        <v>3286</v>
      </c>
      <c r="B402" s="3" t="s">
        <v>420</v>
      </c>
      <c r="C402" s="4" t="s">
        <v>378</v>
      </c>
      <c r="D402" s="6">
        <v>461</v>
      </c>
      <c r="E402" s="6">
        <v>15157</v>
      </c>
      <c r="F402" s="6">
        <v>89</v>
      </c>
      <c r="G402" s="6">
        <v>1095</v>
      </c>
      <c r="H402" s="6">
        <v>764</v>
      </c>
      <c r="I402" s="6">
        <v>13931</v>
      </c>
      <c r="J402" s="6">
        <v>159</v>
      </c>
      <c r="K402" s="6">
        <v>2943</v>
      </c>
      <c r="L402" s="6">
        <v>1557</v>
      </c>
      <c r="M402" s="6">
        <v>41318</v>
      </c>
      <c r="N402" s="6">
        <v>899</v>
      </c>
      <c r="O402" s="6">
        <v>251</v>
      </c>
      <c r="P402" s="6">
        <v>1150</v>
      </c>
      <c r="Q402" s="6">
        <v>70</v>
      </c>
      <c r="R402" s="6">
        <v>7795</v>
      </c>
      <c r="S402" s="6">
        <v>14</v>
      </c>
      <c r="T402" s="6">
        <v>397</v>
      </c>
      <c r="U402" s="6">
        <v>84094</v>
      </c>
    </row>
    <row r="403" spans="1:21" ht="15" thickBot="1" x14ac:dyDescent="0.35">
      <c r="A403" s="4" t="s">
        <v>3287</v>
      </c>
      <c r="B403" s="39" t="s">
        <v>421</v>
      </c>
      <c r="C403" s="4" t="s">
        <v>378</v>
      </c>
      <c r="D403" s="6">
        <v>1132</v>
      </c>
      <c r="E403" s="6">
        <v>21804</v>
      </c>
      <c r="F403" s="6">
        <v>156</v>
      </c>
      <c r="G403" s="6">
        <v>1109</v>
      </c>
      <c r="H403" s="6">
        <v>661</v>
      </c>
      <c r="I403" s="6">
        <v>4699</v>
      </c>
      <c r="J403" s="6">
        <v>3</v>
      </c>
      <c r="K403" s="6">
        <v>1316</v>
      </c>
      <c r="L403" s="6">
        <v>2467</v>
      </c>
      <c r="M403" s="6">
        <v>38623</v>
      </c>
      <c r="N403" s="6">
        <v>2512</v>
      </c>
      <c r="O403" s="6">
        <v>376</v>
      </c>
      <c r="P403" s="6">
        <v>2888</v>
      </c>
      <c r="Q403" s="6">
        <v>441</v>
      </c>
      <c r="R403" s="6">
        <v>8899</v>
      </c>
      <c r="S403" s="6">
        <v>74</v>
      </c>
      <c r="T403" s="6">
        <v>796</v>
      </c>
      <c r="U403" s="6">
        <v>82974</v>
      </c>
    </row>
    <row r="404" spans="1:21" x14ac:dyDescent="0.3">
      <c r="B404" s="127" t="s">
        <v>2553</v>
      </c>
      <c r="C404" s="89"/>
      <c r="D404" s="90">
        <f t="shared" ref="D404:U404" si="14">SUM(D360:D403)</f>
        <v>25418</v>
      </c>
      <c r="E404" s="90">
        <f t="shared" si="14"/>
        <v>841979</v>
      </c>
      <c r="F404" s="90">
        <f t="shared" si="14"/>
        <v>4103</v>
      </c>
      <c r="G404" s="90">
        <f t="shared" si="14"/>
        <v>91372</v>
      </c>
      <c r="H404" s="90">
        <f t="shared" si="14"/>
        <v>15424</v>
      </c>
      <c r="I404" s="90">
        <f t="shared" si="14"/>
        <v>295907</v>
      </c>
      <c r="J404" s="90">
        <f t="shared" si="14"/>
        <v>4252</v>
      </c>
      <c r="K404" s="90">
        <f t="shared" si="14"/>
        <v>164002</v>
      </c>
      <c r="L404" s="90">
        <f t="shared" si="14"/>
        <v>55097</v>
      </c>
      <c r="M404" s="90">
        <f t="shared" si="14"/>
        <v>1689618</v>
      </c>
      <c r="N404" s="90">
        <f t="shared" si="14"/>
        <v>101954</v>
      </c>
      <c r="O404" s="90">
        <f t="shared" si="14"/>
        <v>28446</v>
      </c>
      <c r="P404" s="90">
        <f t="shared" si="14"/>
        <v>130400</v>
      </c>
      <c r="Q404" s="90">
        <f t="shared" si="14"/>
        <v>4840</v>
      </c>
      <c r="R404" s="90">
        <f t="shared" si="14"/>
        <v>271741</v>
      </c>
      <c r="S404" s="90">
        <f t="shared" si="14"/>
        <v>1060</v>
      </c>
      <c r="T404" s="90">
        <f t="shared" si="14"/>
        <v>24617</v>
      </c>
      <c r="U404" s="92">
        <f t="shared" si="14"/>
        <v>5687681</v>
      </c>
    </row>
    <row r="405" spans="1:21" ht="15" thickBot="1" x14ac:dyDescent="0.35">
      <c r="B405" s="128" t="s">
        <v>2554</v>
      </c>
      <c r="C405" s="93"/>
      <c r="D405" s="101">
        <f t="shared" ref="D405:I405" si="15">D404/44</f>
        <v>577.68181818181813</v>
      </c>
      <c r="E405" s="101">
        <f t="shared" si="15"/>
        <v>19135.886363636364</v>
      </c>
      <c r="F405" s="101">
        <f t="shared" si="15"/>
        <v>93.25</v>
      </c>
      <c r="G405" s="101">
        <f t="shared" si="15"/>
        <v>2076.6363636363635</v>
      </c>
      <c r="H405" s="101">
        <f t="shared" si="15"/>
        <v>350.54545454545456</v>
      </c>
      <c r="I405" s="101">
        <f t="shared" si="15"/>
        <v>6725.159090909091</v>
      </c>
      <c r="J405" s="101">
        <f>J404/43</f>
        <v>98.883720930232556</v>
      </c>
      <c r="K405" s="101">
        <f>K404/43</f>
        <v>3814</v>
      </c>
      <c r="L405" s="101">
        <f>L404/44</f>
        <v>1252.2045454545455</v>
      </c>
      <c r="M405" s="101">
        <f>M404/44</f>
        <v>38400.409090909088</v>
      </c>
      <c r="N405" s="101">
        <f>N404/43</f>
        <v>2371.0232558139537</v>
      </c>
      <c r="O405" s="101">
        <f t="shared" ref="O405:T405" si="16">O404/43</f>
        <v>661.53488372093022</v>
      </c>
      <c r="P405" s="101">
        <f t="shared" si="16"/>
        <v>3032.5581395348836</v>
      </c>
      <c r="Q405" s="101">
        <f t="shared" si="16"/>
        <v>112.55813953488372</v>
      </c>
      <c r="R405" s="101">
        <f t="shared" si="16"/>
        <v>6319.5581395348836</v>
      </c>
      <c r="S405" s="101">
        <f t="shared" si="16"/>
        <v>24.651162790697676</v>
      </c>
      <c r="T405" s="101">
        <f t="shared" si="16"/>
        <v>572.48837209302326</v>
      </c>
      <c r="U405" s="124">
        <f>U404/44</f>
        <v>129265.47727272728</v>
      </c>
    </row>
    <row r="406" spans="1:21" ht="15" thickBot="1" x14ac:dyDescent="0.35"/>
    <row r="407" spans="1:21" ht="15" thickBot="1" x14ac:dyDescent="0.35">
      <c r="B407" s="540" t="s">
        <v>2555</v>
      </c>
      <c r="C407" s="519"/>
      <c r="D407" s="520">
        <f t="shared" ref="D407:U407" si="17">D404+D357+D311+D233+D154+D74</f>
        <v>57755</v>
      </c>
      <c r="E407" s="520">
        <f t="shared" si="17"/>
        <v>1549603</v>
      </c>
      <c r="F407" s="520">
        <f t="shared" si="17"/>
        <v>8706</v>
      </c>
      <c r="G407" s="520">
        <f t="shared" si="17"/>
        <v>157069</v>
      </c>
      <c r="H407" s="520">
        <f t="shared" si="17"/>
        <v>33701</v>
      </c>
      <c r="I407" s="520">
        <f t="shared" si="17"/>
        <v>558241</v>
      </c>
      <c r="J407" s="520">
        <f t="shared" si="17"/>
        <v>10800</v>
      </c>
      <c r="K407" s="520">
        <f t="shared" si="17"/>
        <v>304654</v>
      </c>
      <c r="L407" s="520">
        <f t="shared" si="17"/>
        <v>125092</v>
      </c>
      <c r="M407" s="520">
        <f t="shared" si="17"/>
        <v>3163731</v>
      </c>
      <c r="N407" s="520">
        <f t="shared" si="17"/>
        <v>180474</v>
      </c>
      <c r="O407" s="520">
        <f t="shared" si="17"/>
        <v>44354</v>
      </c>
      <c r="P407" s="520">
        <f t="shared" si="17"/>
        <v>224828</v>
      </c>
      <c r="Q407" s="520">
        <f t="shared" si="17"/>
        <v>11701</v>
      </c>
      <c r="R407" s="520">
        <f t="shared" si="17"/>
        <v>547993</v>
      </c>
      <c r="S407" s="520">
        <f t="shared" si="17"/>
        <v>2429</v>
      </c>
      <c r="T407" s="520">
        <f t="shared" si="17"/>
        <v>46171</v>
      </c>
      <c r="U407" s="521">
        <f t="shared" si="17"/>
        <v>9838531</v>
      </c>
    </row>
  </sheetData>
  <sortState ref="B2:T386">
    <sortCondition ref="C2:C386"/>
    <sortCondition ref="B2:B386"/>
  </sortState>
  <hyperlinks>
    <hyperlink ref="H1" location="'Table of Contents'!A1" display="Return to Table of Contents"/>
    <hyperlink ref="H1:J1" location="'Table of Contents'!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9"/>
  <sheetViews>
    <sheetView zoomScale="75" zoomScaleNormal="75" workbookViewId="0">
      <pane ySplit="3" topLeftCell="A4" activePane="bottomLeft" state="frozen"/>
      <selection pane="bottomLeft" activeCell="A3" sqref="A3"/>
    </sheetView>
  </sheetViews>
  <sheetFormatPr defaultRowHeight="14.4" x14ac:dyDescent="0.3"/>
  <cols>
    <col min="1" max="1" width="49.77734375" bestFit="1" customWidth="1"/>
    <col min="2" max="2" width="24.109375" bestFit="1" customWidth="1"/>
    <col min="3" max="3" width="14.109375" bestFit="1" customWidth="1"/>
    <col min="4" max="4" width="15.44140625" bestFit="1" customWidth="1"/>
    <col min="5" max="5" width="34.6640625" bestFit="1" customWidth="1"/>
    <col min="6" max="6" width="23.21875" bestFit="1" customWidth="1"/>
    <col min="7" max="7" width="12.77734375" customWidth="1"/>
  </cols>
  <sheetData>
    <row r="1" spans="1:18" ht="18" x14ac:dyDescent="0.35">
      <c r="A1" s="16" t="s">
        <v>2546</v>
      </c>
      <c r="B1" s="12"/>
      <c r="C1" s="13" t="s">
        <v>438</v>
      </c>
      <c r="D1" s="12"/>
      <c r="E1" s="14"/>
      <c r="F1" s="634" t="s">
        <v>2545</v>
      </c>
      <c r="G1" s="643"/>
      <c r="H1" s="15"/>
      <c r="I1" s="12"/>
      <c r="N1" s="60"/>
      <c r="O1" s="60"/>
      <c r="R1" s="29"/>
    </row>
    <row r="2" spans="1:18" ht="15" thickBot="1" x14ac:dyDescent="0.35"/>
    <row r="3" spans="1:18" s="267" customFormat="1" ht="47.4" thickBot="1" x14ac:dyDescent="0.35">
      <c r="A3" s="263" t="s">
        <v>0</v>
      </c>
      <c r="B3" s="264" t="s">
        <v>1</v>
      </c>
      <c r="C3" s="265" t="s">
        <v>483</v>
      </c>
      <c r="D3" s="265" t="s">
        <v>484</v>
      </c>
      <c r="E3" s="265" t="s">
        <v>485</v>
      </c>
      <c r="F3" s="265" t="s">
        <v>486</v>
      </c>
      <c r="G3" s="266" t="s">
        <v>422</v>
      </c>
    </row>
    <row r="4" spans="1:18" ht="18.600000000000001" thickBot="1" x14ac:dyDescent="0.35">
      <c r="A4" s="168" t="s">
        <v>13</v>
      </c>
      <c r="B4" s="169"/>
      <c r="C4" s="170"/>
      <c r="D4" s="170"/>
      <c r="E4" s="170"/>
      <c r="F4" s="170"/>
      <c r="G4" s="170"/>
    </row>
    <row r="5" spans="1:18" x14ac:dyDescent="0.3">
      <c r="A5" s="135" t="s">
        <v>12</v>
      </c>
      <c r="B5" s="136" t="s">
        <v>13</v>
      </c>
      <c r="C5" s="137">
        <v>5</v>
      </c>
      <c r="D5" s="137">
        <v>14</v>
      </c>
      <c r="E5" s="138" t="s">
        <v>487</v>
      </c>
      <c r="F5" s="138" t="s">
        <v>487</v>
      </c>
      <c r="G5" s="139">
        <v>1285</v>
      </c>
    </row>
    <row r="6" spans="1:18" ht="15" thickBot="1" x14ac:dyDescent="0.35">
      <c r="A6" s="140"/>
      <c r="B6" s="141" t="s">
        <v>34</v>
      </c>
      <c r="C6" s="142" t="s">
        <v>496</v>
      </c>
      <c r="D6" s="142" t="s">
        <v>514</v>
      </c>
      <c r="E6" s="142" t="s">
        <v>497</v>
      </c>
      <c r="F6" s="142" t="s">
        <v>515</v>
      </c>
      <c r="G6" s="143" t="s">
        <v>34</v>
      </c>
    </row>
    <row r="7" spans="1:18" x14ac:dyDescent="0.3">
      <c r="A7" s="144" t="s">
        <v>16</v>
      </c>
      <c r="B7" s="145" t="s">
        <v>13</v>
      </c>
      <c r="C7" s="146">
        <v>2</v>
      </c>
      <c r="D7" s="146">
        <v>14</v>
      </c>
      <c r="E7" s="146">
        <v>1</v>
      </c>
      <c r="F7" s="146">
        <v>1</v>
      </c>
      <c r="G7" s="147">
        <v>3248</v>
      </c>
    </row>
    <row r="8" spans="1:18" ht="15" thickBot="1" x14ac:dyDescent="0.35">
      <c r="A8" s="148"/>
      <c r="B8" s="149"/>
      <c r="C8" s="150">
        <v>2</v>
      </c>
      <c r="D8" s="150">
        <v>14</v>
      </c>
      <c r="E8" s="150" t="s">
        <v>497</v>
      </c>
      <c r="F8" s="150" t="s">
        <v>558</v>
      </c>
      <c r="G8" s="151"/>
    </row>
    <row r="9" spans="1:18" x14ac:dyDescent="0.3">
      <c r="A9" s="135" t="s">
        <v>17</v>
      </c>
      <c r="B9" s="136" t="s">
        <v>13</v>
      </c>
      <c r="C9" s="137">
        <v>3</v>
      </c>
      <c r="D9" s="137">
        <v>5</v>
      </c>
      <c r="E9" s="138" t="s">
        <v>487</v>
      </c>
      <c r="F9" s="138" t="s">
        <v>487</v>
      </c>
      <c r="G9" s="139">
        <v>657</v>
      </c>
    </row>
    <row r="10" spans="1:18" ht="15" thickBot="1" x14ac:dyDescent="0.35">
      <c r="A10" s="140"/>
      <c r="B10" s="141" t="s">
        <v>34</v>
      </c>
      <c r="C10" s="142" t="s">
        <v>488</v>
      </c>
      <c r="D10" s="142" t="s">
        <v>496</v>
      </c>
      <c r="E10" s="142" t="s">
        <v>559</v>
      </c>
      <c r="F10" s="142" t="s">
        <v>560</v>
      </c>
      <c r="G10" s="143" t="s">
        <v>34</v>
      </c>
    </row>
    <row r="11" spans="1:18" x14ac:dyDescent="0.3">
      <c r="A11" s="144" t="s">
        <v>20</v>
      </c>
      <c r="B11" s="145" t="s">
        <v>13</v>
      </c>
      <c r="C11" s="152">
        <v>4</v>
      </c>
      <c r="D11" s="152">
        <v>9</v>
      </c>
      <c r="E11" s="146" t="s">
        <v>487</v>
      </c>
      <c r="F11" s="146" t="s">
        <v>487</v>
      </c>
      <c r="G11" s="147">
        <v>3769</v>
      </c>
    </row>
    <row r="12" spans="1:18" ht="15" thickBot="1" x14ac:dyDescent="0.35">
      <c r="A12" s="148"/>
      <c r="B12" s="149" t="s">
        <v>34</v>
      </c>
      <c r="C12" s="150" t="s">
        <v>505</v>
      </c>
      <c r="D12" s="150" t="s">
        <v>499</v>
      </c>
      <c r="E12" s="150" t="s">
        <v>561</v>
      </c>
      <c r="F12" s="150" t="s">
        <v>562</v>
      </c>
      <c r="G12" s="153" t="s">
        <v>34</v>
      </c>
    </row>
    <row r="13" spans="1:18" x14ac:dyDescent="0.3">
      <c r="A13" s="135" t="s">
        <v>23</v>
      </c>
      <c r="B13" s="136" t="s">
        <v>13</v>
      </c>
      <c r="C13" s="137">
        <v>1</v>
      </c>
      <c r="D13" s="137">
        <v>5</v>
      </c>
      <c r="E13" s="138" t="s">
        <v>487</v>
      </c>
      <c r="F13" s="138" t="s">
        <v>487</v>
      </c>
      <c r="G13" s="139">
        <v>3150</v>
      </c>
    </row>
    <row r="14" spans="1:18" ht="15" thickBot="1" x14ac:dyDescent="0.35">
      <c r="A14" s="140"/>
      <c r="B14" s="141" t="s">
        <v>34</v>
      </c>
      <c r="C14" s="142" t="s">
        <v>487</v>
      </c>
      <c r="D14" s="142" t="s">
        <v>496</v>
      </c>
      <c r="E14" s="142" t="s">
        <v>566</v>
      </c>
      <c r="F14" s="142" t="s">
        <v>553</v>
      </c>
      <c r="G14" s="143" t="s">
        <v>34</v>
      </c>
    </row>
    <row r="15" spans="1:18" x14ac:dyDescent="0.3">
      <c r="A15" s="144" t="s">
        <v>24</v>
      </c>
      <c r="B15" s="145" t="s">
        <v>13</v>
      </c>
      <c r="C15" s="152">
        <v>12</v>
      </c>
      <c r="D15" s="152">
        <v>7</v>
      </c>
      <c r="E15" s="146" t="s">
        <v>487</v>
      </c>
      <c r="F15" s="146" t="s">
        <v>487</v>
      </c>
      <c r="G15" s="147">
        <v>3811</v>
      </c>
    </row>
    <row r="16" spans="1:18" ht="15" thickBot="1" x14ac:dyDescent="0.35">
      <c r="A16" s="148"/>
      <c r="B16" s="149" t="s">
        <v>34</v>
      </c>
      <c r="C16" s="150" t="s">
        <v>519</v>
      </c>
      <c r="D16" s="150" t="s">
        <v>538</v>
      </c>
      <c r="E16" s="150" t="s">
        <v>568</v>
      </c>
      <c r="F16" s="150" t="s">
        <v>569</v>
      </c>
      <c r="G16" s="153" t="s">
        <v>34</v>
      </c>
    </row>
    <row r="17" spans="1:7" x14ac:dyDescent="0.3">
      <c r="A17" s="135" t="s">
        <v>25</v>
      </c>
      <c r="B17" s="136" t="s">
        <v>13</v>
      </c>
      <c r="C17" s="137">
        <v>2</v>
      </c>
      <c r="D17" s="137">
        <v>7</v>
      </c>
      <c r="E17" s="138" t="s">
        <v>487</v>
      </c>
      <c r="F17" s="138" t="s">
        <v>487</v>
      </c>
      <c r="G17" s="139">
        <v>3623</v>
      </c>
    </row>
    <row r="18" spans="1:7" ht="15" thickBot="1" x14ac:dyDescent="0.35">
      <c r="A18" s="140"/>
      <c r="B18" s="141" t="s">
        <v>34</v>
      </c>
      <c r="C18" s="142" t="s">
        <v>498</v>
      </c>
      <c r="D18" s="142" t="s">
        <v>538</v>
      </c>
      <c r="E18" s="142" t="s">
        <v>570</v>
      </c>
      <c r="F18" s="142" t="s">
        <v>571</v>
      </c>
      <c r="G18" s="143" t="s">
        <v>34</v>
      </c>
    </row>
    <row r="19" spans="1:7" x14ac:dyDescent="0.3">
      <c r="A19" s="144" t="s">
        <v>26</v>
      </c>
      <c r="B19" s="145" t="s">
        <v>13</v>
      </c>
      <c r="C19" s="152">
        <v>2</v>
      </c>
      <c r="D19" s="152">
        <v>5</v>
      </c>
      <c r="E19" s="146" t="s">
        <v>487</v>
      </c>
      <c r="F19" s="146" t="s">
        <v>487</v>
      </c>
      <c r="G19" s="147">
        <v>3081</v>
      </c>
    </row>
    <row r="20" spans="1:7" ht="15" thickBot="1" x14ac:dyDescent="0.35">
      <c r="A20" s="148"/>
      <c r="B20" s="149" t="s">
        <v>34</v>
      </c>
      <c r="C20" s="150" t="s">
        <v>498</v>
      </c>
      <c r="D20" s="150" t="s">
        <v>496</v>
      </c>
      <c r="E20" s="150" t="s">
        <v>574</v>
      </c>
      <c r="F20" s="150" t="s">
        <v>575</v>
      </c>
      <c r="G20" s="153" t="s">
        <v>34</v>
      </c>
    </row>
    <row r="21" spans="1:7" x14ac:dyDescent="0.3">
      <c r="A21" s="135" t="s">
        <v>27</v>
      </c>
      <c r="B21" s="136" t="s">
        <v>13</v>
      </c>
      <c r="C21" s="137">
        <v>2</v>
      </c>
      <c r="D21" s="137">
        <v>7</v>
      </c>
      <c r="E21" s="138" t="s">
        <v>487</v>
      </c>
      <c r="F21" s="138" t="s">
        <v>487</v>
      </c>
      <c r="G21" s="139">
        <v>2937</v>
      </c>
    </row>
    <row r="22" spans="1:7" ht="15" thickBot="1" x14ac:dyDescent="0.35">
      <c r="A22" s="140"/>
      <c r="B22" s="141" t="s">
        <v>34</v>
      </c>
      <c r="C22" s="142" t="s">
        <v>498</v>
      </c>
      <c r="D22" s="142" t="s">
        <v>538</v>
      </c>
      <c r="E22" s="142" t="s">
        <v>576</v>
      </c>
      <c r="F22" s="142" t="s">
        <v>491</v>
      </c>
      <c r="G22" s="143" t="s">
        <v>34</v>
      </c>
    </row>
    <row r="23" spans="1:7" x14ac:dyDescent="0.3">
      <c r="A23" s="144" t="s">
        <v>30</v>
      </c>
      <c r="B23" s="145" t="s">
        <v>13</v>
      </c>
      <c r="C23" s="152">
        <v>2</v>
      </c>
      <c r="D23" s="152">
        <v>5</v>
      </c>
      <c r="E23" s="146" t="s">
        <v>487</v>
      </c>
      <c r="F23" s="146" t="s">
        <v>487</v>
      </c>
      <c r="G23" s="147">
        <v>2611</v>
      </c>
    </row>
    <row r="24" spans="1:7" ht="15" thickBot="1" x14ac:dyDescent="0.35">
      <c r="A24" s="148"/>
      <c r="B24" s="149" t="s">
        <v>34</v>
      </c>
      <c r="C24" s="150" t="s">
        <v>498</v>
      </c>
      <c r="D24" s="150" t="s">
        <v>496</v>
      </c>
      <c r="E24" s="150" t="s">
        <v>609</v>
      </c>
      <c r="F24" s="150" t="s">
        <v>610</v>
      </c>
      <c r="G24" s="153" t="s">
        <v>34</v>
      </c>
    </row>
    <row r="25" spans="1:7" x14ac:dyDescent="0.3">
      <c r="A25" s="154" t="s">
        <v>31</v>
      </c>
      <c r="B25" s="155" t="s">
        <v>13</v>
      </c>
      <c r="C25" s="156">
        <v>1</v>
      </c>
      <c r="D25" s="156">
        <v>7</v>
      </c>
      <c r="E25" s="157" t="s">
        <v>487</v>
      </c>
      <c r="F25" s="157" t="s">
        <v>487</v>
      </c>
      <c r="G25" s="158">
        <v>722</v>
      </c>
    </row>
    <row r="26" spans="1:7" ht="15" thickBot="1" x14ac:dyDescent="0.35">
      <c r="A26" s="154"/>
      <c r="B26" s="155" t="s">
        <v>34</v>
      </c>
      <c r="C26" s="157" t="s">
        <v>487</v>
      </c>
      <c r="D26" s="157" t="s">
        <v>538</v>
      </c>
      <c r="E26" s="157" t="s">
        <v>631</v>
      </c>
      <c r="F26" s="157" t="s">
        <v>515</v>
      </c>
      <c r="G26" s="159" t="s">
        <v>34</v>
      </c>
    </row>
    <row r="27" spans="1:7" x14ac:dyDescent="0.3">
      <c r="A27" s="144" t="s">
        <v>32</v>
      </c>
      <c r="B27" s="145" t="s">
        <v>13</v>
      </c>
      <c r="C27" s="152">
        <v>4</v>
      </c>
      <c r="D27" s="152">
        <v>13</v>
      </c>
      <c r="E27" s="146" t="s">
        <v>487</v>
      </c>
      <c r="F27" s="146" t="s">
        <v>487</v>
      </c>
      <c r="G27" s="147">
        <v>3879</v>
      </c>
    </row>
    <row r="28" spans="1:7" ht="15" thickBot="1" x14ac:dyDescent="0.35">
      <c r="A28" s="148"/>
      <c r="B28" s="149" t="s">
        <v>34</v>
      </c>
      <c r="C28" s="150" t="s">
        <v>505</v>
      </c>
      <c r="D28" s="150" t="s">
        <v>563</v>
      </c>
      <c r="E28" s="150" t="s">
        <v>568</v>
      </c>
      <c r="F28" s="150" t="s">
        <v>515</v>
      </c>
      <c r="G28" s="153" t="s">
        <v>34</v>
      </c>
    </row>
    <row r="29" spans="1:7" x14ac:dyDescent="0.3">
      <c r="A29" s="154" t="s">
        <v>33</v>
      </c>
      <c r="B29" s="155" t="s">
        <v>13</v>
      </c>
      <c r="C29" s="156">
        <v>1</v>
      </c>
      <c r="D29" s="156">
        <v>6</v>
      </c>
      <c r="E29" s="157" t="s">
        <v>487</v>
      </c>
      <c r="F29" s="157" t="s">
        <v>487</v>
      </c>
      <c r="G29" s="158">
        <v>1495</v>
      </c>
    </row>
    <row r="30" spans="1:7" ht="15" thickBot="1" x14ac:dyDescent="0.35">
      <c r="A30" s="154"/>
      <c r="B30" s="155" t="s">
        <v>34</v>
      </c>
      <c r="C30" s="157" t="s">
        <v>487</v>
      </c>
      <c r="D30" s="157" t="s">
        <v>489</v>
      </c>
      <c r="E30" s="157" t="s">
        <v>647</v>
      </c>
      <c r="F30" s="157" t="s">
        <v>515</v>
      </c>
      <c r="G30" s="159" t="s">
        <v>34</v>
      </c>
    </row>
    <row r="31" spans="1:7" x14ac:dyDescent="0.3">
      <c r="A31" s="144" t="s">
        <v>35</v>
      </c>
      <c r="B31" s="145" t="s">
        <v>13</v>
      </c>
      <c r="C31" s="160">
        <v>4</v>
      </c>
      <c r="D31" s="160">
        <v>11</v>
      </c>
      <c r="E31" s="161" t="s">
        <v>487</v>
      </c>
      <c r="F31" s="161" t="s">
        <v>487</v>
      </c>
      <c r="G31" s="162">
        <v>3604</v>
      </c>
    </row>
    <row r="32" spans="1:7" ht="15" thickBot="1" x14ac:dyDescent="0.35">
      <c r="A32" s="148"/>
      <c r="B32" s="149"/>
      <c r="C32" s="163" t="s">
        <v>505</v>
      </c>
      <c r="D32" s="163" t="s">
        <v>492</v>
      </c>
      <c r="E32" s="163" t="s">
        <v>34</v>
      </c>
      <c r="F32" s="163" t="s">
        <v>515</v>
      </c>
      <c r="G32" s="164" t="s">
        <v>34</v>
      </c>
    </row>
    <row r="33" spans="1:7" x14ac:dyDescent="0.3">
      <c r="A33" s="154" t="s">
        <v>36</v>
      </c>
      <c r="B33" s="155" t="s">
        <v>13</v>
      </c>
      <c r="C33" s="156">
        <v>3</v>
      </c>
      <c r="D33" s="156">
        <v>7</v>
      </c>
      <c r="E33" s="157" t="s">
        <v>34</v>
      </c>
      <c r="F33" s="157" t="s">
        <v>34</v>
      </c>
      <c r="G33" s="158">
        <v>3803</v>
      </c>
    </row>
    <row r="34" spans="1:7" ht="15" thickBot="1" x14ac:dyDescent="0.35">
      <c r="A34" s="154"/>
      <c r="B34" s="155" t="s">
        <v>34</v>
      </c>
      <c r="C34" s="157" t="s">
        <v>488</v>
      </c>
      <c r="D34" s="157" t="s">
        <v>538</v>
      </c>
      <c r="E34" s="157" t="s">
        <v>34</v>
      </c>
      <c r="F34" s="157" t="s">
        <v>34</v>
      </c>
      <c r="G34" s="159" t="s">
        <v>34</v>
      </c>
    </row>
    <row r="35" spans="1:7" x14ac:dyDescent="0.3">
      <c r="A35" s="144" t="s">
        <v>37</v>
      </c>
      <c r="B35" s="145" t="s">
        <v>13</v>
      </c>
      <c r="C35" s="152">
        <v>4</v>
      </c>
      <c r="D35" s="152">
        <v>11</v>
      </c>
      <c r="E35" s="146" t="s">
        <v>487</v>
      </c>
      <c r="F35" s="146" t="s">
        <v>487</v>
      </c>
      <c r="G35" s="147">
        <v>2373</v>
      </c>
    </row>
    <row r="36" spans="1:7" ht="15" thickBot="1" x14ac:dyDescent="0.35">
      <c r="A36" s="148"/>
      <c r="B36" s="149" t="s">
        <v>34</v>
      </c>
      <c r="C36" s="150" t="s">
        <v>505</v>
      </c>
      <c r="D36" s="150" t="s">
        <v>492</v>
      </c>
      <c r="E36" s="150" t="s">
        <v>497</v>
      </c>
      <c r="F36" s="150" t="s">
        <v>528</v>
      </c>
      <c r="G36" s="153" t="s">
        <v>34</v>
      </c>
    </row>
    <row r="37" spans="1:7" x14ac:dyDescent="0.3">
      <c r="A37" s="154" t="s">
        <v>38</v>
      </c>
      <c r="B37" s="155" t="s">
        <v>13</v>
      </c>
      <c r="C37" s="156">
        <v>4</v>
      </c>
      <c r="D37" s="156">
        <v>11</v>
      </c>
      <c r="E37" s="157" t="s">
        <v>498</v>
      </c>
      <c r="F37" s="157" t="s">
        <v>498</v>
      </c>
      <c r="G37" s="158">
        <v>3953</v>
      </c>
    </row>
    <row r="38" spans="1:7" x14ac:dyDescent="0.3">
      <c r="A38" s="154"/>
      <c r="B38" s="155" t="s">
        <v>34</v>
      </c>
      <c r="C38" s="157" t="s">
        <v>487</v>
      </c>
      <c r="D38" s="157" t="s">
        <v>496</v>
      </c>
      <c r="E38" s="157" t="s">
        <v>556</v>
      </c>
      <c r="F38" s="157" t="s">
        <v>491</v>
      </c>
      <c r="G38" s="159" t="s">
        <v>34</v>
      </c>
    </row>
    <row r="39" spans="1:7" ht="15" thickBot="1" x14ac:dyDescent="0.35">
      <c r="A39" s="154"/>
      <c r="B39" s="155" t="s">
        <v>34</v>
      </c>
      <c r="C39" s="157" t="s">
        <v>488</v>
      </c>
      <c r="D39" s="157" t="s">
        <v>489</v>
      </c>
      <c r="E39" s="157" t="s">
        <v>669</v>
      </c>
      <c r="F39" s="157" t="s">
        <v>515</v>
      </c>
      <c r="G39" s="159" t="s">
        <v>34</v>
      </c>
    </row>
    <row r="40" spans="1:7" x14ac:dyDescent="0.3">
      <c r="A40" s="144" t="s">
        <v>39</v>
      </c>
      <c r="B40" s="145" t="s">
        <v>13</v>
      </c>
      <c r="C40" s="152">
        <v>4</v>
      </c>
      <c r="D40" s="152">
        <v>10</v>
      </c>
      <c r="E40" s="146" t="s">
        <v>487</v>
      </c>
      <c r="F40" s="146" t="s">
        <v>487</v>
      </c>
      <c r="G40" s="147">
        <v>3228</v>
      </c>
    </row>
    <row r="41" spans="1:7" ht="15" thickBot="1" x14ac:dyDescent="0.35">
      <c r="A41" s="148"/>
      <c r="B41" s="149" t="s">
        <v>34</v>
      </c>
      <c r="C41" s="150" t="s">
        <v>505</v>
      </c>
      <c r="D41" s="150" t="s">
        <v>524</v>
      </c>
      <c r="E41" s="150" t="s">
        <v>670</v>
      </c>
      <c r="F41" s="150" t="s">
        <v>520</v>
      </c>
      <c r="G41" s="153" t="s">
        <v>34</v>
      </c>
    </row>
    <row r="42" spans="1:7" x14ac:dyDescent="0.3">
      <c r="A42" s="154" t="s">
        <v>40</v>
      </c>
      <c r="B42" s="155" t="s">
        <v>13</v>
      </c>
      <c r="C42" s="156">
        <v>4</v>
      </c>
      <c r="D42" s="156">
        <v>14</v>
      </c>
      <c r="E42" s="157" t="s">
        <v>487</v>
      </c>
      <c r="F42" s="157" t="s">
        <v>487</v>
      </c>
      <c r="G42" s="158">
        <v>3453</v>
      </c>
    </row>
    <row r="43" spans="1:7" ht="15" thickBot="1" x14ac:dyDescent="0.35">
      <c r="A43" s="154"/>
      <c r="B43" s="155" t="s">
        <v>34</v>
      </c>
      <c r="C43" s="157" t="s">
        <v>505</v>
      </c>
      <c r="D43" s="157" t="s">
        <v>514</v>
      </c>
      <c r="E43" s="157" t="s">
        <v>671</v>
      </c>
      <c r="F43" s="157" t="s">
        <v>504</v>
      </c>
      <c r="G43" s="159" t="s">
        <v>34</v>
      </c>
    </row>
    <row r="44" spans="1:7" x14ac:dyDescent="0.3">
      <c r="A44" s="144" t="s">
        <v>41</v>
      </c>
      <c r="B44" s="145" t="s">
        <v>13</v>
      </c>
      <c r="C44" s="152">
        <v>3</v>
      </c>
      <c r="D44" s="152">
        <v>6</v>
      </c>
      <c r="E44" s="146" t="s">
        <v>487</v>
      </c>
      <c r="F44" s="146" t="s">
        <v>487</v>
      </c>
      <c r="G44" s="147">
        <v>1236</v>
      </c>
    </row>
    <row r="45" spans="1:7" ht="15" thickBot="1" x14ac:dyDescent="0.35">
      <c r="A45" s="148"/>
      <c r="B45" s="149" t="s">
        <v>34</v>
      </c>
      <c r="C45" s="150" t="s">
        <v>488</v>
      </c>
      <c r="D45" s="150" t="s">
        <v>489</v>
      </c>
      <c r="E45" s="150" t="s">
        <v>672</v>
      </c>
      <c r="F45" s="150" t="s">
        <v>491</v>
      </c>
      <c r="G45" s="153" t="s">
        <v>34</v>
      </c>
    </row>
    <row r="46" spans="1:7" x14ac:dyDescent="0.3">
      <c r="A46" s="135" t="s">
        <v>42</v>
      </c>
      <c r="B46" s="136" t="s">
        <v>13</v>
      </c>
      <c r="C46" s="138">
        <v>5</v>
      </c>
      <c r="D46" s="138">
        <v>7</v>
      </c>
      <c r="E46" s="165" t="s">
        <v>487</v>
      </c>
      <c r="F46" s="165" t="s">
        <v>487</v>
      </c>
      <c r="G46" s="139">
        <v>3179</v>
      </c>
    </row>
    <row r="47" spans="1:7" ht="15" thickBot="1" x14ac:dyDescent="0.35">
      <c r="A47" s="140"/>
      <c r="B47" s="141"/>
      <c r="C47" s="142">
        <v>5</v>
      </c>
      <c r="D47" s="142">
        <v>7</v>
      </c>
      <c r="E47" s="166" t="s">
        <v>497</v>
      </c>
      <c r="F47" s="166" t="s">
        <v>515</v>
      </c>
      <c r="G47" s="167"/>
    </row>
    <row r="48" spans="1:7" x14ac:dyDescent="0.3">
      <c r="A48" s="144" t="s">
        <v>43</v>
      </c>
      <c r="B48" s="145" t="s">
        <v>13</v>
      </c>
      <c r="C48" s="152">
        <v>1</v>
      </c>
      <c r="D48" s="152">
        <v>13</v>
      </c>
      <c r="E48" s="146" t="s">
        <v>487</v>
      </c>
      <c r="F48" s="146" t="s">
        <v>487</v>
      </c>
      <c r="G48" s="147">
        <v>2190</v>
      </c>
    </row>
    <row r="49" spans="1:7" ht="15" thickBot="1" x14ac:dyDescent="0.35">
      <c r="A49" s="148"/>
      <c r="B49" s="149" t="s">
        <v>34</v>
      </c>
      <c r="C49" s="150" t="s">
        <v>487</v>
      </c>
      <c r="D49" s="150" t="s">
        <v>563</v>
      </c>
      <c r="E49" s="150" t="s">
        <v>680</v>
      </c>
      <c r="F49" s="150" t="s">
        <v>528</v>
      </c>
      <c r="G49" s="153" t="s">
        <v>34</v>
      </c>
    </row>
    <row r="50" spans="1:7" x14ac:dyDescent="0.3">
      <c r="A50" s="154" t="s">
        <v>44</v>
      </c>
      <c r="B50" s="155" t="s">
        <v>13</v>
      </c>
      <c r="C50" s="156">
        <v>1</v>
      </c>
      <c r="D50" s="156">
        <v>3</v>
      </c>
      <c r="E50" s="157" t="s">
        <v>487</v>
      </c>
      <c r="F50" s="157" t="s">
        <v>487</v>
      </c>
      <c r="G50" s="158">
        <v>2769</v>
      </c>
    </row>
    <row r="51" spans="1:7" ht="15" thickBot="1" x14ac:dyDescent="0.35">
      <c r="A51" s="154"/>
      <c r="B51" s="155" t="s">
        <v>34</v>
      </c>
      <c r="C51" s="157" t="s">
        <v>487</v>
      </c>
      <c r="D51" s="157" t="s">
        <v>488</v>
      </c>
      <c r="E51" s="157" t="s">
        <v>696</v>
      </c>
      <c r="F51" s="157" t="s">
        <v>562</v>
      </c>
      <c r="G51" s="159" t="s">
        <v>34</v>
      </c>
    </row>
    <row r="52" spans="1:7" x14ac:dyDescent="0.3">
      <c r="A52" s="144" t="s">
        <v>45</v>
      </c>
      <c r="B52" s="145" t="s">
        <v>13</v>
      </c>
      <c r="C52" s="152">
        <v>4</v>
      </c>
      <c r="D52" s="152">
        <v>5</v>
      </c>
      <c r="E52" s="146" t="s">
        <v>487</v>
      </c>
      <c r="F52" s="146" t="s">
        <v>487</v>
      </c>
      <c r="G52" s="147">
        <v>3958</v>
      </c>
    </row>
    <row r="53" spans="1:7" ht="15" thickBot="1" x14ac:dyDescent="0.35">
      <c r="A53" s="148"/>
      <c r="B53" s="149" t="s">
        <v>34</v>
      </c>
      <c r="C53" s="150" t="s">
        <v>505</v>
      </c>
      <c r="D53" s="150" t="s">
        <v>496</v>
      </c>
      <c r="E53" s="150" t="s">
        <v>669</v>
      </c>
      <c r="F53" s="150" t="s">
        <v>562</v>
      </c>
      <c r="G53" s="153" t="s">
        <v>34</v>
      </c>
    </row>
    <row r="54" spans="1:7" x14ac:dyDescent="0.3">
      <c r="A54" s="154" t="s">
        <v>46</v>
      </c>
      <c r="B54" s="155" t="s">
        <v>13</v>
      </c>
      <c r="C54" s="156">
        <v>6</v>
      </c>
      <c r="D54" s="156">
        <v>12</v>
      </c>
      <c r="E54" s="157" t="s">
        <v>487</v>
      </c>
      <c r="F54" s="157" t="s">
        <v>487</v>
      </c>
      <c r="G54" s="158">
        <v>2791</v>
      </c>
    </row>
    <row r="55" spans="1:7" ht="15" thickBot="1" x14ac:dyDescent="0.35">
      <c r="A55" s="154"/>
      <c r="B55" s="155" t="s">
        <v>34</v>
      </c>
      <c r="C55" s="157" t="s">
        <v>489</v>
      </c>
      <c r="D55" s="157" t="s">
        <v>519</v>
      </c>
      <c r="E55" s="157" t="s">
        <v>705</v>
      </c>
      <c r="F55" s="157" t="s">
        <v>495</v>
      </c>
      <c r="G55" s="159" t="s">
        <v>34</v>
      </c>
    </row>
    <row r="56" spans="1:7" x14ac:dyDescent="0.3">
      <c r="A56" s="144" t="s">
        <v>47</v>
      </c>
      <c r="B56" s="145" t="s">
        <v>13</v>
      </c>
      <c r="C56" s="152">
        <v>1</v>
      </c>
      <c r="D56" s="152">
        <v>3</v>
      </c>
      <c r="E56" s="146" t="s">
        <v>487</v>
      </c>
      <c r="F56" s="146" t="s">
        <v>487</v>
      </c>
      <c r="G56" s="147">
        <v>3150</v>
      </c>
    </row>
    <row r="57" spans="1:7" ht="15" thickBot="1" x14ac:dyDescent="0.35">
      <c r="A57" s="148"/>
      <c r="B57" s="149" t="s">
        <v>34</v>
      </c>
      <c r="C57" s="150" t="s">
        <v>487</v>
      </c>
      <c r="D57" s="150" t="s">
        <v>488</v>
      </c>
      <c r="E57" s="150" t="s">
        <v>710</v>
      </c>
      <c r="F57" s="150" t="s">
        <v>553</v>
      </c>
      <c r="G57" s="153" t="s">
        <v>34</v>
      </c>
    </row>
    <row r="58" spans="1:7" x14ac:dyDescent="0.3">
      <c r="A58" s="154" t="s">
        <v>48</v>
      </c>
      <c r="B58" s="155" t="s">
        <v>13</v>
      </c>
      <c r="C58" s="156">
        <v>2</v>
      </c>
      <c r="D58" s="156">
        <v>9</v>
      </c>
      <c r="E58" s="157" t="s">
        <v>487</v>
      </c>
      <c r="F58" s="157" t="s">
        <v>487</v>
      </c>
      <c r="G58" s="158">
        <v>3043</v>
      </c>
    </row>
    <row r="59" spans="1:7" ht="15" thickBot="1" x14ac:dyDescent="0.35">
      <c r="A59" s="154"/>
      <c r="B59" s="155" t="s">
        <v>34</v>
      </c>
      <c r="C59" s="157" t="s">
        <v>498</v>
      </c>
      <c r="D59" s="157" t="s">
        <v>499</v>
      </c>
      <c r="E59" s="157" t="s">
        <v>714</v>
      </c>
      <c r="F59" s="157" t="s">
        <v>491</v>
      </c>
      <c r="G59" s="159" t="s">
        <v>34</v>
      </c>
    </row>
    <row r="60" spans="1:7" x14ac:dyDescent="0.3">
      <c r="A60" s="144" t="s">
        <v>49</v>
      </c>
      <c r="B60" s="145" t="s">
        <v>13</v>
      </c>
      <c r="C60" s="146">
        <v>1</v>
      </c>
      <c r="D60" s="146">
        <v>1</v>
      </c>
      <c r="E60" s="161" t="s">
        <v>487</v>
      </c>
      <c r="F60" s="161" t="s">
        <v>487</v>
      </c>
      <c r="G60" s="147">
        <v>2047</v>
      </c>
    </row>
    <row r="61" spans="1:7" ht="15" thickBot="1" x14ac:dyDescent="0.35">
      <c r="A61" s="148"/>
      <c r="B61" s="149"/>
      <c r="C61" s="150">
        <v>1</v>
      </c>
      <c r="D61" s="150">
        <v>1</v>
      </c>
      <c r="E61" s="163" t="s">
        <v>2558</v>
      </c>
      <c r="F61" s="163" t="s">
        <v>558</v>
      </c>
      <c r="G61" s="151"/>
    </row>
    <row r="62" spans="1:7" x14ac:dyDescent="0.3">
      <c r="A62" s="135" t="s">
        <v>50</v>
      </c>
      <c r="B62" s="136" t="s">
        <v>13</v>
      </c>
      <c r="C62" s="137">
        <v>3</v>
      </c>
      <c r="D62" s="137">
        <v>5</v>
      </c>
      <c r="E62" s="138" t="s">
        <v>488</v>
      </c>
      <c r="F62" s="138" t="s">
        <v>488</v>
      </c>
      <c r="G62" s="139">
        <v>3650</v>
      </c>
    </row>
    <row r="63" spans="1:7" x14ac:dyDescent="0.3">
      <c r="A63" s="154"/>
      <c r="B63" s="155" t="s">
        <v>34</v>
      </c>
      <c r="C63" s="157" t="s">
        <v>488</v>
      </c>
      <c r="D63" s="157" t="s">
        <v>488</v>
      </c>
      <c r="E63" s="157" t="s">
        <v>719</v>
      </c>
      <c r="F63" s="157" t="s">
        <v>491</v>
      </c>
      <c r="G63" s="159" t="s">
        <v>34</v>
      </c>
    </row>
    <row r="64" spans="1:7" x14ac:dyDescent="0.3">
      <c r="A64" s="154"/>
      <c r="B64" s="155" t="s">
        <v>34</v>
      </c>
      <c r="C64" s="157" t="s">
        <v>551</v>
      </c>
      <c r="D64" s="157" t="s">
        <v>487</v>
      </c>
      <c r="E64" s="157" t="s">
        <v>573</v>
      </c>
      <c r="F64" s="157" t="s">
        <v>553</v>
      </c>
      <c r="G64" s="159" t="s">
        <v>34</v>
      </c>
    </row>
    <row r="65" spans="1:7" ht="15" thickBot="1" x14ac:dyDescent="0.35">
      <c r="A65" s="140"/>
      <c r="B65" s="141" t="s">
        <v>34</v>
      </c>
      <c r="C65" s="142" t="s">
        <v>551</v>
      </c>
      <c r="D65" s="142" t="s">
        <v>487</v>
      </c>
      <c r="E65" s="142" t="s">
        <v>573</v>
      </c>
      <c r="F65" s="142" t="s">
        <v>553</v>
      </c>
      <c r="G65" s="143" t="s">
        <v>34</v>
      </c>
    </row>
    <row r="66" spans="1:7" x14ac:dyDescent="0.3">
      <c r="A66" s="144" t="s">
        <v>51</v>
      </c>
      <c r="B66" s="145" t="s">
        <v>13</v>
      </c>
      <c r="C66" s="152">
        <v>1</v>
      </c>
      <c r="D66" s="152">
        <v>4</v>
      </c>
      <c r="E66" s="146" t="s">
        <v>487</v>
      </c>
      <c r="F66" s="146" t="s">
        <v>487</v>
      </c>
      <c r="G66" s="147">
        <v>1828</v>
      </c>
    </row>
    <row r="67" spans="1:7" ht="15" thickBot="1" x14ac:dyDescent="0.35">
      <c r="A67" s="148"/>
      <c r="B67" s="149" t="s">
        <v>34</v>
      </c>
      <c r="C67" s="150" t="s">
        <v>487</v>
      </c>
      <c r="D67" s="150" t="s">
        <v>505</v>
      </c>
      <c r="E67" s="150" t="s">
        <v>720</v>
      </c>
      <c r="F67" s="150" t="s">
        <v>558</v>
      </c>
      <c r="G67" s="153" t="s">
        <v>34</v>
      </c>
    </row>
    <row r="68" spans="1:7" x14ac:dyDescent="0.3">
      <c r="A68" s="154" t="s">
        <v>52</v>
      </c>
      <c r="B68" s="155" t="s">
        <v>13</v>
      </c>
      <c r="C68" s="156">
        <v>5</v>
      </c>
      <c r="D68" s="156">
        <v>14</v>
      </c>
      <c r="E68" s="157" t="s">
        <v>487</v>
      </c>
      <c r="F68" s="157" t="s">
        <v>487</v>
      </c>
      <c r="G68" s="158">
        <v>3926</v>
      </c>
    </row>
    <row r="69" spans="1:7" ht="15" thickBot="1" x14ac:dyDescent="0.35">
      <c r="A69" s="154"/>
      <c r="B69" s="155" t="s">
        <v>34</v>
      </c>
      <c r="C69" s="157" t="s">
        <v>496</v>
      </c>
      <c r="D69" s="157" t="s">
        <v>514</v>
      </c>
      <c r="E69" s="157" t="s">
        <v>741</v>
      </c>
      <c r="F69" s="157" t="s">
        <v>553</v>
      </c>
      <c r="G69" s="159" t="s">
        <v>34</v>
      </c>
    </row>
    <row r="70" spans="1:7" x14ac:dyDescent="0.3">
      <c r="A70" s="144" t="s">
        <v>53</v>
      </c>
      <c r="B70" s="145" t="s">
        <v>13</v>
      </c>
      <c r="C70" s="152">
        <v>3</v>
      </c>
      <c r="D70" s="152">
        <v>6</v>
      </c>
      <c r="E70" s="146" t="s">
        <v>487</v>
      </c>
      <c r="F70" s="146" t="s">
        <v>487</v>
      </c>
      <c r="G70" s="147">
        <v>3038</v>
      </c>
    </row>
    <row r="71" spans="1:7" ht="15" thickBot="1" x14ac:dyDescent="0.35">
      <c r="A71" s="148"/>
      <c r="B71" s="149" t="s">
        <v>34</v>
      </c>
      <c r="C71" s="150" t="s">
        <v>488</v>
      </c>
      <c r="D71" s="150" t="s">
        <v>489</v>
      </c>
      <c r="E71" s="150" t="s">
        <v>744</v>
      </c>
      <c r="F71" s="150" t="s">
        <v>495</v>
      </c>
      <c r="G71" s="153" t="s">
        <v>34</v>
      </c>
    </row>
    <row r="72" spans="1:7" x14ac:dyDescent="0.3">
      <c r="A72" s="154" t="s">
        <v>54</v>
      </c>
      <c r="B72" s="155" t="s">
        <v>13</v>
      </c>
      <c r="C72" s="156">
        <v>2</v>
      </c>
      <c r="D72" s="156">
        <v>16</v>
      </c>
      <c r="E72" s="157" t="s">
        <v>487</v>
      </c>
      <c r="F72" s="157" t="s">
        <v>487</v>
      </c>
      <c r="G72" s="158">
        <v>3730</v>
      </c>
    </row>
    <row r="73" spans="1:7" ht="15" thickBot="1" x14ac:dyDescent="0.35">
      <c r="A73" s="154"/>
      <c r="B73" s="155" t="s">
        <v>34</v>
      </c>
      <c r="C73" s="157" t="s">
        <v>498</v>
      </c>
      <c r="D73" s="157" t="s">
        <v>572</v>
      </c>
      <c r="E73" s="157" t="s">
        <v>557</v>
      </c>
      <c r="F73" s="157" t="s">
        <v>528</v>
      </c>
      <c r="G73" s="159" t="s">
        <v>34</v>
      </c>
    </row>
    <row r="74" spans="1:7" x14ac:dyDescent="0.3">
      <c r="A74" s="144" t="s">
        <v>55</v>
      </c>
      <c r="B74" s="145" t="s">
        <v>13</v>
      </c>
      <c r="C74" s="146">
        <v>3</v>
      </c>
      <c r="D74" s="146">
        <v>2</v>
      </c>
      <c r="E74" s="161" t="s">
        <v>487</v>
      </c>
      <c r="F74" s="161" t="s">
        <v>487</v>
      </c>
      <c r="G74" s="147">
        <v>2463</v>
      </c>
    </row>
    <row r="75" spans="1:7" ht="15" thickBot="1" x14ac:dyDescent="0.35">
      <c r="A75" s="148"/>
      <c r="B75" s="149"/>
      <c r="C75" s="150">
        <v>3</v>
      </c>
      <c r="D75" s="150">
        <v>2</v>
      </c>
      <c r="E75" s="163" t="s">
        <v>2558</v>
      </c>
      <c r="F75" s="163" t="s">
        <v>558</v>
      </c>
      <c r="G75" s="151"/>
    </row>
    <row r="76" spans="1:7" x14ac:dyDescent="0.3">
      <c r="A76" s="154" t="s">
        <v>56</v>
      </c>
      <c r="B76" s="155" t="s">
        <v>13</v>
      </c>
      <c r="C76" s="156">
        <v>3</v>
      </c>
      <c r="D76" s="156">
        <v>8</v>
      </c>
      <c r="E76" s="157" t="s">
        <v>487</v>
      </c>
      <c r="F76" s="157" t="s">
        <v>487</v>
      </c>
      <c r="G76" s="158">
        <v>1900</v>
      </c>
    </row>
    <row r="77" spans="1:7" ht="15" thickBot="1" x14ac:dyDescent="0.35">
      <c r="A77" s="154"/>
      <c r="B77" s="155" t="s">
        <v>34</v>
      </c>
      <c r="C77" s="157" t="s">
        <v>488</v>
      </c>
      <c r="D77" s="157" t="s">
        <v>506</v>
      </c>
      <c r="E77" s="157" t="s">
        <v>759</v>
      </c>
      <c r="F77" s="157" t="s">
        <v>504</v>
      </c>
      <c r="G77" s="159" t="s">
        <v>34</v>
      </c>
    </row>
    <row r="78" spans="1:7" x14ac:dyDescent="0.3">
      <c r="A78" s="144" t="s">
        <v>59</v>
      </c>
      <c r="B78" s="145" t="s">
        <v>13</v>
      </c>
      <c r="C78" s="152">
        <v>4</v>
      </c>
      <c r="D78" s="152">
        <v>8</v>
      </c>
      <c r="E78" s="146" t="s">
        <v>487</v>
      </c>
      <c r="F78" s="146" t="s">
        <v>487</v>
      </c>
      <c r="G78" s="147">
        <v>2027</v>
      </c>
    </row>
    <row r="79" spans="1:7" ht="15" thickBot="1" x14ac:dyDescent="0.35">
      <c r="A79" s="148"/>
      <c r="B79" s="149" t="s">
        <v>34</v>
      </c>
      <c r="C79" s="150" t="s">
        <v>505</v>
      </c>
      <c r="D79" s="150" t="s">
        <v>506</v>
      </c>
      <c r="E79" s="150" t="s">
        <v>760</v>
      </c>
      <c r="F79" s="150" t="s">
        <v>571</v>
      </c>
      <c r="G79" s="153" t="s">
        <v>34</v>
      </c>
    </row>
    <row r="80" spans="1:7" x14ac:dyDescent="0.3">
      <c r="A80" s="154" t="s">
        <v>60</v>
      </c>
      <c r="B80" s="155" t="s">
        <v>13</v>
      </c>
      <c r="C80" s="156">
        <v>1</v>
      </c>
      <c r="D80" s="156">
        <v>5</v>
      </c>
      <c r="E80" s="157" t="s">
        <v>487</v>
      </c>
      <c r="F80" s="157" t="s">
        <v>487</v>
      </c>
      <c r="G80" s="158">
        <v>2835</v>
      </c>
    </row>
    <row r="81" spans="1:7" ht="15" thickBot="1" x14ac:dyDescent="0.35">
      <c r="A81" s="154"/>
      <c r="B81" s="155" t="s">
        <v>34</v>
      </c>
      <c r="C81" s="157" t="s">
        <v>487</v>
      </c>
      <c r="D81" s="157" t="s">
        <v>496</v>
      </c>
      <c r="E81" s="157" t="s">
        <v>557</v>
      </c>
      <c r="F81" s="157" t="s">
        <v>491</v>
      </c>
      <c r="G81" s="159" t="s">
        <v>34</v>
      </c>
    </row>
    <row r="82" spans="1:7" x14ac:dyDescent="0.3">
      <c r="A82" s="144" t="s">
        <v>61</v>
      </c>
      <c r="B82" s="145" t="s">
        <v>13</v>
      </c>
      <c r="C82" s="152">
        <v>4</v>
      </c>
      <c r="D82" s="152">
        <v>5</v>
      </c>
      <c r="E82" s="146" t="s">
        <v>487</v>
      </c>
      <c r="F82" s="146" t="s">
        <v>487</v>
      </c>
      <c r="G82" s="147">
        <v>2372</v>
      </c>
    </row>
    <row r="83" spans="1:7" ht="15" thickBot="1" x14ac:dyDescent="0.35">
      <c r="A83" s="148"/>
      <c r="B83" s="149" t="s">
        <v>34</v>
      </c>
      <c r="C83" s="150" t="s">
        <v>505</v>
      </c>
      <c r="D83" s="150" t="s">
        <v>496</v>
      </c>
      <c r="E83" s="150" t="s">
        <v>696</v>
      </c>
      <c r="F83" s="150" t="s">
        <v>562</v>
      </c>
      <c r="G83" s="153" t="s">
        <v>34</v>
      </c>
    </row>
    <row r="84" spans="1:7" x14ac:dyDescent="0.3">
      <c r="A84" s="154" t="s">
        <v>62</v>
      </c>
      <c r="B84" s="155" t="s">
        <v>13</v>
      </c>
      <c r="C84" s="156">
        <v>4</v>
      </c>
      <c r="D84" s="156">
        <v>5</v>
      </c>
      <c r="E84" s="157" t="s">
        <v>487</v>
      </c>
      <c r="F84" s="157" t="s">
        <v>487</v>
      </c>
      <c r="G84" s="158">
        <v>3667</v>
      </c>
    </row>
    <row r="85" spans="1:7" ht="15" thickBot="1" x14ac:dyDescent="0.35">
      <c r="A85" s="154"/>
      <c r="B85" s="155" t="s">
        <v>34</v>
      </c>
      <c r="C85" s="157" t="s">
        <v>505</v>
      </c>
      <c r="D85" s="157" t="s">
        <v>496</v>
      </c>
      <c r="E85" s="157" t="s">
        <v>767</v>
      </c>
      <c r="F85" s="157" t="s">
        <v>768</v>
      </c>
      <c r="G85" s="159" t="s">
        <v>34</v>
      </c>
    </row>
    <row r="86" spans="1:7" x14ac:dyDescent="0.3">
      <c r="A86" s="144" t="s">
        <v>63</v>
      </c>
      <c r="B86" s="145" t="s">
        <v>13</v>
      </c>
      <c r="C86" s="152">
        <v>2</v>
      </c>
      <c r="D86" s="152">
        <v>4</v>
      </c>
      <c r="E86" s="146" t="s">
        <v>487</v>
      </c>
      <c r="F86" s="146" t="s">
        <v>487</v>
      </c>
      <c r="G86" s="147">
        <v>492</v>
      </c>
    </row>
    <row r="87" spans="1:7" ht="15" thickBot="1" x14ac:dyDescent="0.35">
      <c r="A87" s="148"/>
      <c r="B87" s="149" t="s">
        <v>34</v>
      </c>
      <c r="C87" s="150" t="s">
        <v>498</v>
      </c>
      <c r="D87" s="150" t="s">
        <v>505</v>
      </c>
      <c r="E87" s="150" t="s">
        <v>673</v>
      </c>
      <c r="F87" s="150" t="s">
        <v>571</v>
      </c>
      <c r="G87" s="153" t="s">
        <v>34</v>
      </c>
    </row>
    <row r="88" spans="1:7" x14ac:dyDescent="0.3">
      <c r="A88" s="154" t="s">
        <v>64</v>
      </c>
      <c r="B88" s="155" t="s">
        <v>13</v>
      </c>
      <c r="C88" s="156">
        <v>3</v>
      </c>
      <c r="D88" s="156">
        <v>4</v>
      </c>
      <c r="E88" s="157" t="s">
        <v>487</v>
      </c>
      <c r="F88" s="157" t="s">
        <v>487</v>
      </c>
      <c r="G88" s="158">
        <v>3996</v>
      </c>
    </row>
    <row r="89" spans="1:7" ht="15" thickBot="1" x14ac:dyDescent="0.35">
      <c r="A89" s="154"/>
      <c r="B89" s="155" t="s">
        <v>34</v>
      </c>
      <c r="C89" s="157" t="s">
        <v>488</v>
      </c>
      <c r="D89" s="157" t="s">
        <v>505</v>
      </c>
      <c r="E89" s="157" t="s">
        <v>557</v>
      </c>
      <c r="F89" s="157" t="s">
        <v>515</v>
      </c>
      <c r="G89" s="159" t="s">
        <v>34</v>
      </c>
    </row>
    <row r="90" spans="1:7" x14ac:dyDescent="0.3">
      <c r="A90" s="144" t="s">
        <v>65</v>
      </c>
      <c r="B90" s="145" t="s">
        <v>13</v>
      </c>
      <c r="C90" s="152">
        <v>2</v>
      </c>
      <c r="D90" s="152">
        <v>3</v>
      </c>
      <c r="E90" s="146" t="s">
        <v>487</v>
      </c>
      <c r="F90" s="146" t="s">
        <v>487</v>
      </c>
      <c r="G90" s="147">
        <v>2440</v>
      </c>
    </row>
    <row r="91" spans="1:7" ht="15" thickBot="1" x14ac:dyDescent="0.35">
      <c r="A91" s="148"/>
      <c r="B91" s="149" t="s">
        <v>34</v>
      </c>
      <c r="C91" s="150" t="s">
        <v>498</v>
      </c>
      <c r="D91" s="150" t="s">
        <v>488</v>
      </c>
      <c r="E91" s="150" t="s">
        <v>784</v>
      </c>
      <c r="F91" s="150" t="s">
        <v>491</v>
      </c>
      <c r="G91" s="153" t="s">
        <v>34</v>
      </c>
    </row>
    <row r="92" spans="1:7" x14ac:dyDescent="0.3">
      <c r="A92" s="154" t="s">
        <v>66</v>
      </c>
      <c r="B92" s="155" t="s">
        <v>13</v>
      </c>
      <c r="C92" s="156">
        <v>3</v>
      </c>
      <c r="D92" s="156">
        <v>10</v>
      </c>
      <c r="E92" s="157" t="s">
        <v>34</v>
      </c>
      <c r="F92" s="157" t="s">
        <v>487</v>
      </c>
      <c r="G92" s="158">
        <v>3433</v>
      </c>
    </row>
    <row r="93" spans="1:7" ht="15" thickBot="1" x14ac:dyDescent="0.35">
      <c r="A93" s="154"/>
      <c r="B93" s="155" t="s">
        <v>34</v>
      </c>
      <c r="C93" s="157" t="s">
        <v>488</v>
      </c>
      <c r="D93" s="157" t="s">
        <v>524</v>
      </c>
      <c r="E93" s="157" t="s">
        <v>34</v>
      </c>
      <c r="F93" s="157" t="s">
        <v>787</v>
      </c>
      <c r="G93" s="159" t="s">
        <v>34</v>
      </c>
    </row>
    <row r="94" spans="1:7" x14ac:dyDescent="0.3">
      <c r="A94" s="144" t="s">
        <v>67</v>
      </c>
      <c r="B94" s="145" t="s">
        <v>13</v>
      </c>
      <c r="C94" s="152">
        <v>3</v>
      </c>
      <c r="D94" s="152">
        <v>1</v>
      </c>
      <c r="E94" s="146" t="s">
        <v>487</v>
      </c>
      <c r="F94" s="146" t="s">
        <v>487</v>
      </c>
      <c r="G94" s="147">
        <v>1848</v>
      </c>
    </row>
    <row r="95" spans="1:7" ht="15" thickBot="1" x14ac:dyDescent="0.35">
      <c r="A95" s="148"/>
      <c r="B95" s="149" t="s">
        <v>34</v>
      </c>
      <c r="C95" s="150" t="s">
        <v>488</v>
      </c>
      <c r="D95" s="150" t="s">
        <v>487</v>
      </c>
      <c r="E95" s="150" t="s">
        <v>497</v>
      </c>
      <c r="F95" s="150" t="s">
        <v>515</v>
      </c>
      <c r="G95" s="153" t="s">
        <v>34</v>
      </c>
    </row>
    <row r="96" spans="1:7" x14ac:dyDescent="0.3">
      <c r="A96" s="154" t="s">
        <v>68</v>
      </c>
      <c r="B96" s="155" t="s">
        <v>13</v>
      </c>
      <c r="C96" s="156">
        <v>4</v>
      </c>
      <c r="D96" s="156">
        <v>15</v>
      </c>
      <c r="E96" s="157" t="s">
        <v>487</v>
      </c>
      <c r="F96" s="157" t="s">
        <v>487</v>
      </c>
      <c r="G96" s="158">
        <v>3645</v>
      </c>
    </row>
    <row r="97" spans="1:7" ht="15" thickBot="1" x14ac:dyDescent="0.35">
      <c r="A97" s="154"/>
      <c r="B97" s="155" t="s">
        <v>34</v>
      </c>
      <c r="C97" s="157" t="s">
        <v>505</v>
      </c>
      <c r="D97" s="157" t="s">
        <v>501</v>
      </c>
      <c r="E97" s="157" t="s">
        <v>802</v>
      </c>
      <c r="F97" s="157" t="s">
        <v>803</v>
      </c>
      <c r="G97" s="159" t="s">
        <v>34</v>
      </c>
    </row>
    <row r="98" spans="1:7" x14ac:dyDescent="0.3">
      <c r="A98" s="144" t="s">
        <v>69</v>
      </c>
      <c r="B98" s="145" t="s">
        <v>13</v>
      </c>
      <c r="C98" s="152">
        <v>8</v>
      </c>
      <c r="D98" s="152">
        <v>6</v>
      </c>
      <c r="E98" s="146" t="s">
        <v>487</v>
      </c>
      <c r="F98" s="146" t="s">
        <v>487</v>
      </c>
      <c r="G98" s="147">
        <v>19</v>
      </c>
    </row>
    <row r="99" spans="1:7" ht="15" thickBot="1" x14ac:dyDescent="0.35">
      <c r="A99" s="148"/>
      <c r="B99" s="149" t="s">
        <v>34</v>
      </c>
      <c r="C99" s="150" t="s">
        <v>506</v>
      </c>
      <c r="D99" s="150" t="s">
        <v>489</v>
      </c>
      <c r="E99" s="150" t="s">
        <v>714</v>
      </c>
      <c r="F99" s="150" t="s">
        <v>495</v>
      </c>
      <c r="G99" s="153" t="s">
        <v>34</v>
      </c>
    </row>
    <row r="100" spans="1:7" x14ac:dyDescent="0.3">
      <c r="A100" s="154" t="s">
        <v>70</v>
      </c>
      <c r="B100" s="155" t="s">
        <v>13</v>
      </c>
      <c r="C100" s="156">
        <v>3</v>
      </c>
      <c r="D100" s="156">
        <v>13</v>
      </c>
      <c r="E100" s="157" t="s">
        <v>498</v>
      </c>
      <c r="F100" s="157" t="s">
        <v>498</v>
      </c>
      <c r="G100" s="158">
        <v>3679</v>
      </c>
    </row>
    <row r="101" spans="1:7" x14ac:dyDescent="0.3">
      <c r="A101" s="154"/>
      <c r="B101" s="155" t="s">
        <v>34</v>
      </c>
      <c r="C101" s="157" t="s">
        <v>488</v>
      </c>
      <c r="D101" s="157" t="s">
        <v>524</v>
      </c>
      <c r="E101" s="157" t="s">
        <v>808</v>
      </c>
      <c r="F101" s="157" t="s">
        <v>809</v>
      </c>
      <c r="G101" s="159" t="s">
        <v>34</v>
      </c>
    </row>
    <row r="102" spans="1:7" ht="15" thickBot="1" x14ac:dyDescent="0.35">
      <c r="A102" s="154"/>
      <c r="B102" s="155" t="s">
        <v>34</v>
      </c>
      <c r="C102" s="157" t="s">
        <v>551</v>
      </c>
      <c r="D102" s="157" t="s">
        <v>488</v>
      </c>
      <c r="E102" s="157" t="s">
        <v>734</v>
      </c>
      <c r="F102" s="157" t="s">
        <v>491</v>
      </c>
      <c r="G102" s="159" t="s">
        <v>34</v>
      </c>
    </row>
    <row r="103" spans="1:7" x14ac:dyDescent="0.3">
      <c r="A103" s="144" t="s">
        <v>73</v>
      </c>
      <c r="B103" s="145" t="s">
        <v>13</v>
      </c>
      <c r="C103" s="152">
        <v>1</v>
      </c>
      <c r="D103" s="152">
        <v>5</v>
      </c>
      <c r="E103" s="146" t="s">
        <v>487</v>
      </c>
      <c r="F103" s="146" t="s">
        <v>487</v>
      </c>
      <c r="G103" s="147">
        <v>1830</v>
      </c>
    </row>
    <row r="104" spans="1:7" ht="15" thickBot="1" x14ac:dyDescent="0.35">
      <c r="A104" s="148"/>
      <c r="B104" s="149" t="s">
        <v>34</v>
      </c>
      <c r="C104" s="150" t="s">
        <v>487</v>
      </c>
      <c r="D104" s="150" t="s">
        <v>496</v>
      </c>
      <c r="E104" s="150" t="s">
        <v>557</v>
      </c>
      <c r="F104" s="150" t="s">
        <v>528</v>
      </c>
      <c r="G104" s="153" t="s">
        <v>34</v>
      </c>
    </row>
    <row r="105" spans="1:7" x14ac:dyDescent="0.3">
      <c r="A105" s="154" t="s">
        <v>74</v>
      </c>
      <c r="B105" s="155" t="s">
        <v>13</v>
      </c>
      <c r="C105" s="156">
        <v>4</v>
      </c>
      <c r="D105" s="156">
        <v>9</v>
      </c>
      <c r="E105" s="157" t="s">
        <v>34</v>
      </c>
      <c r="F105" s="157" t="s">
        <v>487</v>
      </c>
      <c r="G105" s="158">
        <v>1939</v>
      </c>
    </row>
    <row r="106" spans="1:7" ht="15" thickBot="1" x14ac:dyDescent="0.35">
      <c r="A106" s="154"/>
      <c r="B106" s="155" t="s">
        <v>34</v>
      </c>
      <c r="C106" s="157" t="s">
        <v>505</v>
      </c>
      <c r="D106" s="157" t="s">
        <v>499</v>
      </c>
      <c r="E106" s="157" t="s">
        <v>34</v>
      </c>
      <c r="F106" s="157" t="s">
        <v>743</v>
      </c>
      <c r="G106" s="159" t="s">
        <v>34</v>
      </c>
    </row>
    <row r="107" spans="1:7" x14ac:dyDescent="0.3">
      <c r="A107" s="144" t="s">
        <v>75</v>
      </c>
      <c r="B107" s="145" t="s">
        <v>13</v>
      </c>
      <c r="C107" s="152">
        <v>2</v>
      </c>
      <c r="D107" s="152">
        <v>4</v>
      </c>
      <c r="E107" s="146" t="s">
        <v>487</v>
      </c>
      <c r="F107" s="146" t="s">
        <v>487</v>
      </c>
      <c r="G107" s="147">
        <v>3739</v>
      </c>
    </row>
    <row r="108" spans="1:7" ht="15" thickBot="1" x14ac:dyDescent="0.35">
      <c r="A108" s="148"/>
      <c r="B108" s="149" t="s">
        <v>34</v>
      </c>
      <c r="C108" s="150" t="s">
        <v>498</v>
      </c>
      <c r="D108" s="150" t="s">
        <v>505</v>
      </c>
      <c r="E108" s="150" t="s">
        <v>834</v>
      </c>
      <c r="F108" s="150" t="s">
        <v>515</v>
      </c>
      <c r="G108" s="153" t="s">
        <v>34</v>
      </c>
    </row>
    <row r="109" spans="1:7" x14ac:dyDescent="0.3">
      <c r="A109" s="154" t="s">
        <v>76</v>
      </c>
      <c r="B109" s="155" t="s">
        <v>13</v>
      </c>
      <c r="C109" s="156">
        <v>1</v>
      </c>
      <c r="D109" s="156">
        <v>4</v>
      </c>
      <c r="E109" s="157" t="s">
        <v>487</v>
      </c>
      <c r="F109" s="157" t="s">
        <v>487</v>
      </c>
      <c r="G109" s="158">
        <v>1508</v>
      </c>
    </row>
    <row r="110" spans="1:7" ht="15" thickBot="1" x14ac:dyDescent="0.35">
      <c r="A110" s="154"/>
      <c r="B110" s="155" t="s">
        <v>34</v>
      </c>
      <c r="C110" s="157" t="s">
        <v>487</v>
      </c>
      <c r="D110" s="157" t="s">
        <v>505</v>
      </c>
      <c r="E110" s="157" t="s">
        <v>838</v>
      </c>
      <c r="F110" s="157" t="s">
        <v>839</v>
      </c>
      <c r="G110" s="159" t="s">
        <v>34</v>
      </c>
    </row>
    <row r="111" spans="1:7" x14ac:dyDescent="0.3">
      <c r="A111" s="144" t="s">
        <v>77</v>
      </c>
      <c r="B111" s="145" t="s">
        <v>13</v>
      </c>
      <c r="C111" s="152">
        <v>2</v>
      </c>
      <c r="D111" s="152">
        <v>7</v>
      </c>
      <c r="E111" s="146" t="s">
        <v>487</v>
      </c>
      <c r="F111" s="146" t="s">
        <v>487</v>
      </c>
      <c r="G111" s="147">
        <v>3731</v>
      </c>
    </row>
    <row r="112" spans="1:7" ht="15" thickBot="1" x14ac:dyDescent="0.35">
      <c r="A112" s="148"/>
      <c r="B112" s="149" t="s">
        <v>34</v>
      </c>
      <c r="C112" s="150" t="s">
        <v>498</v>
      </c>
      <c r="D112" s="150" t="s">
        <v>538</v>
      </c>
      <c r="E112" s="150" t="s">
        <v>840</v>
      </c>
      <c r="F112" s="150" t="s">
        <v>743</v>
      </c>
      <c r="G112" s="153" t="s">
        <v>34</v>
      </c>
    </row>
    <row r="113" spans="1:7" x14ac:dyDescent="0.3">
      <c r="A113" s="154" t="s">
        <v>78</v>
      </c>
      <c r="B113" s="155" t="s">
        <v>13</v>
      </c>
      <c r="C113" s="156">
        <v>4</v>
      </c>
      <c r="D113" s="156">
        <v>15</v>
      </c>
      <c r="E113" s="157" t="s">
        <v>487</v>
      </c>
      <c r="F113" s="157" t="s">
        <v>487</v>
      </c>
      <c r="G113" s="158">
        <v>3674</v>
      </c>
    </row>
    <row r="114" spans="1:7" ht="15" thickBot="1" x14ac:dyDescent="0.35">
      <c r="A114" s="154"/>
      <c r="B114" s="155" t="s">
        <v>34</v>
      </c>
      <c r="C114" s="157" t="s">
        <v>505</v>
      </c>
      <c r="D114" s="157" t="s">
        <v>501</v>
      </c>
      <c r="E114" s="157" t="s">
        <v>841</v>
      </c>
      <c r="F114" s="157" t="s">
        <v>491</v>
      </c>
      <c r="G114" s="159" t="s">
        <v>34</v>
      </c>
    </row>
    <row r="115" spans="1:7" x14ac:dyDescent="0.3">
      <c r="A115" s="144" t="s">
        <v>79</v>
      </c>
      <c r="B115" s="145" t="s">
        <v>13</v>
      </c>
      <c r="C115" s="152">
        <v>1</v>
      </c>
      <c r="D115" s="152">
        <v>8</v>
      </c>
      <c r="E115" s="146" t="s">
        <v>487</v>
      </c>
      <c r="F115" s="146" t="s">
        <v>487</v>
      </c>
      <c r="G115" s="147">
        <v>882</v>
      </c>
    </row>
    <row r="116" spans="1:7" ht="15" thickBot="1" x14ac:dyDescent="0.35">
      <c r="A116" s="148"/>
      <c r="B116" s="149" t="s">
        <v>34</v>
      </c>
      <c r="C116" s="150" t="s">
        <v>487</v>
      </c>
      <c r="D116" s="150" t="s">
        <v>506</v>
      </c>
      <c r="E116" s="150" t="s">
        <v>669</v>
      </c>
      <c r="F116" s="150" t="s">
        <v>515</v>
      </c>
      <c r="G116" s="153" t="s">
        <v>34</v>
      </c>
    </row>
    <row r="117" spans="1:7" x14ac:dyDescent="0.3">
      <c r="A117" s="154" t="s">
        <v>80</v>
      </c>
      <c r="B117" s="155" t="s">
        <v>13</v>
      </c>
      <c r="C117" s="156">
        <v>3</v>
      </c>
      <c r="D117" s="156">
        <v>20</v>
      </c>
      <c r="E117" s="157" t="s">
        <v>487</v>
      </c>
      <c r="F117" s="157" t="s">
        <v>487</v>
      </c>
      <c r="G117" s="158">
        <v>2419</v>
      </c>
    </row>
    <row r="118" spans="1:7" ht="15" thickBot="1" x14ac:dyDescent="0.35">
      <c r="A118" s="154"/>
      <c r="B118" s="155" t="s">
        <v>34</v>
      </c>
      <c r="C118" s="157" t="s">
        <v>488</v>
      </c>
      <c r="D118" s="157" t="s">
        <v>525</v>
      </c>
      <c r="E118" s="157" t="s">
        <v>673</v>
      </c>
      <c r="F118" s="157" t="s">
        <v>704</v>
      </c>
      <c r="G118" s="159" t="s">
        <v>34</v>
      </c>
    </row>
    <row r="119" spans="1:7" x14ac:dyDescent="0.3">
      <c r="A119" s="144" t="s">
        <v>81</v>
      </c>
      <c r="B119" s="145" t="s">
        <v>13</v>
      </c>
      <c r="C119" s="152">
        <v>9</v>
      </c>
      <c r="D119" s="152">
        <v>10</v>
      </c>
      <c r="E119" s="146" t="s">
        <v>487</v>
      </c>
      <c r="F119" s="146" t="s">
        <v>487</v>
      </c>
      <c r="G119" s="147">
        <v>3775</v>
      </c>
    </row>
    <row r="120" spans="1:7" ht="15" thickBot="1" x14ac:dyDescent="0.35">
      <c r="A120" s="148"/>
      <c r="B120" s="149" t="s">
        <v>34</v>
      </c>
      <c r="C120" s="150" t="s">
        <v>499</v>
      </c>
      <c r="D120" s="150" t="s">
        <v>524</v>
      </c>
      <c r="E120" s="150" t="s">
        <v>859</v>
      </c>
      <c r="F120" s="150" t="s">
        <v>544</v>
      </c>
      <c r="G120" s="153" t="s">
        <v>34</v>
      </c>
    </row>
    <row r="121" spans="1:7" x14ac:dyDescent="0.3">
      <c r="A121" s="154" t="s">
        <v>82</v>
      </c>
      <c r="B121" s="155" t="s">
        <v>13</v>
      </c>
      <c r="C121" s="156">
        <v>2</v>
      </c>
      <c r="D121" s="156">
        <v>5</v>
      </c>
      <c r="E121" s="157" t="s">
        <v>487</v>
      </c>
      <c r="F121" s="157" t="s">
        <v>487</v>
      </c>
      <c r="G121" s="158">
        <v>3138</v>
      </c>
    </row>
    <row r="122" spans="1:7" ht="15" thickBot="1" x14ac:dyDescent="0.35">
      <c r="A122" s="154"/>
      <c r="B122" s="155" t="s">
        <v>34</v>
      </c>
      <c r="C122" s="157" t="s">
        <v>498</v>
      </c>
      <c r="D122" s="157" t="s">
        <v>496</v>
      </c>
      <c r="E122" s="157" t="s">
        <v>491</v>
      </c>
      <c r="F122" s="157" t="s">
        <v>862</v>
      </c>
      <c r="G122" s="159" t="s">
        <v>34</v>
      </c>
    </row>
    <row r="123" spans="1:7" x14ac:dyDescent="0.3">
      <c r="A123" s="144" t="s">
        <v>83</v>
      </c>
      <c r="B123" s="145" t="s">
        <v>13</v>
      </c>
      <c r="C123" s="152">
        <v>4</v>
      </c>
      <c r="D123" s="152">
        <v>7</v>
      </c>
      <c r="E123" s="146" t="s">
        <v>487</v>
      </c>
      <c r="F123" s="146" t="s">
        <v>487</v>
      </c>
      <c r="G123" s="147">
        <v>3428</v>
      </c>
    </row>
    <row r="124" spans="1:7" ht="15" thickBot="1" x14ac:dyDescent="0.35">
      <c r="A124" s="148"/>
      <c r="B124" s="149" t="s">
        <v>34</v>
      </c>
      <c r="C124" s="150" t="s">
        <v>505</v>
      </c>
      <c r="D124" s="150" t="s">
        <v>538</v>
      </c>
      <c r="E124" s="150" t="s">
        <v>868</v>
      </c>
      <c r="F124" s="150" t="s">
        <v>869</v>
      </c>
      <c r="G124" s="153" t="s">
        <v>34</v>
      </c>
    </row>
    <row r="125" spans="1:7" x14ac:dyDescent="0.3">
      <c r="A125" s="154" t="s">
        <v>84</v>
      </c>
      <c r="B125" s="155" t="s">
        <v>13</v>
      </c>
      <c r="C125" s="156">
        <v>2</v>
      </c>
      <c r="D125" s="156">
        <v>5</v>
      </c>
      <c r="E125" s="157" t="s">
        <v>487</v>
      </c>
      <c r="F125" s="157" t="s">
        <v>487</v>
      </c>
      <c r="G125" s="158">
        <v>1932</v>
      </c>
    </row>
    <row r="126" spans="1:7" ht="15" thickBot="1" x14ac:dyDescent="0.35">
      <c r="A126" s="154"/>
      <c r="B126" s="155" t="s">
        <v>34</v>
      </c>
      <c r="C126" s="157" t="s">
        <v>498</v>
      </c>
      <c r="D126" s="157" t="s">
        <v>496</v>
      </c>
      <c r="E126" s="157" t="s">
        <v>497</v>
      </c>
      <c r="F126" s="157" t="s">
        <v>515</v>
      </c>
      <c r="G126" s="159" t="s">
        <v>34</v>
      </c>
    </row>
    <row r="127" spans="1:7" x14ac:dyDescent="0.3">
      <c r="A127" s="144" t="s">
        <v>85</v>
      </c>
      <c r="B127" s="145" t="s">
        <v>13</v>
      </c>
      <c r="C127" s="146" t="s">
        <v>34</v>
      </c>
      <c r="D127" s="152">
        <v>0</v>
      </c>
      <c r="E127" s="146" t="s">
        <v>34</v>
      </c>
      <c r="F127" s="146" t="s">
        <v>34</v>
      </c>
      <c r="G127" s="147">
        <v>2387</v>
      </c>
    </row>
    <row r="128" spans="1:7" ht="15" thickBot="1" x14ac:dyDescent="0.35">
      <c r="A128" s="148"/>
      <c r="B128" s="149" t="s">
        <v>34</v>
      </c>
      <c r="C128" s="150" t="s">
        <v>34</v>
      </c>
      <c r="D128" s="150" t="s">
        <v>34</v>
      </c>
      <c r="E128" s="150" t="s">
        <v>34</v>
      </c>
      <c r="F128" s="150" t="s">
        <v>34</v>
      </c>
      <c r="G128" s="153" t="s">
        <v>34</v>
      </c>
    </row>
    <row r="129" spans="1:7" x14ac:dyDescent="0.3">
      <c r="A129" s="154" t="s">
        <v>86</v>
      </c>
      <c r="B129" s="155" t="s">
        <v>13</v>
      </c>
      <c r="C129" s="156">
        <v>2</v>
      </c>
      <c r="D129" s="156">
        <v>11</v>
      </c>
      <c r="E129" s="157" t="s">
        <v>487</v>
      </c>
      <c r="F129" s="157" t="s">
        <v>487</v>
      </c>
      <c r="G129" s="158">
        <v>1873</v>
      </c>
    </row>
    <row r="130" spans="1:7" ht="15" thickBot="1" x14ac:dyDescent="0.35">
      <c r="A130" s="154"/>
      <c r="B130" s="155" t="s">
        <v>34</v>
      </c>
      <c r="C130" s="157" t="s">
        <v>498</v>
      </c>
      <c r="D130" s="157" t="s">
        <v>492</v>
      </c>
      <c r="E130" s="157" t="s">
        <v>882</v>
      </c>
      <c r="F130" s="157" t="s">
        <v>743</v>
      </c>
      <c r="G130" s="159" t="s">
        <v>34</v>
      </c>
    </row>
    <row r="131" spans="1:7" x14ac:dyDescent="0.3">
      <c r="A131" s="144" t="s">
        <v>87</v>
      </c>
      <c r="B131" s="145" t="s">
        <v>13</v>
      </c>
      <c r="C131" s="152">
        <v>2</v>
      </c>
      <c r="D131" s="152">
        <v>5</v>
      </c>
      <c r="E131" s="146" t="s">
        <v>487</v>
      </c>
      <c r="F131" s="146" t="s">
        <v>487</v>
      </c>
      <c r="G131" s="147">
        <v>1652</v>
      </c>
    </row>
    <row r="132" spans="1:7" ht="15" thickBot="1" x14ac:dyDescent="0.35">
      <c r="A132" s="148"/>
      <c r="B132" s="149" t="s">
        <v>34</v>
      </c>
      <c r="C132" s="150" t="s">
        <v>498</v>
      </c>
      <c r="D132" s="150" t="s">
        <v>496</v>
      </c>
      <c r="E132" s="150" t="s">
        <v>888</v>
      </c>
      <c r="F132" s="150" t="s">
        <v>562</v>
      </c>
      <c r="G132" s="153" t="s">
        <v>34</v>
      </c>
    </row>
    <row r="133" spans="1:7" x14ac:dyDescent="0.3">
      <c r="A133" s="154" t="s">
        <v>88</v>
      </c>
      <c r="B133" s="155" t="s">
        <v>13</v>
      </c>
      <c r="C133" s="156">
        <v>4</v>
      </c>
      <c r="D133" s="156">
        <v>11</v>
      </c>
      <c r="E133" s="157" t="s">
        <v>487</v>
      </c>
      <c r="F133" s="157" t="s">
        <v>487</v>
      </c>
      <c r="G133" s="158">
        <v>3895</v>
      </c>
    </row>
    <row r="134" spans="1:7" ht="15" thickBot="1" x14ac:dyDescent="0.35">
      <c r="A134" s="154"/>
      <c r="B134" s="155" t="s">
        <v>34</v>
      </c>
      <c r="C134" s="157" t="s">
        <v>505</v>
      </c>
      <c r="D134" s="157" t="s">
        <v>492</v>
      </c>
      <c r="E134" s="157" t="s">
        <v>604</v>
      </c>
      <c r="F134" s="157" t="s">
        <v>491</v>
      </c>
      <c r="G134" s="159" t="s">
        <v>34</v>
      </c>
    </row>
    <row r="135" spans="1:7" x14ac:dyDescent="0.3">
      <c r="A135" s="144" t="s">
        <v>89</v>
      </c>
      <c r="B135" s="145" t="s">
        <v>13</v>
      </c>
      <c r="C135" s="152">
        <v>2</v>
      </c>
      <c r="D135" s="152">
        <v>7</v>
      </c>
      <c r="E135" s="146" t="s">
        <v>487</v>
      </c>
      <c r="F135" s="146" t="s">
        <v>487</v>
      </c>
      <c r="G135" s="147">
        <v>2156</v>
      </c>
    </row>
    <row r="136" spans="1:7" ht="15" thickBot="1" x14ac:dyDescent="0.35">
      <c r="A136" s="88"/>
      <c r="B136" s="149" t="s">
        <v>34</v>
      </c>
      <c r="C136" s="150" t="s">
        <v>498</v>
      </c>
      <c r="D136" s="150" t="s">
        <v>538</v>
      </c>
      <c r="E136" s="150" t="s">
        <v>671</v>
      </c>
      <c r="F136" s="150" t="s">
        <v>504</v>
      </c>
      <c r="G136" s="153" t="s">
        <v>34</v>
      </c>
    </row>
    <row r="137" spans="1:7" x14ac:dyDescent="0.3">
      <c r="A137" s="154" t="s">
        <v>90</v>
      </c>
      <c r="B137" s="155" t="s">
        <v>13</v>
      </c>
      <c r="C137" s="156">
        <v>3</v>
      </c>
      <c r="D137" s="156">
        <v>12</v>
      </c>
      <c r="E137" s="157" t="s">
        <v>487</v>
      </c>
      <c r="F137" s="157" t="s">
        <v>487</v>
      </c>
      <c r="G137" s="158">
        <v>2475</v>
      </c>
    </row>
    <row r="138" spans="1:7" ht="15" thickBot="1" x14ac:dyDescent="0.35">
      <c r="A138" s="154"/>
      <c r="B138" s="155" t="s">
        <v>34</v>
      </c>
      <c r="C138" s="157" t="s">
        <v>488</v>
      </c>
      <c r="D138" s="157" t="s">
        <v>519</v>
      </c>
      <c r="E138" s="157" t="s">
        <v>892</v>
      </c>
      <c r="F138" s="157" t="s">
        <v>491</v>
      </c>
      <c r="G138" s="159" t="s">
        <v>34</v>
      </c>
    </row>
    <row r="139" spans="1:7" x14ac:dyDescent="0.3">
      <c r="A139" s="144" t="s">
        <v>93</v>
      </c>
      <c r="B139" s="145" t="s">
        <v>13</v>
      </c>
      <c r="C139" s="152">
        <v>1</v>
      </c>
      <c r="D139" s="152">
        <v>10</v>
      </c>
      <c r="E139" s="146" t="s">
        <v>487</v>
      </c>
      <c r="F139" s="146" t="s">
        <v>487</v>
      </c>
      <c r="G139" s="147">
        <v>1968</v>
      </c>
    </row>
    <row r="140" spans="1:7" ht="15" thickBot="1" x14ac:dyDescent="0.35">
      <c r="A140" s="148"/>
      <c r="B140" s="149" t="s">
        <v>34</v>
      </c>
      <c r="C140" s="150" t="s">
        <v>487</v>
      </c>
      <c r="D140" s="150" t="s">
        <v>524</v>
      </c>
      <c r="E140" s="150" t="s">
        <v>497</v>
      </c>
      <c r="F140" s="150" t="s">
        <v>495</v>
      </c>
      <c r="G140" s="153" t="s">
        <v>34</v>
      </c>
    </row>
    <row r="141" spans="1:7" x14ac:dyDescent="0.3">
      <c r="A141" s="154" t="s">
        <v>94</v>
      </c>
      <c r="B141" s="155" t="s">
        <v>13</v>
      </c>
      <c r="C141" s="156">
        <v>1</v>
      </c>
      <c r="D141" s="156">
        <v>2</v>
      </c>
      <c r="E141" s="157" t="s">
        <v>487</v>
      </c>
      <c r="F141" s="157" t="s">
        <v>487</v>
      </c>
      <c r="G141" s="158">
        <v>2202</v>
      </c>
    </row>
    <row r="142" spans="1:7" ht="15" thickBot="1" x14ac:dyDescent="0.35">
      <c r="A142" s="154"/>
      <c r="B142" s="155" t="s">
        <v>34</v>
      </c>
      <c r="C142" s="157" t="s">
        <v>487</v>
      </c>
      <c r="D142" s="157" t="s">
        <v>498</v>
      </c>
      <c r="E142" s="157" t="s">
        <v>556</v>
      </c>
      <c r="F142" s="157" t="s">
        <v>491</v>
      </c>
      <c r="G142" s="159" t="s">
        <v>34</v>
      </c>
    </row>
    <row r="143" spans="1:7" x14ac:dyDescent="0.3">
      <c r="A143" s="144" t="s">
        <v>95</v>
      </c>
      <c r="B143" s="145" t="s">
        <v>13</v>
      </c>
      <c r="C143" s="152">
        <v>2</v>
      </c>
      <c r="D143" s="152">
        <v>5</v>
      </c>
      <c r="E143" s="146" t="s">
        <v>487</v>
      </c>
      <c r="F143" s="146" t="s">
        <v>487</v>
      </c>
      <c r="G143" s="147">
        <v>2913</v>
      </c>
    </row>
    <row r="144" spans="1:7" ht="15" thickBot="1" x14ac:dyDescent="0.35">
      <c r="A144" s="148"/>
      <c r="B144" s="149" t="s">
        <v>34</v>
      </c>
      <c r="C144" s="150" t="s">
        <v>498</v>
      </c>
      <c r="D144" s="150" t="s">
        <v>496</v>
      </c>
      <c r="E144" s="150" t="s">
        <v>748</v>
      </c>
      <c r="F144" s="150" t="s">
        <v>558</v>
      </c>
      <c r="G144" s="153" t="s">
        <v>34</v>
      </c>
    </row>
    <row r="145" spans="1:7" x14ac:dyDescent="0.3">
      <c r="A145" s="154" t="s">
        <v>96</v>
      </c>
      <c r="B145" s="155" t="s">
        <v>13</v>
      </c>
      <c r="C145" s="156">
        <v>2</v>
      </c>
      <c r="D145" s="156">
        <v>5</v>
      </c>
      <c r="E145" s="157" t="s">
        <v>487</v>
      </c>
      <c r="F145" s="157" t="s">
        <v>487</v>
      </c>
      <c r="G145" s="158">
        <v>575</v>
      </c>
    </row>
    <row r="146" spans="1:7" ht="15" thickBot="1" x14ac:dyDescent="0.35">
      <c r="A146" s="154"/>
      <c r="B146" s="155" t="s">
        <v>34</v>
      </c>
      <c r="C146" s="157" t="s">
        <v>498</v>
      </c>
      <c r="D146" s="157" t="s">
        <v>496</v>
      </c>
      <c r="E146" s="157" t="s">
        <v>903</v>
      </c>
      <c r="F146" s="157" t="s">
        <v>491</v>
      </c>
      <c r="G146" s="159" t="s">
        <v>34</v>
      </c>
    </row>
    <row r="147" spans="1:7" x14ac:dyDescent="0.3">
      <c r="A147" s="144" t="s">
        <v>97</v>
      </c>
      <c r="B147" s="145" t="s">
        <v>13</v>
      </c>
      <c r="C147" s="152">
        <v>3</v>
      </c>
      <c r="D147" s="152">
        <v>4</v>
      </c>
      <c r="E147" s="146" t="s">
        <v>487</v>
      </c>
      <c r="F147" s="146" t="s">
        <v>487</v>
      </c>
      <c r="G147" s="147">
        <v>2738</v>
      </c>
    </row>
    <row r="148" spans="1:7" ht="15" thickBot="1" x14ac:dyDescent="0.35">
      <c r="A148" s="148"/>
      <c r="B148" s="149" t="s">
        <v>34</v>
      </c>
      <c r="C148" s="150" t="s">
        <v>488</v>
      </c>
      <c r="D148" s="150" t="s">
        <v>505</v>
      </c>
      <c r="E148" s="150" t="s">
        <v>556</v>
      </c>
      <c r="F148" s="150" t="s">
        <v>786</v>
      </c>
      <c r="G148" s="153" t="s">
        <v>34</v>
      </c>
    </row>
    <row r="149" spans="1:7" ht="15" thickBot="1" x14ac:dyDescent="0.35">
      <c r="A149" s="193"/>
      <c r="B149" s="194"/>
      <c r="C149" s="195"/>
      <c r="D149" s="195"/>
      <c r="E149" s="195"/>
      <c r="F149" s="195"/>
      <c r="G149" s="196"/>
    </row>
    <row r="150" spans="1:7" ht="18.600000000000001" thickBot="1" x14ac:dyDescent="0.35">
      <c r="A150" s="168" t="s">
        <v>99</v>
      </c>
    </row>
    <row r="151" spans="1:7" x14ac:dyDescent="0.3">
      <c r="A151" s="135" t="s">
        <v>98</v>
      </c>
      <c r="B151" s="138" t="s">
        <v>99</v>
      </c>
      <c r="C151" s="137">
        <v>3</v>
      </c>
      <c r="D151" s="137">
        <v>6</v>
      </c>
      <c r="E151" s="138" t="s">
        <v>487</v>
      </c>
      <c r="F151" s="138" t="s">
        <v>487</v>
      </c>
      <c r="G151" s="171">
        <v>6351</v>
      </c>
    </row>
    <row r="152" spans="1:7" ht="15" thickBot="1" x14ac:dyDescent="0.35">
      <c r="A152" s="154"/>
      <c r="B152" s="157" t="s">
        <v>34</v>
      </c>
      <c r="C152" s="157" t="s">
        <v>488</v>
      </c>
      <c r="D152" s="157" t="s">
        <v>489</v>
      </c>
      <c r="E152" s="157" t="s">
        <v>490</v>
      </c>
      <c r="F152" s="157" t="s">
        <v>491</v>
      </c>
      <c r="G152" s="172" t="s">
        <v>34</v>
      </c>
    </row>
    <row r="153" spans="1:7" x14ac:dyDescent="0.3">
      <c r="A153" s="173" t="s">
        <v>100</v>
      </c>
      <c r="B153" s="174" t="s">
        <v>99</v>
      </c>
      <c r="C153" s="175">
        <v>8</v>
      </c>
      <c r="D153" s="175">
        <v>10</v>
      </c>
      <c r="E153" s="174" t="s">
        <v>487</v>
      </c>
      <c r="F153" s="174" t="s">
        <v>487</v>
      </c>
      <c r="G153" s="176">
        <v>6583</v>
      </c>
    </row>
    <row r="154" spans="1:7" ht="15" thickBot="1" x14ac:dyDescent="0.35">
      <c r="A154" s="177"/>
      <c r="B154" s="178" t="s">
        <v>34</v>
      </c>
      <c r="C154" s="178" t="s">
        <v>506</v>
      </c>
      <c r="D154" s="178" t="s">
        <v>524</v>
      </c>
      <c r="E154" s="178" t="s">
        <v>497</v>
      </c>
      <c r="F154" s="178" t="s">
        <v>515</v>
      </c>
      <c r="G154" s="179" t="s">
        <v>34</v>
      </c>
    </row>
    <row r="155" spans="1:7" x14ac:dyDescent="0.3">
      <c r="A155" s="154" t="s">
        <v>103</v>
      </c>
      <c r="B155" s="157" t="s">
        <v>99</v>
      </c>
      <c r="C155" s="156">
        <v>7</v>
      </c>
      <c r="D155" s="156">
        <v>7</v>
      </c>
      <c r="E155" s="157" t="s">
        <v>487</v>
      </c>
      <c r="F155" s="157" t="s">
        <v>487</v>
      </c>
      <c r="G155" s="180">
        <v>5379</v>
      </c>
    </row>
    <row r="156" spans="1:7" ht="15" thickBot="1" x14ac:dyDescent="0.35">
      <c r="A156" s="154"/>
      <c r="B156" s="157" t="s">
        <v>34</v>
      </c>
      <c r="C156" s="157" t="s">
        <v>538</v>
      </c>
      <c r="D156" s="157" t="s">
        <v>538</v>
      </c>
      <c r="E156" s="157" t="s">
        <v>539</v>
      </c>
      <c r="F156" s="157" t="s">
        <v>515</v>
      </c>
      <c r="G156" s="172" t="s">
        <v>34</v>
      </c>
    </row>
    <row r="157" spans="1:7" x14ac:dyDescent="0.3">
      <c r="A157" s="173" t="s">
        <v>104</v>
      </c>
      <c r="B157" s="174" t="s">
        <v>99</v>
      </c>
      <c r="C157" s="175">
        <v>1</v>
      </c>
      <c r="D157" s="175">
        <v>6</v>
      </c>
      <c r="E157" s="174" t="s">
        <v>487</v>
      </c>
      <c r="F157" s="174" t="s">
        <v>487</v>
      </c>
      <c r="G157" s="176">
        <v>4537</v>
      </c>
    </row>
    <row r="158" spans="1:7" ht="15" thickBot="1" x14ac:dyDescent="0.35">
      <c r="A158" s="177"/>
      <c r="B158" s="178" t="s">
        <v>34</v>
      </c>
      <c r="C158" s="178" t="s">
        <v>487</v>
      </c>
      <c r="D158" s="178" t="s">
        <v>489</v>
      </c>
      <c r="E158" s="178" t="s">
        <v>540</v>
      </c>
      <c r="F158" s="178" t="s">
        <v>541</v>
      </c>
      <c r="G158" s="179" t="s">
        <v>34</v>
      </c>
    </row>
    <row r="159" spans="1:7" x14ac:dyDescent="0.3">
      <c r="A159" s="154" t="s">
        <v>105</v>
      </c>
      <c r="B159" s="157" t="s">
        <v>99</v>
      </c>
      <c r="C159" s="156">
        <v>5</v>
      </c>
      <c r="D159" s="156">
        <v>11</v>
      </c>
      <c r="E159" s="157" t="s">
        <v>487</v>
      </c>
      <c r="F159" s="157" t="s">
        <v>487</v>
      </c>
      <c r="G159" s="180">
        <v>6621</v>
      </c>
    </row>
    <row r="160" spans="1:7" ht="15" thickBot="1" x14ac:dyDescent="0.35">
      <c r="A160" s="154"/>
      <c r="B160" s="157" t="s">
        <v>34</v>
      </c>
      <c r="C160" s="157" t="s">
        <v>496</v>
      </c>
      <c r="D160" s="157" t="s">
        <v>492</v>
      </c>
      <c r="E160" s="157" t="s">
        <v>545</v>
      </c>
      <c r="F160" s="157" t="s">
        <v>546</v>
      </c>
      <c r="G160" s="172" t="s">
        <v>34</v>
      </c>
    </row>
    <row r="161" spans="1:7" x14ac:dyDescent="0.3">
      <c r="A161" s="173" t="s">
        <v>106</v>
      </c>
      <c r="B161" s="174" t="s">
        <v>99</v>
      </c>
      <c r="C161" s="175">
        <v>4</v>
      </c>
      <c r="D161" s="175">
        <v>15</v>
      </c>
      <c r="E161" s="174" t="s">
        <v>498</v>
      </c>
      <c r="F161" s="174" t="s">
        <v>498</v>
      </c>
      <c r="G161" s="176">
        <v>4075</v>
      </c>
    </row>
    <row r="162" spans="1:7" x14ac:dyDescent="0.3">
      <c r="A162" s="181"/>
      <c r="B162" s="182" t="s">
        <v>34</v>
      </c>
      <c r="C162" s="182" t="s">
        <v>505</v>
      </c>
      <c r="D162" s="182" t="s">
        <v>492</v>
      </c>
      <c r="E162" s="182" t="s">
        <v>550</v>
      </c>
      <c r="F162" s="182" t="s">
        <v>491</v>
      </c>
      <c r="G162" s="183" t="s">
        <v>34</v>
      </c>
    </row>
    <row r="163" spans="1:7" ht="15" thickBot="1" x14ac:dyDescent="0.35">
      <c r="A163" s="177"/>
      <c r="B163" s="178" t="s">
        <v>34</v>
      </c>
      <c r="C163" s="178" t="s">
        <v>551</v>
      </c>
      <c r="D163" s="178" t="s">
        <v>505</v>
      </c>
      <c r="E163" s="178" t="s">
        <v>552</v>
      </c>
      <c r="F163" s="178" t="s">
        <v>553</v>
      </c>
      <c r="G163" s="179" t="s">
        <v>34</v>
      </c>
    </row>
    <row r="164" spans="1:7" x14ac:dyDescent="0.3">
      <c r="A164" s="135" t="s">
        <v>107</v>
      </c>
      <c r="B164" s="138" t="s">
        <v>99</v>
      </c>
      <c r="C164" s="137">
        <v>11</v>
      </c>
      <c r="D164" s="137">
        <v>8</v>
      </c>
      <c r="E164" s="138" t="s">
        <v>487</v>
      </c>
      <c r="F164" s="138" t="s">
        <v>487</v>
      </c>
      <c r="G164" s="171">
        <v>5263</v>
      </c>
    </row>
    <row r="165" spans="1:7" ht="15" thickBot="1" x14ac:dyDescent="0.35">
      <c r="A165" s="154"/>
      <c r="B165" s="157" t="s">
        <v>34</v>
      </c>
      <c r="C165" s="157" t="s">
        <v>492</v>
      </c>
      <c r="D165" s="157" t="s">
        <v>506</v>
      </c>
      <c r="E165" s="157" t="s">
        <v>599</v>
      </c>
      <c r="F165" s="157" t="s">
        <v>600</v>
      </c>
      <c r="G165" s="172" t="s">
        <v>34</v>
      </c>
    </row>
    <row r="166" spans="1:7" x14ac:dyDescent="0.3">
      <c r="A166" s="173" t="s">
        <v>108</v>
      </c>
      <c r="B166" s="174" t="s">
        <v>99</v>
      </c>
      <c r="C166" s="175">
        <v>1</v>
      </c>
      <c r="D166" s="175">
        <v>3</v>
      </c>
      <c r="E166" s="174" t="s">
        <v>487</v>
      </c>
      <c r="F166" s="174" t="s">
        <v>487</v>
      </c>
      <c r="G166" s="176">
        <v>4005</v>
      </c>
    </row>
    <row r="167" spans="1:7" ht="15" thickBot="1" x14ac:dyDescent="0.35">
      <c r="A167" s="177"/>
      <c r="B167" s="178" t="s">
        <v>34</v>
      </c>
      <c r="C167" s="178" t="s">
        <v>487</v>
      </c>
      <c r="D167" s="178" t="s">
        <v>488</v>
      </c>
      <c r="E167" s="178" t="s">
        <v>604</v>
      </c>
      <c r="F167" s="178" t="s">
        <v>558</v>
      </c>
      <c r="G167" s="179" t="s">
        <v>34</v>
      </c>
    </row>
    <row r="168" spans="1:7" x14ac:dyDescent="0.3">
      <c r="A168" s="154" t="s">
        <v>109</v>
      </c>
      <c r="B168" s="157" t="s">
        <v>99</v>
      </c>
      <c r="C168" s="156">
        <v>2</v>
      </c>
      <c r="D168" s="156">
        <v>10</v>
      </c>
      <c r="E168" s="157" t="s">
        <v>487</v>
      </c>
      <c r="F168" s="157" t="s">
        <v>487</v>
      </c>
      <c r="G168" s="180">
        <v>4191</v>
      </c>
    </row>
    <row r="169" spans="1:7" ht="15" thickBot="1" x14ac:dyDescent="0.35">
      <c r="A169" s="154"/>
      <c r="B169" s="157" t="s">
        <v>34</v>
      </c>
      <c r="C169" s="157" t="s">
        <v>498</v>
      </c>
      <c r="D169" s="157" t="s">
        <v>524</v>
      </c>
      <c r="E169" s="157" t="s">
        <v>618</v>
      </c>
      <c r="F169" s="157" t="s">
        <v>558</v>
      </c>
      <c r="G169" s="172" t="s">
        <v>34</v>
      </c>
    </row>
    <row r="170" spans="1:7" x14ac:dyDescent="0.3">
      <c r="A170" s="173" t="s">
        <v>110</v>
      </c>
      <c r="B170" s="174" t="s">
        <v>99</v>
      </c>
      <c r="C170" s="175">
        <v>5</v>
      </c>
      <c r="D170" s="175">
        <v>14</v>
      </c>
      <c r="E170" s="174" t="s">
        <v>487</v>
      </c>
      <c r="F170" s="174" t="s">
        <v>487</v>
      </c>
      <c r="G170" s="176">
        <v>4622</v>
      </c>
    </row>
    <row r="171" spans="1:7" ht="15" thickBot="1" x14ac:dyDescent="0.35">
      <c r="A171" s="177"/>
      <c r="B171" s="178" t="s">
        <v>34</v>
      </c>
      <c r="C171" s="178" t="s">
        <v>496</v>
      </c>
      <c r="D171" s="178" t="s">
        <v>514</v>
      </c>
      <c r="E171" s="178" t="s">
        <v>662</v>
      </c>
      <c r="F171" s="178" t="s">
        <v>491</v>
      </c>
      <c r="G171" s="179" t="s">
        <v>34</v>
      </c>
    </row>
    <row r="172" spans="1:7" x14ac:dyDescent="0.3">
      <c r="A172" s="154" t="s">
        <v>111</v>
      </c>
      <c r="B172" s="157" t="s">
        <v>99</v>
      </c>
      <c r="C172" s="156">
        <v>4</v>
      </c>
      <c r="D172" s="156">
        <v>13</v>
      </c>
      <c r="E172" s="157" t="s">
        <v>487</v>
      </c>
      <c r="F172" s="157" t="s">
        <v>487</v>
      </c>
      <c r="G172" s="180">
        <v>4986</v>
      </c>
    </row>
    <row r="173" spans="1:7" ht="15" thickBot="1" x14ac:dyDescent="0.35">
      <c r="A173" s="154"/>
      <c r="B173" s="157" t="s">
        <v>34</v>
      </c>
      <c r="C173" s="157" t="s">
        <v>505</v>
      </c>
      <c r="D173" s="157" t="s">
        <v>563</v>
      </c>
      <c r="E173" s="157" t="s">
        <v>666</v>
      </c>
      <c r="F173" s="157" t="s">
        <v>509</v>
      </c>
      <c r="G173" s="172" t="s">
        <v>34</v>
      </c>
    </row>
    <row r="174" spans="1:7" x14ac:dyDescent="0.3">
      <c r="A174" s="173" t="s">
        <v>112</v>
      </c>
      <c r="B174" s="174" t="s">
        <v>99</v>
      </c>
      <c r="C174" s="175">
        <v>4</v>
      </c>
      <c r="D174" s="175">
        <v>5</v>
      </c>
      <c r="E174" s="174" t="s">
        <v>487</v>
      </c>
      <c r="F174" s="174" t="s">
        <v>487</v>
      </c>
      <c r="G174" s="176">
        <v>4514</v>
      </c>
    </row>
    <row r="175" spans="1:7" ht="15" thickBot="1" x14ac:dyDescent="0.35">
      <c r="A175" s="177"/>
      <c r="B175" s="178" t="s">
        <v>34</v>
      </c>
      <c r="C175" s="178" t="s">
        <v>505</v>
      </c>
      <c r="D175" s="178" t="s">
        <v>496</v>
      </c>
      <c r="E175" s="178" t="s">
        <v>676</v>
      </c>
      <c r="F175" s="178" t="s">
        <v>491</v>
      </c>
      <c r="G175" s="179" t="s">
        <v>34</v>
      </c>
    </row>
    <row r="176" spans="1:7" x14ac:dyDescent="0.3">
      <c r="A176" s="154" t="s">
        <v>113</v>
      </c>
      <c r="B176" s="157" t="s">
        <v>99</v>
      </c>
      <c r="C176" s="156">
        <v>2</v>
      </c>
      <c r="D176" s="156">
        <v>4</v>
      </c>
      <c r="E176" s="157" t="s">
        <v>487</v>
      </c>
      <c r="F176" s="157" t="s">
        <v>487</v>
      </c>
      <c r="G176" s="180">
        <v>6838</v>
      </c>
    </row>
    <row r="177" spans="1:7" ht="15" thickBot="1" x14ac:dyDescent="0.35">
      <c r="A177" s="154"/>
      <c r="B177" s="157" t="s">
        <v>34</v>
      </c>
      <c r="C177" s="157" t="s">
        <v>498</v>
      </c>
      <c r="D177" s="157" t="s">
        <v>505</v>
      </c>
      <c r="E177" s="157" t="s">
        <v>691</v>
      </c>
      <c r="F177" s="157" t="s">
        <v>571</v>
      </c>
      <c r="G177" s="172" t="s">
        <v>34</v>
      </c>
    </row>
    <row r="178" spans="1:7" x14ac:dyDescent="0.3">
      <c r="A178" s="173" t="s">
        <v>114</v>
      </c>
      <c r="B178" s="174" t="s">
        <v>99</v>
      </c>
      <c r="C178" s="175">
        <v>3</v>
      </c>
      <c r="D178" s="175">
        <v>8</v>
      </c>
      <c r="E178" s="184" t="s">
        <v>487</v>
      </c>
      <c r="F178" s="184" t="s">
        <v>487</v>
      </c>
      <c r="G178" s="176">
        <v>4869</v>
      </c>
    </row>
    <row r="179" spans="1:7" ht="15" thickBot="1" x14ac:dyDescent="0.35">
      <c r="A179" s="177"/>
      <c r="B179" s="178" t="s">
        <v>34</v>
      </c>
      <c r="C179" s="178">
        <v>3</v>
      </c>
      <c r="D179" s="178">
        <v>8</v>
      </c>
      <c r="E179" s="185" t="s">
        <v>497</v>
      </c>
      <c r="F179" s="185" t="s">
        <v>491</v>
      </c>
      <c r="G179" s="179" t="s">
        <v>34</v>
      </c>
    </row>
    <row r="180" spans="1:7" x14ac:dyDescent="0.3">
      <c r="A180" s="154" t="s">
        <v>115</v>
      </c>
      <c r="B180" s="157" t="s">
        <v>99</v>
      </c>
      <c r="C180" s="156">
        <v>7</v>
      </c>
      <c r="D180" s="156">
        <v>11</v>
      </c>
      <c r="E180" s="157" t="s">
        <v>487</v>
      </c>
      <c r="F180" s="157" t="s">
        <v>487</v>
      </c>
      <c r="G180" s="180">
        <v>4768</v>
      </c>
    </row>
    <row r="181" spans="1:7" ht="15" thickBot="1" x14ac:dyDescent="0.35">
      <c r="A181" s="154"/>
      <c r="B181" s="157" t="s">
        <v>34</v>
      </c>
      <c r="C181" s="157" t="s">
        <v>538</v>
      </c>
      <c r="D181" s="157" t="s">
        <v>492</v>
      </c>
      <c r="E181" s="157" t="s">
        <v>692</v>
      </c>
      <c r="F181" s="157" t="s">
        <v>518</v>
      </c>
      <c r="G181" s="172" t="s">
        <v>34</v>
      </c>
    </row>
    <row r="182" spans="1:7" x14ac:dyDescent="0.3">
      <c r="A182" s="173" t="s">
        <v>116</v>
      </c>
      <c r="B182" s="174" t="s">
        <v>99</v>
      </c>
      <c r="C182" s="175">
        <v>6</v>
      </c>
      <c r="D182" s="175">
        <v>6</v>
      </c>
      <c r="E182" s="174" t="s">
        <v>498</v>
      </c>
      <c r="F182" s="174" t="s">
        <v>498</v>
      </c>
      <c r="G182" s="176">
        <v>5214</v>
      </c>
    </row>
    <row r="183" spans="1:7" x14ac:dyDescent="0.3">
      <c r="A183" s="181"/>
      <c r="B183" s="182" t="s">
        <v>34</v>
      </c>
      <c r="C183" s="182" t="s">
        <v>489</v>
      </c>
      <c r="D183" s="182" t="s">
        <v>551</v>
      </c>
      <c r="E183" s="182" t="s">
        <v>556</v>
      </c>
      <c r="F183" s="182" t="s">
        <v>617</v>
      </c>
      <c r="G183" s="183" t="s">
        <v>34</v>
      </c>
    </row>
    <row r="184" spans="1:7" ht="15" thickBot="1" x14ac:dyDescent="0.35">
      <c r="A184" s="177"/>
      <c r="B184" s="178" t="s">
        <v>34</v>
      </c>
      <c r="C184" s="178" t="s">
        <v>551</v>
      </c>
      <c r="D184" s="178" t="s">
        <v>489</v>
      </c>
      <c r="E184" s="178" t="s">
        <v>679</v>
      </c>
      <c r="F184" s="178" t="s">
        <v>558</v>
      </c>
      <c r="G184" s="179" t="s">
        <v>34</v>
      </c>
    </row>
    <row r="185" spans="1:7" x14ac:dyDescent="0.3">
      <c r="A185" s="154" t="s">
        <v>117</v>
      </c>
      <c r="B185" s="157" t="s">
        <v>99</v>
      </c>
      <c r="C185" s="156">
        <v>5</v>
      </c>
      <c r="D185" s="156">
        <v>11</v>
      </c>
      <c r="E185" s="157" t="s">
        <v>487</v>
      </c>
      <c r="F185" s="157" t="s">
        <v>487</v>
      </c>
      <c r="G185" s="180">
        <v>5432</v>
      </c>
    </row>
    <row r="186" spans="1:7" ht="15" thickBot="1" x14ac:dyDescent="0.35">
      <c r="A186" s="154"/>
      <c r="B186" s="157" t="s">
        <v>34</v>
      </c>
      <c r="C186" s="157" t="s">
        <v>496</v>
      </c>
      <c r="D186" s="157" t="s">
        <v>492</v>
      </c>
      <c r="E186" s="157" t="s">
        <v>695</v>
      </c>
      <c r="F186" s="157" t="s">
        <v>558</v>
      </c>
      <c r="G186" s="172" t="s">
        <v>34</v>
      </c>
    </row>
    <row r="187" spans="1:7" x14ac:dyDescent="0.3">
      <c r="A187" s="173" t="s">
        <v>118</v>
      </c>
      <c r="B187" s="174" t="s">
        <v>99</v>
      </c>
      <c r="C187" s="175">
        <v>4</v>
      </c>
      <c r="D187" s="175">
        <v>9</v>
      </c>
      <c r="E187" s="174" t="s">
        <v>487</v>
      </c>
      <c r="F187" s="174" t="s">
        <v>487</v>
      </c>
      <c r="G187" s="176">
        <v>6164</v>
      </c>
    </row>
    <row r="188" spans="1:7" ht="15" thickBot="1" x14ac:dyDescent="0.35">
      <c r="A188" s="177"/>
      <c r="B188" s="178" t="s">
        <v>34</v>
      </c>
      <c r="C188" s="178" t="s">
        <v>505</v>
      </c>
      <c r="D188" s="178" t="s">
        <v>499</v>
      </c>
      <c r="E188" s="178" t="s">
        <v>669</v>
      </c>
      <c r="F188" s="178" t="s">
        <v>528</v>
      </c>
      <c r="G188" s="179" t="s">
        <v>34</v>
      </c>
    </row>
    <row r="189" spans="1:7" x14ac:dyDescent="0.3">
      <c r="A189" s="154" t="s">
        <v>119</v>
      </c>
      <c r="B189" s="157" t="s">
        <v>99</v>
      </c>
      <c r="C189" s="156">
        <v>3</v>
      </c>
      <c r="D189" s="156">
        <v>5</v>
      </c>
      <c r="E189" s="157" t="s">
        <v>487</v>
      </c>
      <c r="F189" s="157" t="s">
        <v>487</v>
      </c>
      <c r="G189" s="180">
        <v>5641</v>
      </c>
    </row>
    <row r="190" spans="1:7" ht="15" thickBot="1" x14ac:dyDescent="0.35">
      <c r="A190" s="154"/>
      <c r="B190" s="157" t="s">
        <v>34</v>
      </c>
      <c r="C190" s="157" t="s">
        <v>488</v>
      </c>
      <c r="D190" s="157" t="s">
        <v>496</v>
      </c>
      <c r="E190" s="157" t="s">
        <v>711</v>
      </c>
      <c r="F190" s="157" t="s">
        <v>491</v>
      </c>
      <c r="G190" s="172" t="s">
        <v>34</v>
      </c>
    </row>
    <row r="191" spans="1:7" x14ac:dyDescent="0.3">
      <c r="A191" s="173" t="s">
        <v>120</v>
      </c>
      <c r="B191" s="174" t="s">
        <v>99</v>
      </c>
      <c r="C191" s="175">
        <v>1</v>
      </c>
      <c r="D191" s="175">
        <v>4</v>
      </c>
      <c r="E191" s="174" t="s">
        <v>487</v>
      </c>
      <c r="F191" s="174" t="s">
        <v>487</v>
      </c>
      <c r="G191" s="176">
        <v>6831</v>
      </c>
    </row>
    <row r="192" spans="1:7" ht="15" thickBot="1" x14ac:dyDescent="0.35">
      <c r="A192" s="177"/>
      <c r="B192" s="178" t="s">
        <v>34</v>
      </c>
      <c r="C192" s="178" t="s">
        <v>487</v>
      </c>
      <c r="D192" s="178" t="s">
        <v>505</v>
      </c>
      <c r="E192" s="178" t="s">
        <v>730</v>
      </c>
      <c r="F192" s="178" t="s">
        <v>731</v>
      </c>
      <c r="G192" s="179" t="s">
        <v>34</v>
      </c>
    </row>
    <row r="193" spans="1:7" x14ac:dyDescent="0.3">
      <c r="A193" s="154" t="s">
        <v>121</v>
      </c>
      <c r="B193" s="157" t="s">
        <v>99</v>
      </c>
      <c r="C193" s="156">
        <v>4</v>
      </c>
      <c r="D193" s="156">
        <v>10</v>
      </c>
      <c r="E193" s="157" t="s">
        <v>487</v>
      </c>
      <c r="F193" s="157" t="s">
        <v>487</v>
      </c>
      <c r="G193" s="180">
        <v>6119</v>
      </c>
    </row>
    <row r="194" spans="1:7" ht="15" thickBot="1" x14ac:dyDescent="0.35">
      <c r="A194" s="154"/>
      <c r="B194" s="157" t="s">
        <v>34</v>
      </c>
      <c r="C194" s="157" t="s">
        <v>505</v>
      </c>
      <c r="D194" s="157" t="s">
        <v>524</v>
      </c>
      <c r="E194" s="157" t="s">
        <v>576</v>
      </c>
      <c r="F194" s="157" t="s">
        <v>589</v>
      </c>
      <c r="G194" s="172" t="s">
        <v>34</v>
      </c>
    </row>
    <row r="195" spans="1:7" x14ac:dyDescent="0.3">
      <c r="A195" s="173" t="s">
        <v>122</v>
      </c>
      <c r="B195" s="174" t="s">
        <v>99</v>
      </c>
      <c r="C195" s="175">
        <v>6</v>
      </c>
      <c r="D195" s="175">
        <v>10</v>
      </c>
      <c r="E195" s="174" t="s">
        <v>487</v>
      </c>
      <c r="F195" s="174" t="s">
        <v>487</v>
      </c>
      <c r="G195" s="176">
        <v>6582</v>
      </c>
    </row>
    <row r="196" spans="1:7" ht="15" thickBot="1" x14ac:dyDescent="0.35">
      <c r="A196" s="177"/>
      <c r="B196" s="178" t="s">
        <v>34</v>
      </c>
      <c r="C196" s="178" t="s">
        <v>489</v>
      </c>
      <c r="D196" s="178" t="s">
        <v>524</v>
      </c>
      <c r="E196" s="178" t="s">
        <v>537</v>
      </c>
      <c r="F196" s="178" t="s">
        <v>733</v>
      </c>
      <c r="G196" s="179" t="s">
        <v>34</v>
      </c>
    </row>
    <row r="197" spans="1:7" x14ac:dyDescent="0.3">
      <c r="A197" s="154" t="s">
        <v>123</v>
      </c>
      <c r="B197" s="157" t="s">
        <v>99</v>
      </c>
      <c r="C197" s="156">
        <v>7</v>
      </c>
      <c r="D197" s="156">
        <v>17</v>
      </c>
      <c r="E197" s="157" t="s">
        <v>487</v>
      </c>
      <c r="F197" s="157" t="s">
        <v>487</v>
      </c>
      <c r="G197" s="180">
        <v>5933</v>
      </c>
    </row>
    <row r="198" spans="1:7" ht="15" thickBot="1" x14ac:dyDescent="0.35">
      <c r="A198" s="154"/>
      <c r="B198" s="157" t="s">
        <v>34</v>
      </c>
      <c r="C198" s="157" t="s">
        <v>538</v>
      </c>
      <c r="D198" s="157" t="s">
        <v>521</v>
      </c>
      <c r="E198" s="157" t="s">
        <v>557</v>
      </c>
      <c r="F198" s="157" t="s">
        <v>617</v>
      </c>
      <c r="G198" s="172" t="s">
        <v>34</v>
      </c>
    </row>
    <row r="199" spans="1:7" x14ac:dyDescent="0.3">
      <c r="A199" s="173" t="s">
        <v>124</v>
      </c>
      <c r="B199" s="174" t="s">
        <v>99</v>
      </c>
      <c r="C199" s="174">
        <v>3</v>
      </c>
      <c r="D199" s="174">
        <v>9</v>
      </c>
      <c r="E199" s="184" t="s">
        <v>487</v>
      </c>
      <c r="F199" s="184" t="s">
        <v>487</v>
      </c>
      <c r="G199" s="176">
        <v>4220</v>
      </c>
    </row>
    <row r="200" spans="1:7" ht="15" thickBot="1" x14ac:dyDescent="0.35">
      <c r="A200" s="177"/>
      <c r="B200" s="178"/>
      <c r="C200" s="178">
        <v>3</v>
      </c>
      <c r="D200" s="178">
        <v>9</v>
      </c>
      <c r="E200" s="185" t="s">
        <v>497</v>
      </c>
      <c r="F200" s="185" t="s">
        <v>528</v>
      </c>
      <c r="G200" s="186"/>
    </row>
    <row r="201" spans="1:7" x14ac:dyDescent="0.3">
      <c r="A201" s="135" t="s">
        <v>125</v>
      </c>
      <c r="B201" s="138" t="s">
        <v>99</v>
      </c>
      <c r="C201" s="137">
        <v>2</v>
      </c>
      <c r="D201" s="137">
        <v>8</v>
      </c>
      <c r="E201" s="138" t="s">
        <v>487</v>
      </c>
      <c r="F201" s="138" t="s">
        <v>487</v>
      </c>
      <c r="G201" s="171">
        <v>4610</v>
      </c>
    </row>
    <row r="202" spans="1:7" ht="15" thickBot="1" x14ac:dyDescent="0.35">
      <c r="A202" s="140"/>
      <c r="B202" s="142" t="s">
        <v>34</v>
      </c>
      <c r="C202" s="142" t="s">
        <v>498</v>
      </c>
      <c r="D202" s="142" t="s">
        <v>506</v>
      </c>
      <c r="E202" s="142" t="s">
        <v>742</v>
      </c>
      <c r="F202" s="142" t="s">
        <v>504</v>
      </c>
      <c r="G202" s="187" t="s">
        <v>34</v>
      </c>
    </row>
    <row r="203" spans="1:7" x14ac:dyDescent="0.3">
      <c r="A203" s="173" t="s">
        <v>126</v>
      </c>
      <c r="B203" s="174" t="s">
        <v>99</v>
      </c>
      <c r="C203" s="174">
        <v>2</v>
      </c>
      <c r="D203" s="174">
        <v>6</v>
      </c>
      <c r="E203" s="184" t="s">
        <v>487</v>
      </c>
      <c r="F203" s="184" t="s">
        <v>487</v>
      </c>
      <c r="G203" s="176">
        <v>5531</v>
      </c>
    </row>
    <row r="204" spans="1:7" ht="15" thickBot="1" x14ac:dyDescent="0.35">
      <c r="A204" s="177"/>
      <c r="B204" s="178"/>
      <c r="C204" s="178">
        <v>2</v>
      </c>
      <c r="D204" s="178">
        <v>6</v>
      </c>
      <c r="E204" s="185" t="s">
        <v>834</v>
      </c>
      <c r="F204" s="185" t="s">
        <v>558</v>
      </c>
      <c r="G204" s="186"/>
    </row>
    <row r="205" spans="1:7" x14ac:dyDescent="0.3">
      <c r="A205" s="154" t="s">
        <v>127</v>
      </c>
      <c r="B205" s="157" t="s">
        <v>99</v>
      </c>
      <c r="C205" s="156">
        <v>2</v>
      </c>
      <c r="D205" s="156">
        <v>11</v>
      </c>
      <c r="E205" s="157" t="s">
        <v>34</v>
      </c>
      <c r="F205" s="157" t="s">
        <v>487</v>
      </c>
      <c r="G205" s="180">
        <v>4978</v>
      </c>
    </row>
    <row r="206" spans="1:7" ht="15" thickBot="1" x14ac:dyDescent="0.35">
      <c r="A206" s="154"/>
      <c r="B206" s="157" t="s">
        <v>34</v>
      </c>
      <c r="C206" s="157" t="s">
        <v>498</v>
      </c>
      <c r="D206" s="157" t="s">
        <v>492</v>
      </c>
      <c r="E206" s="157" t="s">
        <v>34</v>
      </c>
      <c r="F206" s="157" t="s">
        <v>743</v>
      </c>
      <c r="G206" s="172" t="s">
        <v>34</v>
      </c>
    </row>
    <row r="207" spans="1:7" x14ac:dyDescent="0.3">
      <c r="A207" s="173" t="s">
        <v>128</v>
      </c>
      <c r="B207" s="174" t="s">
        <v>99</v>
      </c>
      <c r="C207" s="175">
        <v>6</v>
      </c>
      <c r="D207" s="175">
        <v>10</v>
      </c>
      <c r="E207" s="174" t="s">
        <v>487</v>
      </c>
      <c r="F207" s="174" t="s">
        <v>487</v>
      </c>
      <c r="G207" s="176">
        <v>5784</v>
      </c>
    </row>
    <row r="208" spans="1:7" ht="15" thickBot="1" x14ac:dyDescent="0.35">
      <c r="A208" s="177"/>
      <c r="B208" s="178" t="s">
        <v>34</v>
      </c>
      <c r="C208" s="178" t="s">
        <v>489</v>
      </c>
      <c r="D208" s="178" t="s">
        <v>524</v>
      </c>
      <c r="E208" s="178" t="s">
        <v>745</v>
      </c>
      <c r="F208" s="178" t="s">
        <v>746</v>
      </c>
      <c r="G208" s="179" t="s">
        <v>34</v>
      </c>
    </row>
    <row r="209" spans="1:7" x14ac:dyDescent="0.3">
      <c r="A209" s="154" t="s">
        <v>129</v>
      </c>
      <c r="B209" s="157" t="s">
        <v>99</v>
      </c>
      <c r="C209" s="156">
        <v>2</v>
      </c>
      <c r="D209" s="156">
        <v>6</v>
      </c>
      <c r="E209" s="157" t="s">
        <v>487</v>
      </c>
      <c r="F209" s="157" t="s">
        <v>487</v>
      </c>
      <c r="G209" s="180">
        <v>6443</v>
      </c>
    </row>
    <row r="210" spans="1:7" ht="15" thickBot="1" x14ac:dyDescent="0.35">
      <c r="A210" s="154"/>
      <c r="B210" s="157" t="s">
        <v>34</v>
      </c>
      <c r="C210" s="157" t="s">
        <v>498</v>
      </c>
      <c r="D210" s="157" t="s">
        <v>489</v>
      </c>
      <c r="E210" s="157" t="s">
        <v>748</v>
      </c>
      <c r="F210" s="157" t="s">
        <v>515</v>
      </c>
      <c r="G210" s="172" t="s">
        <v>34</v>
      </c>
    </row>
    <row r="211" spans="1:7" x14ac:dyDescent="0.3">
      <c r="A211" s="173" t="s">
        <v>130</v>
      </c>
      <c r="B211" s="174" t="s">
        <v>99</v>
      </c>
      <c r="C211" s="175">
        <v>2</v>
      </c>
      <c r="D211" s="175">
        <v>7</v>
      </c>
      <c r="E211" s="174" t="s">
        <v>487</v>
      </c>
      <c r="F211" s="174" t="s">
        <v>487</v>
      </c>
      <c r="G211" s="176">
        <v>4080</v>
      </c>
    </row>
    <row r="212" spans="1:7" ht="15" thickBot="1" x14ac:dyDescent="0.35">
      <c r="A212" s="177"/>
      <c r="B212" s="178" t="s">
        <v>34</v>
      </c>
      <c r="C212" s="178" t="s">
        <v>498</v>
      </c>
      <c r="D212" s="178" t="s">
        <v>538</v>
      </c>
      <c r="E212" s="178" t="s">
        <v>749</v>
      </c>
      <c r="F212" s="178" t="s">
        <v>558</v>
      </c>
      <c r="G212" s="179" t="s">
        <v>34</v>
      </c>
    </row>
    <row r="213" spans="1:7" x14ac:dyDescent="0.3">
      <c r="A213" s="154" t="s">
        <v>131</v>
      </c>
      <c r="B213" s="157" t="s">
        <v>99</v>
      </c>
      <c r="C213" s="156">
        <v>9</v>
      </c>
      <c r="D213" s="156">
        <v>10</v>
      </c>
      <c r="E213" s="157" t="s">
        <v>487</v>
      </c>
      <c r="F213" s="157" t="s">
        <v>487</v>
      </c>
      <c r="G213" s="180">
        <v>5945</v>
      </c>
    </row>
    <row r="214" spans="1:7" ht="15" thickBot="1" x14ac:dyDescent="0.35">
      <c r="A214" s="154"/>
      <c r="B214" s="157" t="s">
        <v>34</v>
      </c>
      <c r="C214" s="157" t="s">
        <v>499</v>
      </c>
      <c r="D214" s="157" t="s">
        <v>524</v>
      </c>
      <c r="E214" s="157" t="s">
        <v>495</v>
      </c>
      <c r="F214" s="157" t="s">
        <v>491</v>
      </c>
      <c r="G214" s="172" t="s">
        <v>34</v>
      </c>
    </row>
    <row r="215" spans="1:7" x14ac:dyDescent="0.3">
      <c r="A215" s="173" t="s">
        <v>132</v>
      </c>
      <c r="B215" s="174" t="s">
        <v>99</v>
      </c>
      <c r="C215" s="175">
        <v>6</v>
      </c>
      <c r="D215" s="175">
        <v>32</v>
      </c>
      <c r="E215" s="174" t="s">
        <v>487</v>
      </c>
      <c r="F215" s="174" t="s">
        <v>487</v>
      </c>
      <c r="G215" s="176">
        <v>6997</v>
      </c>
    </row>
    <row r="216" spans="1:7" ht="15" thickBot="1" x14ac:dyDescent="0.35">
      <c r="A216" s="177"/>
      <c r="B216" s="178" t="s">
        <v>34</v>
      </c>
      <c r="C216" s="178" t="s">
        <v>489</v>
      </c>
      <c r="D216" s="178" t="s">
        <v>594</v>
      </c>
      <c r="E216" s="178" t="s">
        <v>750</v>
      </c>
      <c r="F216" s="178" t="s">
        <v>633</v>
      </c>
      <c r="G216" s="179" t="s">
        <v>34</v>
      </c>
    </row>
    <row r="217" spans="1:7" x14ac:dyDescent="0.3">
      <c r="A217" s="135" t="s">
        <v>133</v>
      </c>
      <c r="B217" s="138" t="s">
        <v>99</v>
      </c>
      <c r="C217" s="137">
        <v>5</v>
      </c>
      <c r="D217" s="137">
        <v>10</v>
      </c>
      <c r="E217" s="138" t="s">
        <v>487</v>
      </c>
      <c r="F217" s="138" t="s">
        <v>487</v>
      </c>
      <c r="G217" s="171">
        <v>4168</v>
      </c>
    </row>
    <row r="218" spans="1:7" ht="15" thickBot="1" x14ac:dyDescent="0.35">
      <c r="A218" s="140"/>
      <c r="B218" s="142" t="s">
        <v>34</v>
      </c>
      <c r="C218" s="142" t="s">
        <v>496</v>
      </c>
      <c r="D218" s="142" t="s">
        <v>524</v>
      </c>
      <c r="E218" s="142" t="s">
        <v>756</v>
      </c>
      <c r="F218" s="142" t="s">
        <v>491</v>
      </c>
      <c r="G218" s="187" t="s">
        <v>34</v>
      </c>
    </row>
    <row r="219" spans="1:7" x14ac:dyDescent="0.3">
      <c r="A219" s="173" t="s">
        <v>134</v>
      </c>
      <c r="B219" s="174" t="s">
        <v>99</v>
      </c>
      <c r="C219" s="174">
        <v>6</v>
      </c>
      <c r="D219" s="174">
        <v>9</v>
      </c>
      <c r="E219" s="184" t="s">
        <v>487</v>
      </c>
      <c r="F219" s="184" t="s">
        <v>487</v>
      </c>
      <c r="G219" s="176">
        <v>4934</v>
      </c>
    </row>
    <row r="220" spans="1:7" ht="15" thickBot="1" x14ac:dyDescent="0.35">
      <c r="A220" s="177"/>
      <c r="B220" s="178"/>
      <c r="C220" s="178">
        <v>6</v>
      </c>
      <c r="D220" s="178">
        <v>9</v>
      </c>
      <c r="E220" s="185" t="s">
        <v>834</v>
      </c>
      <c r="F220" s="185" t="s">
        <v>515</v>
      </c>
      <c r="G220" s="186"/>
    </row>
    <row r="221" spans="1:7" x14ac:dyDescent="0.3">
      <c r="A221" s="154" t="s">
        <v>135</v>
      </c>
      <c r="B221" s="157" t="s">
        <v>99</v>
      </c>
      <c r="C221" s="156">
        <v>6</v>
      </c>
      <c r="D221" s="156">
        <v>9</v>
      </c>
      <c r="E221" s="157" t="s">
        <v>487</v>
      </c>
      <c r="F221" s="157" t="s">
        <v>487</v>
      </c>
      <c r="G221" s="180">
        <v>5857</v>
      </c>
    </row>
    <row r="222" spans="1:7" ht="15" thickBot="1" x14ac:dyDescent="0.35">
      <c r="A222" s="154"/>
      <c r="B222" s="157" t="s">
        <v>34</v>
      </c>
      <c r="C222" s="157" t="s">
        <v>489</v>
      </c>
      <c r="D222" s="157" t="s">
        <v>499</v>
      </c>
      <c r="E222" s="157" t="s">
        <v>761</v>
      </c>
      <c r="F222" s="157" t="s">
        <v>743</v>
      </c>
      <c r="G222" s="172" t="s">
        <v>34</v>
      </c>
    </row>
    <row r="223" spans="1:7" x14ac:dyDescent="0.3">
      <c r="A223" s="173" t="s">
        <v>136</v>
      </c>
      <c r="B223" s="174" t="s">
        <v>99</v>
      </c>
      <c r="C223" s="175">
        <v>4</v>
      </c>
      <c r="D223" s="175">
        <v>14</v>
      </c>
      <c r="E223" s="174">
        <v>1</v>
      </c>
      <c r="F223" s="174" t="s">
        <v>487</v>
      </c>
      <c r="G223" s="176">
        <v>4141</v>
      </c>
    </row>
    <row r="224" spans="1:7" ht="15" thickBot="1" x14ac:dyDescent="0.35">
      <c r="A224" s="177"/>
      <c r="B224" s="178" t="s">
        <v>34</v>
      </c>
      <c r="C224" s="178" t="s">
        <v>505</v>
      </c>
      <c r="D224" s="178" t="s">
        <v>514</v>
      </c>
      <c r="E224" s="178" t="s">
        <v>34</v>
      </c>
      <c r="F224" s="178" t="s">
        <v>491</v>
      </c>
      <c r="G224" s="179" t="s">
        <v>34</v>
      </c>
    </row>
    <row r="225" spans="1:7" x14ac:dyDescent="0.3">
      <c r="A225" s="135" t="s">
        <v>137</v>
      </c>
      <c r="B225" s="138" t="s">
        <v>99</v>
      </c>
      <c r="C225" s="138">
        <v>4</v>
      </c>
      <c r="D225" s="138">
        <v>12</v>
      </c>
      <c r="E225" s="188" t="s">
        <v>487</v>
      </c>
      <c r="F225" s="188" t="s">
        <v>487</v>
      </c>
      <c r="G225" s="171">
        <v>4197</v>
      </c>
    </row>
    <row r="226" spans="1:7" ht="15" thickBot="1" x14ac:dyDescent="0.35">
      <c r="A226" s="140"/>
      <c r="B226" s="142"/>
      <c r="C226" s="142">
        <v>4</v>
      </c>
      <c r="D226" s="142">
        <v>12</v>
      </c>
      <c r="E226" s="189" t="s">
        <v>2559</v>
      </c>
      <c r="F226" s="189" t="s">
        <v>491</v>
      </c>
      <c r="G226" s="190"/>
    </row>
    <row r="227" spans="1:7" x14ac:dyDescent="0.3">
      <c r="A227" s="173" t="s">
        <v>138</v>
      </c>
      <c r="B227" s="174" t="s">
        <v>99</v>
      </c>
      <c r="C227" s="175">
        <v>9</v>
      </c>
      <c r="D227" s="175">
        <v>8</v>
      </c>
      <c r="E227" s="174" t="s">
        <v>488</v>
      </c>
      <c r="F227" s="174" t="s">
        <v>488</v>
      </c>
      <c r="G227" s="176">
        <v>5068</v>
      </c>
    </row>
    <row r="228" spans="1:7" x14ac:dyDescent="0.3">
      <c r="A228" s="181"/>
      <c r="B228" s="182" t="s">
        <v>34</v>
      </c>
      <c r="C228" s="182" t="s">
        <v>538</v>
      </c>
      <c r="D228" s="182" t="s">
        <v>489</v>
      </c>
      <c r="E228" s="182" t="s">
        <v>769</v>
      </c>
      <c r="F228" s="182" t="s">
        <v>504</v>
      </c>
      <c r="G228" s="183" t="s">
        <v>34</v>
      </c>
    </row>
    <row r="229" spans="1:7" x14ac:dyDescent="0.3">
      <c r="A229" s="181"/>
      <c r="B229" s="182" t="s">
        <v>34</v>
      </c>
      <c r="C229" s="182" t="s">
        <v>487</v>
      </c>
      <c r="D229" s="182" t="s">
        <v>487</v>
      </c>
      <c r="E229" s="182" t="s">
        <v>770</v>
      </c>
      <c r="F229" s="182" t="s">
        <v>491</v>
      </c>
      <c r="G229" s="183" t="s">
        <v>34</v>
      </c>
    </row>
    <row r="230" spans="1:7" ht="15" thickBot="1" x14ac:dyDescent="0.35">
      <c r="A230" s="177"/>
      <c r="B230" s="178" t="s">
        <v>34</v>
      </c>
      <c r="C230" s="178" t="s">
        <v>487</v>
      </c>
      <c r="D230" s="178" t="s">
        <v>487</v>
      </c>
      <c r="E230" s="178" t="s">
        <v>771</v>
      </c>
      <c r="F230" s="178" t="s">
        <v>558</v>
      </c>
      <c r="G230" s="179" t="s">
        <v>34</v>
      </c>
    </row>
    <row r="231" spans="1:7" x14ac:dyDescent="0.3">
      <c r="A231" s="154" t="s">
        <v>139</v>
      </c>
      <c r="B231" s="157" t="s">
        <v>99</v>
      </c>
      <c r="C231" s="156">
        <v>3</v>
      </c>
      <c r="D231" s="156">
        <v>11</v>
      </c>
      <c r="E231" s="157" t="s">
        <v>487</v>
      </c>
      <c r="F231" s="157" t="s">
        <v>487</v>
      </c>
      <c r="G231" s="180">
        <v>4968</v>
      </c>
    </row>
    <row r="232" spans="1:7" ht="15" thickBot="1" x14ac:dyDescent="0.35">
      <c r="A232" s="154"/>
      <c r="B232" s="157" t="s">
        <v>34</v>
      </c>
      <c r="C232" s="157" t="s">
        <v>488</v>
      </c>
      <c r="D232" s="157" t="s">
        <v>492</v>
      </c>
      <c r="E232" s="157" t="s">
        <v>772</v>
      </c>
      <c r="F232" s="157" t="s">
        <v>541</v>
      </c>
      <c r="G232" s="172" t="s">
        <v>34</v>
      </c>
    </row>
    <row r="233" spans="1:7" x14ac:dyDescent="0.3">
      <c r="A233" s="173" t="s">
        <v>140</v>
      </c>
      <c r="B233" s="174" t="s">
        <v>99</v>
      </c>
      <c r="C233" s="175">
        <v>3</v>
      </c>
      <c r="D233" s="175">
        <v>7</v>
      </c>
      <c r="E233" s="174" t="s">
        <v>487</v>
      </c>
      <c r="F233" s="174" t="s">
        <v>487</v>
      </c>
      <c r="G233" s="176">
        <v>4101</v>
      </c>
    </row>
    <row r="234" spans="1:7" ht="15" thickBot="1" x14ac:dyDescent="0.35">
      <c r="A234" s="177"/>
      <c r="B234" s="178" t="s">
        <v>34</v>
      </c>
      <c r="C234" s="178" t="s">
        <v>488</v>
      </c>
      <c r="D234" s="178" t="s">
        <v>538</v>
      </c>
      <c r="E234" s="178" t="s">
        <v>777</v>
      </c>
      <c r="F234" s="178" t="s">
        <v>562</v>
      </c>
      <c r="G234" s="179" t="s">
        <v>34</v>
      </c>
    </row>
    <row r="235" spans="1:7" x14ac:dyDescent="0.3">
      <c r="A235" s="154" t="s">
        <v>141</v>
      </c>
      <c r="B235" s="157" t="s">
        <v>99</v>
      </c>
      <c r="C235" s="156">
        <v>3</v>
      </c>
      <c r="D235" s="156">
        <v>7</v>
      </c>
      <c r="E235" s="157" t="s">
        <v>487</v>
      </c>
      <c r="F235" s="157" t="s">
        <v>487</v>
      </c>
      <c r="G235" s="180">
        <v>5241</v>
      </c>
    </row>
    <row r="236" spans="1:7" ht="15" thickBot="1" x14ac:dyDescent="0.35">
      <c r="A236" s="154"/>
      <c r="B236" s="157" t="s">
        <v>34</v>
      </c>
      <c r="C236" s="157" t="s">
        <v>488</v>
      </c>
      <c r="D236" s="157" t="s">
        <v>538</v>
      </c>
      <c r="E236" s="157" t="s">
        <v>497</v>
      </c>
      <c r="F236" s="157" t="s">
        <v>558</v>
      </c>
      <c r="G236" s="172" t="s">
        <v>34</v>
      </c>
    </row>
    <row r="237" spans="1:7" x14ac:dyDescent="0.3">
      <c r="A237" s="173" t="s">
        <v>142</v>
      </c>
      <c r="B237" s="174" t="s">
        <v>99</v>
      </c>
      <c r="C237" s="175">
        <v>4</v>
      </c>
      <c r="D237" s="175">
        <v>12</v>
      </c>
      <c r="E237" s="174" t="s">
        <v>487</v>
      </c>
      <c r="F237" s="174" t="s">
        <v>487</v>
      </c>
      <c r="G237" s="176">
        <v>5160</v>
      </c>
    </row>
    <row r="238" spans="1:7" ht="15" thickBot="1" x14ac:dyDescent="0.35">
      <c r="A238" s="177"/>
      <c r="B238" s="178" t="s">
        <v>34</v>
      </c>
      <c r="C238" s="178" t="s">
        <v>505</v>
      </c>
      <c r="D238" s="178" t="s">
        <v>519</v>
      </c>
      <c r="E238" s="178" t="s">
        <v>780</v>
      </c>
      <c r="F238" s="178" t="s">
        <v>781</v>
      </c>
      <c r="G238" s="179" t="s">
        <v>34</v>
      </c>
    </row>
    <row r="239" spans="1:7" x14ac:dyDescent="0.3">
      <c r="A239" s="135" t="s">
        <v>143</v>
      </c>
      <c r="B239" s="138" t="s">
        <v>99</v>
      </c>
      <c r="C239" s="137">
        <v>3</v>
      </c>
      <c r="D239" s="137">
        <v>42</v>
      </c>
      <c r="E239" s="138" t="s">
        <v>487</v>
      </c>
      <c r="F239" s="138" t="s">
        <v>487</v>
      </c>
      <c r="G239" s="171">
        <v>5841</v>
      </c>
    </row>
    <row r="240" spans="1:7" ht="15" thickBot="1" x14ac:dyDescent="0.35">
      <c r="A240" s="140"/>
      <c r="B240" s="142" t="s">
        <v>34</v>
      </c>
      <c r="C240" s="142" t="s">
        <v>488</v>
      </c>
      <c r="D240" s="142" t="s">
        <v>782</v>
      </c>
      <c r="E240" s="142" t="s">
        <v>783</v>
      </c>
      <c r="F240" s="142" t="s">
        <v>558</v>
      </c>
      <c r="G240" s="187" t="s">
        <v>34</v>
      </c>
    </row>
    <row r="241" spans="1:7" x14ac:dyDescent="0.3">
      <c r="A241" s="173" t="s">
        <v>144</v>
      </c>
      <c r="B241" s="174" t="s">
        <v>99</v>
      </c>
      <c r="C241" s="174" t="s">
        <v>34</v>
      </c>
      <c r="D241" s="174" t="s">
        <v>34</v>
      </c>
      <c r="E241" s="174" t="s">
        <v>34</v>
      </c>
      <c r="F241" s="174" t="s">
        <v>34</v>
      </c>
      <c r="G241" s="176">
        <v>4730</v>
      </c>
    </row>
    <row r="242" spans="1:7" ht="15" thickBot="1" x14ac:dyDescent="0.35">
      <c r="A242" s="177"/>
      <c r="B242" s="178"/>
      <c r="C242" s="178"/>
      <c r="D242" s="178"/>
      <c r="E242" s="178"/>
      <c r="F242" s="178"/>
      <c r="G242" s="186"/>
    </row>
    <row r="243" spans="1:7" x14ac:dyDescent="0.3">
      <c r="A243" s="154" t="s">
        <v>145</v>
      </c>
      <c r="B243" s="157" t="s">
        <v>99</v>
      </c>
      <c r="C243" s="156">
        <v>3</v>
      </c>
      <c r="D243" s="156">
        <v>7</v>
      </c>
      <c r="E243" s="157" t="s">
        <v>487</v>
      </c>
      <c r="F243" s="157" t="s">
        <v>487</v>
      </c>
      <c r="G243" s="180">
        <v>5072</v>
      </c>
    </row>
    <row r="244" spans="1:7" ht="15" thickBot="1" x14ac:dyDescent="0.35">
      <c r="A244" s="154"/>
      <c r="B244" s="157" t="s">
        <v>34</v>
      </c>
      <c r="C244" s="157" t="s">
        <v>488</v>
      </c>
      <c r="D244" s="157" t="s">
        <v>538</v>
      </c>
      <c r="E244" s="157" t="s">
        <v>674</v>
      </c>
      <c r="F244" s="157" t="s">
        <v>491</v>
      </c>
      <c r="G244" s="172" t="s">
        <v>34</v>
      </c>
    </row>
    <row r="245" spans="1:7" x14ac:dyDescent="0.3">
      <c r="A245" s="173" t="s">
        <v>146</v>
      </c>
      <c r="B245" s="174" t="s">
        <v>99</v>
      </c>
      <c r="C245" s="175">
        <v>9</v>
      </c>
      <c r="D245" s="175">
        <v>32</v>
      </c>
      <c r="E245" s="174" t="s">
        <v>487</v>
      </c>
      <c r="F245" s="174" t="s">
        <v>487</v>
      </c>
      <c r="G245" s="176">
        <v>6634</v>
      </c>
    </row>
    <row r="246" spans="1:7" ht="15" thickBot="1" x14ac:dyDescent="0.35">
      <c r="A246" s="177"/>
      <c r="B246" s="178" t="s">
        <v>34</v>
      </c>
      <c r="C246" s="178" t="s">
        <v>499</v>
      </c>
      <c r="D246" s="178" t="s">
        <v>594</v>
      </c>
      <c r="E246" s="178" t="s">
        <v>491</v>
      </c>
      <c r="F246" s="178" t="s">
        <v>795</v>
      </c>
      <c r="G246" s="179" t="s">
        <v>34</v>
      </c>
    </row>
    <row r="247" spans="1:7" x14ac:dyDescent="0.3">
      <c r="A247" s="154" t="s">
        <v>147</v>
      </c>
      <c r="B247" s="157" t="s">
        <v>99</v>
      </c>
      <c r="C247" s="156">
        <v>5</v>
      </c>
      <c r="D247" s="156">
        <v>11</v>
      </c>
      <c r="E247" s="157" t="s">
        <v>487</v>
      </c>
      <c r="F247" s="157" t="s">
        <v>487</v>
      </c>
      <c r="G247" s="180">
        <v>5819</v>
      </c>
    </row>
    <row r="248" spans="1:7" ht="15" thickBot="1" x14ac:dyDescent="0.35">
      <c r="A248" s="154"/>
      <c r="B248" s="157" t="s">
        <v>34</v>
      </c>
      <c r="C248" s="157" t="s">
        <v>496</v>
      </c>
      <c r="D248" s="157" t="s">
        <v>492</v>
      </c>
      <c r="E248" s="157" t="s">
        <v>799</v>
      </c>
      <c r="F248" s="157" t="s">
        <v>571</v>
      </c>
      <c r="G248" s="172" t="s">
        <v>34</v>
      </c>
    </row>
    <row r="249" spans="1:7" x14ac:dyDescent="0.3">
      <c r="A249" s="173" t="s">
        <v>148</v>
      </c>
      <c r="B249" s="174" t="s">
        <v>99</v>
      </c>
      <c r="C249" s="175">
        <v>6</v>
      </c>
      <c r="D249" s="175">
        <v>9</v>
      </c>
      <c r="E249" s="174" t="s">
        <v>498</v>
      </c>
      <c r="F249" s="174" t="s">
        <v>498</v>
      </c>
      <c r="G249" s="176">
        <v>6834</v>
      </c>
    </row>
    <row r="250" spans="1:7" x14ac:dyDescent="0.3">
      <c r="A250" s="181"/>
      <c r="B250" s="182" t="s">
        <v>34</v>
      </c>
      <c r="C250" s="182">
        <v>6</v>
      </c>
      <c r="D250" s="182" t="s">
        <v>499</v>
      </c>
      <c r="E250" s="182" t="s">
        <v>552</v>
      </c>
      <c r="F250" s="182" t="s">
        <v>571</v>
      </c>
      <c r="G250" s="183" t="s">
        <v>34</v>
      </c>
    </row>
    <row r="251" spans="1:7" ht="15" thickBot="1" x14ac:dyDescent="0.35">
      <c r="A251" s="177"/>
      <c r="B251" s="178" t="s">
        <v>34</v>
      </c>
      <c r="C251" s="178" t="s">
        <v>489</v>
      </c>
      <c r="D251" s="178">
        <v>9</v>
      </c>
      <c r="E251" s="178" t="s">
        <v>800</v>
      </c>
      <c r="F251" s="178" t="s">
        <v>680</v>
      </c>
      <c r="G251" s="179" t="s">
        <v>34</v>
      </c>
    </row>
    <row r="252" spans="1:7" x14ac:dyDescent="0.3">
      <c r="A252" s="154" t="s">
        <v>149</v>
      </c>
      <c r="B252" s="157" t="s">
        <v>99</v>
      </c>
      <c r="C252" s="156">
        <v>1</v>
      </c>
      <c r="D252" s="156">
        <v>3</v>
      </c>
      <c r="E252" s="157" t="s">
        <v>487</v>
      </c>
      <c r="F252" s="157" t="s">
        <v>487</v>
      </c>
      <c r="G252" s="180">
        <v>4469</v>
      </c>
    </row>
    <row r="253" spans="1:7" ht="15" thickBot="1" x14ac:dyDescent="0.35">
      <c r="A253" s="154"/>
      <c r="B253" s="157" t="s">
        <v>34</v>
      </c>
      <c r="C253" s="157" t="s">
        <v>487</v>
      </c>
      <c r="D253" s="157" t="s">
        <v>488</v>
      </c>
      <c r="E253" s="157" t="s">
        <v>801</v>
      </c>
      <c r="F253" s="157" t="s">
        <v>491</v>
      </c>
      <c r="G253" s="172" t="s">
        <v>34</v>
      </c>
    </row>
    <row r="254" spans="1:7" x14ac:dyDescent="0.3">
      <c r="A254" s="173" t="s">
        <v>150</v>
      </c>
      <c r="B254" s="174" t="s">
        <v>99</v>
      </c>
      <c r="C254" s="175">
        <v>5</v>
      </c>
      <c r="D254" s="175">
        <v>13</v>
      </c>
      <c r="E254" s="174" t="s">
        <v>487</v>
      </c>
      <c r="F254" s="174" t="s">
        <v>487</v>
      </c>
      <c r="G254" s="176">
        <v>6174</v>
      </c>
    </row>
    <row r="255" spans="1:7" ht="15" thickBot="1" x14ac:dyDescent="0.35">
      <c r="A255" s="177"/>
      <c r="B255" s="178" t="s">
        <v>34</v>
      </c>
      <c r="C255" s="178" t="s">
        <v>496</v>
      </c>
      <c r="D255" s="178" t="s">
        <v>563</v>
      </c>
      <c r="E255" s="178" t="s">
        <v>805</v>
      </c>
      <c r="F255" s="178" t="s">
        <v>553</v>
      </c>
      <c r="G255" s="179" t="s">
        <v>34</v>
      </c>
    </row>
    <row r="256" spans="1:7" x14ac:dyDescent="0.3">
      <c r="A256" s="154" t="s">
        <v>151</v>
      </c>
      <c r="B256" s="157" t="s">
        <v>99</v>
      </c>
      <c r="C256" s="156">
        <v>3</v>
      </c>
      <c r="D256" s="156">
        <v>5</v>
      </c>
      <c r="E256" s="157" t="s">
        <v>487</v>
      </c>
      <c r="F256" s="157" t="s">
        <v>487</v>
      </c>
      <c r="G256" s="180">
        <v>6458</v>
      </c>
    </row>
    <row r="257" spans="1:7" ht="15" thickBot="1" x14ac:dyDescent="0.35">
      <c r="A257" s="154"/>
      <c r="B257" s="157" t="s">
        <v>34</v>
      </c>
      <c r="C257" s="157" t="s">
        <v>488</v>
      </c>
      <c r="D257" s="157" t="s">
        <v>496</v>
      </c>
      <c r="E257" s="157" t="s">
        <v>815</v>
      </c>
      <c r="F257" s="157" t="s">
        <v>491</v>
      </c>
      <c r="G257" s="172" t="s">
        <v>34</v>
      </c>
    </row>
    <row r="258" spans="1:7" x14ac:dyDescent="0.3">
      <c r="A258" s="173" t="s">
        <v>152</v>
      </c>
      <c r="B258" s="174" t="s">
        <v>99</v>
      </c>
      <c r="C258" s="174">
        <v>3</v>
      </c>
      <c r="D258" s="174">
        <v>11</v>
      </c>
      <c r="E258" s="184" t="s">
        <v>487</v>
      </c>
      <c r="F258" s="184" t="s">
        <v>487</v>
      </c>
      <c r="G258" s="176">
        <v>6341</v>
      </c>
    </row>
    <row r="259" spans="1:7" ht="15" thickBot="1" x14ac:dyDescent="0.35">
      <c r="A259" s="177"/>
      <c r="B259" s="178"/>
      <c r="C259" s="178">
        <v>3</v>
      </c>
      <c r="D259" s="178">
        <v>11</v>
      </c>
      <c r="E259" s="185" t="s">
        <v>497</v>
      </c>
      <c r="F259" s="185" t="s">
        <v>491</v>
      </c>
      <c r="G259" s="186"/>
    </row>
    <row r="260" spans="1:7" x14ac:dyDescent="0.3">
      <c r="A260" s="154" t="s">
        <v>153</v>
      </c>
      <c r="B260" s="157" t="s">
        <v>99</v>
      </c>
      <c r="C260" s="156">
        <v>3</v>
      </c>
      <c r="D260" s="156">
        <v>4</v>
      </c>
      <c r="E260" s="157" t="s">
        <v>487</v>
      </c>
      <c r="F260" s="157" t="s">
        <v>487</v>
      </c>
      <c r="G260" s="180">
        <v>5433</v>
      </c>
    </row>
    <row r="261" spans="1:7" ht="15" thickBot="1" x14ac:dyDescent="0.35">
      <c r="A261" s="154"/>
      <c r="B261" s="157" t="s">
        <v>34</v>
      </c>
      <c r="C261" s="157" t="s">
        <v>488</v>
      </c>
      <c r="D261" s="157" t="s">
        <v>505</v>
      </c>
      <c r="E261" s="157" t="s">
        <v>497</v>
      </c>
      <c r="F261" s="157" t="s">
        <v>495</v>
      </c>
      <c r="G261" s="172" t="s">
        <v>34</v>
      </c>
    </row>
    <row r="262" spans="1:7" x14ac:dyDescent="0.3">
      <c r="A262" s="173" t="s">
        <v>154</v>
      </c>
      <c r="B262" s="174" t="s">
        <v>99</v>
      </c>
      <c r="C262" s="175">
        <v>2</v>
      </c>
      <c r="D262" s="175">
        <v>11</v>
      </c>
      <c r="E262" s="174" t="s">
        <v>487</v>
      </c>
      <c r="F262" s="174" t="s">
        <v>487</v>
      </c>
      <c r="G262" s="176">
        <v>4105</v>
      </c>
    </row>
    <row r="263" spans="1:7" ht="15" thickBot="1" x14ac:dyDescent="0.35">
      <c r="A263" s="177"/>
      <c r="B263" s="178" t="s">
        <v>34</v>
      </c>
      <c r="C263" s="178" t="s">
        <v>498</v>
      </c>
      <c r="D263" s="178" t="s">
        <v>492</v>
      </c>
      <c r="E263" s="178" t="s">
        <v>491</v>
      </c>
      <c r="F263" s="178" t="s">
        <v>557</v>
      </c>
      <c r="G263" s="179" t="s">
        <v>34</v>
      </c>
    </row>
    <row r="264" spans="1:7" x14ac:dyDescent="0.3">
      <c r="A264" s="154" t="s">
        <v>155</v>
      </c>
      <c r="B264" s="157" t="s">
        <v>99</v>
      </c>
      <c r="C264" s="156">
        <v>2</v>
      </c>
      <c r="D264" s="156">
        <v>7</v>
      </c>
      <c r="E264" s="157" t="s">
        <v>487</v>
      </c>
      <c r="F264" s="157" t="s">
        <v>487</v>
      </c>
      <c r="G264" s="180">
        <v>5033</v>
      </c>
    </row>
    <row r="265" spans="1:7" ht="15" thickBot="1" x14ac:dyDescent="0.35">
      <c r="A265" s="154"/>
      <c r="B265" s="157" t="s">
        <v>34</v>
      </c>
      <c r="C265" s="157" t="s">
        <v>498</v>
      </c>
      <c r="D265" s="157" t="s">
        <v>538</v>
      </c>
      <c r="E265" s="157" t="s">
        <v>825</v>
      </c>
      <c r="F265" s="157" t="s">
        <v>562</v>
      </c>
      <c r="G265" s="172" t="s">
        <v>34</v>
      </c>
    </row>
    <row r="266" spans="1:7" x14ac:dyDescent="0.3">
      <c r="A266" s="173" t="s">
        <v>156</v>
      </c>
      <c r="B266" s="174" t="s">
        <v>99</v>
      </c>
      <c r="C266" s="174">
        <v>2</v>
      </c>
      <c r="D266" s="174">
        <v>9</v>
      </c>
      <c r="E266" s="184" t="s">
        <v>487</v>
      </c>
      <c r="F266" s="184" t="s">
        <v>487</v>
      </c>
      <c r="G266" s="176">
        <v>5413</v>
      </c>
    </row>
    <row r="267" spans="1:7" ht="15" thickBot="1" x14ac:dyDescent="0.35">
      <c r="A267" s="177"/>
      <c r="B267" s="178"/>
      <c r="C267" s="178">
        <v>2</v>
      </c>
      <c r="D267" s="178">
        <v>9</v>
      </c>
      <c r="E267" s="185" t="s">
        <v>679</v>
      </c>
      <c r="F267" s="185" t="s">
        <v>491</v>
      </c>
      <c r="G267" s="186"/>
    </row>
    <row r="268" spans="1:7" x14ac:dyDescent="0.3">
      <c r="A268" s="154" t="s">
        <v>157</v>
      </c>
      <c r="B268" s="157" t="s">
        <v>99</v>
      </c>
      <c r="C268" s="156">
        <v>4</v>
      </c>
      <c r="D268" s="156">
        <v>10</v>
      </c>
      <c r="E268" s="157" t="s">
        <v>487</v>
      </c>
      <c r="F268" s="157" t="s">
        <v>487</v>
      </c>
      <c r="G268" s="180">
        <v>6847</v>
      </c>
    </row>
    <row r="269" spans="1:7" ht="15" thickBot="1" x14ac:dyDescent="0.35">
      <c r="A269" s="154"/>
      <c r="B269" s="157" t="s">
        <v>34</v>
      </c>
      <c r="C269" s="157" t="s">
        <v>505</v>
      </c>
      <c r="D269" s="157" t="s">
        <v>524</v>
      </c>
      <c r="E269" s="157" t="s">
        <v>557</v>
      </c>
      <c r="F269" s="157" t="s">
        <v>491</v>
      </c>
      <c r="G269" s="172" t="s">
        <v>34</v>
      </c>
    </row>
    <row r="270" spans="1:7" x14ac:dyDescent="0.3">
      <c r="A270" s="173" t="s">
        <v>158</v>
      </c>
      <c r="B270" s="174" t="s">
        <v>99</v>
      </c>
      <c r="C270" s="175">
        <v>4</v>
      </c>
      <c r="D270" s="175">
        <v>9</v>
      </c>
      <c r="E270" s="174" t="s">
        <v>487</v>
      </c>
      <c r="F270" s="174" t="s">
        <v>487</v>
      </c>
      <c r="G270" s="176">
        <v>6240</v>
      </c>
    </row>
    <row r="271" spans="1:7" ht="15" thickBot="1" x14ac:dyDescent="0.35">
      <c r="A271" s="177"/>
      <c r="B271" s="178" t="s">
        <v>34</v>
      </c>
      <c r="C271" s="178" t="s">
        <v>505</v>
      </c>
      <c r="D271" s="178" t="s">
        <v>499</v>
      </c>
      <c r="E271" s="178" t="s">
        <v>669</v>
      </c>
      <c r="F271" s="178" t="s">
        <v>617</v>
      </c>
      <c r="G271" s="179" t="s">
        <v>34</v>
      </c>
    </row>
    <row r="272" spans="1:7" x14ac:dyDescent="0.3">
      <c r="A272" s="135" t="s">
        <v>159</v>
      </c>
      <c r="B272" s="138" t="s">
        <v>99</v>
      </c>
      <c r="C272" s="138">
        <v>2</v>
      </c>
      <c r="D272" s="138">
        <v>10</v>
      </c>
      <c r="E272" s="191" t="s">
        <v>487</v>
      </c>
      <c r="F272" s="191" t="s">
        <v>487</v>
      </c>
      <c r="G272" s="171">
        <v>4110</v>
      </c>
    </row>
    <row r="273" spans="1:7" ht="15" thickBot="1" x14ac:dyDescent="0.35">
      <c r="A273" s="140"/>
      <c r="B273" s="142"/>
      <c r="C273" s="142">
        <v>2</v>
      </c>
      <c r="D273" s="142">
        <v>10</v>
      </c>
      <c r="E273" s="189" t="s">
        <v>834</v>
      </c>
      <c r="F273" s="189" t="s">
        <v>515</v>
      </c>
      <c r="G273" s="190"/>
    </row>
    <row r="274" spans="1:7" x14ac:dyDescent="0.3">
      <c r="A274" s="173" t="s">
        <v>160</v>
      </c>
      <c r="B274" s="174" t="s">
        <v>99</v>
      </c>
      <c r="C274" s="175">
        <v>4</v>
      </c>
      <c r="D274" s="175">
        <v>9</v>
      </c>
      <c r="E274" s="174" t="s">
        <v>487</v>
      </c>
      <c r="F274" s="174" t="s">
        <v>487</v>
      </c>
      <c r="G274" s="176">
        <v>5523</v>
      </c>
    </row>
    <row r="275" spans="1:7" ht="15" thickBot="1" x14ac:dyDescent="0.35">
      <c r="A275" s="177"/>
      <c r="B275" s="178" t="s">
        <v>34</v>
      </c>
      <c r="C275" s="178" t="s">
        <v>505</v>
      </c>
      <c r="D275" s="178" t="s">
        <v>499</v>
      </c>
      <c r="E275" s="178" t="s">
        <v>837</v>
      </c>
      <c r="F275" s="178" t="s">
        <v>764</v>
      </c>
      <c r="G275" s="179" t="s">
        <v>34</v>
      </c>
    </row>
    <row r="276" spans="1:7" x14ac:dyDescent="0.3">
      <c r="A276" s="154" t="s">
        <v>161</v>
      </c>
      <c r="B276" s="157" t="s">
        <v>99</v>
      </c>
      <c r="C276" s="157">
        <v>4</v>
      </c>
      <c r="D276" s="157">
        <v>24</v>
      </c>
      <c r="E276" s="191" t="s">
        <v>487</v>
      </c>
      <c r="F276" s="191" t="s">
        <v>487</v>
      </c>
      <c r="G276" s="180">
        <v>4659</v>
      </c>
    </row>
    <row r="277" spans="1:7" ht="15" thickBot="1" x14ac:dyDescent="0.35">
      <c r="A277" s="154"/>
      <c r="B277" s="157"/>
      <c r="C277" s="157">
        <v>4</v>
      </c>
      <c r="D277" s="157">
        <v>24</v>
      </c>
      <c r="E277" s="191" t="s">
        <v>556</v>
      </c>
      <c r="F277" s="191" t="s">
        <v>528</v>
      </c>
      <c r="G277" s="180"/>
    </row>
    <row r="278" spans="1:7" x14ac:dyDescent="0.3">
      <c r="A278" s="173" t="s">
        <v>162</v>
      </c>
      <c r="B278" s="174" t="s">
        <v>99</v>
      </c>
      <c r="C278" s="175">
        <v>7</v>
      </c>
      <c r="D278" s="175">
        <v>24</v>
      </c>
      <c r="E278" s="174" t="s">
        <v>498</v>
      </c>
      <c r="F278" s="174" t="s">
        <v>498</v>
      </c>
      <c r="G278" s="176">
        <v>6295</v>
      </c>
    </row>
    <row r="279" spans="1:7" x14ac:dyDescent="0.3">
      <c r="A279" s="181"/>
      <c r="B279" s="182" t="s">
        <v>34</v>
      </c>
      <c r="C279" s="182" t="s">
        <v>489</v>
      </c>
      <c r="D279" s="182" t="s">
        <v>525</v>
      </c>
      <c r="E279" s="182" t="s">
        <v>515</v>
      </c>
      <c r="F279" s="182" t="s">
        <v>847</v>
      </c>
      <c r="G279" s="183" t="s">
        <v>34</v>
      </c>
    </row>
    <row r="280" spans="1:7" ht="15" thickBot="1" x14ac:dyDescent="0.35">
      <c r="A280" s="177"/>
      <c r="B280" s="178" t="s">
        <v>34</v>
      </c>
      <c r="C280" s="178" t="s">
        <v>487</v>
      </c>
      <c r="D280" s="178" t="s">
        <v>505</v>
      </c>
      <c r="E280" s="178" t="s">
        <v>779</v>
      </c>
      <c r="F280" s="178" t="s">
        <v>847</v>
      </c>
      <c r="G280" s="179" t="s">
        <v>34</v>
      </c>
    </row>
    <row r="281" spans="1:7" x14ac:dyDescent="0.3">
      <c r="A281" s="154" t="s">
        <v>163</v>
      </c>
      <c r="B281" s="157" t="s">
        <v>99</v>
      </c>
      <c r="C281" s="156">
        <v>3</v>
      </c>
      <c r="D281" s="156">
        <v>18</v>
      </c>
      <c r="E281" s="157" t="s">
        <v>487</v>
      </c>
      <c r="F281" s="157" t="s">
        <v>487</v>
      </c>
      <c r="G281" s="180">
        <v>4434</v>
      </c>
    </row>
    <row r="282" spans="1:7" ht="15" thickBot="1" x14ac:dyDescent="0.35">
      <c r="A282" s="154"/>
      <c r="B282" s="157" t="s">
        <v>34</v>
      </c>
      <c r="C282" s="157" t="s">
        <v>488</v>
      </c>
      <c r="D282" s="157" t="s">
        <v>529</v>
      </c>
      <c r="E282" s="157" t="s">
        <v>854</v>
      </c>
      <c r="F282" s="157" t="s">
        <v>504</v>
      </c>
      <c r="G282" s="172" t="s">
        <v>34</v>
      </c>
    </row>
    <row r="283" spans="1:7" x14ac:dyDescent="0.3">
      <c r="A283" s="173" t="s">
        <v>164</v>
      </c>
      <c r="B283" s="174" t="s">
        <v>99</v>
      </c>
      <c r="C283" s="175">
        <v>5</v>
      </c>
      <c r="D283" s="175">
        <v>14</v>
      </c>
      <c r="E283" s="174" t="s">
        <v>487</v>
      </c>
      <c r="F283" s="174" t="s">
        <v>487</v>
      </c>
      <c r="G283" s="176">
        <v>4375</v>
      </c>
    </row>
    <row r="284" spans="1:7" ht="15" thickBot="1" x14ac:dyDescent="0.35">
      <c r="A284" s="177"/>
      <c r="B284" s="178" t="s">
        <v>34</v>
      </c>
      <c r="C284" s="178" t="s">
        <v>496</v>
      </c>
      <c r="D284" s="178" t="s">
        <v>514</v>
      </c>
      <c r="E284" s="178" t="s">
        <v>494</v>
      </c>
      <c r="F284" s="178" t="s">
        <v>764</v>
      </c>
      <c r="G284" s="179" t="s">
        <v>34</v>
      </c>
    </row>
    <row r="285" spans="1:7" x14ac:dyDescent="0.3">
      <c r="A285" s="154" t="s">
        <v>165</v>
      </c>
      <c r="B285" s="157" t="s">
        <v>99</v>
      </c>
      <c r="C285" s="156">
        <v>7</v>
      </c>
      <c r="D285" s="156">
        <v>22</v>
      </c>
      <c r="E285" s="157" t="s">
        <v>487</v>
      </c>
      <c r="F285" s="157" t="s">
        <v>487</v>
      </c>
      <c r="G285" s="180">
        <v>5101</v>
      </c>
    </row>
    <row r="286" spans="1:7" ht="15" thickBot="1" x14ac:dyDescent="0.35">
      <c r="A286" s="154"/>
      <c r="B286" s="157" t="s">
        <v>34</v>
      </c>
      <c r="C286" s="157" t="s">
        <v>538</v>
      </c>
      <c r="D286" s="157" t="s">
        <v>597</v>
      </c>
      <c r="E286" s="157" t="s">
        <v>858</v>
      </c>
      <c r="F286" s="157" t="s">
        <v>571</v>
      </c>
      <c r="G286" s="172" t="s">
        <v>34</v>
      </c>
    </row>
    <row r="287" spans="1:7" x14ac:dyDescent="0.3">
      <c r="A287" s="173" t="s">
        <v>166</v>
      </c>
      <c r="B287" s="174" t="s">
        <v>99</v>
      </c>
      <c r="C287" s="175">
        <v>4</v>
      </c>
      <c r="D287" s="175">
        <v>7</v>
      </c>
      <c r="E287" s="174" t="s">
        <v>487</v>
      </c>
      <c r="F287" s="174" t="s">
        <v>487</v>
      </c>
      <c r="G287" s="176">
        <v>4038</v>
      </c>
    </row>
    <row r="288" spans="1:7" ht="15" thickBot="1" x14ac:dyDescent="0.35">
      <c r="A288" s="177"/>
      <c r="B288" s="178" t="s">
        <v>34</v>
      </c>
      <c r="C288" s="178" t="s">
        <v>505</v>
      </c>
      <c r="D288" s="178" t="s">
        <v>538</v>
      </c>
      <c r="E288" s="178" t="s">
        <v>861</v>
      </c>
      <c r="F288" s="178" t="s">
        <v>571</v>
      </c>
      <c r="G288" s="179" t="s">
        <v>34</v>
      </c>
    </row>
    <row r="289" spans="1:7" x14ac:dyDescent="0.3">
      <c r="A289" s="154" t="s">
        <v>167</v>
      </c>
      <c r="B289" s="157" t="s">
        <v>99</v>
      </c>
      <c r="C289" s="156">
        <v>2</v>
      </c>
      <c r="D289" s="156">
        <v>6</v>
      </c>
      <c r="E289" s="157" t="s">
        <v>487</v>
      </c>
      <c r="F289" s="157" t="s">
        <v>487</v>
      </c>
      <c r="G289" s="180">
        <v>5246</v>
      </c>
    </row>
    <row r="290" spans="1:7" ht="15" thickBot="1" x14ac:dyDescent="0.35">
      <c r="A290" s="154"/>
      <c r="B290" s="157" t="s">
        <v>34</v>
      </c>
      <c r="C290" s="157" t="s">
        <v>498</v>
      </c>
      <c r="D290" s="157" t="s">
        <v>489</v>
      </c>
      <c r="E290" s="157" t="s">
        <v>865</v>
      </c>
      <c r="F290" s="157" t="s">
        <v>558</v>
      </c>
      <c r="G290" s="172" t="s">
        <v>34</v>
      </c>
    </row>
    <row r="291" spans="1:7" x14ac:dyDescent="0.3">
      <c r="A291" s="173" t="s">
        <v>168</v>
      </c>
      <c r="B291" s="174" t="s">
        <v>99</v>
      </c>
      <c r="C291" s="175">
        <v>4</v>
      </c>
      <c r="D291" s="175">
        <v>17</v>
      </c>
      <c r="E291" s="174" t="s">
        <v>487</v>
      </c>
      <c r="F291" s="174" t="s">
        <v>487</v>
      </c>
      <c r="G291" s="176">
        <v>4340</v>
      </c>
    </row>
    <row r="292" spans="1:7" ht="15" thickBot="1" x14ac:dyDescent="0.35">
      <c r="A292" s="177"/>
      <c r="B292" s="178" t="s">
        <v>34</v>
      </c>
      <c r="C292" s="178" t="s">
        <v>505</v>
      </c>
      <c r="D292" s="178" t="s">
        <v>521</v>
      </c>
      <c r="E292" s="178" t="s">
        <v>875</v>
      </c>
      <c r="F292" s="178" t="s">
        <v>553</v>
      </c>
      <c r="G292" s="179" t="s">
        <v>34</v>
      </c>
    </row>
    <row r="293" spans="1:7" x14ac:dyDescent="0.3">
      <c r="A293" s="135" t="s">
        <v>169</v>
      </c>
      <c r="B293" s="138" t="s">
        <v>99</v>
      </c>
      <c r="C293" s="138">
        <v>4</v>
      </c>
      <c r="D293" s="138">
        <v>4</v>
      </c>
      <c r="E293" s="188" t="s">
        <v>487</v>
      </c>
      <c r="F293" s="188" t="s">
        <v>487</v>
      </c>
      <c r="G293" s="171">
        <v>5479</v>
      </c>
    </row>
    <row r="294" spans="1:7" ht="15" thickBot="1" x14ac:dyDescent="0.35">
      <c r="A294" s="140"/>
      <c r="B294" s="142"/>
      <c r="C294" s="142">
        <v>9</v>
      </c>
      <c r="D294" s="142">
        <v>9</v>
      </c>
      <c r="E294" s="189" t="s">
        <v>556</v>
      </c>
      <c r="F294" s="189" t="s">
        <v>491</v>
      </c>
      <c r="G294" s="190"/>
    </row>
    <row r="295" spans="1:7" x14ac:dyDescent="0.3">
      <c r="A295" s="173" t="s">
        <v>170</v>
      </c>
      <c r="B295" s="174" t="s">
        <v>99</v>
      </c>
      <c r="C295" s="175">
        <v>2</v>
      </c>
      <c r="D295" s="175">
        <v>6</v>
      </c>
      <c r="E295" s="174" t="s">
        <v>487</v>
      </c>
      <c r="F295" s="174" t="s">
        <v>487</v>
      </c>
      <c r="G295" s="176">
        <v>6680</v>
      </c>
    </row>
    <row r="296" spans="1:7" ht="15" thickBot="1" x14ac:dyDescent="0.35">
      <c r="A296" s="177"/>
      <c r="B296" s="178" t="s">
        <v>34</v>
      </c>
      <c r="C296" s="178" t="s">
        <v>498</v>
      </c>
      <c r="D296" s="178" t="s">
        <v>489</v>
      </c>
      <c r="E296" s="178" t="s">
        <v>679</v>
      </c>
      <c r="F296" s="178" t="s">
        <v>515</v>
      </c>
      <c r="G296" s="179" t="s">
        <v>34</v>
      </c>
    </row>
    <row r="297" spans="1:7" x14ac:dyDescent="0.3">
      <c r="A297" s="135" t="s">
        <v>171</v>
      </c>
      <c r="B297" s="138" t="s">
        <v>99</v>
      </c>
      <c r="C297" s="138">
        <v>2</v>
      </c>
      <c r="D297" s="138">
        <v>8</v>
      </c>
      <c r="E297" s="188" t="s">
        <v>487</v>
      </c>
      <c r="F297" s="188" t="s">
        <v>487</v>
      </c>
      <c r="G297" s="171">
        <v>6033</v>
      </c>
    </row>
    <row r="298" spans="1:7" ht="15" thickBot="1" x14ac:dyDescent="0.35">
      <c r="A298" s="140"/>
      <c r="B298" s="142"/>
      <c r="C298" s="142">
        <v>2</v>
      </c>
      <c r="D298" s="142">
        <v>8</v>
      </c>
      <c r="E298" s="189" t="s">
        <v>2559</v>
      </c>
      <c r="F298" s="189" t="s">
        <v>491</v>
      </c>
      <c r="G298" s="190"/>
    </row>
    <row r="299" spans="1:7" x14ac:dyDescent="0.3">
      <c r="A299" s="173" t="s">
        <v>172</v>
      </c>
      <c r="B299" s="174" t="s">
        <v>99</v>
      </c>
      <c r="C299" s="174">
        <v>4</v>
      </c>
      <c r="D299" s="174">
        <v>13</v>
      </c>
      <c r="E299" s="192" t="s">
        <v>487</v>
      </c>
      <c r="F299" s="192" t="s">
        <v>487</v>
      </c>
      <c r="G299" s="176">
        <v>5092</v>
      </c>
    </row>
    <row r="300" spans="1:7" ht="15" thickBot="1" x14ac:dyDescent="0.35">
      <c r="A300" s="177"/>
      <c r="B300" s="178"/>
      <c r="C300" s="178">
        <v>4</v>
      </c>
      <c r="D300" s="178">
        <v>13</v>
      </c>
      <c r="E300" s="185" t="s">
        <v>2558</v>
      </c>
      <c r="F300" s="185" t="s">
        <v>491</v>
      </c>
      <c r="G300" s="186"/>
    </row>
    <row r="301" spans="1:7" x14ac:dyDescent="0.3">
      <c r="A301" s="154" t="s">
        <v>173</v>
      </c>
      <c r="B301" s="157" t="s">
        <v>99</v>
      </c>
      <c r="C301" s="156">
        <v>2</v>
      </c>
      <c r="D301" s="156">
        <v>5</v>
      </c>
      <c r="E301" s="157" t="s">
        <v>487</v>
      </c>
      <c r="F301" s="157" t="s">
        <v>487</v>
      </c>
      <c r="G301" s="180">
        <v>4757</v>
      </c>
    </row>
    <row r="302" spans="1:7" ht="15" thickBot="1" x14ac:dyDescent="0.35">
      <c r="A302" s="154"/>
      <c r="B302" s="157" t="s">
        <v>34</v>
      </c>
      <c r="C302" s="157" t="s">
        <v>498</v>
      </c>
      <c r="D302" s="157" t="s">
        <v>496</v>
      </c>
      <c r="E302" s="157" t="s">
        <v>515</v>
      </c>
      <c r="F302" s="157" t="s">
        <v>604</v>
      </c>
      <c r="G302" s="172" t="s">
        <v>34</v>
      </c>
    </row>
    <row r="303" spans="1:7" x14ac:dyDescent="0.3">
      <c r="A303" s="173" t="s">
        <v>174</v>
      </c>
      <c r="B303" s="174" t="s">
        <v>99</v>
      </c>
      <c r="C303" s="175">
        <v>3</v>
      </c>
      <c r="D303" s="175">
        <v>12</v>
      </c>
      <c r="E303" s="174" t="s">
        <v>487</v>
      </c>
      <c r="F303" s="174" t="s">
        <v>487</v>
      </c>
      <c r="G303" s="176">
        <v>4614</v>
      </c>
    </row>
    <row r="304" spans="1:7" ht="15" thickBot="1" x14ac:dyDescent="0.35">
      <c r="A304" s="177"/>
      <c r="B304" s="178" t="s">
        <v>34</v>
      </c>
      <c r="C304" s="178">
        <v>3</v>
      </c>
      <c r="D304" s="178">
        <v>12</v>
      </c>
      <c r="E304" s="178" t="s">
        <v>891</v>
      </c>
      <c r="F304" s="178" t="s">
        <v>553</v>
      </c>
      <c r="G304" s="179" t="s">
        <v>34</v>
      </c>
    </row>
    <row r="305" spans="1:7" x14ac:dyDescent="0.3">
      <c r="A305" s="154" t="s">
        <v>175</v>
      </c>
      <c r="B305" s="157" t="s">
        <v>99</v>
      </c>
      <c r="C305" s="156">
        <v>8</v>
      </c>
      <c r="D305" s="156">
        <v>10</v>
      </c>
      <c r="E305" s="157" t="s">
        <v>487</v>
      </c>
      <c r="F305" s="157" t="s">
        <v>487</v>
      </c>
      <c r="G305" s="180">
        <v>6999</v>
      </c>
    </row>
    <row r="306" spans="1:7" ht="15" thickBot="1" x14ac:dyDescent="0.35">
      <c r="A306" s="154"/>
      <c r="B306" s="157" t="s">
        <v>34</v>
      </c>
      <c r="C306" s="157" t="s">
        <v>506</v>
      </c>
      <c r="D306" s="157" t="s">
        <v>524</v>
      </c>
      <c r="E306" s="157" t="s">
        <v>893</v>
      </c>
      <c r="F306" s="157" t="s">
        <v>894</v>
      </c>
      <c r="G306" s="172" t="s">
        <v>34</v>
      </c>
    </row>
    <row r="307" spans="1:7" x14ac:dyDescent="0.3">
      <c r="A307" s="173" t="s">
        <v>176</v>
      </c>
      <c r="B307" s="174" t="s">
        <v>99</v>
      </c>
      <c r="C307" s="174">
        <v>5</v>
      </c>
      <c r="D307" s="174">
        <v>12</v>
      </c>
      <c r="E307" s="184" t="s">
        <v>487</v>
      </c>
      <c r="F307" s="184" t="s">
        <v>487</v>
      </c>
      <c r="G307" s="176">
        <v>4837</v>
      </c>
    </row>
    <row r="308" spans="1:7" ht="15" thickBot="1" x14ac:dyDescent="0.35">
      <c r="A308" s="177"/>
      <c r="B308" s="178"/>
      <c r="C308" s="178">
        <v>5</v>
      </c>
      <c r="D308" s="178">
        <v>12</v>
      </c>
      <c r="E308" s="185" t="s">
        <v>2559</v>
      </c>
      <c r="F308" s="185" t="s">
        <v>491</v>
      </c>
      <c r="G308" s="186"/>
    </row>
    <row r="309" spans="1:7" x14ac:dyDescent="0.3">
      <c r="A309" s="154" t="s">
        <v>177</v>
      </c>
      <c r="B309" s="157" t="s">
        <v>99</v>
      </c>
      <c r="C309" s="156">
        <v>7</v>
      </c>
      <c r="D309" s="156">
        <v>17</v>
      </c>
      <c r="E309" s="157" t="s">
        <v>487</v>
      </c>
      <c r="F309" s="157" t="s">
        <v>487</v>
      </c>
      <c r="G309" s="180">
        <v>5240</v>
      </c>
    </row>
    <row r="310" spans="1:7" ht="15" thickBot="1" x14ac:dyDescent="0.35">
      <c r="A310" s="140"/>
      <c r="B310" s="142" t="s">
        <v>34</v>
      </c>
      <c r="C310" s="142" t="s">
        <v>538</v>
      </c>
      <c r="D310" s="142" t="s">
        <v>521</v>
      </c>
      <c r="E310" s="142" t="s">
        <v>901</v>
      </c>
      <c r="F310" s="142" t="s">
        <v>743</v>
      </c>
      <c r="G310" s="187" t="s">
        <v>34</v>
      </c>
    </row>
    <row r="311" spans="1:7" ht="15" thickBot="1" x14ac:dyDescent="0.35"/>
    <row r="312" spans="1:7" ht="18.600000000000001" thickBot="1" x14ac:dyDescent="0.35">
      <c r="A312" s="168" t="s">
        <v>179</v>
      </c>
    </row>
    <row r="313" spans="1:7" x14ac:dyDescent="0.3">
      <c r="A313" s="135" t="s">
        <v>178</v>
      </c>
      <c r="B313" s="138" t="s">
        <v>179</v>
      </c>
      <c r="C313" s="137">
        <v>5</v>
      </c>
      <c r="D313" s="137">
        <v>11</v>
      </c>
      <c r="E313" s="138" t="s">
        <v>487</v>
      </c>
      <c r="F313" s="138" t="s">
        <v>487</v>
      </c>
      <c r="G313" s="171">
        <v>7410</v>
      </c>
    </row>
    <row r="314" spans="1:7" ht="15" thickBot="1" x14ac:dyDescent="0.35">
      <c r="A314" s="154"/>
      <c r="B314" s="157" t="s">
        <v>34</v>
      </c>
      <c r="C314" s="157" t="s">
        <v>496</v>
      </c>
      <c r="D314" s="157" t="s">
        <v>492</v>
      </c>
      <c r="E314" s="157" t="s">
        <v>497</v>
      </c>
      <c r="F314" s="157" t="s">
        <v>491</v>
      </c>
      <c r="G314" s="172" t="s">
        <v>34</v>
      </c>
    </row>
    <row r="315" spans="1:7" x14ac:dyDescent="0.3">
      <c r="A315" s="197" t="s">
        <v>180</v>
      </c>
      <c r="B315" s="198" t="s">
        <v>179</v>
      </c>
      <c r="C315" s="199">
        <v>15</v>
      </c>
      <c r="D315" s="199">
        <v>34</v>
      </c>
      <c r="E315" s="198" t="s">
        <v>487</v>
      </c>
      <c r="F315" s="198" t="s">
        <v>487</v>
      </c>
      <c r="G315" s="200">
        <v>11569</v>
      </c>
    </row>
    <row r="316" spans="1:7" ht="15" thickBot="1" x14ac:dyDescent="0.35">
      <c r="A316" s="201"/>
      <c r="B316" s="202" t="s">
        <v>34</v>
      </c>
      <c r="C316" s="202" t="s">
        <v>501</v>
      </c>
      <c r="D316" s="202" t="s">
        <v>502</v>
      </c>
      <c r="E316" s="202" t="s">
        <v>503</v>
      </c>
      <c r="F316" s="202" t="s">
        <v>504</v>
      </c>
      <c r="G316" s="203" t="s">
        <v>34</v>
      </c>
    </row>
    <row r="317" spans="1:7" x14ac:dyDescent="0.3">
      <c r="A317" s="154" t="s">
        <v>181</v>
      </c>
      <c r="B317" s="157" t="s">
        <v>179</v>
      </c>
      <c r="C317" s="156">
        <v>11</v>
      </c>
      <c r="D317" s="156">
        <v>43</v>
      </c>
      <c r="E317" s="157" t="s">
        <v>505</v>
      </c>
      <c r="F317" s="157" t="s">
        <v>505</v>
      </c>
      <c r="G317" s="180">
        <v>9706</v>
      </c>
    </row>
    <row r="318" spans="1:7" x14ac:dyDescent="0.3">
      <c r="A318" s="154"/>
      <c r="B318" s="157" t="s">
        <v>34</v>
      </c>
      <c r="C318" s="157" t="s">
        <v>506</v>
      </c>
      <c r="D318" s="157" t="s">
        <v>507</v>
      </c>
      <c r="E318" s="157" t="s">
        <v>508</v>
      </c>
      <c r="F318" s="157" t="s">
        <v>509</v>
      </c>
      <c r="G318" s="172" t="s">
        <v>34</v>
      </c>
    </row>
    <row r="319" spans="1:7" x14ac:dyDescent="0.3">
      <c r="A319" s="154"/>
      <c r="B319" s="157" t="s">
        <v>34</v>
      </c>
      <c r="C319" s="157" t="s">
        <v>487</v>
      </c>
      <c r="D319" s="157" t="s">
        <v>505</v>
      </c>
      <c r="E319" s="157" t="s">
        <v>510</v>
      </c>
      <c r="F319" s="157" t="s">
        <v>509</v>
      </c>
      <c r="G319" s="172" t="s">
        <v>34</v>
      </c>
    </row>
    <row r="320" spans="1:7" x14ac:dyDescent="0.3">
      <c r="A320" s="154"/>
      <c r="B320" s="157" t="s">
        <v>34</v>
      </c>
      <c r="C320" s="157" t="s">
        <v>487</v>
      </c>
      <c r="D320" s="157" t="s">
        <v>499</v>
      </c>
      <c r="E320" s="157" t="s">
        <v>511</v>
      </c>
      <c r="F320" s="157" t="s">
        <v>509</v>
      </c>
      <c r="G320" s="172" t="s">
        <v>34</v>
      </c>
    </row>
    <row r="321" spans="1:7" ht="15" thickBot="1" x14ac:dyDescent="0.35">
      <c r="A321" s="154"/>
      <c r="B321" s="157" t="s">
        <v>34</v>
      </c>
      <c r="C321" s="157" t="s">
        <v>487</v>
      </c>
      <c r="D321" s="157" t="s">
        <v>496</v>
      </c>
      <c r="E321" s="157" t="s">
        <v>512</v>
      </c>
      <c r="F321" s="157" t="s">
        <v>513</v>
      </c>
      <c r="G321" s="172" t="s">
        <v>34</v>
      </c>
    </row>
    <row r="322" spans="1:7" x14ac:dyDescent="0.3">
      <c r="A322" s="197" t="s">
        <v>182</v>
      </c>
      <c r="B322" s="198" t="s">
        <v>179</v>
      </c>
      <c r="C322" s="199">
        <v>9</v>
      </c>
      <c r="D322" s="199">
        <v>17</v>
      </c>
      <c r="E322" s="198" t="s">
        <v>487</v>
      </c>
      <c r="F322" s="198" t="s">
        <v>487</v>
      </c>
      <c r="G322" s="200">
        <v>11902</v>
      </c>
    </row>
    <row r="323" spans="1:7" ht="15" thickBot="1" x14ac:dyDescent="0.35">
      <c r="A323" s="201"/>
      <c r="B323" s="202" t="s">
        <v>34</v>
      </c>
      <c r="C323" s="202" t="s">
        <v>499</v>
      </c>
      <c r="D323" s="202" t="s">
        <v>521</v>
      </c>
      <c r="E323" s="202" t="s">
        <v>522</v>
      </c>
      <c r="F323" s="202" t="s">
        <v>523</v>
      </c>
      <c r="G323" s="203" t="s">
        <v>34</v>
      </c>
    </row>
    <row r="324" spans="1:7" x14ac:dyDescent="0.3">
      <c r="A324" s="154" t="s">
        <v>183</v>
      </c>
      <c r="B324" s="157" t="s">
        <v>179</v>
      </c>
      <c r="C324" s="156">
        <v>9</v>
      </c>
      <c r="D324" s="156">
        <v>18</v>
      </c>
      <c r="E324" s="157" t="s">
        <v>487</v>
      </c>
      <c r="F324" s="157" t="s">
        <v>487</v>
      </c>
      <c r="G324" s="180">
        <v>11000</v>
      </c>
    </row>
    <row r="325" spans="1:7" ht="15" thickBot="1" x14ac:dyDescent="0.35">
      <c r="A325" s="154"/>
      <c r="B325" s="157" t="s">
        <v>34</v>
      </c>
      <c r="C325" s="157" t="s">
        <v>499</v>
      </c>
      <c r="D325" s="157" t="s">
        <v>529</v>
      </c>
      <c r="E325" s="157" t="s">
        <v>530</v>
      </c>
      <c r="F325" s="157" t="s">
        <v>515</v>
      </c>
      <c r="G325" s="172" t="s">
        <v>34</v>
      </c>
    </row>
    <row r="326" spans="1:7" x14ac:dyDescent="0.3">
      <c r="A326" s="197" t="s">
        <v>184</v>
      </c>
      <c r="B326" s="198" t="s">
        <v>179</v>
      </c>
      <c r="C326" s="199">
        <v>2</v>
      </c>
      <c r="D326" s="199">
        <v>5</v>
      </c>
      <c r="E326" s="198" t="s">
        <v>487</v>
      </c>
      <c r="F326" s="198" t="s">
        <v>487</v>
      </c>
      <c r="G326" s="200">
        <v>7172</v>
      </c>
    </row>
    <row r="327" spans="1:7" ht="15" thickBot="1" x14ac:dyDescent="0.35">
      <c r="A327" s="201"/>
      <c r="B327" s="202" t="s">
        <v>34</v>
      </c>
      <c r="C327" s="202" t="s">
        <v>498</v>
      </c>
      <c r="D327" s="202" t="s">
        <v>496</v>
      </c>
      <c r="E327" s="202" t="s">
        <v>543</v>
      </c>
      <c r="F327" s="202" t="s">
        <v>544</v>
      </c>
      <c r="G327" s="203" t="s">
        <v>34</v>
      </c>
    </row>
    <row r="328" spans="1:7" x14ac:dyDescent="0.3">
      <c r="A328" s="154" t="s">
        <v>185</v>
      </c>
      <c r="B328" s="157" t="s">
        <v>179</v>
      </c>
      <c r="C328" s="157">
        <v>10</v>
      </c>
      <c r="D328" s="157">
        <v>29</v>
      </c>
      <c r="E328" s="188" t="s">
        <v>487</v>
      </c>
      <c r="F328" s="188" t="s">
        <v>487</v>
      </c>
      <c r="G328" s="180">
        <v>9197</v>
      </c>
    </row>
    <row r="329" spans="1:7" ht="15" thickBot="1" x14ac:dyDescent="0.35">
      <c r="A329" s="154"/>
      <c r="B329" s="157"/>
      <c r="C329" s="157">
        <v>10</v>
      </c>
      <c r="D329" s="157">
        <v>29</v>
      </c>
      <c r="E329" s="189" t="s">
        <v>497</v>
      </c>
      <c r="F329" s="189" t="s">
        <v>515</v>
      </c>
      <c r="G329" s="180"/>
    </row>
    <row r="330" spans="1:7" x14ac:dyDescent="0.3">
      <c r="A330" s="197" t="s">
        <v>186</v>
      </c>
      <c r="B330" s="198" t="s">
        <v>179</v>
      </c>
      <c r="C330" s="199">
        <v>6</v>
      </c>
      <c r="D330" s="199">
        <v>15</v>
      </c>
      <c r="E330" s="198" t="s">
        <v>487</v>
      </c>
      <c r="F330" s="198" t="s">
        <v>487</v>
      </c>
      <c r="G330" s="200">
        <v>11825</v>
      </c>
    </row>
    <row r="331" spans="1:7" ht="15" thickBot="1" x14ac:dyDescent="0.35">
      <c r="A331" s="201"/>
      <c r="B331" s="202" t="s">
        <v>34</v>
      </c>
      <c r="C331" s="202" t="s">
        <v>489</v>
      </c>
      <c r="D331" s="202" t="s">
        <v>501</v>
      </c>
      <c r="E331" s="202" t="s">
        <v>578</v>
      </c>
      <c r="F331" s="202" t="s">
        <v>528</v>
      </c>
      <c r="G331" s="203" t="s">
        <v>34</v>
      </c>
    </row>
    <row r="332" spans="1:7" x14ac:dyDescent="0.3">
      <c r="A332" s="154" t="s">
        <v>187</v>
      </c>
      <c r="B332" s="157" t="s">
        <v>179</v>
      </c>
      <c r="C332" s="156">
        <v>7</v>
      </c>
      <c r="D332" s="156">
        <v>24</v>
      </c>
      <c r="E332" s="157" t="s">
        <v>487</v>
      </c>
      <c r="F332" s="157" t="s">
        <v>487</v>
      </c>
      <c r="G332" s="180">
        <v>7226</v>
      </c>
    </row>
    <row r="333" spans="1:7" ht="15" thickBot="1" x14ac:dyDescent="0.35">
      <c r="A333" s="154"/>
      <c r="B333" s="157" t="s">
        <v>34</v>
      </c>
      <c r="C333" s="157" t="s">
        <v>538</v>
      </c>
      <c r="D333" s="157" t="s">
        <v>583</v>
      </c>
      <c r="E333" s="157" t="s">
        <v>584</v>
      </c>
      <c r="F333" s="157" t="s">
        <v>571</v>
      </c>
      <c r="G333" s="172" t="s">
        <v>34</v>
      </c>
    </row>
    <row r="334" spans="1:7" x14ac:dyDescent="0.3">
      <c r="A334" s="197" t="s">
        <v>188</v>
      </c>
      <c r="B334" s="198" t="s">
        <v>179</v>
      </c>
      <c r="C334" s="199">
        <v>9</v>
      </c>
      <c r="D334" s="199">
        <v>16</v>
      </c>
      <c r="E334" s="198" t="s">
        <v>487</v>
      </c>
      <c r="F334" s="198" t="s">
        <v>487</v>
      </c>
      <c r="G334" s="200">
        <v>10090</v>
      </c>
    </row>
    <row r="335" spans="1:7" ht="15" thickBot="1" x14ac:dyDescent="0.35">
      <c r="A335" s="201"/>
      <c r="B335" s="202" t="s">
        <v>34</v>
      </c>
      <c r="C335" s="202" t="s">
        <v>499</v>
      </c>
      <c r="D335" s="202" t="s">
        <v>572</v>
      </c>
      <c r="E335" s="202" t="s">
        <v>605</v>
      </c>
      <c r="F335" s="202" t="s">
        <v>606</v>
      </c>
      <c r="G335" s="203" t="s">
        <v>34</v>
      </c>
    </row>
    <row r="336" spans="1:7" x14ac:dyDescent="0.3">
      <c r="A336" s="154" t="s">
        <v>189</v>
      </c>
      <c r="B336" s="157" t="s">
        <v>179</v>
      </c>
      <c r="C336" s="156">
        <v>6</v>
      </c>
      <c r="D336" s="156">
        <v>26</v>
      </c>
      <c r="E336" s="157" t="s">
        <v>487</v>
      </c>
      <c r="F336" s="157" t="s">
        <v>498</v>
      </c>
      <c r="G336" s="180">
        <v>9705</v>
      </c>
    </row>
    <row r="337" spans="1:7" x14ac:dyDescent="0.3">
      <c r="A337" s="154"/>
      <c r="B337" s="157" t="s">
        <v>34</v>
      </c>
      <c r="C337" s="157" t="s">
        <v>496</v>
      </c>
      <c r="D337" s="157" t="s">
        <v>607</v>
      </c>
      <c r="E337" s="157" t="s">
        <v>608</v>
      </c>
      <c r="F337" s="157" t="s">
        <v>546</v>
      </c>
      <c r="G337" s="172" t="s">
        <v>34</v>
      </c>
    </row>
    <row r="338" spans="1:7" ht="15" thickBot="1" x14ac:dyDescent="0.35">
      <c r="A338" s="154"/>
      <c r="B338" s="157" t="s">
        <v>34</v>
      </c>
      <c r="C338" s="157" t="s">
        <v>487</v>
      </c>
      <c r="D338" s="157" t="s">
        <v>551</v>
      </c>
      <c r="E338" s="157" t="s">
        <v>34</v>
      </c>
      <c r="F338" s="157" t="s">
        <v>558</v>
      </c>
      <c r="G338" s="172" t="s">
        <v>34</v>
      </c>
    </row>
    <row r="339" spans="1:7" x14ac:dyDescent="0.3">
      <c r="A339" s="197" t="s">
        <v>190</v>
      </c>
      <c r="B339" s="198" t="s">
        <v>179</v>
      </c>
      <c r="C339" s="199">
        <v>4</v>
      </c>
      <c r="D339" s="199">
        <v>28</v>
      </c>
      <c r="E339" s="198" t="s">
        <v>487</v>
      </c>
      <c r="F339" s="198" t="s">
        <v>487</v>
      </c>
      <c r="G339" s="200">
        <v>8692</v>
      </c>
    </row>
    <row r="340" spans="1:7" ht="15" thickBot="1" x14ac:dyDescent="0.35">
      <c r="A340" s="201"/>
      <c r="B340" s="202" t="s">
        <v>34</v>
      </c>
      <c r="C340" s="202" t="s">
        <v>505</v>
      </c>
      <c r="D340" s="202" t="s">
        <v>526</v>
      </c>
      <c r="E340" s="202" t="s">
        <v>616</v>
      </c>
      <c r="F340" s="202" t="s">
        <v>617</v>
      </c>
      <c r="G340" s="203" t="s">
        <v>34</v>
      </c>
    </row>
    <row r="341" spans="1:7" x14ac:dyDescent="0.3">
      <c r="A341" s="154" t="s">
        <v>191</v>
      </c>
      <c r="B341" s="157" t="s">
        <v>179</v>
      </c>
      <c r="C341" s="156">
        <v>12</v>
      </c>
      <c r="D341" s="156">
        <v>26</v>
      </c>
      <c r="E341" s="157" t="s">
        <v>487</v>
      </c>
      <c r="F341" s="157" t="s">
        <v>487</v>
      </c>
      <c r="G341" s="180">
        <v>11833</v>
      </c>
    </row>
    <row r="342" spans="1:7" ht="15" thickBot="1" x14ac:dyDescent="0.35">
      <c r="A342" s="154"/>
      <c r="B342" s="157" t="s">
        <v>34</v>
      </c>
      <c r="C342" s="157" t="s">
        <v>519</v>
      </c>
      <c r="D342" s="157" t="s">
        <v>607</v>
      </c>
      <c r="E342" s="157" t="s">
        <v>578</v>
      </c>
      <c r="F342" s="157" t="s">
        <v>504</v>
      </c>
      <c r="G342" s="172" t="s">
        <v>34</v>
      </c>
    </row>
    <row r="343" spans="1:7" x14ac:dyDescent="0.3">
      <c r="A343" s="197" t="s">
        <v>192</v>
      </c>
      <c r="B343" s="198" t="s">
        <v>179</v>
      </c>
      <c r="C343" s="199">
        <v>6</v>
      </c>
      <c r="D343" s="199">
        <v>15</v>
      </c>
      <c r="E343" s="198" t="s">
        <v>498</v>
      </c>
      <c r="F343" s="198" t="s">
        <v>498</v>
      </c>
      <c r="G343" s="200">
        <v>10857</v>
      </c>
    </row>
    <row r="344" spans="1:7" x14ac:dyDescent="0.3">
      <c r="A344" s="204"/>
      <c r="B344" s="205" t="s">
        <v>34</v>
      </c>
      <c r="C344" s="205" t="s">
        <v>498</v>
      </c>
      <c r="D344" s="205" t="s">
        <v>496</v>
      </c>
      <c r="E344" s="205" t="s">
        <v>632</v>
      </c>
      <c r="F344" s="205" t="s">
        <v>633</v>
      </c>
      <c r="G344" s="206" t="s">
        <v>34</v>
      </c>
    </row>
    <row r="345" spans="1:7" ht="15" thickBot="1" x14ac:dyDescent="0.35">
      <c r="A345" s="201"/>
      <c r="B345" s="202" t="s">
        <v>34</v>
      </c>
      <c r="C345" s="202" t="s">
        <v>505</v>
      </c>
      <c r="D345" s="202" t="s">
        <v>524</v>
      </c>
      <c r="E345" s="202" t="s">
        <v>634</v>
      </c>
      <c r="F345" s="202" t="s">
        <v>635</v>
      </c>
      <c r="G345" s="203" t="s">
        <v>34</v>
      </c>
    </row>
    <row r="346" spans="1:7" x14ac:dyDescent="0.3">
      <c r="A346" s="154" t="s">
        <v>193</v>
      </c>
      <c r="B346" s="157" t="s">
        <v>179</v>
      </c>
      <c r="C346" s="156">
        <v>6</v>
      </c>
      <c r="D346" s="156">
        <v>9</v>
      </c>
      <c r="E346" s="157" t="s">
        <v>487</v>
      </c>
      <c r="F346" s="157" t="s">
        <v>487</v>
      </c>
      <c r="G346" s="180">
        <v>9467</v>
      </c>
    </row>
    <row r="347" spans="1:7" ht="15" thickBot="1" x14ac:dyDescent="0.35">
      <c r="A347" s="154"/>
      <c r="B347" s="157" t="s">
        <v>34</v>
      </c>
      <c r="C347" s="157" t="s">
        <v>489</v>
      </c>
      <c r="D347" s="157" t="s">
        <v>499</v>
      </c>
      <c r="E347" s="157" t="s">
        <v>497</v>
      </c>
      <c r="F347" s="157" t="s">
        <v>515</v>
      </c>
      <c r="G347" s="172" t="s">
        <v>34</v>
      </c>
    </row>
    <row r="348" spans="1:7" x14ac:dyDescent="0.3">
      <c r="A348" s="197" t="s">
        <v>194</v>
      </c>
      <c r="B348" s="198" t="s">
        <v>179</v>
      </c>
      <c r="C348" s="199">
        <v>6</v>
      </c>
      <c r="D348" s="199">
        <v>10</v>
      </c>
      <c r="E348" s="198" t="s">
        <v>487</v>
      </c>
      <c r="F348" s="198" t="s">
        <v>487</v>
      </c>
      <c r="G348" s="200">
        <v>8257</v>
      </c>
    </row>
    <row r="349" spans="1:7" ht="15" thickBot="1" x14ac:dyDescent="0.35">
      <c r="A349" s="201"/>
      <c r="B349" s="202" t="s">
        <v>34</v>
      </c>
      <c r="C349" s="202" t="s">
        <v>489</v>
      </c>
      <c r="D349" s="202" t="s">
        <v>524</v>
      </c>
      <c r="E349" s="202" t="s">
        <v>640</v>
      </c>
      <c r="F349" s="202" t="s">
        <v>553</v>
      </c>
      <c r="G349" s="203" t="s">
        <v>34</v>
      </c>
    </row>
    <row r="350" spans="1:7" x14ac:dyDescent="0.3">
      <c r="A350" s="154" t="s">
        <v>195</v>
      </c>
      <c r="B350" s="157" t="s">
        <v>179</v>
      </c>
      <c r="C350" s="156">
        <v>15</v>
      </c>
      <c r="D350" s="156">
        <v>35</v>
      </c>
      <c r="E350" s="157" t="s">
        <v>487</v>
      </c>
      <c r="F350" s="157" t="s">
        <v>487</v>
      </c>
      <c r="G350" s="180">
        <v>9420</v>
      </c>
    </row>
    <row r="351" spans="1:7" ht="15" thickBot="1" x14ac:dyDescent="0.35">
      <c r="A351" s="154"/>
      <c r="B351" s="157" t="s">
        <v>34</v>
      </c>
      <c r="C351" s="157" t="s">
        <v>501</v>
      </c>
      <c r="D351" s="157" t="s">
        <v>642</v>
      </c>
      <c r="E351" s="157" t="s">
        <v>643</v>
      </c>
      <c r="F351" s="157" t="s">
        <v>589</v>
      </c>
      <c r="G351" s="172" t="s">
        <v>34</v>
      </c>
    </row>
    <row r="352" spans="1:7" x14ac:dyDescent="0.3">
      <c r="A352" s="197" t="s">
        <v>196</v>
      </c>
      <c r="B352" s="198" t="s">
        <v>179</v>
      </c>
      <c r="C352" s="199">
        <v>6</v>
      </c>
      <c r="D352" s="199">
        <v>18</v>
      </c>
      <c r="E352" s="198" t="s">
        <v>487</v>
      </c>
      <c r="F352" s="198" t="s">
        <v>487</v>
      </c>
      <c r="G352" s="200">
        <v>11862</v>
      </c>
    </row>
    <row r="353" spans="1:7" ht="15" thickBot="1" x14ac:dyDescent="0.35">
      <c r="A353" s="201"/>
      <c r="B353" s="202" t="s">
        <v>34</v>
      </c>
      <c r="C353" s="202" t="s">
        <v>489</v>
      </c>
      <c r="D353" s="202" t="s">
        <v>529</v>
      </c>
      <c r="E353" s="202" t="s">
        <v>556</v>
      </c>
      <c r="F353" s="202" t="s">
        <v>667</v>
      </c>
      <c r="G353" s="203" t="s">
        <v>34</v>
      </c>
    </row>
    <row r="354" spans="1:7" x14ac:dyDescent="0.3">
      <c r="A354" s="154" t="s">
        <v>197</v>
      </c>
      <c r="B354" s="157" t="s">
        <v>179</v>
      </c>
      <c r="C354" s="156">
        <v>6</v>
      </c>
      <c r="D354" s="156">
        <v>12</v>
      </c>
      <c r="E354" s="157" t="s">
        <v>487</v>
      </c>
      <c r="F354" s="157" t="s">
        <v>487</v>
      </c>
      <c r="G354" s="180">
        <v>10021</v>
      </c>
    </row>
    <row r="355" spans="1:7" ht="15" thickBot="1" x14ac:dyDescent="0.35">
      <c r="A355" s="154"/>
      <c r="B355" s="157" t="s">
        <v>34</v>
      </c>
      <c r="C355" s="157" t="s">
        <v>489</v>
      </c>
      <c r="D355" s="157" t="s">
        <v>519</v>
      </c>
      <c r="E355" s="157" t="s">
        <v>679</v>
      </c>
      <c r="F355" s="157" t="s">
        <v>491</v>
      </c>
      <c r="G355" s="172" t="s">
        <v>34</v>
      </c>
    </row>
    <row r="356" spans="1:7" x14ac:dyDescent="0.3">
      <c r="A356" s="197" t="s">
        <v>198</v>
      </c>
      <c r="B356" s="198" t="s">
        <v>179</v>
      </c>
      <c r="C356" s="198">
        <v>4</v>
      </c>
      <c r="D356" s="198">
        <v>10</v>
      </c>
      <c r="E356" s="207" t="s">
        <v>487</v>
      </c>
      <c r="F356" s="207" t="s">
        <v>487</v>
      </c>
      <c r="G356" s="200">
        <v>7439</v>
      </c>
    </row>
    <row r="357" spans="1:7" ht="15" thickBot="1" x14ac:dyDescent="0.35">
      <c r="A357" s="201"/>
      <c r="B357" s="202"/>
      <c r="C357" s="202">
        <v>4</v>
      </c>
      <c r="D357" s="202">
        <v>10</v>
      </c>
      <c r="E357" s="208" t="s">
        <v>834</v>
      </c>
      <c r="F357" s="208" t="s">
        <v>515</v>
      </c>
      <c r="G357" s="209"/>
    </row>
    <row r="358" spans="1:7" x14ac:dyDescent="0.3">
      <c r="A358" s="154" t="s">
        <v>199</v>
      </c>
      <c r="B358" s="157" t="s">
        <v>179</v>
      </c>
      <c r="C358" s="156">
        <v>4</v>
      </c>
      <c r="D358" s="156">
        <v>14</v>
      </c>
      <c r="E358" s="157" t="s">
        <v>487</v>
      </c>
      <c r="F358" s="157" t="s">
        <v>487</v>
      </c>
      <c r="G358" s="180">
        <v>7392</v>
      </c>
    </row>
    <row r="359" spans="1:7" ht="15" thickBot="1" x14ac:dyDescent="0.35">
      <c r="A359" s="154"/>
      <c r="B359" s="157" t="s">
        <v>34</v>
      </c>
      <c r="C359" s="157" t="s">
        <v>505</v>
      </c>
      <c r="D359" s="157" t="s">
        <v>514</v>
      </c>
      <c r="E359" s="157" t="s">
        <v>694</v>
      </c>
      <c r="F359" s="157" t="s">
        <v>491</v>
      </c>
      <c r="G359" s="172" t="s">
        <v>34</v>
      </c>
    </row>
    <row r="360" spans="1:7" x14ac:dyDescent="0.3">
      <c r="A360" s="197" t="s">
        <v>200</v>
      </c>
      <c r="B360" s="198" t="s">
        <v>179</v>
      </c>
      <c r="C360" s="199">
        <v>3</v>
      </c>
      <c r="D360" s="199">
        <v>11</v>
      </c>
      <c r="E360" s="198" t="s">
        <v>487</v>
      </c>
      <c r="F360" s="198" t="s">
        <v>487</v>
      </c>
      <c r="G360" s="200">
        <v>7717</v>
      </c>
    </row>
    <row r="361" spans="1:7" ht="15" thickBot="1" x14ac:dyDescent="0.35">
      <c r="A361" s="201"/>
      <c r="B361" s="202" t="s">
        <v>34</v>
      </c>
      <c r="C361" s="202" t="s">
        <v>488</v>
      </c>
      <c r="D361" s="202" t="s">
        <v>492</v>
      </c>
      <c r="E361" s="202" t="s">
        <v>698</v>
      </c>
      <c r="F361" s="202" t="s">
        <v>491</v>
      </c>
      <c r="G361" s="203" t="s">
        <v>34</v>
      </c>
    </row>
    <row r="362" spans="1:7" x14ac:dyDescent="0.3">
      <c r="A362" s="154" t="s">
        <v>201</v>
      </c>
      <c r="B362" s="157" t="s">
        <v>179</v>
      </c>
      <c r="C362" s="157">
        <v>6</v>
      </c>
      <c r="D362" s="157">
        <v>20</v>
      </c>
      <c r="E362" s="157" t="s">
        <v>487</v>
      </c>
      <c r="F362" s="157" t="s">
        <v>487</v>
      </c>
      <c r="G362" s="180">
        <v>7824</v>
      </c>
    </row>
    <row r="363" spans="1:7" ht="15" thickBot="1" x14ac:dyDescent="0.35">
      <c r="A363" s="154"/>
      <c r="B363" s="157" t="s">
        <v>34</v>
      </c>
      <c r="C363" s="157">
        <v>6</v>
      </c>
      <c r="D363" s="157">
        <v>20</v>
      </c>
      <c r="E363" s="157" t="s">
        <v>709</v>
      </c>
      <c r="F363" s="157" t="s">
        <v>575</v>
      </c>
      <c r="G363" s="172" t="s">
        <v>34</v>
      </c>
    </row>
    <row r="364" spans="1:7" x14ac:dyDescent="0.3">
      <c r="A364" s="197" t="s">
        <v>202</v>
      </c>
      <c r="B364" s="198" t="s">
        <v>179</v>
      </c>
      <c r="C364" s="199">
        <v>4</v>
      </c>
      <c r="D364" s="199">
        <v>4</v>
      </c>
      <c r="E364" s="207" t="s">
        <v>487</v>
      </c>
      <c r="F364" s="198" t="s">
        <v>487</v>
      </c>
      <c r="G364" s="200">
        <v>9476</v>
      </c>
    </row>
    <row r="365" spans="1:7" ht="15" thickBot="1" x14ac:dyDescent="0.35">
      <c r="A365" s="201"/>
      <c r="B365" s="202" t="s">
        <v>34</v>
      </c>
      <c r="C365" s="202" t="s">
        <v>505</v>
      </c>
      <c r="D365" s="202" t="s">
        <v>505</v>
      </c>
      <c r="E365" s="208" t="s">
        <v>2559</v>
      </c>
      <c r="F365" s="202" t="s">
        <v>491</v>
      </c>
      <c r="G365" s="203" t="s">
        <v>34</v>
      </c>
    </row>
    <row r="366" spans="1:7" x14ac:dyDescent="0.3">
      <c r="A366" s="154" t="s">
        <v>203</v>
      </c>
      <c r="B366" s="157" t="s">
        <v>179</v>
      </c>
      <c r="C366" s="156">
        <v>10</v>
      </c>
      <c r="D366" s="156">
        <v>19</v>
      </c>
      <c r="E366" s="157" t="s">
        <v>487</v>
      </c>
      <c r="F366" s="157" t="s">
        <v>487</v>
      </c>
      <c r="G366" s="180">
        <v>10002</v>
      </c>
    </row>
    <row r="367" spans="1:7" ht="15" thickBot="1" x14ac:dyDescent="0.35">
      <c r="A367" s="154"/>
      <c r="B367" s="157" t="s">
        <v>34</v>
      </c>
      <c r="C367" s="157" t="s">
        <v>524</v>
      </c>
      <c r="D367" s="157" t="s">
        <v>516</v>
      </c>
      <c r="E367" s="157" t="s">
        <v>715</v>
      </c>
      <c r="F367" s="157" t="s">
        <v>553</v>
      </c>
      <c r="G367" s="172" t="s">
        <v>34</v>
      </c>
    </row>
    <row r="368" spans="1:7" x14ac:dyDescent="0.3">
      <c r="A368" s="197" t="s">
        <v>204</v>
      </c>
      <c r="B368" s="198" t="s">
        <v>179</v>
      </c>
      <c r="C368" s="199">
        <v>4</v>
      </c>
      <c r="D368" s="199">
        <v>23</v>
      </c>
      <c r="E368" s="198" t="s">
        <v>487</v>
      </c>
      <c r="F368" s="198" t="s">
        <v>487</v>
      </c>
      <c r="G368" s="200">
        <v>11239</v>
      </c>
    </row>
    <row r="369" spans="1:7" ht="15" thickBot="1" x14ac:dyDescent="0.35">
      <c r="A369" s="201"/>
      <c r="B369" s="202" t="s">
        <v>34</v>
      </c>
      <c r="C369" s="202" t="s">
        <v>505</v>
      </c>
      <c r="D369" s="202" t="s">
        <v>542</v>
      </c>
      <c r="E369" s="202" t="s">
        <v>528</v>
      </c>
      <c r="F369" s="202" t="s">
        <v>717</v>
      </c>
      <c r="G369" s="203" t="s">
        <v>34</v>
      </c>
    </row>
    <row r="370" spans="1:7" x14ac:dyDescent="0.3">
      <c r="A370" s="154" t="s">
        <v>205</v>
      </c>
      <c r="B370" s="157" t="s">
        <v>179</v>
      </c>
      <c r="C370" s="156">
        <v>6</v>
      </c>
      <c r="D370" s="156">
        <v>12</v>
      </c>
      <c r="E370" s="157" t="s">
        <v>498</v>
      </c>
      <c r="F370" s="157" t="s">
        <v>498</v>
      </c>
      <c r="G370" s="180">
        <v>8891</v>
      </c>
    </row>
    <row r="371" spans="1:7" x14ac:dyDescent="0.3">
      <c r="A371" s="154"/>
      <c r="B371" s="157" t="s">
        <v>34</v>
      </c>
      <c r="C371" s="157" t="s">
        <v>489</v>
      </c>
      <c r="D371" s="157" t="s">
        <v>519</v>
      </c>
      <c r="E371" s="157" t="s">
        <v>725</v>
      </c>
      <c r="F371" s="157" t="s">
        <v>680</v>
      </c>
      <c r="G371" s="172" t="s">
        <v>34</v>
      </c>
    </row>
    <row r="372" spans="1:7" ht="15" thickBot="1" x14ac:dyDescent="0.35">
      <c r="A372" s="140"/>
      <c r="B372" s="142" t="s">
        <v>34</v>
      </c>
      <c r="C372" s="142" t="s">
        <v>34</v>
      </c>
      <c r="D372" s="142" t="s">
        <v>34</v>
      </c>
      <c r="E372" s="142" t="s">
        <v>725</v>
      </c>
      <c r="F372" s="142" t="s">
        <v>558</v>
      </c>
      <c r="G372" s="187" t="s">
        <v>34</v>
      </c>
    </row>
    <row r="373" spans="1:7" x14ac:dyDescent="0.3">
      <c r="A373" s="204" t="s">
        <v>289</v>
      </c>
      <c r="B373" s="198" t="s">
        <v>179</v>
      </c>
      <c r="C373" s="645">
        <v>8</v>
      </c>
      <c r="D373" s="645">
        <v>24</v>
      </c>
      <c r="E373" s="205" t="s">
        <v>487</v>
      </c>
      <c r="F373" s="205" t="s">
        <v>487</v>
      </c>
      <c r="G373" s="646">
        <v>11639</v>
      </c>
    </row>
    <row r="374" spans="1:7" ht="15" thickBot="1" x14ac:dyDescent="0.35">
      <c r="A374" s="201"/>
      <c r="B374" s="202" t="s">
        <v>34</v>
      </c>
      <c r="C374" s="202" t="s">
        <v>506</v>
      </c>
      <c r="D374" s="202" t="s">
        <v>583</v>
      </c>
      <c r="E374" s="202" t="s">
        <v>732</v>
      </c>
      <c r="F374" s="202" t="s">
        <v>589</v>
      </c>
      <c r="G374" s="203" t="s">
        <v>34</v>
      </c>
    </row>
    <row r="375" spans="1:7" x14ac:dyDescent="0.3">
      <c r="A375" s="154"/>
      <c r="B375" s="157"/>
      <c r="C375" s="157"/>
      <c r="D375" s="157"/>
      <c r="E375" s="157"/>
      <c r="F375" s="157"/>
      <c r="G375" s="172"/>
    </row>
    <row r="376" spans="1:7" ht="15" thickBot="1" x14ac:dyDescent="0.35">
      <c r="A376" s="154"/>
      <c r="B376" s="157"/>
      <c r="C376" s="157"/>
      <c r="D376" s="157"/>
      <c r="E376" s="157"/>
      <c r="F376" s="157"/>
      <c r="G376" s="172"/>
    </row>
    <row r="377" spans="1:7" x14ac:dyDescent="0.3">
      <c r="A377" s="197" t="s">
        <v>206</v>
      </c>
      <c r="B377" s="198" t="s">
        <v>179</v>
      </c>
      <c r="C377" s="199">
        <v>9</v>
      </c>
      <c r="D377" s="199">
        <v>19</v>
      </c>
      <c r="E377" s="198" t="s">
        <v>487</v>
      </c>
      <c r="F377" s="198" t="s">
        <v>487</v>
      </c>
      <c r="G377" s="200">
        <v>8133</v>
      </c>
    </row>
    <row r="378" spans="1:7" ht="15" thickBot="1" x14ac:dyDescent="0.35">
      <c r="A378" s="201"/>
      <c r="B378" s="202" t="s">
        <v>34</v>
      </c>
      <c r="C378" s="202" t="s">
        <v>499</v>
      </c>
      <c r="D378" s="202" t="s">
        <v>516</v>
      </c>
      <c r="E378" s="202" t="s">
        <v>730</v>
      </c>
      <c r="F378" s="202" t="s">
        <v>575</v>
      </c>
      <c r="G378" s="203" t="s">
        <v>34</v>
      </c>
    </row>
    <row r="379" spans="1:7" x14ac:dyDescent="0.3">
      <c r="A379" s="154" t="s">
        <v>207</v>
      </c>
      <c r="B379" s="157" t="s">
        <v>179</v>
      </c>
      <c r="C379" s="156">
        <v>11</v>
      </c>
      <c r="D379" s="156">
        <v>4</v>
      </c>
      <c r="E379" s="157" t="s">
        <v>487</v>
      </c>
      <c r="F379" s="157" t="s">
        <v>487</v>
      </c>
      <c r="G379" s="180">
        <v>7135</v>
      </c>
    </row>
    <row r="380" spans="1:7" ht="15" thickBot="1" x14ac:dyDescent="0.35">
      <c r="A380" s="154"/>
      <c r="B380" s="157" t="s">
        <v>34</v>
      </c>
      <c r="C380" s="157" t="s">
        <v>492</v>
      </c>
      <c r="D380" s="157" t="s">
        <v>505</v>
      </c>
      <c r="E380" s="157" t="s">
        <v>570</v>
      </c>
      <c r="F380" s="157" t="s">
        <v>528</v>
      </c>
      <c r="G380" s="172" t="s">
        <v>34</v>
      </c>
    </row>
    <row r="381" spans="1:7" x14ac:dyDescent="0.3">
      <c r="A381" s="197" t="s">
        <v>208</v>
      </c>
      <c r="B381" s="198" t="s">
        <v>179</v>
      </c>
      <c r="C381" s="199">
        <v>6</v>
      </c>
      <c r="D381" s="199">
        <v>16</v>
      </c>
      <c r="E381" s="198" t="s">
        <v>487</v>
      </c>
      <c r="F381" s="198" t="s">
        <v>487</v>
      </c>
      <c r="G381" s="200">
        <v>11870</v>
      </c>
    </row>
    <row r="382" spans="1:7" ht="15" thickBot="1" x14ac:dyDescent="0.35">
      <c r="A382" s="201"/>
      <c r="B382" s="202" t="s">
        <v>34</v>
      </c>
      <c r="C382" s="202" t="s">
        <v>489</v>
      </c>
      <c r="D382" s="202" t="s">
        <v>572</v>
      </c>
      <c r="E382" s="202" t="s">
        <v>497</v>
      </c>
      <c r="F382" s="202" t="s">
        <v>515</v>
      </c>
      <c r="G382" s="203" t="s">
        <v>34</v>
      </c>
    </row>
    <row r="383" spans="1:7" x14ac:dyDescent="0.3">
      <c r="A383" s="154" t="s">
        <v>209</v>
      </c>
      <c r="B383" s="157" t="s">
        <v>179</v>
      </c>
      <c r="C383" s="157">
        <v>6</v>
      </c>
      <c r="D383" s="157">
        <v>8</v>
      </c>
      <c r="E383" s="188" t="s">
        <v>487</v>
      </c>
      <c r="F383" s="188" t="s">
        <v>487</v>
      </c>
      <c r="G383" s="180">
        <v>8764</v>
      </c>
    </row>
    <row r="384" spans="1:7" ht="15" thickBot="1" x14ac:dyDescent="0.35">
      <c r="A384" s="154"/>
      <c r="B384" s="157"/>
      <c r="C384" s="157">
        <v>6</v>
      </c>
      <c r="D384" s="157">
        <v>8</v>
      </c>
      <c r="E384" s="189" t="s">
        <v>2558</v>
      </c>
      <c r="F384" s="189" t="s">
        <v>491</v>
      </c>
      <c r="G384" s="180"/>
    </row>
    <row r="385" spans="1:7" x14ac:dyDescent="0.3">
      <c r="A385" s="197" t="s">
        <v>210</v>
      </c>
      <c r="B385" s="198" t="s">
        <v>179</v>
      </c>
      <c r="C385" s="199">
        <v>3</v>
      </c>
      <c r="D385" s="199">
        <v>11</v>
      </c>
      <c r="E385" s="198" t="s">
        <v>487</v>
      </c>
      <c r="F385" s="198" t="s">
        <v>487</v>
      </c>
      <c r="G385" s="200">
        <v>8046</v>
      </c>
    </row>
    <row r="386" spans="1:7" ht="15" thickBot="1" x14ac:dyDescent="0.35">
      <c r="A386" s="201"/>
      <c r="B386" s="202" t="s">
        <v>34</v>
      </c>
      <c r="C386" s="202" t="s">
        <v>488</v>
      </c>
      <c r="D386" s="202" t="s">
        <v>492</v>
      </c>
      <c r="E386" s="202" t="s">
        <v>643</v>
      </c>
      <c r="F386" s="202" t="s">
        <v>504</v>
      </c>
      <c r="G386" s="203" t="s">
        <v>34</v>
      </c>
    </row>
    <row r="387" spans="1:7" x14ac:dyDescent="0.3">
      <c r="A387" s="154" t="s">
        <v>212</v>
      </c>
      <c r="B387" s="157" t="s">
        <v>179</v>
      </c>
      <c r="C387" s="156">
        <v>4</v>
      </c>
      <c r="D387" s="156">
        <v>21</v>
      </c>
      <c r="E387" s="157" t="s">
        <v>487</v>
      </c>
      <c r="F387" s="157" t="s">
        <v>487</v>
      </c>
      <c r="G387" s="180">
        <v>9533</v>
      </c>
    </row>
    <row r="388" spans="1:7" ht="15" thickBot="1" x14ac:dyDescent="0.35">
      <c r="A388" s="154"/>
      <c r="B388" s="157" t="s">
        <v>34</v>
      </c>
      <c r="C388" s="157" t="s">
        <v>505</v>
      </c>
      <c r="D388" s="157" t="s">
        <v>493</v>
      </c>
      <c r="E388" s="157" t="s">
        <v>754</v>
      </c>
      <c r="F388" s="157" t="s">
        <v>504</v>
      </c>
      <c r="G388" s="172" t="s">
        <v>34</v>
      </c>
    </row>
    <row r="389" spans="1:7" x14ac:dyDescent="0.3">
      <c r="A389" s="197" t="s">
        <v>211</v>
      </c>
      <c r="B389" s="198" t="s">
        <v>179</v>
      </c>
      <c r="C389" s="199">
        <v>3</v>
      </c>
      <c r="D389" s="199">
        <v>11</v>
      </c>
      <c r="E389" s="198" t="s">
        <v>487</v>
      </c>
      <c r="F389" s="198" t="s">
        <v>487</v>
      </c>
      <c r="G389" s="200">
        <v>9233</v>
      </c>
    </row>
    <row r="390" spans="1:7" ht="15" thickBot="1" x14ac:dyDescent="0.35">
      <c r="A390" s="201"/>
      <c r="B390" s="202" t="s">
        <v>34</v>
      </c>
      <c r="C390" s="202" t="s">
        <v>488</v>
      </c>
      <c r="D390" s="202" t="s">
        <v>492</v>
      </c>
      <c r="E390" s="202" t="s">
        <v>755</v>
      </c>
      <c r="F390" s="202" t="s">
        <v>743</v>
      </c>
      <c r="G390" s="203" t="s">
        <v>34</v>
      </c>
    </row>
    <row r="391" spans="1:7" x14ac:dyDescent="0.3">
      <c r="A391" s="154" t="s">
        <v>213</v>
      </c>
      <c r="B391" s="157" t="s">
        <v>179</v>
      </c>
      <c r="C391" s="156">
        <v>6</v>
      </c>
      <c r="D391" s="156">
        <v>14</v>
      </c>
      <c r="E391" s="157" t="s">
        <v>34</v>
      </c>
      <c r="F391" s="157" t="s">
        <v>487</v>
      </c>
      <c r="G391" s="180">
        <v>10470</v>
      </c>
    </row>
    <row r="392" spans="1:7" ht="15" thickBot="1" x14ac:dyDescent="0.35">
      <c r="A392" s="154"/>
      <c r="B392" s="157" t="s">
        <v>34</v>
      </c>
      <c r="C392" s="157" t="s">
        <v>489</v>
      </c>
      <c r="D392" s="157" t="s">
        <v>514</v>
      </c>
      <c r="E392" s="157" t="s">
        <v>34</v>
      </c>
      <c r="F392" s="157" t="s">
        <v>515</v>
      </c>
      <c r="G392" s="172" t="s">
        <v>34</v>
      </c>
    </row>
    <row r="393" spans="1:7" x14ac:dyDescent="0.3">
      <c r="A393" s="197" t="s">
        <v>214</v>
      </c>
      <c r="B393" s="198" t="s">
        <v>179</v>
      </c>
      <c r="C393" s="199">
        <v>7</v>
      </c>
      <c r="D393" s="199">
        <v>14</v>
      </c>
      <c r="E393" s="198" t="s">
        <v>487</v>
      </c>
      <c r="F393" s="198" t="s">
        <v>487</v>
      </c>
      <c r="G393" s="200">
        <v>10360</v>
      </c>
    </row>
    <row r="394" spans="1:7" ht="15" thickBot="1" x14ac:dyDescent="0.35">
      <c r="A394" s="201"/>
      <c r="B394" s="202" t="s">
        <v>34</v>
      </c>
      <c r="C394" s="202" t="s">
        <v>538</v>
      </c>
      <c r="D394" s="202" t="s">
        <v>514</v>
      </c>
      <c r="E394" s="202" t="s">
        <v>669</v>
      </c>
      <c r="F394" s="202" t="s">
        <v>515</v>
      </c>
      <c r="G394" s="203" t="s">
        <v>34</v>
      </c>
    </row>
    <row r="395" spans="1:7" x14ac:dyDescent="0.3">
      <c r="A395" s="154" t="s">
        <v>215</v>
      </c>
      <c r="B395" s="157" t="s">
        <v>179</v>
      </c>
      <c r="C395" s="156">
        <v>8</v>
      </c>
      <c r="D395" s="156">
        <v>8</v>
      </c>
      <c r="E395" s="157" t="s">
        <v>487</v>
      </c>
      <c r="F395" s="157" t="s">
        <v>487</v>
      </c>
      <c r="G395" s="180">
        <v>7312</v>
      </c>
    </row>
    <row r="396" spans="1:7" ht="15" thickBot="1" x14ac:dyDescent="0.35">
      <c r="A396" s="154"/>
      <c r="B396" s="157" t="s">
        <v>34</v>
      </c>
      <c r="C396" s="157" t="s">
        <v>506</v>
      </c>
      <c r="D396" s="157" t="s">
        <v>506</v>
      </c>
      <c r="E396" s="157" t="s">
        <v>773</v>
      </c>
      <c r="F396" s="157" t="s">
        <v>571</v>
      </c>
      <c r="G396" s="172" t="s">
        <v>34</v>
      </c>
    </row>
    <row r="397" spans="1:7" x14ac:dyDescent="0.3">
      <c r="A397" s="197" t="s">
        <v>218</v>
      </c>
      <c r="B397" s="198" t="s">
        <v>179</v>
      </c>
      <c r="C397" s="199">
        <v>3</v>
      </c>
      <c r="D397" s="199">
        <v>29</v>
      </c>
      <c r="E397" s="198" t="s">
        <v>487</v>
      </c>
      <c r="F397" s="198" t="s">
        <v>487</v>
      </c>
      <c r="G397" s="200">
        <v>8344</v>
      </c>
    </row>
    <row r="398" spans="1:7" ht="15" thickBot="1" x14ac:dyDescent="0.35">
      <c r="A398" s="201"/>
      <c r="B398" s="202" t="s">
        <v>34</v>
      </c>
      <c r="C398" s="202" t="s">
        <v>488</v>
      </c>
      <c r="D398" s="202" t="s">
        <v>587</v>
      </c>
      <c r="E398" s="202" t="s">
        <v>776</v>
      </c>
      <c r="F398" s="202" t="s">
        <v>504</v>
      </c>
      <c r="G398" s="203" t="s">
        <v>34</v>
      </c>
    </row>
    <row r="399" spans="1:7" x14ac:dyDescent="0.3">
      <c r="A399" s="154" t="s">
        <v>219</v>
      </c>
      <c r="B399" s="157" t="s">
        <v>179</v>
      </c>
      <c r="C399" s="156">
        <v>4</v>
      </c>
      <c r="D399" s="156">
        <v>6</v>
      </c>
      <c r="E399" s="188" t="s">
        <v>487</v>
      </c>
      <c r="F399" s="188" t="s">
        <v>487</v>
      </c>
      <c r="G399" s="180">
        <v>7424</v>
      </c>
    </row>
    <row r="400" spans="1:7" ht="15" thickBot="1" x14ac:dyDescent="0.35">
      <c r="A400" s="154"/>
      <c r="B400" s="157" t="s">
        <v>34</v>
      </c>
      <c r="C400" s="157" t="s">
        <v>505</v>
      </c>
      <c r="D400" s="157" t="s">
        <v>489</v>
      </c>
      <c r="E400" s="189" t="s">
        <v>679</v>
      </c>
      <c r="F400" s="189" t="s">
        <v>515</v>
      </c>
      <c r="G400" s="172" t="s">
        <v>34</v>
      </c>
    </row>
    <row r="401" spans="1:7" x14ac:dyDescent="0.3">
      <c r="A401" s="197" t="s">
        <v>220</v>
      </c>
      <c r="B401" s="198" t="s">
        <v>179</v>
      </c>
      <c r="C401" s="199">
        <v>8</v>
      </c>
      <c r="D401" s="199">
        <v>30</v>
      </c>
      <c r="E401" s="198" t="s">
        <v>488</v>
      </c>
      <c r="F401" s="198" t="s">
        <v>488</v>
      </c>
      <c r="G401" s="200">
        <v>9765</v>
      </c>
    </row>
    <row r="402" spans="1:7" x14ac:dyDescent="0.3">
      <c r="A402" s="204"/>
      <c r="B402" s="205" t="s">
        <v>34</v>
      </c>
      <c r="C402" s="205" t="s">
        <v>488</v>
      </c>
      <c r="D402" s="205" t="s">
        <v>499</v>
      </c>
      <c r="E402" s="205" t="s">
        <v>557</v>
      </c>
      <c r="F402" s="205" t="s">
        <v>541</v>
      </c>
      <c r="G402" s="206" t="s">
        <v>34</v>
      </c>
    </row>
    <row r="403" spans="1:7" x14ac:dyDescent="0.3">
      <c r="A403" s="204"/>
      <c r="B403" s="205" t="s">
        <v>34</v>
      </c>
      <c r="C403" s="205" t="s">
        <v>498</v>
      </c>
      <c r="D403" s="205" t="s">
        <v>524</v>
      </c>
      <c r="E403" s="205" t="s">
        <v>669</v>
      </c>
      <c r="F403" s="205" t="s">
        <v>541</v>
      </c>
      <c r="G403" s="206" t="s">
        <v>34</v>
      </c>
    </row>
    <row r="404" spans="1:7" ht="15" thickBot="1" x14ac:dyDescent="0.35">
      <c r="A404" s="201"/>
      <c r="B404" s="202" t="s">
        <v>34</v>
      </c>
      <c r="C404" s="202" t="s">
        <v>488</v>
      </c>
      <c r="D404" s="202" t="s">
        <v>492</v>
      </c>
      <c r="E404" s="202" t="s">
        <v>557</v>
      </c>
      <c r="F404" s="202" t="s">
        <v>541</v>
      </c>
      <c r="G404" s="203" t="s">
        <v>34</v>
      </c>
    </row>
    <row r="405" spans="1:7" x14ac:dyDescent="0.3">
      <c r="A405" s="154" t="s">
        <v>221</v>
      </c>
      <c r="B405" s="157" t="s">
        <v>179</v>
      </c>
      <c r="C405" s="156">
        <v>5</v>
      </c>
      <c r="D405" s="156">
        <v>20</v>
      </c>
      <c r="E405" s="157" t="s">
        <v>487</v>
      </c>
      <c r="F405" s="157" t="s">
        <v>487</v>
      </c>
      <c r="G405" s="180">
        <v>9623</v>
      </c>
    </row>
    <row r="406" spans="1:7" ht="15" thickBot="1" x14ac:dyDescent="0.35">
      <c r="A406" s="154"/>
      <c r="B406" s="157" t="s">
        <v>34</v>
      </c>
      <c r="C406" s="157" t="s">
        <v>496</v>
      </c>
      <c r="D406" s="157" t="s">
        <v>525</v>
      </c>
      <c r="E406" s="157" t="s">
        <v>798</v>
      </c>
      <c r="F406" s="157" t="s">
        <v>523</v>
      </c>
      <c r="G406" s="172" t="s">
        <v>34</v>
      </c>
    </row>
    <row r="407" spans="1:7" x14ac:dyDescent="0.3">
      <c r="A407" s="197" t="s">
        <v>222</v>
      </c>
      <c r="B407" s="198" t="s">
        <v>179</v>
      </c>
      <c r="C407" s="199">
        <v>3</v>
      </c>
      <c r="D407" s="199">
        <v>12</v>
      </c>
      <c r="E407" s="198" t="s">
        <v>487</v>
      </c>
      <c r="F407" s="198" t="s">
        <v>487</v>
      </c>
      <c r="G407" s="200">
        <v>7656</v>
      </c>
    </row>
    <row r="408" spans="1:7" ht="15" thickBot="1" x14ac:dyDescent="0.35">
      <c r="A408" s="201"/>
      <c r="B408" s="202" t="s">
        <v>34</v>
      </c>
      <c r="C408" s="202" t="s">
        <v>488</v>
      </c>
      <c r="D408" s="202" t="s">
        <v>519</v>
      </c>
      <c r="E408" s="202" t="s">
        <v>557</v>
      </c>
      <c r="F408" s="202" t="s">
        <v>528</v>
      </c>
      <c r="G408" s="203" t="s">
        <v>34</v>
      </c>
    </row>
    <row r="409" spans="1:7" x14ac:dyDescent="0.3">
      <c r="A409" s="154" t="s">
        <v>223</v>
      </c>
      <c r="B409" s="157" t="s">
        <v>179</v>
      </c>
      <c r="C409" s="157">
        <v>8</v>
      </c>
      <c r="D409" s="157">
        <v>9</v>
      </c>
      <c r="E409" s="188" t="s">
        <v>487</v>
      </c>
      <c r="F409" s="188" t="s">
        <v>487</v>
      </c>
      <c r="G409" s="180">
        <v>8354</v>
      </c>
    </row>
    <row r="410" spans="1:7" ht="15" thickBot="1" x14ac:dyDescent="0.35">
      <c r="A410" s="154"/>
      <c r="B410" s="157"/>
      <c r="C410" s="157">
        <v>8</v>
      </c>
      <c r="D410" s="157">
        <v>9</v>
      </c>
      <c r="E410" s="189" t="s">
        <v>2558</v>
      </c>
      <c r="F410" s="189" t="s">
        <v>491</v>
      </c>
      <c r="G410" s="180"/>
    </row>
    <row r="411" spans="1:7" x14ac:dyDescent="0.3">
      <c r="A411" s="197" t="s">
        <v>224</v>
      </c>
      <c r="B411" s="198" t="s">
        <v>179</v>
      </c>
      <c r="C411" s="199">
        <v>3</v>
      </c>
      <c r="D411" s="199">
        <v>13</v>
      </c>
      <c r="E411" s="198" t="s">
        <v>487</v>
      </c>
      <c r="F411" s="198" t="s">
        <v>487</v>
      </c>
      <c r="G411" s="200">
        <v>8640</v>
      </c>
    </row>
    <row r="412" spans="1:7" ht="15" thickBot="1" x14ac:dyDescent="0.35">
      <c r="A412" s="201"/>
      <c r="B412" s="202" t="s">
        <v>34</v>
      </c>
      <c r="C412" s="202" t="s">
        <v>488</v>
      </c>
      <c r="D412" s="202" t="s">
        <v>563</v>
      </c>
      <c r="E412" s="202" t="s">
        <v>810</v>
      </c>
      <c r="F412" s="202" t="s">
        <v>491</v>
      </c>
      <c r="G412" s="203" t="s">
        <v>34</v>
      </c>
    </row>
    <row r="413" spans="1:7" x14ac:dyDescent="0.3">
      <c r="A413" s="154" t="s">
        <v>225</v>
      </c>
      <c r="B413" s="157" t="s">
        <v>179</v>
      </c>
      <c r="C413" s="156">
        <v>11</v>
      </c>
      <c r="D413" s="156">
        <v>11</v>
      </c>
      <c r="E413" s="157" t="s">
        <v>487</v>
      </c>
      <c r="F413" s="157" t="s">
        <v>487</v>
      </c>
      <c r="G413" s="180">
        <v>9969</v>
      </c>
    </row>
    <row r="414" spans="1:7" ht="15" thickBot="1" x14ac:dyDescent="0.35">
      <c r="A414" s="154"/>
      <c r="B414" s="157" t="s">
        <v>34</v>
      </c>
      <c r="C414" s="157" t="s">
        <v>492</v>
      </c>
      <c r="D414" s="157" t="s">
        <v>492</v>
      </c>
      <c r="E414" s="157" t="s">
        <v>817</v>
      </c>
      <c r="F414" s="157" t="s">
        <v>571</v>
      </c>
      <c r="G414" s="172" t="s">
        <v>34</v>
      </c>
    </row>
    <row r="415" spans="1:7" x14ac:dyDescent="0.3">
      <c r="A415" s="197" t="s">
        <v>226</v>
      </c>
      <c r="B415" s="198" t="s">
        <v>179</v>
      </c>
      <c r="C415" s="199">
        <v>6</v>
      </c>
      <c r="D415" s="199">
        <v>9</v>
      </c>
      <c r="E415" s="198" t="s">
        <v>487</v>
      </c>
      <c r="F415" s="198" t="s">
        <v>487</v>
      </c>
      <c r="G415" s="200">
        <v>7034</v>
      </c>
    </row>
    <row r="416" spans="1:7" ht="15" thickBot="1" x14ac:dyDescent="0.35">
      <c r="A416" s="201"/>
      <c r="B416" s="202" t="s">
        <v>34</v>
      </c>
      <c r="C416" s="202" t="s">
        <v>489</v>
      </c>
      <c r="D416" s="202" t="s">
        <v>499</v>
      </c>
      <c r="E416" s="202" t="s">
        <v>818</v>
      </c>
      <c r="F416" s="202" t="s">
        <v>571</v>
      </c>
      <c r="G416" s="203" t="s">
        <v>34</v>
      </c>
    </row>
    <row r="417" spans="1:7" x14ac:dyDescent="0.3">
      <c r="A417" s="154" t="s">
        <v>227</v>
      </c>
      <c r="B417" s="157" t="s">
        <v>179</v>
      </c>
      <c r="C417" s="156">
        <v>8</v>
      </c>
      <c r="D417" s="156">
        <v>27</v>
      </c>
      <c r="E417" s="157" t="s">
        <v>487</v>
      </c>
      <c r="F417" s="157" t="s">
        <v>487</v>
      </c>
      <c r="G417" s="180">
        <v>8833</v>
      </c>
    </row>
    <row r="418" spans="1:7" ht="15" thickBot="1" x14ac:dyDescent="0.35">
      <c r="A418" s="154"/>
      <c r="B418" s="157" t="s">
        <v>34</v>
      </c>
      <c r="C418" s="157" t="s">
        <v>506</v>
      </c>
      <c r="D418" s="157" t="s">
        <v>651</v>
      </c>
      <c r="E418" s="157" t="s">
        <v>820</v>
      </c>
      <c r="F418" s="157" t="s">
        <v>589</v>
      </c>
      <c r="G418" s="172" t="s">
        <v>34</v>
      </c>
    </row>
    <row r="419" spans="1:7" x14ac:dyDescent="0.3">
      <c r="A419" s="197" t="s">
        <v>228</v>
      </c>
      <c r="B419" s="198" t="s">
        <v>179</v>
      </c>
      <c r="C419" s="199">
        <v>5</v>
      </c>
      <c r="D419" s="199">
        <v>13</v>
      </c>
      <c r="E419" s="198" t="s">
        <v>487</v>
      </c>
      <c r="F419" s="198" t="s">
        <v>487</v>
      </c>
      <c r="G419" s="200">
        <v>7431</v>
      </c>
    </row>
    <row r="420" spans="1:7" ht="15" thickBot="1" x14ac:dyDescent="0.35">
      <c r="A420" s="201"/>
      <c r="B420" s="202" t="s">
        <v>34</v>
      </c>
      <c r="C420" s="202" t="s">
        <v>496</v>
      </c>
      <c r="D420" s="202" t="s">
        <v>563</v>
      </c>
      <c r="E420" s="202" t="s">
        <v>669</v>
      </c>
      <c r="F420" s="202" t="s">
        <v>558</v>
      </c>
      <c r="G420" s="203" t="s">
        <v>34</v>
      </c>
    </row>
    <row r="421" spans="1:7" x14ac:dyDescent="0.3">
      <c r="A421" s="154" t="s">
        <v>229</v>
      </c>
      <c r="B421" s="157" t="s">
        <v>179</v>
      </c>
      <c r="C421" s="156">
        <v>8</v>
      </c>
      <c r="D421" s="156">
        <v>21</v>
      </c>
      <c r="E421" s="157" t="s">
        <v>487</v>
      </c>
      <c r="F421" s="157" t="s">
        <v>487</v>
      </c>
      <c r="G421" s="180">
        <v>11503</v>
      </c>
    </row>
    <row r="422" spans="1:7" ht="15" thickBot="1" x14ac:dyDescent="0.35">
      <c r="A422" s="154"/>
      <c r="B422" s="157" t="s">
        <v>34</v>
      </c>
      <c r="C422" s="157" t="s">
        <v>506</v>
      </c>
      <c r="D422" s="157" t="s">
        <v>493</v>
      </c>
      <c r="E422" s="157" t="s">
        <v>556</v>
      </c>
      <c r="F422" s="157" t="s">
        <v>528</v>
      </c>
      <c r="G422" s="172" t="s">
        <v>34</v>
      </c>
    </row>
    <row r="423" spans="1:7" x14ac:dyDescent="0.3">
      <c r="A423" s="197" t="s">
        <v>230</v>
      </c>
      <c r="B423" s="198" t="s">
        <v>179</v>
      </c>
      <c r="C423" s="199">
        <v>9</v>
      </c>
      <c r="D423" s="199">
        <v>11</v>
      </c>
      <c r="E423" s="198" t="s">
        <v>34</v>
      </c>
      <c r="F423" s="198" t="s">
        <v>487</v>
      </c>
      <c r="G423" s="200">
        <v>8891</v>
      </c>
    </row>
    <row r="424" spans="1:7" ht="15" thickBot="1" x14ac:dyDescent="0.35">
      <c r="A424" s="201"/>
      <c r="B424" s="202" t="s">
        <v>34</v>
      </c>
      <c r="C424" s="202" t="s">
        <v>499</v>
      </c>
      <c r="D424" s="202" t="s">
        <v>492</v>
      </c>
      <c r="E424" s="202" t="s">
        <v>34</v>
      </c>
      <c r="F424" s="202" t="s">
        <v>589</v>
      </c>
      <c r="G424" s="203" t="s">
        <v>34</v>
      </c>
    </row>
    <row r="425" spans="1:7" x14ac:dyDescent="0.3">
      <c r="A425" s="154" t="s">
        <v>231</v>
      </c>
      <c r="B425" s="157" t="s">
        <v>179</v>
      </c>
      <c r="C425" s="156">
        <v>4</v>
      </c>
      <c r="D425" s="156">
        <v>8</v>
      </c>
      <c r="E425" s="157" t="s">
        <v>487</v>
      </c>
      <c r="F425" s="157" t="s">
        <v>487</v>
      </c>
      <c r="G425" s="180">
        <v>8150</v>
      </c>
    </row>
    <row r="426" spans="1:7" ht="15" thickBot="1" x14ac:dyDescent="0.35">
      <c r="A426" s="154"/>
      <c r="B426" s="157" t="s">
        <v>34</v>
      </c>
      <c r="C426" s="157" t="s">
        <v>505</v>
      </c>
      <c r="D426" s="157" t="s">
        <v>506</v>
      </c>
      <c r="E426" s="157" t="s">
        <v>835</v>
      </c>
      <c r="F426" s="157" t="s">
        <v>836</v>
      </c>
      <c r="G426" s="172" t="s">
        <v>34</v>
      </c>
    </row>
    <row r="427" spans="1:7" x14ac:dyDescent="0.3">
      <c r="A427" s="197" t="s">
        <v>232</v>
      </c>
      <c r="B427" s="198" t="s">
        <v>179</v>
      </c>
      <c r="C427" s="199">
        <v>12</v>
      </c>
      <c r="D427" s="199">
        <v>12</v>
      </c>
      <c r="E427" s="198" t="s">
        <v>34</v>
      </c>
      <c r="F427" s="198" t="s">
        <v>487</v>
      </c>
      <c r="G427" s="200">
        <v>7580</v>
      </c>
    </row>
    <row r="428" spans="1:7" ht="15" thickBot="1" x14ac:dyDescent="0.35">
      <c r="A428" s="201"/>
      <c r="B428" s="202" t="s">
        <v>34</v>
      </c>
      <c r="C428" s="202" t="s">
        <v>519</v>
      </c>
      <c r="D428" s="202" t="s">
        <v>519</v>
      </c>
      <c r="E428" s="202" t="s">
        <v>34</v>
      </c>
      <c r="F428" s="202" t="s">
        <v>571</v>
      </c>
      <c r="G428" s="203" t="s">
        <v>34</v>
      </c>
    </row>
    <row r="429" spans="1:7" x14ac:dyDescent="0.3">
      <c r="A429" s="154" t="s">
        <v>233</v>
      </c>
      <c r="B429" s="157" t="s">
        <v>179</v>
      </c>
      <c r="C429" s="156">
        <v>7</v>
      </c>
      <c r="D429" s="156">
        <v>17</v>
      </c>
      <c r="E429" s="157" t="s">
        <v>498</v>
      </c>
      <c r="F429" s="157" t="s">
        <v>498</v>
      </c>
      <c r="G429" s="180">
        <v>11480</v>
      </c>
    </row>
    <row r="430" spans="1:7" x14ac:dyDescent="0.3">
      <c r="A430" s="154"/>
      <c r="B430" s="157" t="s">
        <v>34</v>
      </c>
      <c r="C430" s="157" t="s">
        <v>487</v>
      </c>
      <c r="D430" s="157" t="s">
        <v>498</v>
      </c>
      <c r="E430" s="157" t="s">
        <v>556</v>
      </c>
      <c r="F430" s="157" t="s">
        <v>558</v>
      </c>
      <c r="G430" s="172" t="s">
        <v>34</v>
      </c>
    </row>
    <row r="431" spans="1:7" ht="15" thickBot="1" x14ac:dyDescent="0.35">
      <c r="A431" s="154"/>
      <c r="B431" s="157" t="s">
        <v>34</v>
      </c>
      <c r="C431" s="157" t="s">
        <v>489</v>
      </c>
      <c r="D431" s="157" t="s">
        <v>501</v>
      </c>
      <c r="E431" s="157" t="s">
        <v>676</v>
      </c>
      <c r="F431" s="157" t="s">
        <v>515</v>
      </c>
      <c r="G431" s="172" t="s">
        <v>34</v>
      </c>
    </row>
    <row r="432" spans="1:7" x14ac:dyDescent="0.3">
      <c r="A432" s="197" t="s">
        <v>234</v>
      </c>
      <c r="B432" s="198" t="s">
        <v>179</v>
      </c>
      <c r="C432" s="199">
        <v>6</v>
      </c>
      <c r="D432" s="199">
        <v>7</v>
      </c>
      <c r="E432" s="198" t="s">
        <v>487</v>
      </c>
      <c r="F432" s="198" t="s">
        <v>487</v>
      </c>
      <c r="G432" s="200">
        <v>7798</v>
      </c>
    </row>
    <row r="433" spans="1:7" ht="15" thickBot="1" x14ac:dyDescent="0.35">
      <c r="A433" s="201"/>
      <c r="B433" s="202" t="s">
        <v>34</v>
      </c>
      <c r="C433" s="202" t="s">
        <v>489</v>
      </c>
      <c r="D433" s="202" t="s">
        <v>538</v>
      </c>
      <c r="E433" s="202" t="s">
        <v>849</v>
      </c>
      <c r="F433" s="202" t="s">
        <v>850</v>
      </c>
      <c r="G433" s="203" t="s">
        <v>34</v>
      </c>
    </row>
    <row r="434" spans="1:7" x14ac:dyDescent="0.3">
      <c r="A434" s="154" t="s">
        <v>235</v>
      </c>
      <c r="B434" s="157" t="s">
        <v>179</v>
      </c>
      <c r="C434" s="156">
        <v>4</v>
      </c>
      <c r="D434" s="156">
        <v>9</v>
      </c>
      <c r="E434" s="157" t="s">
        <v>487</v>
      </c>
      <c r="F434" s="157" t="s">
        <v>487</v>
      </c>
      <c r="G434" s="180">
        <v>7357</v>
      </c>
    </row>
    <row r="435" spans="1:7" ht="15" thickBot="1" x14ac:dyDescent="0.35">
      <c r="A435" s="154"/>
      <c r="B435" s="157" t="s">
        <v>34</v>
      </c>
      <c r="C435" s="157" t="s">
        <v>505</v>
      </c>
      <c r="D435" s="157" t="s">
        <v>499</v>
      </c>
      <c r="E435" s="157" t="s">
        <v>693</v>
      </c>
      <c r="F435" s="157" t="s">
        <v>515</v>
      </c>
      <c r="G435" s="172" t="s">
        <v>34</v>
      </c>
    </row>
    <row r="436" spans="1:7" x14ac:dyDescent="0.3">
      <c r="A436" s="197" t="s">
        <v>236</v>
      </c>
      <c r="B436" s="198" t="s">
        <v>179</v>
      </c>
      <c r="C436" s="199">
        <v>10</v>
      </c>
      <c r="D436" s="199">
        <v>9</v>
      </c>
      <c r="E436" s="198" t="s">
        <v>487</v>
      </c>
      <c r="F436" s="198" t="s">
        <v>487</v>
      </c>
      <c r="G436" s="200">
        <v>7103</v>
      </c>
    </row>
    <row r="437" spans="1:7" ht="15" thickBot="1" x14ac:dyDescent="0.35">
      <c r="A437" s="201"/>
      <c r="B437" s="202" t="s">
        <v>34</v>
      </c>
      <c r="C437" s="202" t="s">
        <v>524</v>
      </c>
      <c r="D437" s="202" t="s">
        <v>499</v>
      </c>
      <c r="E437" s="202" t="s">
        <v>491</v>
      </c>
      <c r="F437" s="202" t="s">
        <v>669</v>
      </c>
      <c r="G437" s="203" t="s">
        <v>34</v>
      </c>
    </row>
    <row r="438" spans="1:7" x14ac:dyDescent="0.3">
      <c r="A438" s="154" t="s">
        <v>237</v>
      </c>
      <c r="B438" s="157" t="s">
        <v>179</v>
      </c>
      <c r="C438" s="156">
        <v>7</v>
      </c>
      <c r="D438" s="156">
        <v>13</v>
      </c>
      <c r="E438" s="157" t="s">
        <v>498</v>
      </c>
      <c r="F438" s="157" t="s">
        <v>498</v>
      </c>
      <c r="G438" s="180">
        <v>10017</v>
      </c>
    </row>
    <row r="439" spans="1:7" x14ac:dyDescent="0.3">
      <c r="A439" s="154"/>
      <c r="B439" s="157" t="s">
        <v>34</v>
      </c>
      <c r="C439" s="157" t="s">
        <v>496</v>
      </c>
      <c r="D439" s="157" t="s">
        <v>492</v>
      </c>
      <c r="E439" s="157" t="s">
        <v>857</v>
      </c>
      <c r="F439" s="157" t="s">
        <v>571</v>
      </c>
      <c r="G439" s="172" t="s">
        <v>34</v>
      </c>
    </row>
    <row r="440" spans="1:7" ht="15" thickBot="1" x14ac:dyDescent="0.35">
      <c r="A440" s="154"/>
      <c r="B440" s="157" t="s">
        <v>34</v>
      </c>
      <c r="C440" s="157" t="s">
        <v>498</v>
      </c>
      <c r="D440" s="157" t="s">
        <v>498</v>
      </c>
      <c r="E440" s="157" t="s">
        <v>857</v>
      </c>
      <c r="F440" s="157" t="s">
        <v>571</v>
      </c>
      <c r="G440" s="172" t="s">
        <v>34</v>
      </c>
    </row>
    <row r="441" spans="1:7" x14ac:dyDescent="0.3">
      <c r="A441" s="197" t="s">
        <v>238</v>
      </c>
      <c r="B441" s="198" t="s">
        <v>179</v>
      </c>
      <c r="C441" s="199">
        <v>8</v>
      </c>
      <c r="D441" s="199">
        <v>18</v>
      </c>
      <c r="E441" s="198" t="s">
        <v>487</v>
      </c>
      <c r="F441" s="198" t="s">
        <v>487</v>
      </c>
      <c r="G441" s="200">
        <v>7272</v>
      </c>
    </row>
    <row r="442" spans="1:7" ht="15" thickBot="1" x14ac:dyDescent="0.35">
      <c r="A442" s="201"/>
      <c r="B442" s="202" t="s">
        <v>34</v>
      </c>
      <c r="C442" s="202" t="s">
        <v>506</v>
      </c>
      <c r="D442" s="202" t="s">
        <v>529</v>
      </c>
      <c r="E442" s="202" t="s">
        <v>860</v>
      </c>
      <c r="F442" s="202" t="s">
        <v>553</v>
      </c>
      <c r="G442" s="203" t="s">
        <v>34</v>
      </c>
    </row>
    <row r="443" spans="1:7" x14ac:dyDescent="0.3">
      <c r="A443" s="154" t="s">
        <v>239</v>
      </c>
      <c r="B443" s="157" t="s">
        <v>179</v>
      </c>
      <c r="C443" s="156">
        <v>8</v>
      </c>
      <c r="D443" s="156">
        <v>13</v>
      </c>
      <c r="E443" s="157" t="s">
        <v>487</v>
      </c>
      <c r="F443" s="157" t="s">
        <v>487</v>
      </c>
      <c r="G443" s="180">
        <v>11377</v>
      </c>
    </row>
    <row r="444" spans="1:7" ht="15" thickBot="1" x14ac:dyDescent="0.35">
      <c r="A444" s="154"/>
      <c r="B444" s="157" t="s">
        <v>34</v>
      </c>
      <c r="C444" s="157" t="s">
        <v>506</v>
      </c>
      <c r="D444" s="157" t="s">
        <v>563</v>
      </c>
      <c r="E444" s="157" t="s">
        <v>863</v>
      </c>
      <c r="F444" s="157" t="s">
        <v>515</v>
      </c>
      <c r="G444" s="172" t="s">
        <v>34</v>
      </c>
    </row>
    <row r="445" spans="1:7" x14ac:dyDescent="0.3">
      <c r="A445" s="197" t="s">
        <v>240</v>
      </c>
      <c r="B445" s="198" t="s">
        <v>179</v>
      </c>
      <c r="C445" s="199">
        <v>9</v>
      </c>
      <c r="D445" s="199">
        <v>22</v>
      </c>
      <c r="E445" s="198" t="s">
        <v>487</v>
      </c>
      <c r="F445" s="198" t="s">
        <v>487</v>
      </c>
      <c r="G445" s="200">
        <v>8386</v>
      </c>
    </row>
    <row r="446" spans="1:7" ht="15" thickBot="1" x14ac:dyDescent="0.35">
      <c r="A446" s="201"/>
      <c r="B446" s="202" t="s">
        <v>34</v>
      </c>
      <c r="C446" s="202" t="s">
        <v>499</v>
      </c>
      <c r="D446" s="202" t="s">
        <v>597</v>
      </c>
      <c r="E446" s="202" t="s">
        <v>870</v>
      </c>
      <c r="F446" s="202" t="s">
        <v>764</v>
      </c>
      <c r="G446" s="203" t="s">
        <v>34</v>
      </c>
    </row>
    <row r="447" spans="1:7" x14ac:dyDescent="0.3">
      <c r="A447" s="154" t="s">
        <v>241</v>
      </c>
      <c r="B447" s="157" t="s">
        <v>179</v>
      </c>
      <c r="C447" s="156">
        <v>4</v>
      </c>
      <c r="D447" s="156">
        <v>13</v>
      </c>
      <c r="E447" s="157" t="s">
        <v>487</v>
      </c>
      <c r="F447" s="157" t="s">
        <v>487</v>
      </c>
      <c r="G447" s="180">
        <v>9110</v>
      </c>
    </row>
    <row r="448" spans="1:7" ht="15" thickBot="1" x14ac:dyDescent="0.35">
      <c r="A448" s="154"/>
      <c r="B448" s="157" t="s">
        <v>34</v>
      </c>
      <c r="C448" s="157" t="s">
        <v>505</v>
      </c>
      <c r="D448" s="157" t="s">
        <v>563</v>
      </c>
      <c r="E448" s="157" t="s">
        <v>734</v>
      </c>
      <c r="F448" s="157" t="s">
        <v>528</v>
      </c>
      <c r="G448" s="172" t="s">
        <v>34</v>
      </c>
    </row>
    <row r="449" spans="1:7" x14ac:dyDescent="0.3">
      <c r="A449" s="197" t="s">
        <v>242</v>
      </c>
      <c r="B449" s="198" t="s">
        <v>179</v>
      </c>
      <c r="C449" s="199">
        <v>8</v>
      </c>
      <c r="D449" s="199">
        <v>30</v>
      </c>
      <c r="E449" s="198" t="s">
        <v>487</v>
      </c>
      <c r="F449" s="198" t="s">
        <v>487</v>
      </c>
      <c r="G449" s="200">
        <v>9645</v>
      </c>
    </row>
    <row r="450" spans="1:7" ht="15" thickBot="1" x14ac:dyDescent="0.35">
      <c r="A450" s="201"/>
      <c r="B450" s="202" t="s">
        <v>34</v>
      </c>
      <c r="C450" s="202" t="s">
        <v>506</v>
      </c>
      <c r="D450" s="202" t="s">
        <v>554</v>
      </c>
      <c r="E450" s="202" t="s">
        <v>581</v>
      </c>
      <c r="F450" s="202" t="s">
        <v>504</v>
      </c>
      <c r="G450" s="203" t="s">
        <v>34</v>
      </c>
    </row>
    <row r="451" spans="1:7" x14ac:dyDescent="0.3">
      <c r="A451" s="154" t="s">
        <v>243</v>
      </c>
      <c r="B451" s="157" t="s">
        <v>179</v>
      </c>
      <c r="C451" s="157">
        <v>5</v>
      </c>
      <c r="D451" s="157">
        <v>16</v>
      </c>
      <c r="E451" s="188" t="s">
        <v>487</v>
      </c>
      <c r="F451" s="188" t="s">
        <v>487</v>
      </c>
      <c r="G451" s="180">
        <v>9301</v>
      </c>
    </row>
    <row r="452" spans="1:7" ht="15" thickBot="1" x14ac:dyDescent="0.35">
      <c r="A452" s="154"/>
      <c r="B452" s="157"/>
      <c r="C452" s="157">
        <v>5</v>
      </c>
      <c r="D452" s="157">
        <v>16</v>
      </c>
      <c r="E452" s="189" t="s">
        <v>497</v>
      </c>
      <c r="F452" s="189" t="s">
        <v>528</v>
      </c>
      <c r="G452" s="180"/>
    </row>
    <row r="453" spans="1:7" x14ac:dyDescent="0.3">
      <c r="A453" s="197" t="s">
        <v>244</v>
      </c>
      <c r="B453" s="198" t="s">
        <v>179</v>
      </c>
      <c r="C453" s="199">
        <v>4</v>
      </c>
      <c r="D453" s="199">
        <v>14</v>
      </c>
      <c r="E453" s="198" t="s">
        <v>487</v>
      </c>
      <c r="F453" s="198" t="s">
        <v>487</v>
      </c>
      <c r="G453" s="200">
        <v>7851</v>
      </c>
    </row>
    <row r="454" spans="1:7" ht="15" thickBot="1" x14ac:dyDescent="0.35">
      <c r="A454" s="201"/>
      <c r="B454" s="202" t="s">
        <v>34</v>
      </c>
      <c r="C454" s="202" t="s">
        <v>505</v>
      </c>
      <c r="D454" s="202" t="s">
        <v>514</v>
      </c>
      <c r="E454" s="202" t="s">
        <v>878</v>
      </c>
      <c r="F454" s="202" t="s">
        <v>495</v>
      </c>
      <c r="G454" s="203" t="s">
        <v>34</v>
      </c>
    </row>
    <row r="455" spans="1:7" x14ac:dyDescent="0.3">
      <c r="A455" s="154" t="s">
        <v>245</v>
      </c>
      <c r="B455" s="157" t="s">
        <v>179</v>
      </c>
      <c r="C455" s="156">
        <v>8</v>
      </c>
      <c r="D455" s="156">
        <v>23</v>
      </c>
      <c r="E455" s="157" t="s">
        <v>488</v>
      </c>
      <c r="F455" s="157" t="s">
        <v>488</v>
      </c>
      <c r="G455" s="180">
        <v>10250</v>
      </c>
    </row>
    <row r="456" spans="1:7" x14ac:dyDescent="0.3">
      <c r="A456" s="154"/>
      <c r="B456" s="157" t="s">
        <v>34</v>
      </c>
      <c r="C456" s="157" t="s">
        <v>506</v>
      </c>
      <c r="D456" s="157">
        <v>0</v>
      </c>
      <c r="E456" s="157" t="s">
        <v>879</v>
      </c>
      <c r="F456" s="157" t="s">
        <v>491</v>
      </c>
      <c r="G456" s="172" t="s">
        <v>34</v>
      </c>
    </row>
    <row r="457" spans="1:7" ht="15" thickBot="1" x14ac:dyDescent="0.35">
      <c r="A457" s="154"/>
      <c r="B457" s="157" t="s">
        <v>34</v>
      </c>
      <c r="C457" s="157">
        <v>0</v>
      </c>
      <c r="D457" s="157">
        <v>23</v>
      </c>
      <c r="E457" s="157" t="s">
        <v>880</v>
      </c>
      <c r="F457" s="157" t="s">
        <v>558</v>
      </c>
      <c r="G457" s="172" t="s">
        <v>34</v>
      </c>
    </row>
    <row r="458" spans="1:7" x14ac:dyDescent="0.3">
      <c r="A458" s="197" t="s">
        <v>246</v>
      </c>
      <c r="B458" s="198" t="s">
        <v>179</v>
      </c>
      <c r="C458" s="199">
        <v>7</v>
      </c>
      <c r="D458" s="199">
        <v>14</v>
      </c>
      <c r="E458" s="198" t="s">
        <v>487</v>
      </c>
      <c r="F458" s="198" t="s">
        <v>487</v>
      </c>
      <c r="G458" s="200">
        <v>10662</v>
      </c>
    </row>
    <row r="459" spans="1:7" ht="15" thickBot="1" x14ac:dyDescent="0.35">
      <c r="A459" s="201"/>
      <c r="B459" s="202" t="s">
        <v>34</v>
      </c>
      <c r="C459" s="202" t="s">
        <v>538</v>
      </c>
      <c r="D459" s="202" t="s">
        <v>514</v>
      </c>
      <c r="E459" s="202" t="s">
        <v>883</v>
      </c>
      <c r="F459" s="202" t="s">
        <v>884</v>
      </c>
      <c r="G459" s="203" t="s">
        <v>34</v>
      </c>
    </row>
    <row r="460" spans="1:7" x14ac:dyDescent="0.3">
      <c r="A460" s="154" t="s">
        <v>247</v>
      </c>
      <c r="B460" s="157" t="s">
        <v>179</v>
      </c>
      <c r="C460" s="156">
        <v>5</v>
      </c>
      <c r="D460" s="156">
        <v>10</v>
      </c>
      <c r="E460" s="157" t="s">
        <v>487</v>
      </c>
      <c r="F460" s="157" t="s">
        <v>487</v>
      </c>
      <c r="G460" s="180">
        <v>11985</v>
      </c>
    </row>
    <row r="461" spans="1:7" ht="15" thickBot="1" x14ac:dyDescent="0.35">
      <c r="A461" s="154"/>
      <c r="B461" s="157" t="s">
        <v>34</v>
      </c>
      <c r="C461" s="157" t="s">
        <v>496</v>
      </c>
      <c r="D461" s="157" t="s">
        <v>524</v>
      </c>
      <c r="E461" s="157" t="s">
        <v>885</v>
      </c>
      <c r="F461" s="157" t="s">
        <v>743</v>
      </c>
      <c r="G461" s="172" t="s">
        <v>34</v>
      </c>
    </row>
    <row r="462" spans="1:7" x14ac:dyDescent="0.3">
      <c r="A462" s="197" t="s">
        <v>248</v>
      </c>
      <c r="B462" s="198" t="s">
        <v>179</v>
      </c>
      <c r="C462" s="199">
        <v>6</v>
      </c>
      <c r="D462" s="199">
        <v>13</v>
      </c>
      <c r="E462" s="198" t="s">
        <v>487</v>
      </c>
      <c r="F462" s="198" t="s">
        <v>487</v>
      </c>
      <c r="G462" s="200">
        <v>8147</v>
      </c>
    </row>
    <row r="463" spans="1:7" ht="15" thickBot="1" x14ac:dyDescent="0.35">
      <c r="A463" s="201"/>
      <c r="B463" s="202" t="s">
        <v>34</v>
      </c>
      <c r="C463" s="202" t="s">
        <v>489</v>
      </c>
      <c r="D463" s="202" t="s">
        <v>563</v>
      </c>
      <c r="E463" s="202" t="s">
        <v>726</v>
      </c>
      <c r="F463" s="202" t="s">
        <v>504</v>
      </c>
      <c r="G463" s="203" t="s">
        <v>34</v>
      </c>
    </row>
    <row r="464" spans="1:7" x14ac:dyDescent="0.3">
      <c r="A464" s="154" t="s">
        <v>249</v>
      </c>
      <c r="B464" s="157" t="s">
        <v>179</v>
      </c>
      <c r="C464" s="156">
        <v>8</v>
      </c>
      <c r="D464" s="156">
        <v>15</v>
      </c>
      <c r="E464" s="157" t="s">
        <v>487</v>
      </c>
      <c r="F464" s="157">
        <v>1</v>
      </c>
      <c r="G464" s="180">
        <v>9714</v>
      </c>
    </row>
    <row r="465" spans="1:7" ht="15" thickBot="1" x14ac:dyDescent="0.35">
      <c r="A465" s="154"/>
      <c r="B465" s="157" t="s">
        <v>34</v>
      </c>
      <c r="C465" s="157" t="s">
        <v>506</v>
      </c>
      <c r="D465" s="157" t="s">
        <v>501</v>
      </c>
      <c r="E465" s="157" t="s">
        <v>887</v>
      </c>
      <c r="F465" s="210" t="s">
        <v>528</v>
      </c>
      <c r="G465" s="172" t="s">
        <v>34</v>
      </c>
    </row>
    <row r="466" spans="1:7" x14ac:dyDescent="0.3">
      <c r="A466" s="197" t="s">
        <v>250</v>
      </c>
      <c r="B466" s="198" t="s">
        <v>179</v>
      </c>
      <c r="C466" s="199">
        <v>2</v>
      </c>
      <c r="D466" s="199">
        <v>6</v>
      </c>
      <c r="E466" s="198" t="s">
        <v>487</v>
      </c>
      <c r="F466" s="198" t="s">
        <v>487</v>
      </c>
      <c r="G466" s="200">
        <v>9514</v>
      </c>
    </row>
    <row r="467" spans="1:7" ht="15" thickBot="1" x14ac:dyDescent="0.35">
      <c r="A467" s="201"/>
      <c r="B467" s="202" t="s">
        <v>34</v>
      </c>
      <c r="C467" s="202" t="s">
        <v>498</v>
      </c>
      <c r="D467" s="202" t="s">
        <v>489</v>
      </c>
      <c r="E467" s="202" t="s">
        <v>895</v>
      </c>
      <c r="F467" s="202" t="s">
        <v>705</v>
      </c>
      <c r="G467" s="203" t="s">
        <v>34</v>
      </c>
    </row>
    <row r="468" spans="1:7" x14ac:dyDescent="0.3">
      <c r="A468" s="154" t="s">
        <v>251</v>
      </c>
      <c r="B468" s="157" t="s">
        <v>179</v>
      </c>
      <c r="C468" s="156">
        <v>4</v>
      </c>
      <c r="D468" s="156">
        <v>14</v>
      </c>
      <c r="E468" s="157" t="s">
        <v>487</v>
      </c>
      <c r="F468" s="157" t="s">
        <v>487</v>
      </c>
      <c r="G468" s="180">
        <v>10251</v>
      </c>
    </row>
    <row r="469" spans="1:7" ht="15" thickBot="1" x14ac:dyDescent="0.35">
      <c r="A469" s="154"/>
      <c r="B469" s="157" t="s">
        <v>34</v>
      </c>
      <c r="C469" s="157" t="s">
        <v>505</v>
      </c>
      <c r="D469" s="157" t="s">
        <v>514</v>
      </c>
      <c r="E469" s="157" t="s">
        <v>497</v>
      </c>
      <c r="F469" s="157" t="s">
        <v>515</v>
      </c>
      <c r="G469" s="172" t="s">
        <v>34</v>
      </c>
    </row>
    <row r="470" spans="1:7" x14ac:dyDescent="0.3">
      <c r="A470" s="197" t="s">
        <v>252</v>
      </c>
      <c r="B470" s="198" t="s">
        <v>179</v>
      </c>
      <c r="C470" s="199">
        <v>8</v>
      </c>
      <c r="D470" s="199">
        <v>31</v>
      </c>
      <c r="E470" s="198" t="s">
        <v>487</v>
      </c>
      <c r="F470" s="198" t="s">
        <v>487</v>
      </c>
      <c r="G470" s="200">
        <v>7370</v>
      </c>
    </row>
    <row r="471" spans="1:7" ht="15" thickBot="1" x14ac:dyDescent="0.35">
      <c r="A471" s="201"/>
      <c r="B471" s="202" t="s">
        <v>34</v>
      </c>
      <c r="C471" s="202" t="s">
        <v>506</v>
      </c>
      <c r="D471" s="202" t="s">
        <v>624</v>
      </c>
      <c r="E471" s="202" t="s">
        <v>581</v>
      </c>
      <c r="F471" s="202" t="s">
        <v>589</v>
      </c>
      <c r="G471" s="203" t="s">
        <v>34</v>
      </c>
    </row>
    <row r="472" spans="1:7" x14ac:dyDescent="0.3">
      <c r="A472" s="154" t="s">
        <v>253</v>
      </c>
      <c r="B472" s="157" t="s">
        <v>179</v>
      </c>
      <c r="C472" s="156">
        <v>7</v>
      </c>
      <c r="D472" s="156">
        <v>16</v>
      </c>
      <c r="E472" s="157" t="s">
        <v>487</v>
      </c>
      <c r="F472" s="157" t="s">
        <v>487</v>
      </c>
      <c r="G472" s="180">
        <v>8533</v>
      </c>
    </row>
    <row r="473" spans="1:7" ht="15" thickBot="1" x14ac:dyDescent="0.35">
      <c r="A473" s="154"/>
      <c r="B473" s="157" t="s">
        <v>34</v>
      </c>
      <c r="C473" s="157" t="s">
        <v>538</v>
      </c>
      <c r="D473" s="157" t="s">
        <v>572</v>
      </c>
      <c r="E473" s="157" t="s">
        <v>900</v>
      </c>
      <c r="F473" s="157" t="s">
        <v>491</v>
      </c>
      <c r="G473" s="172" t="s">
        <v>34</v>
      </c>
    </row>
    <row r="474" spans="1:7" x14ac:dyDescent="0.3">
      <c r="A474" s="197" t="s">
        <v>254</v>
      </c>
      <c r="B474" s="198" t="s">
        <v>179</v>
      </c>
      <c r="C474" s="199">
        <v>16</v>
      </c>
      <c r="D474" s="199">
        <v>16</v>
      </c>
      <c r="E474" s="198" t="s">
        <v>487</v>
      </c>
      <c r="F474" s="198" t="s">
        <v>487</v>
      </c>
      <c r="G474" s="200">
        <v>11811</v>
      </c>
    </row>
    <row r="475" spans="1:7" ht="15" thickBot="1" x14ac:dyDescent="0.35">
      <c r="A475" s="201"/>
      <c r="B475" s="202" t="s">
        <v>34</v>
      </c>
      <c r="C475" s="202" t="s">
        <v>572</v>
      </c>
      <c r="D475" s="202" t="s">
        <v>572</v>
      </c>
      <c r="E475" s="202" t="s">
        <v>552</v>
      </c>
      <c r="F475" s="202" t="s">
        <v>596</v>
      </c>
      <c r="G475" s="203" t="s">
        <v>34</v>
      </c>
    </row>
    <row r="476" spans="1:7" x14ac:dyDescent="0.3">
      <c r="A476" s="154" t="s">
        <v>255</v>
      </c>
      <c r="B476" s="157" t="s">
        <v>179</v>
      </c>
      <c r="C476" s="156">
        <v>5</v>
      </c>
      <c r="D476" s="156">
        <v>7</v>
      </c>
      <c r="E476" s="157" t="s">
        <v>487</v>
      </c>
      <c r="F476" s="157" t="s">
        <v>487</v>
      </c>
      <c r="G476" s="180">
        <v>10014</v>
      </c>
    </row>
    <row r="477" spans="1:7" ht="15" thickBot="1" x14ac:dyDescent="0.35">
      <c r="A477" s="140"/>
      <c r="B477" s="142" t="s">
        <v>34</v>
      </c>
      <c r="C477" s="142" t="s">
        <v>496</v>
      </c>
      <c r="D477" s="142" t="s">
        <v>538</v>
      </c>
      <c r="E477" s="142" t="s">
        <v>902</v>
      </c>
      <c r="F477" s="142" t="s">
        <v>491</v>
      </c>
      <c r="G477" s="187" t="s">
        <v>34</v>
      </c>
    </row>
    <row r="478" spans="1:7" ht="15" thickBot="1" x14ac:dyDescent="0.35"/>
    <row r="479" spans="1:7" ht="18.600000000000001" thickBot="1" x14ac:dyDescent="0.35">
      <c r="A479" s="168" t="s">
        <v>257</v>
      </c>
    </row>
    <row r="480" spans="1:7" x14ac:dyDescent="0.3">
      <c r="A480" s="135" t="s">
        <v>256</v>
      </c>
      <c r="B480" s="138" t="s">
        <v>257</v>
      </c>
      <c r="C480" s="137">
        <v>11</v>
      </c>
      <c r="D480" s="137">
        <v>21</v>
      </c>
      <c r="E480" s="138" t="s">
        <v>487</v>
      </c>
      <c r="F480" s="138" t="s">
        <v>487</v>
      </c>
      <c r="G480" s="171">
        <v>21133</v>
      </c>
    </row>
    <row r="481" spans="1:7" ht="15" thickBot="1" x14ac:dyDescent="0.35">
      <c r="A481" s="154"/>
      <c r="B481" s="157" t="s">
        <v>34</v>
      </c>
      <c r="C481" s="157" t="s">
        <v>492</v>
      </c>
      <c r="D481" s="157" t="s">
        <v>493</v>
      </c>
      <c r="E481" s="157" t="s">
        <v>494</v>
      </c>
      <c r="F481" s="157" t="s">
        <v>495</v>
      </c>
      <c r="G481" s="172" t="s">
        <v>34</v>
      </c>
    </row>
    <row r="482" spans="1:7" x14ac:dyDescent="0.3">
      <c r="A482" s="211" t="s">
        <v>258</v>
      </c>
      <c r="B482" s="212" t="s">
        <v>257</v>
      </c>
      <c r="C482" s="213">
        <v>2</v>
      </c>
      <c r="D482" s="213">
        <v>9</v>
      </c>
      <c r="E482" s="212" t="s">
        <v>487</v>
      </c>
      <c r="F482" s="212" t="s">
        <v>487</v>
      </c>
      <c r="G482" s="214">
        <v>13741</v>
      </c>
    </row>
    <row r="483" spans="1:7" ht="15" thickBot="1" x14ac:dyDescent="0.35">
      <c r="A483" s="215"/>
      <c r="B483" s="216" t="s">
        <v>34</v>
      </c>
      <c r="C483" s="216" t="s">
        <v>498</v>
      </c>
      <c r="D483" s="216" t="s">
        <v>499</v>
      </c>
      <c r="E483" s="216" t="s">
        <v>500</v>
      </c>
      <c r="F483" s="216" t="s">
        <v>491</v>
      </c>
      <c r="G483" s="217" t="s">
        <v>34</v>
      </c>
    </row>
    <row r="484" spans="1:7" x14ac:dyDescent="0.3">
      <c r="A484" s="154" t="s">
        <v>259</v>
      </c>
      <c r="B484" s="157" t="s">
        <v>257</v>
      </c>
      <c r="C484" s="156">
        <v>9</v>
      </c>
      <c r="D484" s="156">
        <v>19</v>
      </c>
      <c r="E484" s="157" t="s">
        <v>487</v>
      </c>
      <c r="F484" s="157" t="s">
        <v>487</v>
      </c>
      <c r="G484" s="180">
        <v>17401</v>
      </c>
    </row>
    <row r="485" spans="1:7" ht="15" thickBot="1" x14ac:dyDescent="0.35">
      <c r="A485" s="154"/>
      <c r="B485" s="157" t="s">
        <v>34</v>
      </c>
      <c r="C485" s="157" t="s">
        <v>499</v>
      </c>
      <c r="D485" s="157" t="s">
        <v>516</v>
      </c>
      <c r="E485" s="157" t="s">
        <v>517</v>
      </c>
      <c r="F485" s="157" t="s">
        <v>518</v>
      </c>
      <c r="G485" s="172" t="s">
        <v>34</v>
      </c>
    </row>
    <row r="486" spans="1:7" x14ac:dyDescent="0.3">
      <c r="A486" s="211" t="s">
        <v>260</v>
      </c>
      <c r="B486" s="212" t="s">
        <v>257</v>
      </c>
      <c r="C486" s="213">
        <v>23</v>
      </c>
      <c r="D486" s="213">
        <v>40</v>
      </c>
      <c r="E486" s="212" t="s">
        <v>487</v>
      </c>
      <c r="F486" s="212" t="s">
        <v>487</v>
      </c>
      <c r="G486" s="214">
        <v>21412</v>
      </c>
    </row>
    <row r="487" spans="1:7" ht="15" thickBot="1" x14ac:dyDescent="0.35">
      <c r="A487" s="215"/>
      <c r="B487" s="216" t="s">
        <v>34</v>
      </c>
      <c r="C487" s="216" t="s">
        <v>542</v>
      </c>
      <c r="D487" s="216" t="s">
        <v>534</v>
      </c>
      <c r="E487" s="216" t="s">
        <v>525</v>
      </c>
      <c r="F487" s="216" t="s">
        <v>528</v>
      </c>
      <c r="G487" s="217" t="s">
        <v>34</v>
      </c>
    </row>
    <row r="488" spans="1:7" x14ac:dyDescent="0.3">
      <c r="A488" s="154" t="s">
        <v>261</v>
      </c>
      <c r="B488" s="157" t="s">
        <v>257</v>
      </c>
      <c r="C488" s="156">
        <v>15</v>
      </c>
      <c r="D488" s="156">
        <v>25</v>
      </c>
      <c r="E488" s="157" t="s">
        <v>487</v>
      </c>
      <c r="F488" s="157" t="s">
        <v>487</v>
      </c>
      <c r="G488" s="180">
        <v>25883</v>
      </c>
    </row>
    <row r="489" spans="1:7" ht="15" thickBot="1" x14ac:dyDescent="0.35">
      <c r="A489" s="154"/>
      <c r="B489" s="157" t="s">
        <v>34</v>
      </c>
      <c r="C489" s="157" t="s">
        <v>501</v>
      </c>
      <c r="D489" s="157" t="s">
        <v>507</v>
      </c>
      <c r="E489" s="157" t="s">
        <v>497</v>
      </c>
      <c r="F489" s="157" t="s">
        <v>528</v>
      </c>
      <c r="G489" s="172" t="s">
        <v>34</v>
      </c>
    </row>
    <row r="490" spans="1:7" x14ac:dyDescent="0.3">
      <c r="A490" s="211" t="s">
        <v>262</v>
      </c>
      <c r="B490" s="212" t="s">
        <v>257</v>
      </c>
      <c r="C490" s="213">
        <v>20</v>
      </c>
      <c r="D490" s="213">
        <v>19</v>
      </c>
      <c r="E490" s="212" t="s">
        <v>487</v>
      </c>
      <c r="F490" s="212" t="s">
        <v>487</v>
      </c>
      <c r="G490" s="214">
        <v>24787</v>
      </c>
    </row>
    <row r="491" spans="1:7" ht="15" thickBot="1" x14ac:dyDescent="0.35">
      <c r="A491" s="215"/>
      <c r="B491" s="216" t="s">
        <v>34</v>
      </c>
      <c r="C491" s="216" t="s">
        <v>525</v>
      </c>
      <c r="D491" s="216" t="s">
        <v>516</v>
      </c>
      <c r="E491" s="216" t="s">
        <v>567</v>
      </c>
      <c r="F491" s="216" t="s">
        <v>553</v>
      </c>
      <c r="G491" s="217" t="s">
        <v>34</v>
      </c>
    </row>
    <row r="492" spans="1:7" x14ac:dyDescent="0.3">
      <c r="A492" s="154" t="s">
        <v>263</v>
      </c>
      <c r="B492" s="157" t="s">
        <v>257</v>
      </c>
      <c r="C492" s="156">
        <v>12</v>
      </c>
      <c r="D492" s="156">
        <v>16</v>
      </c>
      <c r="E492" s="157" t="s">
        <v>487</v>
      </c>
      <c r="F492" s="157" t="s">
        <v>487</v>
      </c>
      <c r="G492" s="180">
        <v>14970</v>
      </c>
    </row>
    <row r="493" spans="1:7" ht="15" thickBot="1" x14ac:dyDescent="0.35">
      <c r="A493" s="154"/>
      <c r="B493" s="157" t="s">
        <v>34</v>
      </c>
      <c r="C493" s="157" t="s">
        <v>519</v>
      </c>
      <c r="D493" s="157" t="s">
        <v>572</v>
      </c>
      <c r="E493" s="157" t="s">
        <v>573</v>
      </c>
      <c r="F493" s="157" t="s">
        <v>504</v>
      </c>
      <c r="G493" s="172" t="s">
        <v>34</v>
      </c>
    </row>
    <row r="494" spans="1:7" x14ac:dyDescent="0.3">
      <c r="A494" s="211" t="s">
        <v>264</v>
      </c>
      <c r="B494" s="212" t="s">
        <v>257</v>
      </c>
      <c r="C494" s="213">
        <v>6</v>
      </c>
      <c r="D494" s="213">
        <v>11</v>
      </c>
      <c r="E494" s="212" t="s">
        <v>487</v>
      </c>
      <c r="F494" s="212" t="s">
        <v>487</v>
      </c>
      <c r="G494" s="214">
        <v>20141</v>
      </c>
    </row>
    <row r="495" spans="1:7" ht="15" thickBot="1" x14ac:dyDescent="0.35">
      <c r="A495" s="215"/>
      <c r="B495" s="216" t="s">
        <v>34</v>
      </c>
      <c r="C495" s="216" t="s">
        <v>489</v>
      </c>
      <c r="D495" s="216" t="s">
        <v>492</v>
      </c>
      <c r="E495" s="216" t="s">
        <v>577</v>
      </c>
      <c r="F495" s="216" t="s">
        <v>504</v>
      </c>
      <c r="G495" s="217" t="s">
        <v>34</v>
      </c>
    </row>
    <row r="496" spans="1:7" x14ac:dyDescent="0.3">
      <c r="A496" s="154" t="s">
        <v>265</v>
      </c>
      <c r="B496" s="157" t="s">
        <v>257</v>
      </c>
      <c r="C496" s="156">
        <v>18</v>
      </c>
      <c r="D496" s="156">
        <v>32</v>
      </c>
      <c r="E496" s="157" t="s">
        <v>487</v>
      </c>
      <c r="F496" s="157" t="s">
        <v>487</v>
      </c>
      <c r="G496" s="180">
        <v>15175</v>
      </c>
    </row>
    <row r="497" spans="1:7" ht="15" thickBot="1" x14ac:dyDescent="0.35">
      <c r="A497" s="154"/>
      <c r="B497" s="157" t="s">
        <v>34</v>
      </c>
      <c r="C497" s="157" t="s">
        <v>529</v>
      </c>
      <c r="D497" s="157" t="s">
        <v>594</v>
      </c>
      <c r="E497" s="157" t="s">
        <v>595</v>
      </c>
      <c r="F497" s="157" t="s">
        <v>596</v>
      </c>
      <c r="G497" s="172" t="s">
        <v>34</v>
      </c>
    </row>
    <row r="498" spans="1:7" x14ac:dyDescent="0.3">
      <c r="A498" s="211" t="s">
        <v>266</v>
      </c>
      <c r="B498" s="212" t="s">
        <v>257</v>
      </c>
      <c r="C498" s="213">
        <v>6</v>
      </c>
      <c r="D498" s="213">
        <v>22</v>
      </c>
      <c r="E498" s="212" t="s">
        <v>487</v>
      </c>
      <c r="F498" s="212" t="s">
        <v>487</v>
      </c>
      <c r="G498" s="214">
        <v>12667</v>
      </c>
    </row>
    <row r="499" spans="1:7" ht="15" thickBot="1" x14ac:dyDescent="0.35">
      <c r="A499" s="215"/>
      <c r="B499" s="216" t="s">
        <v>34</v>
      </c>
      <c r="C499" s="216" t="s">
        <v>489</v>
      </c>
      <c r="D499" s="216" t="s">
        <v>597</v>
      </c>
      <c r="E499" s="216" t="s">
        <v>598</v>
      </c>
      <c r="F499" s="216" t="s">
        <v>495</v>
      </c>
      <c r="G499" s="217" t="s">
        <v>34</v>
      </c>
    </row>
    <row r="500" spans="1:7" x14ac:dyDescent="0.3">
      <c r="A500" s="154" t="s">
        <v>267</v>
      </c>
      <c r="B500" s="157" t="s">
        <v>257</v>
      </c>
      <c r="C500" s="156">
        <v>9</v>
      </c>
      <c r="D500" s="156">
        <v>12</v>
      </c>
      <c r="E500" s="157" t="s">
        <v>487</v>
      </c>
      <c r="F500" s="157" t="s">
        <v>487</v>
      </c>
      <c r="G500" s="180">
        <v>19008</v>
      </c>
    </row>
    <row r="501" spans="1:7" ht="15" thickBot="1" x14ac:dyDescent="0.35">
      <c r="A501" s="154"/>
      <c r="B501" s="157" t="s">
        <v>34</v>
      </c>
      <c r="C501" s="157" t="s">
        <v>499</v>
      </c>
      <c r="D501" s="157" t="s">
        <v>519</v>
      </c>
      <c r="E501" s="157" t="s">
        <v>601</v>
      </c>
      <c r="F501" s="157" t="s">
        <v>504</v>
      </c>
      <c r="G501" s="172" t="s">
        <v>34</v>
      </c>
    </row>
    <row r="502" spans="1:7" x14ac:dyDescent="0.3">
      <c r="A502" s="211" t="s">
        <v>268</v>
      </c>
      <c r="B502" s="212" t="s">
        <v>257</v>
      </c>
      <c r="C502" s="213">
        <v>9</v>
      </c>
      <c r="D502" s="213">
        <v>15</v>
      </c>
      <c r="E502" s="212" t="s">
        <v>487</v>
      </c>
      <c r="F502" s="212" t="s">
        <v>487</v>
      </c>
      <c r="G502" s="214">
        <v>15068</v>
      </c>
    </row>
    <row r="503" spans="1:7" ht="15" thickBot="1" x14ac:dyDescent="0.35">
      <c r="A503" s="215"/>
      <c r="B503" s="216" t="s">
        <v>34</v>
      </c>
      <c r="C503" s="216" t="s">
        <v>499</v>
      </c>
      <c r="D503" s="216" t="s">
        <v>501</v>
      </c>
      <c r="E503" s="216" t="s">
        <v>641</v>
      </c>
      <c r="F503" s="216" t="s">
        <v>509</v>
      </c>
      <c r="G503" s="217" t="s">
        <v>34</v>
      </c>
    </row>
    <row r="504" spans="1:7" x14ac:dyDescent="0.3">
      <c r="A504" s="154" t="s">
        <v>269</v>
      </c>
      <c r="B504" s="157" t="s">
        <v>257</v>
      </c>
      <c r="C504" s="156">
        <v>12</v>
      </c>
      <c r="D504" s="156">
        <v>39</v>
      </c>
      <c r="E504" s="157" t="s">
        <v>487</v>
      </c>
      <c r="F504" s="157" t="s">
        <v>487</v>
      </c>
      <c r="G504" s="180">
        <v>13894</v>
      </c>
    </row>
    <row r="505" spans="1:7" ht="15" thickBot="1" x14ac:dyDescent="0.35">
      <c r="A505" s="154"/>
      <c r="B505" s="157" t="s">
        <v>34</v>
      </c>
      <c r="C505" s="157" t="s">
        <v>519</v>
      </c>
      <c r="D505" s="157" t="s">
        <v>648</v>
      </c>
      <c r="E505" s="157" t="s">
        <v>649</v>
      </c>
      <c r="F505" s="157" t="s">
        <v>515</v>
      </c>
      <c r="G505" s="172" t="s">
        <v>34</v>
      </c>
    </row>
    <row r="506" spans="1:7" x14ac:dyDescent="0.3">
      <c r="A506" s="211" t="s">
        <v>270</v>
      </c>
      <c r="B506" s="212" t="s">
        <v>257</v>
      </c>
      <c r="C506" s="213">
        <v>44</v>
      </c>
      <c r="D506" s="213">
        <v>27</v>
      </c>
      <c r="E506" s="212" t="s">
        <v>487</v>
      </c>
      <c r="F506" s="212" t="s">
        <v>487</v>
      </c>
      <c r="G506" s="214">
        <v>15010</v>
      </c>
    </row>
    <row r="507" spans="1:7" ht="15" thickBot="1" x14ac:dyDescent="0.35">
      <c r="A507" s="215"/>
      <c r="B507" s="216" t="s">
        <v>34</v>
      </c>
      <c r="C507" s="216" t="s">
        <v>650</v>
      </c>
      <c r="D507" s="216" t="s">
        <v>651</v>
      </c>
      <c r="E507" s="216" t="s">
        <v>652</v>
      </c>
      <c r="F507" s="216" t="s">
        <v>653</v>
      </c>
      <c r="G507" s="217" t="s">
        <v>34</v>
      </c>
    </row>
    <row r="508" spans="1:7" x14ac:dyDescent="0.3">
      <c r="A508" s="154" t="s">
        <v>271</v>
      </c>
      <c r="B508" s="157" t="s">
        <v>257</v>
      </c>
      <c r="C508" s="156">
        <v>6</v>
      </c>
      <c r="D508" s="156">
        <v>16</v>
      </c>
      <c r="E508" s="157" t="s">
        <v>487</v>
      </c>
      <c r="F508" s="157" t="s">
        <v>487</v>
      </c>
      <c r="G508" s="180">
        <v>12982</v>
      </c>
    </row>
    <row r="509" spans="1:7" ht="15" thickBot="1" x14ac:dyDescent="0.35">
      <c r="A509" s="154"/>
      <c r="B509" s="157" t="s">
        <v>34</v>
      </c>
      <c r="C509" s="157" t="s">
        <v>489</v>
      </c>
      <c r="D509" s="157" t="s">
        <v>572</v>
      </c>
      <c r="E509" s="157" t="s">
        <v>663</v>
      </c>
      <c r="F509" s="157" t="s">
        <v>553</v>
      </c>
      <c r="G509" s="172" t="s">
        <v>34</v>
      </c>
    </row>
    <row r="510" spans="1:7" x14ac:dyDescent="0.3">
      <c r="A510" s="211" t="s">
        <v>272</v>
      </c>
      <c r="B510" s="212" t="s">
        <v>257</v>
      </c>
      <c r="C510" s="213">
        <v>14</v>
      </c>
      <c r="D510" s="213">
        <v>26</v>
      </c>
      <c r="E510" s="212" t="s">
        <v>487</v>
      </c>
      <c r="F510" s="212" t="s">
        <v>487</v>
      </c>
      <c r="G510" s="214">
        <v>14854</v>
      </c>
    </row>
    <row r="511" spans="1:7" ht="15" thickBot="1" x14ac:dyDescent="0.35">
      <c r="A511" s="215"/>
      <c r="B511" s="216" t="s">
        <v>34</v>
      </c>
      <c r="C511" s="216" t="s">
        <v>514</v>
      </c>
      <c r="D511" s="216" t="s">
        <v>607</v>
      </c>
      <c r="E511" s="216" t="s">
        <v>664</v>
      </c>
      <c r="F511" s="216" t="s">
        <v>665</v>
      </c>
      <c r="G511" s="217" t="s">
        <v>34</v>
      </c>
    </row>
    <row r="512" spans="1:7" x14ac:dyDescent="0.3">
      <c r="A512" s="154" t="s">
        <v>273</v>
      </c>
      <c r="B512" s="157" t="s">
        <v>257</v>
      </c>
      <c r="C512" s="156">
        <v>11</v>
      </c>
      <c r="D512" s="156">
        <v>40</v>
      </c>
      <c r="E512" s="157" t="s">
        <v>498</v>
      </c>
      <c r="F512" s="157" t="s">
        <v>498</v>
      </c>
      <c r="G512" s="180">
        <v>14074</v>
      </c>
    </row>
    <row r="513" spans="1:7" x14ac:dyDescent="0.3">
      <c r="A513" s="154"/>
      <c r="B513" s="157" t="s">
        <v>34</v>
      </c>
      <c r="C513" s="157" t="s">
        <v>524</v>
      </c>
      <c r="D513" s="157" t="s">
        <v>587</v>
      </c>
      <c r="E513" s="157" t="s">
        <v>574</v>
      </c>
      <c r="F513" s="157" t="s">
        <v>504</v>
      </c>
      <c r="G513" s="172" t="s">
        <v>34</v>
      </c>
    </row>
    <row r="514" spans="1:7" ht="15" thickBot="1" x14ac:dyDescent="0.35">
      <c r="A514" s="154"/>
      <c r="B514" s="157" t="s">
        <v>34</v>
      </c>
      <c r="C514" s="157" t="s">
        <v>487</v>
      </c>
      <c r="D514" s="157" t="s">
        <v>492</v>
      </c>
      <c r="E514" s="157" t="s">
        <v>574</v>
      </c>
      <c r="F514" s="157" t="s">
        <v>504</v>
      </c>
      <c r="G514" s="172" t="s">
        <v>34</v>
      </c>
    </row>
    <row r="515" spans="1:7" x14ac:dyDescent="0.3">
      <c r="A515" s="211" t="s">
        <v>274</v>
      </c>
      <c r="B515" s="212" t="s">
        <v>257</v>
      </c>
      <c r="C515" s="213">
        <v>18</v>
      </c>
      <c r="D515" s="213">
        <v>19</v>
      </c>
      <c r="E515" s="212" t="s">
        <v>487</v>
      </c>
      <c r="F515" s="212" t="s">
        <v>487</v>
      </c>
      <c r="G515" s="214">
        <v>19591</v>
      </c>
    </row>
    <row r="516" spans="1:7" ht="15" thickBot="1" x14ac:dyDescent="0.35">
      <c r="A516" s="215"/>
      <c r="B516" s="216" t="s">
        <v>34</v>
      </c>
      <c r="C516" s="216" t="s">
        <v>529</v>
      </c>
      <c r="D516" s="216" t="s">
        <v>516</v>
      </c>
      <c r="E516" s="216" t="s">
        <v>690</v>
      </c>
      <c r="F516" s="216" t="s">
        <v>504</v>
      </c>
      <c r="G516" s="217" t="s">
        <v>34</v>
      </c>
    </row>
    <row r="517" spans="1:7" x14ac:dyDescent="0.3">
      <c r="A517" s="154" t="s">
        <v>275</v>
      </c>
      <c r="B517" s="157" t="s">
        <v>257</v>
      </c>
      <c r="C517" s="157">
        <v>8</v>
      </c>
      <c r="D517" s="157">
        <v>15</v>
      </c>
      <c r="E517" s="188" t="s">
        <v>487</v>
      </c>
      <c r="F517" s="188" t="s">
        <v>487</v>
      </c>
      <c r="G517" s="180">
        <v>13306</v>
      </c>
    </row>
    <row r="518" spans="1:7" ht="15" thickBot="1" x14ac:dyDescent="0.35">
      <c r="A518" s="154"/>
      <c r="B518" s="157"/>
      <c r="C518" s="157">
        <v>8</v>
      </c>
      <c r="D518" s="157">
        <v>15</v>
      </c>
      <c r="E518" s="189" t="s">
        <v>497</v>
      </c>
      <c r="F518" s="189" t="s">
        <v>515</v>
      </c>
      <c r="G518" s="180"/>
    </row>
    <row r="519" spans="1:7" x14ac:dyDescent="0.3">
      <c r="A519" s="211" t="s">
        <v>276</v>
      </c>
      <c r="B519" s="212" t="s">
        <v>257</v>
      </c>
      <c r="C519" s="213">
        <v>13</v>
      </c>
      <c r="D519" s="213">
        <v>32</v>
      </c>
      <c r="E519" s="212" t="s">
        <v>487</v>
      </c>
      <c r="F519" s="212" t="s">
        <v>487</v>
      </c>
      <c r="G519" s="214">
        <v>25830</v>
      </c>
    </row>
    <row r="520" spans="1:7" ht="15" thickBot="1" x14ac:dyDescent="0.35">
      <c r="A520" s="215"/>
      <c r="B520" s="216" t="s">
        <v>34</v>
      </c>
      <c r="C520" s="216" t="s">
        <v>563</v>
      </c>
      <c r="D520" s="216" t="s">
        <v>594</v>
      </c>
      <c r="E520" s="216" t="s">
        <v>697</v>
      </c>
      <c r="F520" s="216" t="s">
        <v>495</v>
      </c>
      <c r="G520" s="217" t="s">
        <v>34</v>
      </c>
    </row>
    <row r="521" spans="1:7" x14ac:dyDescent="0.3">
      <c r="A521" s="154" t="s">
        <v>277</v>
      </c>
      <c r="B521" s="157" t="s">
        <v>257</v>
      </c>
      <c r="C521" s="156">
        <v>6</v>
      </c>
      <c r="D521" s="156">
        <v>10</v>
      </c>
      <c r="E521" s="157" t="s">
        <v>487</v>
      </c>
      <c r="F521" s="157" t="s">
        <v>487</v>
      </c>
      <c r="G521" s="180">
        <v>14230</v>
      </c>
    </row>
    <row r="522" spans="1:7" ht="15" thickBot="1" x14ac:dyDescent="0.35">
      <c r="A522" s="154"/>
      <c r="B522" s="157" t="s">
        <v>34</v>
      </c>
      <c r="C522" s="157" t="s">
        <v>489</v>
      </c>
      <c r="D522" s="157" t="s">
        <v>524</v>
      </c>
      <c r="E522" s="157" t="s">
        <v>702</v>
      </c>
      <c r="F522" s="157" t="s">
        <v>495</v>
      </c>
      <c r="G522" s="172" t="s">
        <v>34</v>
      </c>
    </row>
    <row r="523" spans="1:7" x14ac:dyDescent="0.3">
      <c r="A523" s="211" t="s">
        <v>278</v>
      </c>
      <c r="B523" s="212" t="s">
        <v>257</v>
      </c>
      <c r="C523" s="213">
        <v>17</v>
      </c>
      <c r="D523" s="213">
        <v>40</v>
      </c>
      <c r="E523" s="212" t="s">
        <v>487</v>
      </c>
      <c r="F523" s="212" t="s">
        <v>487</v>
      </c>
      <c r="G523" s="214">
        <v>19900</v>
      </c>
    </row>
    <row r="524" spans="1:7" ht="15" thickBot="1" x14ac:dyDescent="0.35">
      <c r="A524" s="215"/>
      <c r="B524" s="216" t="s">
        <v>34</v>
      </c>
      <c r="C524" s="216" t="s">
        <v>521</v>
      </c>
      <c r="D524" s="216" t="s">
        <v>534</v>
      </c>
      <c r="E524" s="216" t="s">
        <v>703</v>
      </c>
      <c r="F524" s="216" t="s">
        <v>704</v>
      </c>
      <c r="G524" s="217" t="s">
        <v>34</v>
      </c>
    </row>
    <row r="525" spans="1:7" x14ac:dyDescent="0.3">
      <c r="A525" s="154" t="s">
        <v>279</v>
      </c>
      <c r="B525" s="157" t="s">
        <v>257</v>
      </c>
      <c r="C525" s="156">
        <v>12</v>
      </c>
      <c r="D525" s="156">
        <v>10</v>
      </c>
      <c r="E525" s="157" t="s">
        <v>487</v>
      </c>
      <c r="F525" s="157" t="s">
        <v>487</v>
      </c>
      <c r="G525" s="180">
        <v>17626</v>
      </c>
    </row>
    <row r="526" spans="1:7" ht="15" thickBot="1" x14ac:dyDescent="0.35">
      <c r="A526" s="154"/>
      <c r="B526" s="157" t="s">
        <v>34</v>
      </c>
      <c r="C526" s="157" t="s">
        <v>519</v>
      </c>
      <c r="D526" s="157" t="s">
        <v>524</v>
      </c>
      <c r="E526" s="157" t="s">
        <v>497</v>
      </c>
      <c r="F526" s="157" t="s">
        <v>515</v>
      </c>
      <c r="G526" s="172" t="s">
        <v>34</v>
      </c>
    </row>
    <row r="527" spans="1:7" x14ac:dyDescent="0.3">
      <c r="A527" s="211" t="s">
        <v>280</v>
      </c>
      <c r="B527" s="212" t="s">
        <v>257</v>
      </c>
      <c r="C527" s="213">
        <v>9</v>
      </c>
      <c r="D527" s="213">
        <v>16</v>
      </c>
      <c r="E527" s="212" t="s">
        <v>487</v>
      </c>
      <c r="F527" s="212" t="s">
        <v>487</v>
      </c>
      <c r="G527" s="214">
        <v>13167</v>
      </c>
    </row>
    <row r="528" spans="1:7" ht="15" thickBot="1" x14ac:dyDescent="0.35">
      <c r="A528" s="215"/>
      <c r="B528" s="216" t="s">
        <v>34</v>
      </c>
      <c r="C528" s="216" t="s">
        <v>499</v>
      </c>
      <c r="D528" s="216" t="s">
        <v>572</v>
      </c>
      <c r="E528" s="216" t="s">
        <v>528</v>
      </c>
      <c r="F528" s="216" t="s">
        <v>706</v>
      </c>
      <c r="G528" s="217" t="s">
        <v>34</v>
      </c>
    </row>
    <row r="529" spans="1:7" x14ac:dyDescent="0.3">
      <c r="A529" s="154" t="s">
        <v>281</v>
      </c>
      <c r="B529" s="157" t="s">
        <v>257</v>
      </c>
      <c r="C529" s="156">
        <v>11</v>
      </c>
      <c r="D529" s="156">
        <v>14</v>
      </c>
      <c r="E529" s="157" t="s">
        <v>487</v>
      </c>
      <c r="F529" s="157" t="s">
        <v>487</v>
      </c>
      <c r="G529" s="180">
        <v>17068</v>
      </c>
    </row>
    <row r="530" spans="1:7" ht="15" thickBot="1" x14ac:dyDescent="0.35">
      <c r="A530" s="154"/>
      <c r="B530" s="157" t="s">
        <v>34</v>
      </c>
      <c r="C530" s="157" t="s">
        <v>492</v>
      </c>
      <c r="D530" s="157" t="s">
        <v>514</v>
      </c>
      <c r="E530" s="157" t="s">
        <v>557</v>
      </c>
      <c r="F530" s="157" t="s">
        <v>558</v>
      </c>
      <c r="G530" s="172" t="s">
        <v>34</v>
      </c>
    </row>
    <row r="531" spans="1:7" x14ac:dyDescent="0.3">
      <c r="A531" s="211" t="s">
        <v>282</v>
      </c>
      <c r="B531" s="212" t="s">
        <v>257</v>
      </c>
      <c r="C531" s="212">
        <v>10</v>
      </c>
      <c r="D531" s="212">
        <v>10</v>
      </c>
      <c r="E531" s="218" t="s">
        <v>487</v>
      </c>
      <c r="F531" s="218" t="s">
        <v>487</v>
      </c>
      <c r="G531" s="214">
        <v>14480</v>
      </c>
    </row>
    <row r="532" spans="1:7" ht="15" thickBot="1" x14ac:dyDescent="0.35">
      <c r="A532" s="215"/>
      <c r="B532" s="216"/>
      <c r="C532" s="216">
        <v>10</v>
      </c>
      <c r="D532" s="216">
        <v>10</v>
      </c>
      <c r="E532" s="219" t="s">
        <v>679</v>
      </c>
      <c r="F532" s="219" t="s">
        <v>515</v>
      </c>
      <c r="G532" s="220"/>
    </row>
    <row r="533" spans="1:7" x14ac:dyDescent="0.3">
      <c r="A533" s="154" t="s">
        <v>283</v>
      </c>
      <c r="B533" s="157" t="s">
        <v>257</v>
      </c>
      <c r="C533" s="156">
        <v>20</v>
      </c>
      <c r="D533" s="156">
        <v>43</v>
      </c>
      <c r="E533" s="157" t="s">
        <v>498</v>
      </c>
      <c r="F533" s="157" t="s">
        <v>498</v>
      </c>
      <c r="G533" s="180">
        <v>13326</v>
      </c>
    </row>
    <row r="534" spans="1:7" x14ac:dyDescent="0.3">
      <c r="A534" s="154"/>
      <c r="B534" s="157" t="s">
        <v>34</v>
      </c>
      <c r="C534" s="157" t="s">
        <v>525</v>
      </c>
      <c r="D534" s="157">
        <v>0</v>
      </c>
      <c r="E534" s="157" t="s">
        <v>712</v>
      </c>
      <c r="F534" s="157" t="s">
        <v>680</v>
      </c>
      <c r="G534" s="172" t="s">
        <v>34</v>
      </c>
    </row>
    <row r="535" spans="1:7" ht="15" thickBot="1" x14ac:dyDescent="0.35">
      <c r="A535" s="154"/>
      <c r="B535" s="157" t="s">
        <v>34</v>
      </c>
      <c r="C535" s="157">
        <v>0</v>
      </c>
      <c r="D535" s="157" t="s">
        <v>659</v>
      </c>
      <c r="E535" s="157" t="s">
        <v>713</v>
      </c>
      <c r="F535" s="157" t="s">
        <v>553</v>
      </c>
      <c r="G535" s="172" t="s">
        <v>34</v>
      </c>
    </row>
    <row r="536" spans="1:7" x14ac:dyDescent="0.3">
      <c r="A536" s="211" t="s">
        <v>284</v>
      </c>
      <c r="B536" s="212" t="s">
        <v>257</v>
      </c>
      <c r="C536" s="213">
        <v>10</v>
      </c>
      <c r="D536" s="213">
        <v>40</v>
      </c>
      <c r="E536" s="212" t="s">
        <v>498</v>
      </c>
      <c r="F536" s="212" t="s">
        <v>498</v>
      </c>
      <c r="G536" s="214">
        <v>25692</v>
      </c>
    </row>
    <row r="537" spans="1:7" x14ac:dyDescent="0.3">
      <c r="A537" s="221"/>
      <c r="B537" s="222" t="s">
        <v>34</v>
      </c>
      <c r="C537" s="222" t="s">
        <v>538</v>
      </c>
      <c r="D537" s="222" t="s">
        <v>624</v>
      </c>
      <c r="E537" s="222" t="s">
        <v>718</v>
      </c>
      <c r="F537" s="222" t="s">
        <v>504</v>
      </c>
      <c r="G537" s="223" t="s">
        <v>34</v>
      </c>
    </row>
    <row r="538" spans="1:7" ht="15" thickBot="1" x14ac:dyDescent="0.35">
      <c r="A538" s="215"/>
      <c r="B538" s="216" t="s">
        <v>34</v>
      </c>
      <c r="C538" s="216" t="s">
        <v>488</v>
      </c>
      <c r="D538" s="216" t="s">
        <v>499</v>
      </c>
      <c r="E538" s="216" t="s">
        <v>718</v>
      </c>
      <c r="F538" s="216" t="s">
        <v>504</v>
      </c>
      <c r="G538" s="217" t="s">
        <v>34</v>
      </c>
    </row>
    <row r="539" spans="1:7" x14ac:dyDescent="0.3">
      <c r="A539" s="154" t="s">
        <v>285</v>
      </c>
      <c r="B539" s="157" t="s">
        <v>257</v>
      </c>
      <c r="C539" s="156">
        <v>15</v>
      </c>
      <c r="D539" s="156">
        <v>25</v>
      </c>
      <c r="E539" s="157" t="s">
        <v>498</v>
      </c>
      <c r="F539" s="157" t="s">
        <v>498</v>
      </c>
      <c r="G539" s="180">
        <v>15959</v>
      </c>
    </row>
    <row r="540" spans="1:7" x14ac:dyDescent="0.3">
      <c r="A540" s="154"/>
      <c r="B540" s="157" t="s">
        <v>34</v>
      </c>
      <c r="C540" s="157" t="s">
        <v>563</v>
      </c>
      <c r="D540" s="157" t="s">
        <v>542</v>
      </c>
      <c r="E540" s="157" t="s">
        <v>721</v>
      </c>
      <c r="F540" s="157" t="s">
        <v>571</v>
      </c>
      <c r="G540" s="172" t="s">
        <v>34</v>
      </c>
    </row>
    <row r="541" spans="1:7" ht="15" thickBot="1" x14ac:dyDescent="0.35">
      <c r="A541" s="154"/>
      <c r="B541" s="157" t="s">
        <v>34</v>
      </c>
      <c r="C541" s="157" t="s">
        <v>498</v>
      </c>
      <c r="D541" s="157" t="s">
        <v>498</v>
      </c>
      <c r="E541" s="157" t="s">
        <v>719</v>
      </c>
      <c r="F541" s="157" t="s">
        <v>553</v>
      </c>
      <c r="G541" s="172" t="s">
        <v>34</v>
      </c>
    </row>
    <row r="542" spans="1:7" x14ac:dyDescent="0.3">
      <c r="A542" s="211" t="s">
        <v>286</v>
      </c>
      <c r="B542" s="212" t="s">
        <v>257</v>
      </c>
      <c r="C542" s="213">
        <v>10</v>
      </c>
      <c r="D542" s="213">
        <v>14</v>
      </c>
      <c r="E542" s="212" t="s">
        <v>487</v>
      </c>
      <c r="F542" s="212" t="s">
        <v>487</v>
      </c>
      <c r="G542" s="214">
        <v>21165</v>
      </c>
    </row>
    <row r="543" spans="1:7" ht="15" thickBot="1" x14ac:dyDescent="0.35">
      <c r="A543" s="215"/>
      <c r="B543" s="216" t="s">
        <v>34</v>
      </c>
      <c r="C543" s="216" t="s">
        <v>524</v>
      </c>
      <c r="D543" s="216" t="s">
        <v>514</v>
      </c>
      <c r="E543" s="216" t="s">
        <v>556</v>
      </c>
      <c r="F543" s="216" t="s">
        <v>528</v>
      </c>
      <c r="G543" s="217" t="s">
        <v>34</v>
      </c>
    </row>
    <row r="544" spans="1:7" x14ac:dyDescent="0.3">
      <c r="A544" s="154" t="s">
        <v>287</v>
      </c>
      <c r="B544" s="157" t="s">
        <v>257</v>
      </c>
      <c r="C544" s="156">
        <v>10</v>
      </c>
      <c r="D544" s="156">
        <v>38</v>
      </c>
      <c r="E544" s="157" t="s">
        <v>487</v>
      </c>
      <c r="F544" s="157" t="s">
        <v>487</v>
      </c>
      <c r="G544" s="180">
        <v>22423</v>
      </c>
    </row>
    <row r="545" spans="1:7" ht="15" thickBot="1" x14ac:dyDescent="0.35">
      <c r="A545" s="154"/>
      <c r="B545" s="157" t="s">
        <v>34</v>
      </c>
      <c r="C545" s="157" t="s">
        <v>524</v>
      </c>
      <c r="D545" s="157" t="s">
        <v>536</v>
      </c>
      <c r="E545" s="157" t="s">
        <v>729</v>
      </c>
      <c r="F545" s="157" t="s">
        <v>523</v>
      </c>
      <c r="G545" s="172" t="s">
        <v>34</v>
      </c>
    </row>
    <row r="546" spans="1:7" x14ac:dyDescent="0.3">
      <c r="A546" s="211" t="s">
        <v>288</v>
      </c>
      <c r="B546" s="212" t="s">
        <v>257</v>
      </c>
      <c r="C546" s="212">
        <v>13</v>
      </c>
      <c r="D546" s="212">
        <v>31</v>
      </c>
      <c r="E546" s="218" t="s">
        <v>487</v>
      </c>
      <c r="F546" s="218" t="s">
        <v>487</v>
      </c>
      <c r="G546" s="214">
        <v>14236</v>
      </c>
    </row>
    <row r="547" spans="1:7" ht="15" thickBot="1" x14ac:dyDescent="0.35">
      <c r="A547" s="215"/>
      <c r="B547" s="216"/>
      <c r="C547" s="216">
        <v>13</v>
      </c>
      <c r="D547" s="216">
        <v>31</v>
      </c>
      <c r="E547" s="219" t="s">
        <v>497</v>
      </c>
      <c r="F547" s="219" t="s">
        <v>528</v>
      </c>
      <c r="G547" s="220"/>
    </row>
    <row r="549" spans="1:7" ht="15" thickBot="1" x14ac:dyDescent="0.35"/>
    <row r="550" spans="1:7" x14ac:dyDescent="0.3">
      <c r="A550" s="211" t="s">
        <v>290</v>
      </c>
      <c r="B550" s="212" t="s">
        <v>257</v>
      </c>
      <c r="C550" s="213">
        <v>5</v>
      </c>
      <c r="D550" s="213">
        <v>5</v>
      </c>
      <c r="E550" s="212" t="s">
        <v>487</v>
      </c>
      <c r="F550" s="212" t="s">
        <v>487</v>
      </c>
      <c r="G550" s="214">
        <v>24587</v>
      </c>
    </row>
    <row r="551" spans="1:7" ht="15" thickBot="1" x14ac:dyDescent="0.35">
      <c r="A551" s="215"/>
      <c r="B551" s="216" t="s">
        <v>34</v>
      </c>
      <c r="C551" s="216" t="s">
        <v>496</v>
      </c>
      <c r="D551" s="216" t="s">
        <v>496</v>
      </c>
      <c r="E551" s="216" t="s">
        <v>668</v>
      </c>
      <c r="F551" s="216" t="s">
        <v>553</v>
      </c>
      <c r="G551" s="217" t="s">
        <v>34</v>
      </c>
    </row>
    <row r="552" spans="1:7" x14ac:dyDescent="0.3">
      <c r="A552" s="154" t="s">
        <v>291</v>
      </c>
      <c r="B552" s="157" t="s">
        <v>257</v>
      </c>
      <c r="C552" s="156">
        <v>7</v>
      </c>
      <c r="D552" s="156">
        <v>20</v>
      </c>
      <c r="E552" s="157" t="s">
        <v>487</v>
      </c>
      <c r="F552" s="157" t="s">
        <v>487</v>
      </c>
      <c r="G552" s="180">
        <v>13233</v>
      </c>
    </row>
    <row r="553" spans="1:7" ht="15" thickBot="1" x14ac:dyDescent="0.35">
      <c r="A553" s="154"/>
      <c r="B553" s="157" t="s">
        <v>34</v>
      </c>
      <c r="C553" s="157" t="s">
        <v>538</v>
      </c>
      <c r="D553" s="157" t="s">
        <v>525</v>
      </c>
      <c r="E553" s="157" t="s">
        <v>734</v>
      </c>
      <c r="F553" s="157" t="s">
        <v>528</v>
      </c>
      <c r="G553" s="172" t="s">
        <v>34</v>
      </c>
    </row>
    <row r="554" spans="1:7" x14ac:dyDescent="0.3">
      <c r="A554" s="211" t="s">
        <v>292</v>
      </c>
      <c r="B554" s="212" t="s">
        <v>257</v>
      </c>
      <c r="C554" s="213">
        <v>21</v>
      </c>
      <c r="D554" s="213">
        <v>9</v>
      </c>
      <c r="E554" s="212" t="s">
        <v>487</v>
      </c>
      <c r="F554" s="212" t="s">
        <v>487</v>
      </c>
      <c r="G554" s="214">
        <v>16422</v>
      </c>
    </row>
    <row r="555" spans="1:7" ht="15" thickBot="1" x14ac:dyDescent="0.35">
      <c r="A555" s="215"/>
      <c r="B555" s="216" t="s">
        <v>34</v>
      </c>
      <c r="C555" s="216" t="s">
        <v>493</v>
      </c>
      <c r="D555" s="216" t="s">
        <v>499</v>
      </c>
      <c r="E555" s="216" t="s">
        <v>735</v>
      </c>
      <c r="F555" s="216" t="s">
        <v>515</v>
      </c>
      <c r="G555" s="217" t="s">
        <v>34</v>
      </c>
    </row>
    <row r="556" spans="1:7" x14ac:dyDescent="0.3">
      <c r="A556" s="154" t="s">
        <v>293</v>
      </c>
      <c r="B556" s="157" t="s">
        <v>257</v>
      </c>
      <c r="C556" s="156">
        <v>21</v>
      </c>
      <c r="D556" s="156">
        <v>22</v>
      </c>
      <c r="E556" s="157" t="s">
        <v>487</v>
      </c>
      <c r="F556" s="157" t="s">
        <v>487</v>
      </c>
      <c r="G556" s="180">
        <v>19202</v>
      </c>
    </row>
    <row r="557" spans="1:7" ht="15" thickBot="1" x14ac:dyDescent="0.35">
      <c r="A557" s="154"/>
      <c r="B557" s="157" t="s">
        <v>34</v>
      </c>
      <c r="C557" s="157" t="s">
        <v>493</v>
      </c>
      <c r="D557" s="157" t="s">
        <v>597</v>
      </c>
      <c r="E557" s="157" t="s">
        <v>738</v>
      </c>
      <c r="F557" s="157" t="s">
        <v>739</v>
      </c>
      <c r="G557" s="172" t="s">
        <v>34</v>
      </c>
    </row>
    <row r="558" spans="1:7" x14ac:dyDescent="0.3">
      <c r="A558" s="211" t="s">
        <v>294</v>
      </c>
      <c r="B558" s="212" t="s">
        <v>257</v>
      </c>
      <c r="C558" s="213">
        <v>7</v>
      </c>
      <c r="D558" s="213">
        <v>22</v>
      </c>
      <c r="E558" s="212" t="s">
        <v>487</v>
      </c>
      <c r="F558" s="212" t="s">
        <v>487</v>
      </c>
      <c r="G558" s="214">
        <v>23088</v>
      </c>
    </row>
    <row r="559" spans="1:7" ht="15" thickBot="1" x14ac:dyDescent="0.35">
      <c r="A559" s="215"/>
      <c r="B559" s="216" t="s">
        <v>34</v>
      </c>
      <c r="C559" s="216" t="s">
        <v>538</v>
      </c>
      <c r="D559" s="216" t="s">
        <v>597</v>
      </c>
      <c r="E559" s="216" t="s">
        <v>740</v>
      </c>
      <c r="F559" s="216" t="s">
        <v>571</v>
      </c>
      <c r="G559" s="217" t="s">
        <v>34</v>
      </c>
    </row>
    <row r="560" spans="1:7" x14ac:dyDescent="0.3">
      <c r="A560" s="154" t="s">
        <v>295</v>
      </c>
      <c r="B560" s="157" t="s">
        <v>257</v>
      </c>
      <c r="C560" s="157">
        <v>11</v>
      </c>
      <c r="D560" s="157">
        <v>11</v>
      </c>
      <c r="E560" s="188" t="s">
        <v>487</v>
      </c>
      <c r="F560" s="188" t="s">
        <v>487</v>
      </c>
      <c r="G560" s="180">
        <v>15322</v>
      </c>
    </row>
    <row r="561" spans="1:7" ht="15" thickBot="1" x14ac:dyDescent="0.35">
      <c r="A561" s="154"/>
      <c r="B561" s="157"/>
      <c r="C561" s="157">
        <v>25</v>
      </c>
      <c r="D561" s="157">
        <v>25</v>
      </c>
      <c r="E561" s="189" t="s">
        <v>34</v>
      </c>
      <c r="F561" s="189" t="s">
        <v>528</v>
      </c>
      <c r="G561" s="180"/>
    </row>
    <row r="562" spans="1:7" x14ac:dyDescent="0.3">
      <c r="A562" s="211" t="s">
        <v>296</v>
      </c>
      <c r="B562" s="212" t="s">
        <v>257</v>
      </c>
      <c r="C562" s="213">
        <v>11</v>
      </c>
      <c r="D562" s="213">
        <v>19</v>
      </c>
      <c r="E562" s="212" t="s">
        <v>487</v>
      </c>
      <c r="F562" s="212" t="s">
        <v>487</v>
      </c>
      <c r="G562" s="214">
        <v>23096</v>
      </c>
    </row>
    <row r="563" spans="1:7" ht="15" thickBot="1" x14ac:dyDescent="0.35">
      <c r="A563" s="215"/>
      <c r="B563" s="216" t="s">
        <v>34</v>
      </c>
      <c r="C563" s="216" t="s">
        <v>492</v>
      </c>
      <c r="D563" s="216" t="s">
        <v>516</v>
      </c>
      <c r="E563" s="216" t="s">
        <v>497</v>
      </c>
      <c r="F563" s="216" t="s">
        <v>528</v>
      </c>
      <c r="G563" s="217" t="s">
        <v>34</v>
      </c>
    </row>
    <row r="564" spans="1:7" x14ac:dyDescent="0.3">
      <c r="A564" s="154" t="s">
        <v>297</v>
      </c>
      <c r="B564" s="157" t="s">
        <v>257</v>
      </c>
      <c r="C564" s="156">
        <v>8</v>
      </c>
      <c r="D564" s="156">
        <v>12</v>
      </c>
      <c r="E564" s="157" t="s">
        <v>487</v>
      </c>
      <c r="F564" s="157" t="s">
        <v>487</v>
      </c>
      <c r="G564" s="180">
        <v>21871</v>
      </c>
    </row>
    <row r="565" spans="1:7" ht="15" thickBot="1" x14ac:dyDescent="0.35">
      <c r="A565" s="154"/>
      <c r="B565" s="157" t="s">
        <v>34</v>
      </c>
      <c r="C565" s="157" t="s">
        <v>506</v>
      </c>
      <c r="D565" s="157" t="s">
        <v>519</v>
      </c>
      <c r="E565" s="157" t="s">
        <v>747</v>
      </c>
      <c r="F565" s="157" t="s">
        <v>553</v>
      </c>
      <c r="G565" s="172" t="s">
        <v>34</v>
      </c>
    </row>
    <row r="566" spans="1:7" x14ac:dyDescent="0.3">
      <c r="A566" s="211" t="s">
        <v>298</v>
      </c>
      <c r="B566" s="212" t="s">
        <v>257</v>
      </c>
      <c r="C566" s="213">
        <v>4</v>
      </c>
      <c r="D566" s="213">
        <v>21</v>
      </c>
      <c r="E566" s="212" t="s">
        <v>487</v>
      </c>
      <c r="F566" s="212" t="s">
        <v>487</v>
      </c>
      <c r="G566" s="214">
        <v>13600</v>
      </c>
    </row>
    <row r="567" spans="1:7" ht="15" thickBot="1" x14ac:dyDescent="0.35">
      <c r="A567" s="215"/>
      <c r="B567" s="216" t="s">
        <v>34</v>
      </c>
      <c r="C567" s="216" t="s">
        <v>505</v>
      </c>
      <c r="D567" s="216" t="s">
        <v>493</v>
      </c>
      <c r="E567" s="216" t="s">
        <v>625</v>
      </c>
      <c r="F567" s="216" t="s">
        <v>680</v>
      </c>
      <c r="G567" s="217" t="s">
        <v>34</v>
      </c>
    </row>
    <row r="568" spans="1:7" x14ac:dyDescent="0.3">
      <c r="A568" s="154" t="s">
        <v>299</v>
      </c>
      <c r="B568" s="157" t="s">
        <v>257</v>
      </c>
      <c r="C568" s="157">
        <v>6</v>
      </c>
      <c r="D568" s="157">
        <v>15</v>
      </c>
      <c r="E568" s="188" t="s">
        <v>487</v>
      </c>
      <c r="F568" s="188" t="s">
        <v>487</v>
      </c>
      <c r="G568" s="180">
        <v>17153</v>
      </c>
    </row>
    <row r="569" spans="1:7" ht="15" thickBot="1" x14ac:dyDescent="0.35">
      <c r="A569" s="154"/>
      <c r="B569" s="157"/>
      <c r="C569" s="157">
        <v>6</v>
      </c>
      <c r="D569" s="157">
        <v>15</v>
      </c>
      <c r="E569" s="191" t="s">
        <v>497</v>
      </c>
      <c r="F569" s="191" t="s">
        <v>528</v>
      </c>
      <c r="G569" s="180"/>
    </row>
    <row r="570" spans="1:7" x14ac:dyDescent="0.3">
      <c r="A570" s="211" t="s">
        <v>300</v>
      </c>
      <c r="B570" s="212" t="s">
        <v>257</v>
      </c>
      <c r="C570" s="212">
        <v>5</v>
      </c>
      <c r="D570" s="212">
        <v>15</v>
      </c>
      <c r="E570" s="218" t="s">
        <v>487</v>
      </c>
      <c r="F570" s="218" t="s">
        <v>487</v>
      </c>
      <c r="G570" s="214">
        <v>25369</v>
      </c>
    </row>
    <row r="571" spans="1:7" ht="15" thickBot="1" x14ac:dyDescent="0.35">
      <c r="A571" s="215"/>
      <c r="B571" s="216"/>
      <c r="C571" s="216">
        <v>5</v>
      </c>
      <c r="D571" s="216">
        <v>15</v>
      </c>
      <c r="E571" s="219" t="s">
        <v>2558</v>
      </c>
      <c r="F571" s="219" t="s">
        <v>558</v>
      </c>
      <c r="G571" s="220"/>
    </row>
    <row r="572" spans="1:7" x14ac:dyDescent="0.3">
      <c r="A572" s="154" t="s">
        <v>301</v>
      </c>
      <c r="B572" s="157" t="s">
        <v>257</v>
      </c>
      <c r="C572" s="157">
        <v>17</v>
      </c>
      <c r="D572" s="157">
        <v>31</v>
      </c>
      <c r="E572" s="191" t="s">
        <v>487</v>
      </c>
      <c r="F572" s="191" t="s">
        <v>487</v>
      </c>
      <c r="G572" s="180">
        <v>22258</v>
      </c>
    </row>
    <row r="573" spans="1:7" ht="15" thickBot="1" x14ac:dyDescent="0.35">
      <c r="A573" s="154"/>
      <c r="B573" s="157"/>
      <c r="C573" s="157">
        <v>17</v>
      </c>
      <c r="D573" s="157">
        <v>31</v>
      </c>
      <c r="E573" s="191" t="s">
        <v>556</v>
      </c>
      <c r="F573" s="191" t="s">
        <v>491</v>
      </c>
      <c r="G573" s="180"/>
    </row>
    <row r="574" spans="1:7" x14ac:dyDescent="0.3">
      <c r="A574" s="211" t="s">
        <v>302</v>
      </c>
      <c r="B574" s="212" t="s">
        <v>257</v>
      </c>
      <c r="C574" s="213">
        <v>29</v>
      </c>
      <c r="D574" s="213">
        <v>9</v>
      </c>
      <c r="E574" s="212" t="s">
        <v>487</v>
      </c>
      <c r="F574" s="212" t="s">
        <v>487</v>
      </c>
      <c r="G574" s="214">
        <v>14545</v>
      </c>
    </row>
    <row r="575" spans="1:7" ht="15" thickBot="1" x14ac:dyDescent="0.35">
      <c r="A575" s="215"/>
      <c r="B575" s="216" t="s">
        <v>34</v>
      </c>
      <c r="C575" s="216" t="s">
        <v>587</v>
      </c>
      <c r="D575" s="216" t="s">
        <v>499</v>
      </c>
      <c r="E575" s="216" t="s">
        <v>766</v>
      </c>
      <c r="F575" s="216" t="s">
        <v>504</v>
      </c>
      <c r="G575" s="217" t="s">
        <v>34</v>
      </c>
    </row>
    <row r="576" spans="1:7" x14ac:dyDescent="0.3">
      <c r="A576" s="154" t="s">
        <v>303</v>
      </c>
      <c r="B576" s="157" t="s">
        <v>257</v>
      </c>
      <c r="C576" s="156">
        <v>9</v>
      </c>
      <c r="D576" s="156">
        <v>14</v>
      </c>
      <c r="E576" s="157" t="s">
        <v>487</v>
      </c>
      <c r="F576" s="157" t="s">
        <v>487</v>
      </c>
      <c r="G576" s="180">
        <v>13452</v>
      </c>
    </row>
    <row r="577" spans="1:7" ht="15" thickBot="1" x14ac:dyDescent="0.35">
      <c r="A577" s="154"/>
      <c r="B577" s="157" t="s">
        <v>34</v>
      </c>
      <c r="C577" s="157" t="s">
        <v>499</v>
      </c>
      <c r="D577" s="157" t="s">
        <v>514</v>
      </c>
      <c r="E577" s="157" t="s">
        <v>604</v>
      </c>
      <c r="F577" s="157" t="s">
        <v>515</v>
      </c>
      <c r="G577" s="172" t="s">
        <v>34</v>
      </c>
    </row>
    <row r="578" spans="1:7" x14ac:dyDescent="0.3">
      <c r="A578" s="211" t="s">
        <v>304</v>
      </c>
      <c r="B578" s="212" t="s">
        <v>257</v>
      </c>
      <c r="C578" s="213">
        <v>32</v>
      </c>
      <c r="D578" s="213">
        <v>66</v>
      </c>
      <c r="E578" s="212" t="s">
        <v>489</v>
      </c>
      <c r="F578" s="212" t="s">
        <v>489</v>
      </c>
      <c r="G578" s="214">
        <v>22995</v>
      </c>
    </row>
    <row r="579" spans="1:7" x14ac:dyDescent="0.3">
      <c r="A579" s="221"/>
      <c r="B579" s="222" t="s">
        <v>34</v>
      </c>
      <c r="C579" s="222" t="s">
        <v>498</v>
      </c>
      <c r="D579" s="222" t="s">
        <v>499</v>
      </c>
      <c r="E579" s="222" t="s">
        <v>774</v>
      </c>
      <c r="F579" s="222" t="s">
        <v>633</v>
      </c>
      <c r="G579" s="223" t="s">
        <v>34</v>
      </c>
    </row>
    <row r="580" spans="1:7" x14ac:dyDescent="0.3">
      <c r="A580" s="221"/>
      <c r="B580" s="222" t="s">
        <v>34</v>
      </c>
      <c r="C580" s="222" t="s">
        <v>498</v>
      </c>
      <c r="D580" s="222" t="s">
        <v>499</v>
      </c>
      <c r="E580" s="222" t="s">
        <v>774</v>
      </c>
      <c r="F580" s="222" t="s">
        <v>633</v>
      </c>
      <c r="G580" s="223" t="s">
        <v>34</v>
      </c>
    </row>
    <row r="581" spans="1:7" x14ac:dyDescent="0.3">
      <c r="A581" s="221"/>
      <c r="B581" s="222" t="s">
        <v>34</v>
      </c>
      <c r="C581" s="222" t="s">
        <v>498</v>
      </c>
      <c r="D581" s="222" t="s">
        <v>524</v>
      </c>
      <c r="E581" s="222" t="s">
        <v>775</v>
      </c>
      <c r="F581" s="222" t="s">
        <v>491</v>
      </c>
      <c r="G581" s="223" t="s">
        <v>34</v>
      </c>
    </row>
    <row r="582" spans="1:7" x14ac:dyDescent="0.3">
      <c r="A582" s="221"/>
      <c r="B582" s="222" t="s">
        <v>34</v>
      </c>
      <c r="C582" s="222" t="s">
        <v>597</v>
      </c>
      <c r="D582" s="222" t="s">
        <v>493</v>
      </c>
      <c r="E582" s="222" t="s">
        <v>774</v>
      </c>
      <c r="F582" s="222" t="s">
        <v>633</v>
      </c>
      <c r="G582" s="223" t="s">
        <v>34</v>
      </c>
    </row>
    <row r="583" spans="1:7" x14ac:dyDescent="0.3">
      <c r="A583" s="221"/>
      <c r="B583" s="222" t="s">
        <v>34</v>
      </c>
      <c r="C583" s="222" t="s">
        <v>498</v>
      </c>
      <c r="D583" s="222" t="s">
        <v>499</v>
      </c>
      <c r="E583" s="222" t="s">
        <v>774</v>
      </c>
      <c r="F583" s="222" t="s">
        <v>633</v>
      </c>
      <c r="G583" s="223" t="s">
        <v>34</v>
      </c>
    </row>
    <row r="584" spans="1:7" ht="15" thickBot="1" x14ac:dyDescent="0.35">
      <c r="A584" s="215"/>
      <c r="B584" s="216" t="s">
        <v>34</v>
      </c>
      <c r="C584" s="216" t="s">
        <v>498</v>
      </c>
      <c r="D584" s="216" t="s">
        <v>506</v>
      </c>
      <c r="E584" s="216" t="s">
        <v>775</v>
      </c>
      <c r="F584" s="216" t="s">
        <v>491</v>
      </c>
      <c r="G584" s="217" t="s">
        <v>34</v>
      </c>
    </row>
    <row r="585" spans="1:7" x14ac:dyDescent="0.3">
      <c r="A585" s="154" t="s">
        <v>305</v>
      </c>
      <c r="B585" s="157" t="s">
        <v>257</v>
      </c>
      <c r="C585" s="156">
        <v>18</v>
      </c>
      <c r="D585" s="156">
        <v>22</v>
      </c>
      <c r="E585" s="157" t="s">
        <v>487</v>
      </c>
      <c r="F585" s="157" t="s">
        <v>487</v>
      </c>
      <c r="G585" s="180">
        <v>14948</v>
      </c>
    </row>
    <row r="586" spans="1:7" ht="15" thickBot="1" x14ac:dyDescent="0.35">
      <c r="A586" s="154"/>
      <c r="B586" s="157" t="s">
        <v>34</v>
      </c>
      <c r="C586" s="157" t="s">
        <v>529</v>
      </c>
      <c r="D586" s="157" t="s">
        <v>597</v>
      </c>
      <c r="E586" s="157" t="s">
        <v>778</v>
      </c>
      <c r="F586" s="157" t="s">
        <v>553</v>
      </c>
      <c r="G586" s="172" t="s">
        <v>34</v>
      </c>
    </row>
    <row r="587" spans="1:7" x14ac:dyDescent="0.3">
      <c r="A587" s="211" t="s">
        <v>306</v>
      </c>
      <c r="B587" s="212" t="s">
        <v>257</v>
      </c>
      <c r="C587" s="213">
        <v>12</v>
      </c>
      <c r="D587" s="213">
        <v>33</v>
      </c>
      <c r="E587" s="212" t="s">
        <v>487</v>
      </c>
      <c r="F587" s="212" t="s">
        <v>487</v>
      </c>
      <c r="G587" s="214">
        <v>18393</v>
      </c>
    </row>
    <row r="588" spans="1:7" ht="15" thickBot="1" x14ac:dyDescent="0.35">
      <c r="A588" s="215"/>
      <c r="B588" s="216" t="s">
        <v>34</v>
      </c>
      <c r="C588" s="216" t="s">
        <v>519</v>
      </c>
      <c r="D588" s="216" t="s">
        <v>740</v>
      </c>
      <c r="E588" s="216" t="s">
        <v>668</v>
      </c>
      <c r="F588" s="216" t="s">
        <v>779</v>
      </c>
      <c r="G588" s="217" t="s">
        <v>34</v>
      </c>
    </row>
    <row r="589" spans="1:7" x14ac:dyDescent="0.3">
      <c r="A589" s="154" t="s">
        <v>307</v>
      </c>
      <c r="B589" s="157" t="s">
        <v>257</v>
      </c>
      <c r="C589" s="156">
        <v>4</v>
      </c>
      <c r="D589" s="156">
        <v>20</v>
      </c>
      <c r="E589" s="157" t="s">
        <v>488</v>
      </c>
      <c r="F589" s="157" t="s">
        <v>488</v>
      </c>
      <c r="G589" s="180">
        <v>14384</v>
      </c>
    </row>
    <row r="590" spans="1:7" x14ac:dyDescent="0.3">
      <c r="A590" s="154"/>
      <c r="B590" s="157" t="s">
        <v>34</v>
      </c>
      <c r="C590" s="157" t="s">
        <v>551</v>
      </c>
      <c r="D590" s="157" t="s">
        <v>551</v>
      </c>
      <c r="E590" s="157" t="s">
        <v>785</v>
      </c>
      <c r="F590" s="157" t="s">
        <v>785</v>
      </c>
      <c r="G590" s="172" t="s">
        <v>34</v>
      </c>
    </row>
    <row r="591" spans="1:7" x14ac:dyDescent="0.3">
      <c r="A591" s="154"/>
      <c r="B591" s="157" t="s">
        <v>34</v>
      </c>
      <c r="C591" s="157" t="s">
        <v>551</v>
      </c>
      <c r="D591" s="157" t="s">
        <v>498</v>
      </c>
      <c r="E591" s="157" t="s">
        <v>734</v>
      </c>
      <c r="F591" s="157" t="s">
        <v>786</v>
      </c>
      <c r="G591" s="172" t="s">
        <v>34</v>
      </c>
    </row>
    <row r="592" spans="1:7" ht="15" thickBot="1" x14ac:dyDescent="0.35">
      <c r="A592" s="154"/>
      <c r="B592" s="157" t="s">
        <v>34</v>
      </c>
      <c r="C592" s="157" t="s">
        <v>505</v>
      </c>
      <c r="D592" s="157" t="s">
        <v>529</v>
      </c>
      <c r="E592" s="157" t="s">
        <v>497</v>
      </c>
      <c r="F592" s="157" t="s">
        <v>495</v>
      </c>
      <c r="G592" s="172" t="s">
        <v>34</v>
      </c>
    </row>
    <row r="593" spans="1:7" x14ac:dyDescent="0.3">
      <c r="A593" s="211" t="s">
        <v>308</v>
      </c>
      <c r="B593" s="212" t="s">
        <v>257</v>
      </c>
      <c r="C593" s="213">
        <v>8</v>
      </c>
      <c r="D593" s="213">
        <v>19</v>
      </c>
      <c r="E593" s="212" t="s">
        <v>487</v>
      </c>
      <c r="F593" s="212" t="s">
        <v>487</v>
      </c>
      <c r="G593" s="214">
        <v>17511</v>
      </c>
    </row>
    <row r="594" spans="1:7" ht="15" thickBot="1" x14ac:dyDescent="0.35">
      <c r="A594" s="215"/>
      <c r="B594" s="216" t="s">
        <v>34</v>
      </c>
      <c r="C594" s="216" t="s">
        <v>506</v>
      </c>
      <c r="D594" s="216" t="s">
        <v>516</v>
      </c>
      <c r="E594" s="216" t="s">
        <v>788</v>
      </c>
      <c r="F594" s="216" t="s">
        <v>491</v>
      </c>
      <c r="G594" s="217" t="s">
        <v>34</v>
      </c>
    </row>
    <row r="595" spans="1:7" x14ac:dyDescent="0.3">
      <c r="A595" s="154" t="s">
        <v>309</v>
      </c>
      <c r="B595" s="157" t="s">
        <v>257</v>
      </c>
      <c r="C595" s="156">
        <v>29</v>
      </c>
      <c r="D595" s="156">
        <v>28</v>
      </c>
      <c r="E595" s="157" t="s">
        <v>487</v>
      </c>
      <c r="F595" s="157" t="s">
        <v>487</v>
      </c>
      <c r="G595" s="180">
        <v>15736</v>
      </c>
    </row>
    <row r="596" spans="1:7" ht="15" thickBot="1" x14ac:dyDescent="0.35">
      <c r="A596" s="154"/>
      <c r="B596" s="157" t="s">
        <v>34</v>
      </c>
      <c r="C596" s="157" t="s">
        <v>587</v>
      </c>
      <c r="D596" s="157" t="s">
        <v>526</v>
      </c>
      <c r="E596" s="157" t="s">
        <v>789</v>
      </c>
      <c r="F596" s="157" t="s">
        <v>553</v>
      </c>
      <c r="G596" s="172" t="s">
        <v>34</v>
      </c>
    </row>
    <row r="597" spans="1:7" x14ac:dyDescent="0.3">
      <c r="A597" s="211" t="s">
        <v>310</v>
      </c>
      <c r="B597" s="212" t="s">
        <v>257</v>
      </c>
      <c r="C597" s="213">
        <v>4</v>
      </c>
      <c r="D597" s="213">
        <v>19</v>
      </c>
      <c r="E597" s="212" t="s">
        <v>487</v>
      </c>
      <c r="F597" s="212" t="s">
        <v>34</v>
      </c>
      <c r="G597" s="214">
        <v>13097</v>
      </c>
    </row>
    <row r="598" spans="1:7" ht="15" thickBot="1" x14ac:dyDescent="0.35">
      <c r="A598" s="215"/>
      <c r="B598" s="216" t="s">
        <v>34</v>
      </c>
      <c r="C598" s="216" t="s">
        <v>505</v>
      </c>
      <c r="D598" s="216" t="s">
        <v>516</v>
      </c>
      <c r="E598" s="216" t="s">
        <v>790</v>
      </c>
      <c r="F598" s="216" t="s">
        <v>34</v>
      </c>
      <c r="G598" s="217" t="s">
        <v>34</v>
      </c>
    </row>
    <row r="599" spans="1:7" x14ac:dyDescent="0.3">
      <c r="A599" s="154" t="s">
        <v>311</v>
      </c>
      <c r="B599" s="157" t="s">
        <v>257</v>
      </c>
      <c r="C599" s="156">
        <v>7</v>
      </c>
      <c r="D599" s="156">
        <v>14</v>
      </c>
      <c r="E599" s="157" t="s">
        <v>487</v>
      </c>
      <c r="F599" s="157" t="s">
        <v>487</v>
      </c>
      <c r="G599" s="180">
        <v>22857</v>
      </c>
    </row>
    <row r="600" spans="1:7" ht="15" thickBot="1" x14ac:dyDescent="0.35">
      <c r="A600" s="154"/>
      <c r="B600" s="157" t="s">
        <v>34</v>
      </c>
      <c r="C600" s="157" t="s">
        <v>538</v>
      </c>
      <c r="D600" s="157" t="s">
        <v>514</v>
      </c>
      <c r="E600" s="157" t="s">
        <v>796</v>
      </c>
      <c r="F600" s="157" t="s">
        <v>797</v>
      </c>
      <c r="G600" s="172" t="s">
        <v>34</v>
      </c>
    </row>
    <row r="601" spans="1:7" x14ac:dyDescent="0.3">
      <c r="A601" s="211" t="s">
        <v>312</v>
      </c>
      <c r="B601" s="212" t="s">
        <v>257</v>
      </c>
      <c r="C601" s="212">
        <v>20</v>
      </c>
      <c r="D601" s="212">
        <v>38</v>
      </c>
      <c r="E601" s="218" t="s">
        <v>487</v>
      </c>
      <c r="F601" s="218" t="s">
        <v>487</v>
      </c>
      <c r="G601" s="214">
        <v>25686</v>
      </c>
    </row>
    <row r="602" spans="1:7" ht="15" thickBot="1" x14ac:dyDescent="0.35">
      <c r="A602" s="215"/>
      <c r="B602" s="216"/>
      <c r="C602" s="216">
        <v>20</v>
      </c>
      <c r="D602" s="216">
        <v>38</v>
      </c>
      <c r="E602" s="219" t="s">
        <v>497</v>
      </c>
      <c r="F602" s="219" t="s">
        <v>491</v>
      </c>
      <c r="G602" s="220"/>
    </row>
    <row r="603" spans="1:7" x14ac:dyDescent="0.3">
      <c r="A603" s="154" t="s">
        <v>313</v>
      </c>
      <c r="B603" s="157" t="s">
        <v>257</v>
      </c>
      <c r="C603" s="156">
        <v>8</v>
      </c>
      <c r="D603" s="156">
        <v>19</v>
      </c>
      <c r="E603" s="191" t="s">
        <v>34</v>
      </c>
      <c r="F603" s="157" t="s">
        <v>488</v>
      </c>
      <c r="G603" s="180">
        <v>11448</v>
      </c>
    </row>
    <row r="604" spans="1:7" x14ac:dyDescent="0.3">
      <c r="A604" s="154"/>
      <c r="B604" s="157" t="s">
        <v>34</v>
      </c>
      <c r="C604" s="157" t="s">
        <v>505</v>
      </c>
      <c r="D604" s="157" t="s">
        <v>506</v>
      </c>
      <c r="E604" s="224"/>
      <c r="F604" s="157" t="s">
        <v>504</v>
      </c>
      <c r="G604" s="172" t="s">
        <v>34</v>
      </c>
    </row>
    <row r="605" spans="1:7" x14ac:dyDescent="0.3">
      <c r="A605" s="154"/>
      <c r="B605" s="157" t="s">
        <v>34</v>
      </c>
      <c r="C605" s="157" t="s">
        <v>488</v>
      </c>
      <c r="D605" s="157" t="s">
        <v>538</v>
      </c>
      <c r="E605" s="191" t="s">
        <v>556</v>
      </c>
      <c r="F605" s="157" t="s">
        <v>633</v>
      </c>
      <c r="G605" s="172" t="s">
        <v>34</v>
      </c>
    </row>
    <row r="606" spans="1:7" ht="15" thickBot="1" x14ac:dyDescent="0.35">
      <c r="A606" s="154"/>
      <c r="B606" s="157" t="s">
        <v>34</v>
      </c>
      <c r="C606" s="157" t="s">
        <v>487</v>
      </c>
      <c r="D606" s="157" t="s">
        <v>505</v>
      </c>
      <c r="E606" s="191" t="s">
        <v>679</v>
      </c>
      <c r="F606" s="157" t="s">
        <v>553</v>
      </c>
      <c r="G606" s="172" t="s">
        <v>34</v>
      </c>
    </row>
    <row r="607" spans="1:7" x14ac:dyDescent="0.3">
      <c r="A607" s="211" t="s">
        <v>314</v>
      </c>
      <c r="B607" s="212" t="s">
        <v>257</v>
      </c>
      <c r="C607" s="213">
        <v>27</v>
      </c>
      <c r="D607" s="213">
        <v>75</v>
      </c>
      <c r="E607" s="212" t="s">
        <v>488</v>
      </c>
      <c r="F607" s="212" t="s">
        <v>488</v>
      </c>
      <c r="G607" s="214">
        <v>24164</v>
      </c>
    </row>
    <row r="608" spans="1:7" x14ac:dyDescent="0.3">
      <c r="A608" s="221"/>
      <c r="B608" s="222" t="s">
        <v>34</v>
      </c>
      <c r="C608" s="222" t="s">
        <v>507</v>
      </c>
      <c r="D608" s="222" t="s">
        <v>811</v>
      </c>
      <c r="E608" s="222" t="s">
        <v>812</v>
      </c>
      <c r="F608" s="222" t="s">
        <v>504</v>
      </c>
      <c r="G608" s="223" t="s">
        <v>34</v>
      </c>
    </row>
    <row r="609" spans="1:7" x14ac:dyDescent="0.3">
      <c r="A609" s="221"/>
      <c r="B609" s="222" t="s">
        <v>34</v>
      </c>
      <c r="C609" s="222" t="s">
        <v>487</v>
      </c>
      <c r="D609" s="222" t="s">
        <v>538</v>
      </c>
      <c r="E609" s="222" t="s">
        <v>813</v>
      </c>
      <c r="F609" s="222" t="s">
        <v>504</v>
      </c>
      <c r="G609" s="223" t="s">
        <v>34</v>
      </c>
    </row>
    <row r="610" spans="1:7" ht="15" thickBot="1" x14ac:dyDescent="0.35">
      <c r="A610" s="215"/>
      <c r="B610" s="216" t="s">
        <v>34</v>
      </c>
      <c r="C610" s="216" t="s">
        <v>487</v>
      </c>
      <c r="D610" s="216" t="s">
        <v>489</v>
      </c>
      <c r="E610" s="216" t="s">
        <v>813</v>
      </c>
      <c r="F610" s="216" t="s">
        <v>504</v>
      </c>
      <c r="G610" s="217" t="s">
        <v>34</v>
      </c>
    </row>
    <row r="611" spans="1:7" x14ac:dyDescent="0.3">
      <c r="A611" s="154" t="s">
        <v>315</v>
      </c>
      <c r="B611" s="157" t="s">
        <v>257</v>
      </c>
      <c r="C611" s="156">
        <v>16</v>
      </c>
      <c r="D611" s="156">
        <v>23</v>
      </c>
      <c r="E611" s="157" t="s">
        <v>487</v>
      </c>
      <c r="F611" s="157" t="s">
        <v>487</v>
      </c>
      <c r="G611" s="180">
        <v>14230</v>
      </c>
    </row>
    <row r="612" spans="1:7" ht="15" thickBot="1" x14ac:dyDescent="0.35">
      <c r="A612" s="154"/>
      <c r="B612" s="157" t="s">
        <v>34</v>
      </c>
      <c r="C612" s="157" t="s">
        <v>572</v>
      </c>
      <c r="D612" s="157" t="s">
        <v>542</v>
      </c>
      <c r="E612" s="157" t="s">
        <v>814</v>
      </c>
      <c r="F612" s="157" t="s">
        <v>553</v>
      </c>
      <c r="G612" s="172" t="s">
        <v>34</v>
      </c>
    </row>
    <row r="613" spans="1:7" x14ac:dyDescent="0.3">
      <c r="A613" s="211" t="s">
        <v>316</v>
      </c>
      <c r="B613" s="212" t="s">
        <v>257</v>
      </c>
      <c r="C613" s="213">
        <v>27</v>
      </c>
      <c r="D613" s="213">
        <v>47</v>
      </c>
      <c r="E613" s="212" t="s">
        <v>487</v>
      </c>
      <c r="F613" s="212" t="s">
        <v>487</v>
      </c>
      <c r="G613" s="214">
        <v>20526</v>
      </c>
    </row>
    <row r="614" spans="1:7" ht="15" thickBot="1" x14ac:dyDescent="0.35">
      <c r="A614" s="215"/>
      <c r="B614" s="216" t="s">
        <v>34</v>
      </c>
      <c r="C614" s="216" t="s">
        <v>651</v>
      </c>
      <c r="D614" s="216" t="s">
        <v>547</v>
      </c>
      <c r="E614" s="216" t="s">
        <v>816</v>
      </c>
      <c r="F614" s="216" t="s">
        <v>553</v>
      </c>
      <c r="G614" s="217" t="s">
        <v>34</v>
      </c>
    </row>
    <row r="615" spans="1:7" x14ac:dyDescent="0.3">
      <c r="A615" s="154" t="s">
        <v>317</v>
      </c>
      <c r="B615" s="157" t="s">
        <v>257</v>
      </c>
      <c r="C615" s="156">
        <v>17</v>
      </c>
      <c r="D615" s="156">
        <v>21</v>
      </c>
      <c r="E615" s="157" t="s">
        <v>487</v>
      </c>
      <c r="F615" s="157" t="s">
        <v>487</v>
      </c>
      <c r="G615" s="180">
        <v>13579</v>
      </c>
    </row>
    <row r="616" spans="1:7" ht="15" thickBot="1" x14ac:dyDescent="0.35">
      <c r="A616" s="154"/>
      <c r="B616" s="157" t="s">
        <v>34</v>
      </c>
      <c r="C616" s="157" t="s">
        <v>521</v>
      </c>
      <c r="D616" s="157" t="s">
        <v>493</v>
      </c>
      <c r="E616" s="157" t="s">
        <v>819</v>
      </c>
      <c r="F616" s="157" t="s">
        <v>617</v>
      </c>
      <c r="G616" s="172" t="s">
        <v>34</v>
      </c>
    </row>
    <row r="617" spans="1:7" x14ac:dyDescent="0.3">
      <c r="A617" s="211" t="s">
        <v>318</v>
      </c>
      <c r="B617" s="212" t="s">
        <v>257</v>
      </c>
      <c r="C617" s="213">
        <v>12</v>
      </c>
      <c r="D617" s="213">
        <v>20</v>
      </c>
      <c r="E617" s="212" t="s">
        <v>487</v>
      </c>
      <c r="F617" s="212" t="s">
        <v>487</v>
      </c>
      <c r="G617" s="214">
        <v>14568</v>
      </c>
    </row>
    <row r="618" spans="1:7" ht="15" thickBot="1" x14ac:dyDescent="0.35">
      <c r="A618" s="215"/>
      <c r="B618" s="216" t="s">
        <v>34</v>
      </c>
      <c r="C618" s="216" t="s">
        <v>519</v>
      </c>
      <c r="D618" s="216" t="s">
        <v>525</v>
      </c>
      <c r="E618" s="216" t="s">
        <v>822</v>
      </c>
      <c r="F618" s="216" t="s">
        <v>541</v>
      </c>
      <c r="G618" s="217" t="s">
        <v>34</v>
      </c>
    </row>
    <row r="619" spans="1:7" x14ac:dyDescent="0.3">
      <c r="A619" s="154" t="s">
        <v>319</v>
      </c>
      <c r="B619" s="157" t="s">
        <v>257</v>
      </c>
      <c r="C619" s="156">
        <v>11</v>
      </c>
      <c r="D619" s="156">
        <v>22</v>
      </c>
      <c r="E619" s="157" t="s">
        <v>487</v>
      </c>
      <c r="F619" s="157" t="s">
        <v>487</v>
      </c>
      <c r="G619" s="180">
        <v>12798</v>
      </c>
    </row>
    <row r="620" spans="1:7" ht="15" thickBot="1" x14ac:dyDescent="0.35">
      <c r="A620" s="154"/>
      <c r="B620" s="157" t="s">
        <v>34</v>
      </c>
      <c r="C620" s="157" t="s">
        <v>492</v>
      </c>
      <c r="D620" s="157" t="s">
        <v>597</v>
      </c>
      <c r="E620" s="157" t="s">
        <v>828</v>
      </c>
      <c r="F620" s="157" t="s">
        <v>829</v>
      </c>
      <c r="G620" s="172" t="s">
        <v>34</v>
      </c>
    </row>
    <row r="621" spans="1:7" x14ac:dyDescent="0.3">
      <c r="A621" s="211" t="s">
        <v>320</v>
      </c>
      <c r="B621" s="212" t="s">
        <v>257</v>
      </c>
      <c r="C621" s="213">
        <v>7</v>
      </c>
      <c r="D621" s="213">
        <v>17</v>
      </c>
      <c r="E621" s="212" t="s">
        <v>487</v>
      </c>
      <c r="F621" s="212" t="s">
        <v>487</v>
      </c>
      <c r="G621" s="214">
        <v>13912</v>
      </c>
    </row>
    <row r="622" spans="1:7" ht="15" thickBot="1" x14ac:dyDescent="0.35">
      <c r="A622" s="215"/>
      <c r="B622" s="216" t="s">
        <v>34</v>
      </c>
      <c r="C622" s="216" t="s">
        <v>538</v>
      </c>
      <c r="D622" s="216" t="s">
        <v>521</v>
      </c>
      <c r="E622" s="216" t="s">
        <v>679</v>
      </c>
      <c r="F622" s="216" t="s">
        <v>515</v>
      </c>
      <c r="G622" s="217" t="s">
        <v>34</v>
      </c>
    </row>
    <row r="623" spans="1:7" x14ac:dyDescent="0.3">
      <c r="A623" s="154" t="s">
        <v>321</v>
      </c>
      <c r="B623" s="157" t="s">
        <v>257</v>
      </c>
      <c r="C623" s="156">
        <v>21</v>
      </c>
      <c r="D623" s="156">
        <v>60</v>
      </c>
      <c r="E623" s="157" t="s">
        <v>496</v>
      </c>
      <c r="F623" s="157" t="s">
        <v>496</v>
      </c>
      <c r="G623" s="180">
        <v>14878</v>
      </c>
    </row>
    <row r="624" spans="1:7" x14ac:dyDescent="0.3">
      <c r="A624" s="154"/>
      <c r="B624" s="157" t="s">
        <v>34</v>
      </c>
      <c r="C624" s="157" t="s">
        <v>498</v>
      </c>
      <c r="D624" s="157" t="s">
        <v>489</v>
      </c>
      <c r="E624" s="157" t="s">
        <v>830</v>
      </c>
      <c r="F624" s="157" t="s">
        <v>491</v>
      </c>
      <c r="G624" s="172" t="s">
        <v>34</v>
      </c>
    </row>
    <row r="625" spans="1:7" x14ac:dyDescent="0.3">
      <c r="A625" s="154"/>
      <c r="B625" s="157" t="s">
        <v>34</v>
      </c>
      <c r="C625" s="157" t="s">
        <v>487</v>
      </c>
      <c r="D625" s="157" t="s">
        <v>505</v>
      </c>
      <c r="E625" s="157" t="s">
        <v>501</v>
      </c>
      <c r="F625" s="157" t="s">
        <v>491</v>
      </c>
      <c r="G625" s="172" t="s">
        <v>34</v>
      </c>
    </row>
    <row r="626" spans="1:7" x14ac:dyDescent="0.3">
      <c r="A626" s="154"/>
      <c r="B626" s="157" t="s">
        <v>34</v>
      </c>
      <c r="C626" s="157" t="s">
        <v>488</v>
      </c>
      <c r="D626" s="157" t="s">
        <v>538</v>
      </c>
      <c r="E626" s="157" t="s">
        <v>501</v>
      </c>
      <c r="F626" s="157" t="s">
        <v>491</v>
      </c>
      <c r="G626" s="172" t="s">
        <v>34</v>
      </c>
    </row>
    <row r="627" spans="1:7" x14ac:dyDescent="0.3">
      <c r="A627" s="154"/>
      <c r="B627" s="157" t="s">
        <v>34</v>
      </c>
      <c r="C627" s="157" t="s">
        <v>498</v>
      </c>
      <c r="D627" s="157" t="s">
        <v>505</v>
      </c>
      <c r="E627" s="157" t="s">
        <v>501</v>
      </c>
      <c r="F627" s="157" t="s">
        <v>491</v>
      </c>
      <c r="G627" s="172" t="s">
        <v>34</v>
      </c>
    </row>
    <row r="628" spans="1:7" ht="15" thickBot="1" x14ac:dyDescent="0.35">
      <c r="A628" s="154"/>
      <c r="B628" s="157" t="s">
        <v>34</v>
      </c>
      <c r="C628" s="157" t="s">
        <v>563</v>
      </c>
      <c r="D628" s="157" t="s">
        <v>648</v>
      </c>
      <c r="E628" s="157" t="s">
        <v>554</v>
      </c>
      <c r="F628" s="157" t="s">
        <v>633</v>
      </c>
      <c r="G628" s="172" t="s">
        <v>34</v>
      </c>
    </row>
    <row r="629" spans="1:7" x14ac:dyDescent="0.3">
      <c r="A629" s="211" t="s">
        <v>322</v>
      </c>
      <c r="B629" s="212" t="s">
        <v>257</v>
      </c>
      <c r="C629" s="213">
        <v>4</v>
      </c>
      <c r="D629" s="213">
        <v>8</v>
      </c>
      <c r="E629" s="212" t="s">
        <v>487</v>
      </c>
      <c r="F629" s="212" t="s">
        <v>487</v>
      </c>
      <c r="G629" s="214">
        <v>12486</v>
      </c>
    </row>
    <row r="630" spans="1:7" ht="15" thickBot="1" x14ac:dyDescent="0.35">
      <c r="A630" s="215"/>
      <c r="B630" s="216" t="s">
        <v>34</v>
      </c>
      <c r="C630" s="216" t="s">
        <v>505</v>
      </c>
      <c r="D630" s="216" t="s">
        <v>506</v>
      </c>
      <c r="E630" s="216" t="s">
        <v>842</v>
      </c>
      <c r="F630" s="216" t="s">
        <v>843</v>
      </c>
      <c r="G630" s="217" t="s">
        <v>34</v>
      </c>
    </row>
    <row r="631" spans="1:7" x14ac:dyDescent="0.3">
      <c r="A631" s="154" t="s">
        <v>323</v>
      </c>
      <c r="B631" s="157" t="s">
        <v>257</v>
      </c>
      <c r="C631" s="156">
        <v>20</v>
      </c>
      <c r="D631" s="156">
        <v>50</v>
      </c>
      <c r="E631" s="157" t="s">
        <v>487</v>
      </c>
      <c r="F631" s="157" t="s">
        <v>487</v>
      </c>
      <c r="G631" s="180">
        <v>16753</v>
      </c>
    </row>
    <row r="632" spans="1:7" ht="15" thickBot="1" x14ac:dyDescent="0.35">
      <c r="A632" s="154"/>
      <c r="B632" s="157" t="s">
        <v>34</v>
      </c>
      <c r="C632" s="157" t="s">
        <v>525</v>
      </c>
      <c r="D632" s="157" t="s">
        <v>537</v>
      </c>
      <c r="E632" s="157" t="s">
        <v>855</v>
      </c>
      <c r="F632" s="157" t="s">
        <v>504</v>
      </c>
      <c r="G632" s="172" t="s">
        <v>34</v>
      </c>
    </row>
    <row r="633" spans="1:7" x14ac:dyDescent="0.3">
      <c r="A633" s="211" t="s">
        <v>324</v>
      </c>
      <c r="B633" s="212" t="s">
        <v>257</v>
      </c>
      <c r="C633" s="213">
        <v>24</v>
      </c>
      <c r="D633" s="213">
        <v>49</v>
      </c>
      <c r="E633" s="212" t="s">
        <v>487</v>
      </c>
      <c r="F633" s="212" t="s">
        <v>487</v>
      </c>
      <c r="G633" s="214">
        <v>14300</v>
      </c>
    </row>
    <row r="634" spans="1:7" ht="15" thickBot="1" x14ac:dyDescent="0.35">
      <c r="A634" s="215"/>
      <c r="B634" s="216" t="s">
        <v>34</v>
      </c>
      <c r="C634" s="216" t="s">
        <v>583</v>
      </c>
      <c r="D634" s="216" t="s">
        <v>753</v>
      </c>
      <c r="E634" s="216" t="s">
        <v>874</v>
      </c>
      <c r="F634" s="216" t="s">
        <v>571</v>
      </c>
      <c r="G634" s="217" t="s">
        <v>34</v>
      </c>
    </row>
    <row r="635" spans="1:7" x14ac:dyDescent="0.3">
      <c r="A635" s="154" t="s">
        <v>325</v>
      </c>
      <c r="B635" s="157" t="s">
        <v>257</v>
      </c>
      <c r="C635" s="156">
        <v>9</v>
      </c>
      <c r="D635" s="156">
        <v>15</v>
      </c>
      <c r="E635" s="157" t="s">
        <v>487</v>
      </c>
      <c r="F635" s="157" t="s">
        <v>487</v>
      </c>
      <c r="G635" s="180">
        <v>13940</v>
      </c>
    </row>
    <row r="636" spans="1:7" ht="15" thickBot="1" x14ac:dyDescent="0.35">
      <c r="A636" s="154"/>
      <c r="B636" s="157" t="s">
        <v>34</v>
      </c>
      <c r="C636" s="157" t="s">
        <v>499</v>
      </c>
      <c r="D636" s="157" t="s">
        <v>501</v>
      </c>
      <c r="E636" s="157" t="s">
        <v>495</v>
      </c>
      <c r="F636" s="157" t="s">
        <v>862</v>
      </c>
      <c r="G636" s="172" t="s">
        <v>34</v>
      </c>
    </row>
    <row r="637" spans="1:7" x14ac:dyDescent="0.3">
      <c r="A637" s="211" t="s">
        <v>326</v>
      </c>
      <c r="B637" s="212" t="s">
        <v>257</v>
      </c>
      <c r="C637" s="213">
        <v>12</v>
      </c>
      <c r="D637" s="213">
        <v>26</v>
      </c>
      <c r="E637" s="212" t="s">
        <v>487</v>
      </c>
      <c r="F637" s="212" t="s">
        <v>487</v>
      </c>
      <c r="G637" s="214">
        <v>17937</v>
      </c>
    </row>
    <row r="638" spans="1:7" ht="15" thickBot="1" x14ac:dyDescent="0.35">
      <c r="A638" s="215"/>
      <c r="B638" s="216" t="s">
        <v>34</v>
      </c>
      <c r="C638" s="216" t="s">
        <v>519</v>
      </c>
      <c r="D638" s="216" t="s">
        <v>607</v>
      </c>
      <c r="E638" s="216" t="s">
        <v>573</v>
      </c>
      <c r="F638" s="216" t="s">
        <v>504</v>
      </c>
      <c r="G638" s="217" t="s">
        <v>34</v>
      </c>
    </row>
    <row r="639" spans="1:7" x14ac:dyDescent="0.3">
      <c r="A639" s="154" t="s">
        <v>327</v>
      </c>
      <c r="B639" s="157" t="s">
        <v>257</v>
      </c>
      <c r="C639" s="156">
        <v>13</v>
      </c>
      <c r="D639" s="156">
        <v>20</v>
      </c>
      <c r="E639" s="157" t="s">
        <v>487</v>
      </c>
      <c r="F639" s="157" t="s">
        <v>487</v>
      </c>
      <c r="G639" s="180">
        <v>18134</v>
      </c>
    </row>
    <row r="640" spans="1:7" ht="15" thickBot="1" x14ac:dyDescent="0.35">
      <c r="A640" s="154"/>
      <c r="B640" s="157" t="s">
        <v>34</v>
      </c>
      <c r="C640" s="157" t="s">
        <v>563</v>
      </c>
      <c r="D640" s="157" t="s">
        <v>525</v>
      </c>
      <c r="E640" s="157" t="s">
        <v>881</v>
      </c>
      <c r="F640" s="157" t="s">
        <v>786</v>
      </c>
      <c r="G640" s="172" t="s">
        <v>34</v>
      </c>
    </row>
    <row r="641" spans="1:7" x14ac:dyDescent="0.3">
      <c r="A641" s="211" t="s">
        <v>328</v>
      </c>
      <c r="B641" s="212" t="s">
        <v>257</v>
      </c>
      <c r="C641" s="213">
        <v>3</v>
      </c>
      <c r="D641" s="213">
        <v>44</v>
      </c>
      <c r="E641" s="212" t="s">
        <v>487</v>
      </c>
      <c r="F641" s="212" t="s">
        <v>487</v>
      </c>
      <c r="G641" s="214">
        <v>16881</v>
      </c>
    </row>
    <row r="642" spans="1:7" ht="15" thickBot="1" x14ac:dyDescent="0.35">
      <c r="A642" s="215"/>
      <c r="B642" s="216" t="s">
        <v>34</v>
      </c>
      <c r="C642" s="216" t="s">
        <v>488</v>
      </c>
      <c r="D642" s="216" t="s">
        <v>650</v>
      </c>
      <c r="E642" s="216" t="s">
        <v>886</v>
      </c>
      <c r="F642" s="216" t="s">
        <v>528</v>
      </c>
      <c r="G642" s="217" t="s">
        <v>34</v>
      </c>
    </row>
    <row r="643" spans="1:7" x14ac:dyDescent="0.3">
      <c r="A643" s="154" t="s">
        <v>329</v>
      </c>
      <c r="B643" s="157" t="s">
        <v>257</v>
      </c>
      <c r="C643" s="157">
        <v>9</v>
      </c>
      <c r="D643" s="157">
        <v>19</v>
      </c>
      <c r="E643" s="188" t="s">
        <v>487</v>
      </c>
      <c r="F643" s="188" t="s">
        <v>487</v>
      </c>
      <c r="G643" s="180">
        <v>14253</v>
      </c>
    </row>
    <row r="644" spans="1:7" ht="15" thickBot="1" x14ac:dyDescent="0.35">
      <c r="A644" s="154"/>
      <c r="B644" s="157"/>
      <c r="C644" s="157">
        <v>9</v>
      </c>
      <c r="D644" s="157">
        <v>19</v>
      </c>
      <c r="E644" s="189" t="s">
        <v>834</v>
      </c>
      <c r="F644" s="189" t="s">
        <v>491</v>
      </c>
      <c r="G644" s="180"/>
    </row>
    <row r="645" spans="1:7" x14ac:dyDescent="0.3">
      <c r="A645" s="211" t="s">
        <v>330</v>
      </c>
      <c r="B645" s="212" t="s">
        <v>257</v>
      </c>
      <c r="C645" s="213">
        <v>6</v>
      </c>
      <c r="D645" s="213">
        <v>10</v>
      </c>
      <c r="E645" s="212" t="s">
        <v>487</v>
      </c>
      <c r="F645" s="212" t="s">
        <v>487</v>
      </c>
      <c r="G645" s="214">
        <v>12238</v>
      </c>
    </row>
    <row r="646" spans="1:7" ht="15" thickBot="1" x14ac:dyDescent="0.35">
      <c r="A646" s="215"/>
      <c r="B646" s="216" t="s">
        <v>34</v>
      </c>
      <c r="C646" s="216" t="s">
        <v>489</v>
      </c>
      <c r="D646" s="216" t="s">
        <v>524</v>
      </c>
      <c r="E646" s="216" t="s">
        <v>705</v>
      </c>
      <c r="F646" s="216" t="s">
        <v>509</v>
      </c>
      <c r="G646" s="217" t="s">
        <v>34</v>
      </c>
    </row>
    <row r="647" spans="1:7" x14ac:dyDescent="0.3">
      <c r="A647" s="154" t="s">
        <v>331</v>
      </c>
      <c r="B647" s="157" t="s">
        <v>257</v>
      </c>
      <c r="C647" s="156">
        <v>13</v>
      </c>
      <c r="D647" s="156">
        <v>24</v>
      </c>
      <c r="E647" s="157" t="s">
        <v>487</v>
      </c>
      <c r="F647" s="157" t="s">
        <v>487</v>
      </c>
      <c r="G647" s="180">
        <v>17593</v>
      </c>
    </row>
    <row r="648" spans="1:7" ht="15" thickBot="1" x14ac:dyDescent="0.35">
      <c r="A648" s="154"/>
      <c r="B648" s="157" t="s">
        <v>34</v>
      </c>
      <c r="C648" s="157" t="s">
        <v>563</v>
      </c>
      <c r="D648" s="157" t="s">
        <v>583</v>
      </c>
      <c r="E648" s="157" t="s">
        <v>557</v>
      </c>
      <c r="F648" s="157" t="s">
        <v>495</v>
      </c>
      <c r="G648" s="172" t="s">
        <v>34</v>
      </c>
    </row>
    <row r="649" spans="1:7" x14ac:dyDescent="0.3">
      <c r="A649" s="211" t="s">
        <v>332</v>
      </c>
      <c r="B649" s="212" t="s">
        <v>257</v>
      </c>
      <c r="C649" s="213">
        <v>13</v>
      </c>
      <c r="D649" s="213">
        <v>32</v>
      </c>
      <c r="E649" s="212" t="s">
        <v>487</v>
      </c>
      <c r="F649" s="212" t="s">
        <v>487</v>
      </c>
      <c r="G649" s="214">
        <v>13498</v>
      </c>
    </row>
    <row r="650" spans="1:7" ht="15" thickBot="1" x14ac:dyDescent="0.35">
      <c r="A650" s="215"/>
      <c r="B650" s="216" t="s">
        <v>34</v>
      </c>
      <c r="C650" s="216" t="s">
        <v>563</v>
      </c>
      <c r="D650" s="216" t="s">
        <v>594</v>
      </c>
      <c r="E650" s="216" t="s">
        <v>766</v>
      </c>
      <c r="F650" s="216" t="s">
        <v>504</v>
      </c>
      <c r="G650" s="217" t="s">
        <v>34</v>
      </c>
    </row>
    <row r="651" spans="1:7" ht="15" thickBot="1" x14ac:dyDescent="0.35"/>
    <row r="652" spans="1:7" ht="18.600000000000001" thickBot="1" x14ac:dyDescent="0.35">
      <c r="A652" s="168" t="s">
        <v>334</v>
      </c>
    </row>
    <row r="653" spans="1:7" x14ac:dyDescent="0.3">
      <c r="A653" s="225" t="s">
        <v>333</v>
      </c>
      <c r="B653" s="138" t="s">
        <v>334</v>
      </c>
      <c r="C653" s="137">
        <v>6</v>
      </c>
      <c r="D653" s="137">
        <v>12</v>
      </c>
      <c r="E653" s="226" t="s">
        <v>34</v>
      </c>
      <c r="F653" s="226" t="s">
        <v>487</v>
      </c>
      <c r="G653" s="171">
        <v>28283</v>
      </c>
    </row>
    <row r="654" spans="1:7" ht="15" thickBot="1" x14ac:dyDescent="0.35">
      <c r="A654" s="227"/>
      <c r="B654" s="157" t="s">
        <v>34</v>
      </c>
      <c r="C654" s="228" t="s">
        <v>489</v>
      </c>
      <c r="D654" s="228" t="s">
        <v>519</v>
      </c>
      <c r="E654" s="228" t="s">
        <v>34</v>
      </c>
      <c r="F654" s="228" t="s">
        <v>520</v>
      </c>
      <c r="G654" s="229" t="s">
        <v>34</v>
      </c>
    </row>
    <row r="655" spans="1:7" x14ac:dyDescent="0.3">
      <c r="A655" s="230" t="s">
        <v>335</v>
      </c>
      <c r="B655" s="231" t="s">
        <v>334</v>
      </c>
      <c r="C655" s="232">
        <v>20</v>
      </c>
      <c r="D655" s="232">
        <v>28</v>
      </c>
      <c r="E655" s="233" t="s">
        <v>487</v>
      </c>
      <c r="F655" s="233" t="s">
        <v>487</v>
      </c>
      <c r="G655" s="234">
        <v>29598</v>
      </c>
    </row>
    <row r="656" spans="1:7" ht="15" thickBot="1" x14ac:dyDescent="0.35">
      <c r="A656" s="235"/>
      <c r="B656" s="236" t="s">
        <v>34</v>
      </c>
      <c r="C656" s="237" t="s">
        <v>525</v>
      </c>
      <c r="D656" s="237" t="s">
        <v>526</v>
      </c>
      <c r="E656" s="237" t="s">
        <v>527</v>
      </c>
      <c r="F656" s="237" t="s">
        <v>528</v>
      </c>
      <c r="G656" s="238" t="s">
        <v>34</v>
      </c>
    </row>
    <row r="657" spans="1:7" x14ac:dyDescent="0.3">
      <c r="A657" s="227" t="s">
        <v>336</v>
      </c>
      <c r="B657" s="157" t="s">
        <v>334</v>
      </c>
      <c r="C657" s="156">
        <v>47</v>
      </c>
      <c r="D657" s="156">
        <v>53</v>
      </c>
      <c r="E657" s="228" t="s">
        <v>487</v>
      </c>
      <c r="F657" s="228" t="s">
        <v>487</v>
      </c>
      <c r="G657" s="180">
        <v>35350</v>
      </c>
    </row>
    <row r="658" spans="1:7" ht="15" thickBot="1" x14ac:dyDescent="0.35">
      <c r="A658" s="227"/>
      <c r="B658" s="157" t="s">
        <v>34</v>
      </c>
      <c r="C658" s="228" t="s">
        <v>547</v>
      </c>
      <c r="D658" s="228" t="s">
        <v>548</v>
      </c>
      <c r="E658" s="228" t="s">
        <v>549</v>
      </c>
      <c r="F658" s="228" t="s">
        <v>504</v>
      </c>
      <c r="G658" s="229" t="s">
        <v>34</v>
      </c>
    </row>
    <row r="659" spans="1:7" x14ac:dyDescent="0.3">
      <c r="A659" s="230" t="s">
        <v>337</v>
      </c>
      <c r="B659" s="231" t="s">
        <v>334</v>
      </c>
      <c r="C659" s="232">
        <v>13</v>
      </c>
      <c r="D659" s="232">
        <v>19</v>
      </c>
      <c r="E659" s="233" t="s">
        <v>487</v>
      </c>
      <c r="F659" s="233" t="s">
        <v>487</v>
      </c>
      <c r="G659" s="234">
        <v>42361</v>
      </c>
    </row>
    <row r="660" spans="1:7" ht="15" thickBot="1" x14ac:dyDescent="0.35">
      <c r="A660" s="235"/>
      <c r="B660" s="236" t="s">
        <v>34</v>
      </c>
      <c r="C660" s="237" t="s">
        <v>563</v>
      </c>
      <c r="D660" s="237" t="s">
        <v>516</v>
      </c>
      <c r="E660" s="237" t="s">
        <v>564</v>
      </c>
      <c r="F660" s="237" t="s">
        <v>565</v>
      </c>
      <c r="G660" s="238" t="s">
        <v>34</v>
      </c>
    </row>
    <row r="661" spans="1:7" x14ac:dyDescent="0.3">
      <c r="A661" s="227" t="s">
        <v>338</v>
      </c>
      <c r="B661" s="157" t="s">
        <v>334</v>
      </c>
      <c r="C661" s="156">
        <v>85</v>
      </c>
      <c r="D661" s="156">
        <v>69</v>
      </c>
      <c r="E661" s="228" t="s">
        <v>487</v>
      </c>
      <c r="F661" s="228" t="s">
        <v>487</v>
      </c>
      <c r="G661" s="180">
        <v>41070</v>
      </c>
    </row>
    <row r="662" spans="1:7" ht="15" thickBot="1" x14ac:dyDescent="0.35">
      <c r="A662" s="227"/>
      <c r="B662" s="157" t="s">
        <v>34</v>
      </c>
      <c r="C662" s="228" t="s">
        <v>579</v>
      </c>
      <c r="D662" s="228" t="s">
        <v>580</v>
      </c>
      <c r="E662" s="228" t="s">
        <v>581</v>
      </c>
      <c r="F662" s="228" t="s">
        <v>582</v>
      </c>
      <c r="G662" s="229" t="s">
        <v>34</v>
      </c>
    </row>
    <row r="663" spans="1:7" x14ac:dyDescent="0.3">
      <c r="A663" s="230" t="s">
        <v>339</v>
      </c>
      <c r="B663" s="231" t="s">
        <v>334</v>
      </c>
      <c r="C663" s="232">
        <v>20</v>
      </c>
      <c r="D663" s="232">
        <v>77</v>
      </c>
      <c r="E663" s="233" t="s">
        <v>489</v>
      </c>
      <c r="F663" s="233" t="s">
        <v>489</v>
      </c>
      <c r="G663" s="234">
        <v>46905</v>
      </c>
    </row>
    <row r="664" spans="1:7" x14ac:dyDescent="0.3">
      <c r="A664" s="239"/>
      <c r="B664" s="240" t="s">
        <v>34</v>
      </c>
      <c r="C664" s="241" t="s">
        <v>487</v>
      </c>
      <c r="D664" s="241" t="s">
        <v>489</v>
      </c>
      <c r="E664" s="241" t="s">
        <v>585</v>
      </c>
      <c r="F664" s="241" t="s">
        <v>562</v>
      </c>
      <c r="G664" s="242" t="s">
        <v>34</v>
      </c>
    </row>
    <row r="665" spans="1:7" x14ac:dyDescent="0.3">
      <c r="A665" s="239"/>
      <c r="B665" s="240" t="s">
        <v>34</v>
      </c>
      <c r="C665" s="241" t="s">
        <v>489</v>
      </c>
      <c r="D665" s="241" t="s">
        <v>514</v>
      </c>
      <c r="E665" s="241" t="s">
        <v>586</v>
      </c>
      <c r="F665" s="241" t="s">
        <v>571</v>
      </c>
      <c r="G665" s="242" t="s">
        <v>34</v>
      </c>
    </row>
    <row r="666" spans="1:7" x14ac:dyDescent="0.3">
      <c r="A666" s="239"/>
      <c r="B666" s="240" t="s">
        <v>34</v>
      </c>
      <c r="C666" s="241" t="s">
        <v>489</v>
      </c>
      <c r="D666" s="241" t="s">
        <v>587</v>
      </c>
      <c r="E666" s="241" t="s">
        <v>588</v>
      </c>
      <c r="F666" s="241" t="s">
        <v>589</v>
      </c>
      <c r="G666" s="242" t="s">
        <v>34</v>
      </c>
    </row>
    <row r="667" spans="1:7" x14ac:dyDescent="0.3">
      <c r="A667" s="239"/>
      <c r="B667" s="240" t="s">
        <v>34</v>
      </c>
      <c r="C667" s="241" t="s">
        <v>488</v>
      </c>
      <c r="D667" s="241" t="s">
        <v>499</v>
      </c>
      <c r="E667" s="241" t="s">
        <v>590</v>
      </c>
      <c r="F667" s="241" t="s">
        <v>571</v>
      </c>
      <c r="G667" s="242" t="s">
        <v>34</v>
      </c>
    </row>
    <row r="668" spans="1:7" x14ac:dyDescent="0.3">
      <c r="A668" s="239"/>
      <c r="B668" s="240" t="s">
        <v>34</v>
      </c>
      <c r="C668" s="241" t="s">
        <v>487</v>
      </c>
      <c r="D668" s="241" t="s">
        <v>538</v>
      </c>
      <c r="E668" s="241" t="s">
        <v>591</v>
      </c>
      <c r="F668" s="241" t="s">
        <v>592</v>
      </c>
      <c r="G668" s="242" t="s">
        <v>34</v>
      </c>
    </row>
    <row r="669" spans="1:7" ht="15" thickBot="1" x14ac:dyDescent="0.35">
      <c r="A669" s="235"/>
      <c r="B669" s="236" t="s">
        <v>34</v>
      </c>
      <c r="C669" s="237" t="s">
        <v>488</v>
      </c>
      <c r="D669" s="237" t="s">
        <v>519</v>
      </c>
      <c r="E669" s="237" t="s">
        <v>593</v>
      </c>
      <c r="F669" s="237" t="s">
        <v>571</v>
      </c>
      <c r="G669" s="238" t="s">
        <v>34</v>
      </c>
    </row>
    <row r="670" spans="1:7" x14ac:dyDescent="0.3">
      <c r="A670" s="227" t="s">
        <v>340</v>
      </c>
      <c r="B670" s="157" t="s">
        <v>334</v>
      </c>
      <c r="C670" s="156">
        <v>40</v>
      </c>
      <c r="D670" s="156">
        <v>34</v>
      </c>
      <c r="E670" s="228" t="s">
        <v>487</v>
      </c>
      <c r="F670" s="228" t="s">
        <v>487</v>
      </c>
      <c r="G670" s="180">
        <v>43254</v>
      </c>
    </row>
    <row r="671" spans="1:7" ht="15" thickBot="1" x14ac:dyDescent="0.35">
      <c r="A671" s="227"/>
      <c r="B671" s="157" t="s">
        <v>34</v>
      </c>
      <c r="C671" s="228" t="s">
        <v>534</v>
      </c>
      <c r="D671" s="228" t="s">
        <v>502</v>
      </c>
      <c r="E671" s="228" t="s">
        <v>602</v>
      </c>
      <c r="F671" s="228" t="s">
        <v>603</v>
      </c>
      <c r="G671" s="229" t="s">
        <v>34</v>
      </c>
    </row>
    <row r="672" spans="1:7" x14ac:dyDescent="0.3">
      <c r="A672" s="230" t="s">
        <v>341</v>
      </c>
      <c r="B672" s="231" t="s">
        <v>334</v>
      </c>
      <c r="C672" s="232">
        <v>20</v>
      </c>
      <c r="D672" s="232">
        <v>61</v>
      </c>
      <c r="E672" s="233" t="s">
        <v>496</v>
      </c>
      <c r="F672" s="233" t="s">
        <v>496</v>
      </c>
      <c r="G672" s="234">
        <v>35087</v>
      </c>
    </row>
    <row r="673" spans="1:7" x14ac:dyDescent="0.3">
      <c r="A673" s="239"/>
      <c r="B673" s="240" t="s">
        <v>34</v>
      </c>
      <c r="C673" s="241" t="s">
        <v>487</v>
      </c>
      <c r="D673" s="241" t="s">
        <v>498</v>
      </c>
      <c r="E673" s="241" t="s">
        <v>611</v>
      </c>
      <c r="F673" s="241" t="s">
        <v>515</v>
      </c>
      <c r="G673" s="242" t="s">
        <v>34</v>
      </c>
    </row>
    <row r="674" spans="1:7" x14ac:dyDescent="0.3">
      <c r="A674" s="239"/>
      <c r="B674" s="240" t="s">
        <v>34</v>
      </c>
      <c r="C674" s="241" t="s">
        <v>501</v>
      </c>
      <c r="D674" s="241" t="s">
        <v>534</v>
      </c>
      <c r="E674" s="241" t="s">
        <v>612</v>
      </c>
      <c r="F674" s="241" t="s">
        <v>613</v>
      </c>
      <c r="G674" s="242" t="s">
        <v>34</v>
      </c>
    </row>
    <row r="675" spans="1:7" x14ac:dyDescent="0.3">
      <c r="A675" s="239"/>
      <c r="B675" s="240" t="s">
        <v>34</v>
      </c>
      <c r="C675" s="241" t="s">
        <v>498</v>
      </c>
      <c r="D675" s="241" t="s">
        <v>506</v>
      </c>
      <c r="E675" s="241" t="s">
        <v>614</v>
      </c>
      <c r="F675" s="241" t="s">
        <v>553</v>
      </c>
      <c r="G675" s="242" t="s">
        <v>34</v>
      </c>
    </row>
    <row r="676" spans="1:7" x14ac:dyDescent="0.3">
      <c r="A676" s="239"/>
      <c r="B676" s="240" t="s">
        <v>34</v>
      </c>
      <c r="C676" s="241" t="s">
        <v>487</v>
      </c>
      <c r="D676" s="241" t="s">
        <v>489</v>
      </c>
      <c r="E676" s="241" t="s">
        <v>615</v>
      </c>
      <c r="F676" s="241" t="s">
        <v>491</v>
      </c>
      <c r="G676" s="242" t="s">
        <v>34</v>
      </c>
    </row>
    <row r="677" spans="1:7" ht="15" thickBot="1" x14ac:dyDescent="0.35">
      <c r="A677" s="235"/>
      <c r="B677" s="236" t="s">
        <v>34</v>
      </c>
      <c r="C677" s="237" t="s">
        <v>487</v>
      </c>
      <c r="D677" s="237" t="s">
        <v>496</v>
      </c>
      <c r="E677" s="237" t="s">
        <v>615</v>
      </c>
      <c r="F677" s="237" t="s">
        <v>491</v>
      </c>
      <c r="G677" s="238" t="s">
        <v>34</v>
      </c>
    </row>
    <row r="678" spans="1:7" x14ac:dyDescent="0.3">
      <c r="A678" s="227" t="s">
        <v>342</v>
      </c>
      <c r="B678" s="157" t="s">
        <v>334</v>
      </c>
      <c r="C678" s="156">
        <v>19</v>
      </c>
      <c r="D678" s="156">
        <v>55</v>
      </c>
      <c r="E678" s="228" t="s">
        <v>496</v>
      </c>
      <c r="F678" s="228" t="s">
        <v>496</v>
      </c>
      <c r="G678" s="180">
        <v>38002</v>
      </c>
    </row>
    <row r="679" spans="1:7" x14ac:dyDescent="0.3">
      <c r="A679" s="227"/>
      <c r="B679" s="157" t="s">
        <v>34</v>
      </c>
      <c r="C679" s="228" t="s">
        <v>492</v>
      </c>
      <c r="D679" s="228" t="s">
        <v>521</v>
      </c>
      <c r="E679" s="228" t="s">
        <v>636</v>
      </c>
      <c r="F679" s="228" t="s">
        <v>504</v>
      </c>
      <c r="G679" s="229" t="s">
        <v>34</v>
      </c>
    </row>
    <row r="680" spans="1:7" x14ac:dyDescent="0.3">
      <c r="A680" s="227"/>
      <c r="B680" s="157" t="s">
        <v>34</v>
      </c>
      <c r="C680" s="228" t="s">
        <v>498</v>
      </c>
      <c r="D680" s="228" t="s">
        <v>563</v>
      </c>
      <c r="E680" s="228" t="s">
        <v>637</v>
      </c>
      <c r="F680" s="228" t="s">
        <v>553</v>
      </c>
      <c r="G680" s="229" t="s">
        <v>34</v>
      </c>
    </row>
    <row r="681" spans="1:7" x14ac:dyDescent="0.3">
      <c r="A681" s="227"/>
      <c r="B681" s="157" t="s">
        <v>34</v>
      </c>
      <c r="C681" s="228" t="s">
        <v>498</v>
      </c>
      <c r="D681" s="228" t="s">
        <v>492</v>
      </c>
      <c r="E681" s="228" t="s">
        <v>637</v>
      </c>
      <c r="F681" s="228" t="s">
        <v>638</v>
      </c>
      <c r="G681" s="229" t="s">
        <v>34</v>
      </c>
    </row>
    <row r="682" spans="1:7" x14ac:dyDescent="0.3">
      <c r="A682" s="227"/>
      <c r="B682" s="157" t="s">
        <v>34</v>
      </c>
      <c r="C682" s="228" t="s">
        <v>488</v>
      </c>
      <c r="D682" s="228" t="s">
        <v>519</v>
      </c>
      <c r="E682" s="228" t="s">
        <v>637</v>
      </c>
      <c r="F682" s="228" t="s">
        <v>553</v>
      </c>
      <c r="G682" s="229" t="s">
        <v>34</v>
      </c>
    </row>
    <row r="683" spans="1:7" ht="15" thickBot="1" x14ac:dyDescent="0.35">
      <c r="A683" s="227"/>
      <c r="B683" s="157" t="s">
        <v>34</v>
      </c>
      <c r="C683" s="228" t="s">
        <v>487</v>
      </c>
      <c r="D683" s="228" t="s">
        <v>498</v>
      </c>
      <c r="E683" s="228" t="s">
        <v>639</v>
      </c>
      <c r="F683" s="228" t="s">
        <v>504</v>
      </c>
      <c r="G683" s="229" t="s">
        <v>34</v>
      </c>
    </row>
    <row r="684" spans="1:7" x14ac:dyDescent="0.3">
      <c r="A684" s="230" t="s">
        <v>343</v>
      </c>
      <c r="B684" s="231" t="s">
        <v>334</v>
      </c>
      <c r="C684" s="232">
        <v>18</v>
      </c>
      <c r="D684" s="232">
        <v>36</v>
      </c>
      <c r="E684" s="233" t="s">
        <v>487</v>
      </c>
      <c r="F684" s="233" t="s">
        <v>487</v>
      </c>
      <c r="G684" s="234">
        <v>30613</v>
      </c>
    </row>
    <row r="685" spans="1:7" ht="15" thickBot="1" x14ac:dyDescent="0.35">
      <c r="A685" s="235"/>
      <c r="B685" s="236" t="s">
        <v>34</v>
      </c>
      <c r="C685" s="237" t="s">
        <v>529</v>
      </c>
      <c r="D685" s="237" t="s">
        <v>644</v>
      </c>
      <c r="E685" s="237" t="s">
        <v>645</v>
      </c>
      <c r="F685" s="237" t="s">
        <v>646</v>
      </c>
      <c r="G685" s="238" t="s">
        <v>34</v>
      </c>
    </row>
    <row r="686" spans="1:7" x14ac:dyDescent="0.3">
      <c r="A686" s="227" t="s">
        <v>344</v>
      </c>
      <c r="B686" s="157" t="s">
        <v>334</v>
      </c>
      <c r="C686" s="156">
        <v>20</v>
      </c>
      <c r="D686" s="156">
        <v>9</v>
      </c>
      <c r="E686" s="228" t="s">
        <v>487</v>
      </c>
      <c r="F686" s="228" t="s">
        <v>487</v>
      </c>
      <c r="G686" s="180">
        <v>43381</v>
      </c>
    </row>
    <row r="687" spans="1:7" ht="15" thickBot="1" x14ac:dyDescent="0.35">
      <c r="A687" s="227"/>
      <c r="B687" s="157" t="s">
        <v>34</v>
      </c>
      <c r="C687" s="228" t="s">
        <v>525</v>
      </c>
      <c r="D687" s="228" t="s">
        <v>499</v>
      </c>
      <c r="E687" s="228" t="s">
        <v>654</v>
      </c>
      <c r="F687" s="228" t="s">
        <v>515</v>
      </c>
      <c r="G687" s="229" t="s">
        <v>34</v>
      </c>
    </row>
    <row r="688" spans="1:7" x14ac:dyDescent="0.3">
      <c r="A688" s="230" t="s">
        <v>345</v>
      </c>
      <c r="B688" s="231" t="s">
        <v>334</v>
      </c>
      <c r="C688" s="232">
        <v>18</v>
      </c>
      <c r="D688" s="232">
        <v>43</v>
      </c>
      <c r="E688" s="233" t="s">
        <v>487</v>
      </c>
      <c r="F688" s="233" t="s">
        <v>487</v>
      </c>
      <c r="G688" s="234">
        <v>35563</v>
      </c>
    </row>
    <row r="689" spans="1:7" ht="15" thickBot="1" x14ac:dyDescent="0.35">
      <c r="A689" s="235"/>
      <c r="B689" s="236" t="s">
        <v>34</v>
      </c>
      <c r="C689" s="237" t="s">
        <v>529</v>
      </c>
      <c r="D689" s="237" t="s">
        <v>659</v>
      </c>
      <c r="E689" s="237" t="s">
        <v>601</v>
      </c>
      <c r="F689" s="237" t="s">
        <v>528</v>
      </c>
      <c r="G689" s="238" t="s">
        <v>34</v>
      </c>
    </row>
    <row r="690" spans="1:7" x14ac:dyDescent="0.3">
      <c r="A690" s="227" t="s">
        <v>346</v>
      </c>
      <c r="B690" s="157" t="s">
        <v>334</v>
      </c>
      <c r="C690" s="228">
        <v>15</v>
      </c>
      <c r="D690" s="228">
        <v>39</v>
      </c>
      <c r="E690" s="243" t="s">
        <v>487</v>
      </c>
      <c r="F690" s="243" t="s">
        <v>487</v>
      </c>
      <c r="G690" s="180">
        <v>40186</v>
      </c>
    </row>
    <row r="691" spans="1:7" ht="15" thickBot="1" x14ac:dyDescent="0.35">
      <c r="A691" s="227"/>
      <c r="B691" s="157"/>
      <c r="C691" s="228">
        <v>15</v>
      </c>
      <c r="D691" s="228">
        <v>39</v>
      </c>
      <c r="E691" s="244" t="s">
        <v>2558</v>
      </c>
      <c r="F691" s="244" t="s">
        <v>528</v>
      </c>
      <c r="G691" s="180"/>
    </row>
    <row r="692" spans="1:7" x14ac:dyDescent="0.3">
      <c r="A692" s="230" t="s">
        <v>347</v>
      </c>
      <c r="B692" s="231" t="s">
        <v>334</v>
      </c>
      <c r="C692" s="233">
        <v>13</v>
      </c>
      <c r="D692" s="233">
        <v>49</v>
      </c>
      <c r="E692" s="233" t="s">
        <v>2557</v>
      </c>
      <c r="F692" s="233" t="s">
        <v>2557</v>
      </c>
      <c r="G692" s="234">
        <v>28263</v>
      </c>
    </row>
    <row r="693" spans="1:7" ht="15" thickBot="1" x14ac:dyDescent="0.35">
      <c r="A693" s="235"/>
      <c r="B693" s="236"/>
      <c r="C693" s="237">
        <v>13</v>
      </c>
      <c r="D693" s="237">
        <v>49</v>
      </c>
      <c r="E693" s="245" t="s">
        <v>2557</v>
      </c>
      <c r="F693" s="245" t="s">
        <v>2557</v>
      </c>
      <c r="G693" s="246"/>
    </row>
    <row r="694" spans="1:7" x14ac:dyDescent="0.3">
      <c r="A694" s="227" t="s">
        <v>348</v>
      </c>
      <c r="B694" s="157" t="s">
        <v>334</v>
      </c>
      <c r="C694" s="156">
        <v>27</v>
      </c>
      <c r="D694" s="156">
        <v>46</v>
      </c>
      <c r="E694" s="228" t="s">
        <v>498</v>
      </c>
      <c r="F694" s="228" t="s">
        <v>498</v>
      </c>
      <c r="G694" s="180">
        <v>26391</v>
      </c>
    </row>
    <row r="695" spans="1:7" x14ac:dyDescent="0.3">
      <c r="A695" s="227"/>
      <c r="B695" s="157" t="s">
        <v>34</v>
      </c>
      <c r="C695" s="228" t="s">
        <v>542</v>
      </c>
      <c r="D695" s="228" t="s">
        <v>587</v>
      </c>
      <c r="E695" s="228" t="s">
        <v>658</v>
      </c>
      <c r="F695" s="228" t="s">
        <v>546</v>
      </c>
      <c r="G695" s="229" t="s">
        <v>34</v>
      </c>
    </row>
    <row r="696" spans="1:7" ht="15" thickBot="1" x14ac:dyDescent="0.35">
      <c r="A696" s="227"/>
      <c r="B696" s="157" t="s">
        <v>34</v>
      </c>
      <c r="C696" s="228" t="s">
        <v>505</v>
      </c>
      <c r="D696" s="228" t="s">
        <v>521</v>
      </c>
      <c r="E696" s="228" t="s">
        <v>668</v>
      </c>
      <c r="F696" s="228" t="s">
        <v>553</v>
      </c>
      <c r="G696" s="229" t="s">
        <v>34</v>
      </c>
    </row>
    <row r="697" spans="1:7" x14ac:dyDescent="0.3">
      <c r="A697" s="230" t="s">
        <v>349</v>
      </c>
      <c r="B697" s="231" t="s">
        <v>334</v>
      </c>
      <c r="C697" s="232">
        <v>24</v>
      </c>
      <c r="D697" s="232">
        <v>30</v>
      </c>
      <c r="E697" s="233" t="s">
        <v>487</v>
      </c>
      <c r="F697" s="233" t="s">
        <v>487</v>
      </c>
      <c r="G697" s="234">
        <v>32799</v>
      </c>
    </row>
    <row r="698" spans="1:7" ht="15" thickBot="1" x14ac:dyDescent="0.35">
      <c r="A698" s="235"/>
      <c r="B698" s="236" t="s">
        <v>34</v>
      </c>
      <c r="C698" s="237" t="s">
        <v>583</v>
      </c>
      <c r="D698" s="237" t="s">
        <v>554</v>
      </c>
      <c r="E698" s="237" t="s">
        <v>677</v>
      </c>
      <c r="F698" s="237" t="s">
        <v>678</v>
      </c>
      <c r="G698" s="238" t="s">
        <v>34</v>
      </c>
    </row>
    <row r="699" spans="1:7" x14ac:dyDescent="0.3">
      <c r="A699" s="227" t="s">
        <v>350</v>
      </c>
      <c r="B699" s="157" t="s">
        <v>334</v>
      </c>
      <c r="C699" s="228">
        <v>10</v>
      </c>
      <c r="D699" s="228">
        <v>9</v>
      </c>
      <c r="E699" s="243" t="s">
        <v>487</v>
      </c>
      <c r="F699" s="243" t="s">
        <v>487</v>
      </c>
      <c r="G699" s="180">
        <v>34381</v>
      </c>
    </row>
    <row r="700" spans="1:7" ht="15" thickBot="1" x14ac:dyDescent="0.35">
      <c r="A700" s="227"/>
      <c r="B700" s="157"/>
      <c r="C700" s="228">
        <v>10</v>
      </c>
      <c r="D700" s="228">
        <v>9</v>
      </c>
      <c r="E700" s="244" t="s">
        <v>834</v>
      </c>
      <c r="F700" s="244" t="s">
        <v>515</v>
      </c>
      <c r="G700" s="180"/>
    </row>
    <row r="701" spans="1:7" x14ac:dyDescent="0.3">
      <c r="A701" s="230" t="s">
        <v>351</v>
      </c>
      <c r="B701" s="231" t="s">
        <v>334</v>
      </c>
      <c r="C701" s="232">
        <v>19</v>
      </c>
      <c r="D701" s="232">
        <v>36</v>
      </c>
      <c r="E701" s="233" t="s">
        <v>488</v>
      </c>
      <c r="F701" s="233" t="s">
        <v>488</v>
      </c>
      <c r="G701" s="234">
        <v>26168</v>
      </c>
    </row>
    <row r="702" spans="1:7" x14ac:dyDescent="0.3">
      <c r="A702" s="239"/>
      <c r="B702" s="240" t="s">
        <v>34</v>
      </c>
      <c r="C702" s="241" t="s">
        <v>572</v>
      </c>
      <c r="D702" s="241" t="s">
        <v>587</v>
      </c>
      <c r="E702" s="241" t="s">
        <v>528</v>
      </c>
      <c r="F702" s="241" t="s">
        <v>676</v>
      </c>
      <c r="G702" s="242" t="s">
        <v>34</v>
      </c>
    </row>
    <row r="703" spans="1:7" x14ac:dyDescent="0.3">
      <c r="A703" s="239"/>
      <c r="B703" s="240" t="s">
        <v>34</v>
      </c>
      <c r="C703" s="241" t="s">
        <v>498</v>
      </c>
      <c r="D703" s="241" t="s">
        <v>496</v>
      </c>
      <c r="E703" s="241" t="s">
        <v>528</v>
      </c>
      <c r="F703" s="241" t="s">
        <v>556</v>
      </c>
      <c r="G703" s="242" t="s">
        <v>34</v>
      </c>
    </row>
    <row r="704" spans="1:7" ht="15" thickBot="1" x14ac:dyDescent="0.35">
      <c r="A704" s="235"/>
      <c r="B704" s="236" t="s">
        <v>34</v>
      </c>
      <c r="C704" s="237" t="s">
        <v>487</v>
      </c>
      <c r="D704" s="237" t="s">
        <v>498</v>
      </c>
      <c r="E704" s="237" t="s">
        <v>528</v>
      </c>
      <c r="F704" s="237" t="s">
        <v>556</v>
      </c>
      <c r="G704" s="238" t="s">
        <v>34</v>
      </c>
    </row>
    <row r="705" spans="1:7" x14ac:dyDescent="0.3">
      <c r="A705" s="227" t="s">
        <v>352</v>
      </c>
      <c r="B705" s="157" t="s">
        <v>334</v>
      </c>
      <c r="C705" s="156">
        <v>17</v>
      </c>
      <c r="D705" s="156">
        <v>38</v>
      </c>
      <c r="E705" s="228" t="s">
        <v>487</v>
      </c>
      <c r="F705" s="228" t="s">
        <v>487</v>
      </c>
      <c r="G705" s="180">
        <v>48579</v>
      </c>
    </row>
    <row r="706" spans="1:7" ht="15" thickBot="1" x14ac:dyDescent="0.35">
      <c r="A706" s="227"/>
      <c r="B706" s="157" t="s">
        <v>34</v>
      </c>
      <c r="C706" s="228" t="s">
        <v>521</v>
      </c>
      <c r="D706" s="228" t="s">
        <v>536</v>
      </c>
      <c r="E706" s="228" t="s">
        <v>693</v>
      </c>
      <c r="F706" s="228" t="s">
        <v>495</v>
      </c>
      <c r="G706" s="229" t="s">
        <v>34</v>
      </c>
    </row>
    <row r="707" spans="1:7" x14ac:dyDescent="0.3">
      <c r="A707" s="230" t="s">
        <v>353</v>
      </c>
      <c r="B707" s="231" t="s">
        <v>334</v>
      </c>
      <c r="C707" s="232">
        <v>8</v>
      </c>
      <c r="D707" s="232">
        <v>13</v>
      </c>
      <c r="E707" s="233" t="s">
        <v>487</v>
      </c>
      <c r="F707" s="233" t="s">
        <v>487</v>
      </c>
      <c r="G707" s="234">
        <v>32442</v>
      </c>
    </row>
    <row r="708" spans="1:7" ht="15" thickBot="1" x14ac:dyDescent="0.35">
      <c r="A708" s="235"/>
      <c r="B708" s="236" t="s">
        <v>34</v>
      </c>
      <c r="C708" s="237" t="s">
        <v>506</v>
      </c>
      <c r="D708" s="237" t="s">
        <v>563</v>
      </c>
      <c r="E708" s="237" t="s">
        <v>556</v>
      </c>
      <c r="F708" s="237" t="s">
        <v>515</v>
      </c>
      <c r="G708" s="238" t="s">
        <v>34</v>
      </c>
    </row>
    <row r="709" spans="1:7" x14ac:dyDescent="0.3">
      <c r="A709" s="227" t="s">
        <v>354</v>
      </c>
      <c r="B709" s="157" t="s">
        <v>334</v>
      </c>
      <c r="C709" s="156">
        <v>8</v>
      </c>
      <c r="D709" s="156">
        <v>16</v>
      </c>
      <c r="E709" s="228" t="s">
        <v>487</v>
      </c>
      <c r="F709" s="228" t="s">
        <v>487</v>
      </c>
      <c r="G709" s="180">
        <v>27692</v>
      </c>
    </row>
    <row r="710" spans="1:7" ht="15" thickBot="1" x14ac:dyDescent="0.35">
      <c r="A710" s="227"/>
      <c r="B710" s="157" t="s">
        <v>34</v>
      </c>
      <c r="C710" s="228" t="s">
        <v>506</v>
      </c>
      <c r="D710" s="228" t="s">
        <v>572</v>
      </c>
      <c r="E710" s="228" t="s">
        <v>674</v>
      </c>
      <c r="F710" s="228" t="s">
        <v>617</v>
      </c>
      <c r="G710" s="229" t="s">
        <v>34</v>
      </c>
    </row>
    <row r="711" spans="1:7" x14ac:dyDescent="0.3">
      <c r="A711" s="230" t="s">
        <v>355</v>
      </c>
      <c r="B711" s="231" t="s">
        <v>334</v>
      </c>
      <c r="C711" s="232">
        <v>35</v>
      </c>
      <c r="D711" s="232">
        <v>20</v>
      </c>
      <c r="E711" s="233" t="s">
        <v>487</v>
      </c>
      <c r="F711" s="233" t="s">
        <v>487</v>
      </c>
      <c r="G711" s="234">
        <v>46985</v>
      </c>
    </row>
    <row r="712" spans="1:7" ht="15" thickBot="1" x14ac:dyDescent="0.35">
      <c r="A712" s="235"/>
      <c r="B712" s="236" t="s">
        <v>34</v>
      </c>
      <c r="C712" s="237" t="s">
        <v>642</v>
      </c>
      <c r="D712" s="237" t="s">
        <v>525</v>
      </c>
      <c r="E712" s="237" t="s">
        <v>716</v>
      </c>
      <c r="F712" s="237" t="s">
        <v>553</v>
      </c>
      <c r="G712" s="238" t="s">
        <v>34</v>
      </c>
    </row>
    <row r="713" spans="1:7" x14ac:dyDescent="0.3">
      <c r="A713" s="227" t="s">
        <v>356</v>
      </c>
      <c r="B713" s="157" t="s">
        <v>334</v>
      </c>
      <c r="C713" s="156">
        <v>26</v>
      </c>
      <c r="D713" s="156">
        <v>78</v>
      </c>
      <c r="E713" s="228" t="s">
        <v>487</v>
      </c>
      <c r="F713" s="228" t="s">
        <v>487</v>
      </c>
      <c r="G713" s="180">
        <v>40898</v>
      </c>
    </row>
    <row r="714" spans="1:7" ht="15" thickBot="1" x14ac:dyDescent="0.35">
      <c r="A714" s="227"/>
      <c r="B714" s="157" t="s">
        <v>34</v>
      </c>
      <c r="C714" s="228" t="s">
        <v>607</v>
      </c>
      <c r="D714" s="228" t="s">
        <v>723</v>
      </c>
      <c r="E714" s="228" t="s">
        <v>727</v>
      </c>
      <c r="F714" s="228" t="s">
        <v>728</v>
      </c>
      <c r="G714" s="229" t="s">
        <v>34</v>
      </c>
    </row>
    <row r="715" spans="1:7" x14ac:dyDescent="0.3">
      <c r="A715" s="230" t="s">
        <v>357</v>
      </c>
      <c r="B715" s="231" t="s">
        <v>334</v>
      </c>
      <c r="C715" s="232">
        <v>24</v>
      </c>
      <c r="D715" s="232">
        <v>61</v>
      </c>
      <c r="E715" s="233" t="s">
        <v>499</v>
      </c>
      <c r="F715" s="233" t="s">
        <v>499</v>
      </c>
      <c r="G715" s="234">
        <v>41786</v>
      </c>
    </row>
    <row r="716" spans="1:7" x14ac:dyDescent="0.3">
      <c r="A716" s="239"/>
      <c r="B716" s="240" t="s">
        <v>34</v>
      </c>
      <c r="C716" s="241" t="s">
        <v>498</v>
      </c>
      <c r="D716" s="241" t="s">
        <v>499</v>
      </c>
      <c r="E716" s="241" t="s">
        <v>497</v>
      </c>
      <c r="F716" s="241" t="s">
        <v>495</v>
      </c>
      <c r="G716" s="242" t="s">
        <v>34</v>
      </c>
    </row>
    <row r="717" spans="1:7" x14ac:dyDescent="0.3">
      <c r="A717" s="239"/>
      <c r="B717" s="240" t="s">
        <v>34</v>
      </c>
      <c r="C717" s="241" t="s">
        <v>498</v>
      </c>
      <c r="D717" s="241" t="s">
        <v>489</v>
      </c>
      <c r="E717" s="241" t="s">
        <v>705</v>
      </c>
      <c r="F717" s="241" t="s">
        <v>495</v>
      </c>
      <c r="G717" s="242" t="s">
        <v>34</v>
      </c>
    </row>
    <row r="718" spans="1:7" x14ac:dyDescent="0.3">
      <c r="A718" s="239"/>
      <c r="B718" s="240" t="s">
        <v>34</v>
      </c>
      <c r="C718" s="241" t="s">
        <v>499</v>
      </c>
      <c r="D718" s="241" t="s">
        <v>551</v>
      </c>
      <c r="E718" s="241" t="s">
        <v>705</v>
      </c>
      <c r="F718" s="241" t="s">
        <v>495</v>
      </c>
      <c r="G718" s="242" t="s">
        <v>34</v>
      </c>
    </row>
    <row r="719" spans="1:7" x14ac:dyDescent="0.3">
      <c r="A719" s="239"/>
      <c r="B719" s="240" t="s">
        <v>34</v>
      </c>
      <c r="C719" s="241" t="s">
        <v>498</v>
      </c>
      <c r="D719" s="241" t="s">
        <v>499</v>
      </c>
      <c r="E719" s="241" t="s">
        <v>705</v>
      </c>
      <c r="F719" s="241" t="s">
        <v>495</v>
      </c>
      <c r="G719" s="242" t="s">
        <v>34</v>
      </c>
    </row>
    <row r="720" spans="1:7" x14ac:dyDescent="0.3">
      <c r="A720" s="239"/>
      <c r="B720" s="240" t="s">
        <v>34</v>
      </c>
      <c r="C720" s="241" t="s">
        <v>487</v>
      </c>
      <c r="D720" s="241" t="s">
        <v>489</v>
      </c>
      <c r="E720" s="241" t="s">
        <v>705</v>
      </c>
      <c r="F720" s="241" t="s">
        <v>495</v>
      </c>
      <c r="G720" s="242" t="s">
        <v>34</v>
      </c>
    </row>
    <row r="721" spans="1:7" x14ac:dyDescent="0.3">
      <c r="A721" s="239"/>
      <c r="B721" s="240" t="s">
        <v>34</v>
      </c>
      <c r="C721" s="241" t="s">
        <v>488</v>
      </c>
      <c r="D721" s="241" t="s">
        <v>538</v>
      </c>
      <c r="E721" s="241" t="s">
        <v>669</v>
      </c>
      <c r="F721" s="241" t="s">
        <v>495</v>
      </c>
      <c r="G721" s="242" t="s">
        <v>34</v>
      </c>
    </row>
    <row r="722" spans="1:7" x14ac:dyDescent="0.3">
      <c r="A722" s="239"/>
      <c r="B722" s="240" t="s">
        <v>34</v>
      </c>
      <c r="C722" s="241" t="s">
        <v>488</v>
      </c>
      <c r="D722" s="241" t="s">
        <v>514</v>
      </c>
      <c r="E722" s="241" t="s">
        <v>705</v>
      </c>
      <c r="F722" s="241" t="s">
        <v>495</v>
      </c>
      <c r="G722" s="242" t="s">
        <v>34</v>
      </c>
    </row>
    <row r="723" spans="1:7" x14ac:dyDescent="0.3">
      <c r="A723" s="239"/>
      <c r="B723" s="240" t="s">
        <v>34</v>
      </c>
      <c r="C723" s="241" t="s">
        <v>487</v>
      </c>
      <c r="D723" s="241" t="s">
        <v>496</v>
      </c>
      <c r="E723" s="241" t="s">
        <v>705</v>
      </c>
      <c r="F723" s="241" t="s">
        <v>495</v>
      </c>
      <c r="G723" s="242" t="s">
        <v>34</v>
      </c>
    </row>
    <row r="724" spans="1:7" ht="15" thickBot="1" x14ac:dyDescent="0.35">
      <c r="A724" s="235"/>
      <c r="B724" s="236" t="s">
        <v>34</v>
      </c>
      <c r="C724" s="237" t="s">
        <v>487</v>
      </c>
      <c r="D724" s="237" t="s">
        <v>496</v>
      </c>
      <c r="E724" s="237" t="s">
        <v>669</v>
      </c>
      <c r="F724" s="237" t="s">
        <v>495</v>
      </c>
      <c r="G724" s="238" t="s">
        <v>34</v>
      </c>
    </row>
    <row r="725" spans="1:7" x14ac:dyDescent="0.3">
      <c r="A725" s="227" t="s">
        <v>358</v>
      </c>
      <c r="B725" s="157" t="s">
        <v>334</v>
      </c>
      <c r="C725" s="156">
        <v>21</v>
      </c>
      <c r="D725" s="156">
        <v>33</v>
      </c>
      <c r="E725" s="228" t="s">
        <v>538</v>
      </c>
      <c r="F725" s="228" t="s">
        <v>538</v>
      </c>
      <c r="G725" s="180">
        <v>40771</v>
      </c>
    </row>
    <row r="726" spans="1:7" x14ac:dyDescent="0.3">
      <c r="A726" s="227"/>
      <c r="B726" s="157" t="s">
        <v>34</v>
      </c>
      <c r="C726" s="228" t="s">
        <v>501</v>
      </c>
      <c r="D726" s="228" t="s">
        <v>493</v>
      </c>
      <c r="E726" s="228" t="s">
        <v>762</v>
      </c>
      <c r="F726" s="228" t="s">
        <v>553</v>
      </c>
      <c r="G726" s="229" t="s">
        <v>34</v>
      </c>
    </row>
    <row r="727" spans="1:7" x14ac:dyDescent="0.3">
      <c r="A727" s="227"/>
      <c r="B727" s="157" t="s">
        <v>34</v>
      </c>
      <c r="C727" s="228" t="s">
        <v>487</v>
      </c>
      <c r="D727" s="228" t="s">
        <v>551</v>
      </c>
      <c r="E727" s="228" t="s">
        <v>762</v>
      </c>
      <c r="F727" s="228" t="s">
        <v>763</v>
      </c>
      <c r="G727" s="229" t="s">
        <v>34</v>
      </c>
    </row>
    <row r="728" spans="1:7" x14ac:dyDescent="0.3">
      <c r="A728" s="227"/>
      <c r="B728" s="157" t="s">
        <v>34</v>
      </c>
      <c r="C728" s="228" t="s">
        <v>487</v>
      </c>
      <c r="D728" s="228" t="s">
        <v>498</v>
      </c>
      <c r="E728" s="228" t="s">
        <v>762</v>
      </c>
      <c r="F728" s="228" t="s">
        <v>553</v>
      </c>
      <c r="G728" s="229" t="s">
        <v>34</v>
      </c>
    </row>
    <row r="729" spans="1:7" x14ac:dyDescent="0.3">
      <c r="A729" s="227"/>
      <c r="B729" s="157" t="s">
        <v>34</v>
      </c>
      <c r="C729" s="228" t="s">
        <v>487</v>
      </c>
      <c r="D729" s="228" t="s">
        <v>488</v>
      </c>
      <c r="E729" s="228" t="s">
        <v>762</v>
      </c>
      <c r="F729" s="228" t="s">
        <v>553</v>
      </c>
      <c r="G729" s="229" t="s">
        <v>34</v>
      </c>
    </row>
    <row r="730" spans="1:7" x14ac:dyDescent="0.3">
      <c r="A730" s="227"/>
      <c r="B730" s="157" t="s">
        <v>34</v>
      </c>
      <c r="C730" s="228" t="s">
        <v>487</v>
      </c>
      <c r="D730" s="228" t="s">
        <v>498</v>
      </c>
      <c r="E730" s="228" t="s">
        <v>762</v>
      </c>
      <c r="F730" s="228" t="s">
        <v>553</v>
      </c>
      <c r="G730" s="229" t="s">
        <v>34</v>
      </c>
    </row>
    <row r="731" spans="1:7" x14ac:dyDescent="0.3">
      <c r="A731" s="227"/>
      <c r="B731" s="157" t="s">
        <v>34</v>
      </c>
      <c r="C731" s="228" t="s">
        <v>487</v>
      </c>
      <c r="D731" s="228" t="s">
        <v>488</v>
      </c>
      <c r="E731" s="228" t="s">
        <v>762</v>
      </c>
      <c r="F731" s="228" t="s">
        <v>553</v>
      </c>
      <c r="G731" s="229" t="s">
        <v>34</v>
      </c>
    </row>
    <row r="732" spans="1:7" ht="15" thickBot="1" x14ac:dyDescent="0.35">
      <c r="A732" s="227"/>
      <c r="B732" s="157" t="s">
        <v>34</v>
      </c>
      <c r="C732" s="228" t="s">
        <v>487</v>
      </c>
      <c r="D732" s="228" t="s">
        <v>498</v>
      </c>
      <c r="E732" s="228" t="s">
        <v>762</v>
      </c>
      <c r="F732" s="228" t="s">
        <v>553</v>
      </c>
      <c r="G732" s="229" t="s">
        <v>34</v>
      </c>
    </row>
    <row r="733" spans="1:7" x14ac:dyDescent="0.3">
      <c r="A733" s="230" t="s">
        <v>359</v>
      </c>
      <c r="B733" s="231" t="s">
        <v>334</v>
      </c>
      <c r="C733" s="232">
        <v>50</v>
      </c>
      <c r="D733" s="232">
        <v>64</v>
      </c>
      <c r="E733" s="233" t="s">
        <v>487</v>
      </c>
      <c r="F733" s="233" t="s">
        <v>487</v>
      </c>
      <c r="G733" s="234">
        <v>35540</v>
      </c>
    </row>
    <row r="734" spans="1:7" ht="15" thickBot="1" x14ac:dyDescent="0.35">
      <c r="A734" s="235"/>
      <c r="B734" s="236" t="s">
        <v>34</v>
      </c>
      <c r="C734" s="237" t="s">
        <v>537</v>
      </c>
      <c r="D734" s="237" t="s">
        <v>765</v>
      </c>
      <c r="E734" s="237" t="s">
        <v>734</v>
      </c>
      <c r="F734" s="237" t="s">
        <v>528</v>
      </c>
      <c r="G734" s="238" t="s">
        <v>34</v>
      </c>
    </row>
    <row r="735" spans="1:7" x14ac:dyDescent="0.3">
      <c r="A735" s="227" t="s">
        <v>360</v>
      </c>
      <c r="B735" s="157" t="s">
        <v>334</v>
      </c>
      <c r="C735" s="228">
        <v>12</v>
      </c>
      <c r="D735" s="228">
        <v>24</v>
      </c>
      <c r="E735" s="243" t="s">
        <v>487</v>
      </c>
      <c r="F735" s="243" t="s">
        <v>487</v>
      </c>
      <c r="G735" s="180">
        <v>29694</v>
      </c>
    </row>
    <row r="736" spans="1:7" ht="15" thickBot="1" x14ac:dyDescent="0.35">
      <c r="A736" s="227"/>
      <c r="B736" s="157"/>
      <c r="C736" s="228">
        <v>12</v>
      </c>
      <c r="D736" s="228">
        <v>24</v>
      </c>
      <c r="E736" s="247" t="s">
        <v>2558</v>
      </c>
      <c r="F736" s="247" t="s">
        <v>528</v>
      </c>
      <c r="G736" s="180"/>
    </row>
    <row r="737" spans="1:7" x14ac:dyDescent="0.3">
      <c r="A737" s="230" t="s">
        <v>361</v>
      </c>
      <c r="B737" s="231" t="s">
        <v>334</v>
      </c>
      <c r="C737" s="232">
        <v>26</v>
      </c>
      <c r="D737" s="232">
        <v>40</v>
      </c>
      <c r="E737" s="233" t="s">
        <v>498</v>
      </c>
      <c r="F737" s="233" t="s">
        <v>498</v>
      </c>
      <c r="G737" s="234">
        <v>28646</v>
      </c>
    </row>
    <row r="738" spans="1:7" ht="15" thickBot="1" x14ac:dyDescent="0.35">
      <c r="A738" s="235"/>
      <c r="B738" s="236" t="s">
        <v>34</v>
      </c>
      <c r="C738" s="237" t="s">
        <v>525</v>
      </c>
      <c r="D738" s="237" t="s">
        <v>642</v>
      </c>
      <c r="E738" s="237" t="s">
        <v>497</v>
      </c>
      <c r="F738" s="237" t="s">
        <v>515</v>
      </c>
      <c r="G738" s="238" t="s">
        <v>34</v>
      </c>
    </row>
    <row r="739" spans="1:7" x14ac:dyDescent="0.3">
      <c r="A739" s="227"/>
      <c r="B739" s="157" t="s">
        <v>34</v>
      </c>
      <c r="C739" s="228" t="s">
        <v>489</v>
      </c>
      <c r="D739" s="228" t="s">
        <v>496</v>
      </c>
      <c r="E739" s="228" t="s">
        <v>497</v>
      </c>
      <c r="F739" s="228" t="s">
        <v>515</v>
      </c>
      <c r="G739" s="229" t="s">
        <v>34</v>
      </c>
    </row>
    <row r="740" spans="1:7" x14ac:dyDescent="0.3">
      <c r="A740" s="227" t="s">
        <v>362</v>
      </c>
      <c r="B740" s="157" t="s">
        <v>334</v>
      </c>
      <c r="C740" s="156">
        <v>34</v>
      </c>
      <c r="D740" s="156">
        <v>30</v>
      </c>
      <c r="E740" s="228" t="s">
        <v>487</v>
      </c>
      <c r="F740" s="228" t="s">
        <v>487</v>
      </c>
      <c r="G740" s="180">
        <v>34467</v>
      </c>
    </row>
    <row r="741" spans="1:7" ht="15" thickBot="1" x14ac:dyDescent="0.35">
      <c r="A741" s="227"/>
      <c r="B741" s="157" t="s">
        <v>34</v>
      </c>
      <c r="C741" s="228" t="s">
        <v>502</v>
      </c>
      <c r="D741" s="228" t="s">
        <v>554</v>
      </c>
      <c r="E741" s="228" t="s">
        <v>804</v>
      </c>
      <c r="F741" s="228" t="s">
        <v>504</v>
      </c>
      <c r="G741" s="229" t="s">
        <v>34</v>
      </c>
    </row>
    <row r="742" spans="1:7" x14ac:dyDescent="0.3">
      <c r="A742" s="230" t="s">
        <v>363</v>
      </c>
      <c r="B742" s="231" t="s">
        <v>334</v>
      </c>
      <c r="C742" s="233">
        <v>13</v>
      </c>
      <c r="D742" s="233">
        <v>26</v>
      </c>
      <c r="E742" s="248" t="s">
        <v>487</v>
      </c>
      <c r="F742" s="248" t="s">
        <v>487</v>
      </c>
      <c r="G742" s="234">
        <v>29319</v>
      </c>
    </row>
    <row r="743" spans="1:7" ht="15" thickBot="1" x14ac:dyDescent="0.35">
      <c r="A743" s="235"/>
      <c r="B743" s="236"/>
      <c r="C743" s="237">
        <v>13</v>
      </c>
      <c r="D743" s="237">
        <v>26</v>
      </c>
      <c r="E743" s="249" t="s">
        <v>34</v>
      </c>
      <c r="F743" s="249" t="s">
        <v>515</v>
      </c>
      <c r="G743" s="246"/>
    </row>
    <row r="744" spans="1:7" x14ac:dyDescent="0.3">
      <c r="A744" s="227" t="s">
        <v>364</v>
      </c>
      <c r="B744" s="157" t="s">
        <v>334</v>
      </c>
      <c r="C744" s="156">
        <v>51</v>
      </c>
      <c r="D744" s="156">
        <v>39</v>
      </c>
      <c r="E744" s="228" t="s">
        <v>487</v>
      </c>
      <c r="F744" s="228" t="s">
        <v>487</v>
      </c>
      <c r="G744" s="180">
        <v>35394</v>
      </c>
    </row>
    <row r="745" spans="1:7" ht="15" thickBot="1" x14ac:dyDescent="0.35">
      <c r="A745" s="227"/>
      <c r="B745" s="157" t="s">
        <v>34</v>
      </c>
      <c r="C745" s="228" t="s">
        <v>689</v>
      </c>
      <c r="D745" s="228" t="s">
        <v>648</v>
      </c>
      <c r="E745" s="228" t="s">
        <v>609</v>
      </c>
      <c r="F745" s="228" t="s">
        <v>504</v>
      </c>
      <c r="G745" s="229" t="s">
        <v>34</v>
      </c>
    </row>
    <row r="746" spans="1:7" x14ac:dyDescent="0.3">
      <c r="A746" s="230" t="s">
        <v>365</v>
      </c>
      <c r="B746" s="231" t="s">
        <v>334</v>
      </c>
      <c r="C746" s="232">
        <v>32</v>
      </c>
      <c r="D746" s="232">
        <v>56</v>
      </c>
      <c r="E746" s="233" t="s">
        <v>487</v>
      </c>
      <c r="F746" s="233" t="s">
        <v>487</v>
      </c>
      <c r="G746" s="234">
        <v>36441</v>
      </c>
    </row>
    <row r="747" spans="1:7" ht="15" thickBot="1" x14ac:dyDescent="0.35">
      <c r="A747" s="235"/>
      <c r="B747" s="236" t="s">
        <v>34</v>
      </c>
      <c r="C747" s="237" t="s">
        <v>594</v>
      </c>
      <c r="D747" s="237" t="s">
        <v>821</v>
      </c>
      <c r="E747" s="237" t="s">
        <v>557</v>
      </c>
      <c r="F747" s="237" t="s">
        <v>528</v>
      </c>
      <c r="G747" s="238" t="s">
        <v>34</v>
      </c>
    </row>
    <row r="748" spans="1:7" x14ac:dyDescent="0.3">
      <c r="A748" s="227" t="s">
        <v>366</v>
      </c>
      <c r="B748" s="157" t="s">
        <v>334</v>
      </c>
      <c r="C748" s="156">
        <v>54</v>
      </c>
      <c r="D748" s="156">
        <v>64</v>
      </c>
      <c r="E748" s="228" t="s">
        <v>487</v>
      </c>
      <c r="F748" s="228" t="s">
        <v>487</v>
      </c>
      <c r="G748" s="180">
        <v>36656</v>
      </c>
    </row>
    <row r="749" spans="1:7" ht="15" thickBot="1" x14ac:dyDescent="0.35">
      <c r="A749" s="227"/>
      <c r="B749" s="157" t="s">
        <v>34</v>
      </c>
      <c r="C749" s="228" t="s">
        <v>684</v>
      </c>
      <c r="D749" s="228" t="s">
        <v>765</v>
      </c>
      <c r="E749" s="228" t="s">
        <v>823</v>
      </c>
      <c r="F749" s="228" t="s">
        <v>528</v>
      </c>
      <c r="G749" s="229" t="s">
        <v>34</v>
      </c>
    </row>
    <row r="750" spans="1:7" x14ac:dyDescent="0.3">
      <c r="A750" s="230" t="s">
        <v>367</v>
      </c>
      <c r="B750" s="231" t="s">
        <v>334</v>
      </c>
      <c r="C750" s="232">
        <v>26</v>
      </c>
      <c r="D750" s="232">
        <v>35</v>
      </c>
      <c r="E750" s="233" t="s">
        <v>487</v>
      </c>
      <c r="F750" s="233" t="s">
        <v>487</v>
      </c>
      <c r="G750" s="234">
        <v>48362</v>
      </c>
    </row>
    <row r="751" spans="1:7" ht="15" thickBot="1" x14ac:dyDescent="0.35">
      <c r="A751" s="235"/>
      <c r="B751" s="236" t="s">
        <v>34</v>
      </c>
      <c r="C751" s="237" t="s">
        <v>607</v>
      </c>
      <c r="D751" s="237" t="s">
        <v>642</v>
      </c>
      <c r="E751" s="237" t="s">
        <v>614</v>
      </c>
      <c r="F751" s="237" t="s">
        <v>617</v>
      </c>
      <c r="G751" s="238" t="s">
        <v>34</v>
      </c>
    </row>
    <row r="752" spans="1:7" x14ac:dyDescent="0.3">
      <c r="A752" s="227" t="s">
        <v>368</v>
      </c>
      <c r="B752" s="157" t="s">
        <v>334</v>
      </c>
      <c r="C752" s="156">
        <v>29</v>
      </c>
      <c r="D752" s="156">
        <v>39</v>
      </c>
      <c r="E752" s="228" t="s">
        <v>498</v>
      </c>
      <c r="F752" s="228" t="s">
        <v>498</v>
      </c>
      <c r="G752" s="180">
        <v>33839</v>
      </c>
    </row>
    <row r="753" spans="1:7" x14ac:dyDescent="0.3">
      <c r="A753" s="227"/>
      <c r="B753" s="157" t="s">
        <v>34</v>
      </c>
      <c r="C753" s="228" t="s">
        <v>488</v>
      </c>
      <c r="D753" s="228" t="s">
        <v>506</v>
      </c>
      <c r="E753" s="228" t="s">
        <v>515</v>
      </c>
      <c r="F753" s="228" t="s">
        <v>497</v>
      </c>
      <c r="G753" s="229" t="s">
        <v>34</v>
      </c>
    </row>
    <row r="754" spans="1:7" ht="15" thickBot="1" x14ac:dyDescent="0.35">
      <c r="A754" s="227"/>
      <c r="B754" s="157" t="s">
        <v>34</v>
      </c>
      <c r="C754" s="228" t="s">
        <v>607</v>
      </c>
      <c r="D754" s="228" t="s">
        <v>624</v>
      </c>
      <c r="E754" s="228" t="s">
        <v>515</v>
      </c>
      <c r="F754" s="228" t="s">
        <v>497</v>
      </c>
      <c r="G754" s="229" t="s">
        <v>34</v>
      </c>
    </row>
    <row r="755" spans="1:7" x14ac:dyDescent="0.3">
      <c r="A755" s="230" t="s">
        <v>369</v>
      </c>
      <c r="B755" s="231" t="s">
        <v>334</v>
      </c>
      <c r="C755" s="232">
        <v>7</v>
      </c>
      <c r="D755" s="232">
        <v>15</v>
      </c>
      <c r="E755" s="233" t="s">
        <v>487</v>
      </c>
      <c r="F755" s="233" t="s">
        <v>487</v>
      </c>
      <c r="G755" s="234">
        <v>39868</v>
      </c>
    </row>
    <row r="756" spans="1:7" ht="15" thickBot="1" x14ac:dyDescent="0.35">
      <c r="A756" s="235"/>
      <c r="B756" s="236" t="s">
        <v>34</v>
      </c>
      <c r="C756" s="237" t="s">
        <v>538</v>
      </c>
      <c r="D756" s="237" t="s">
        <v>501</v>
      </c>
      <c r="E756" s="237" t="s">
        <v>573</v>
      </c>
      <c r="F756" s="237" t="s">
        <v>846</v>
      </c>
      <c r="G756" s="238" t="s">
        <v>34</v>
      </c>
    </row>
    <row r="757" spans="1:7" x14ac:dyDescent="0.3">
      <c r="A757" s="227" t="s">
        <v>370</v>
      </c>
      <c r="B757" s="157" t="s">
        <v>334</v>
      </c>
      <c r="C757" s="156">
        <v>20</v>
      </c>
      <c r="D757" s="156">
        <v>38</v>
      </c>
      <c r="E757" s="228" t="s">
        <v>34</v>
      </c>
      <c r="F757" s="228" t="s">
        <v>487</v>
      </c>
      <c r="G757" s="180">
        <v>47299</v>
      </c>
    </row>
    <row r="758" spans="1:7" ht="15" thickBot="1" x14ac:dyDescent="0.35">
      <c r="A758" s="227"/>
      <c r="B758" s="157" t="s">
        <v>34</v>
      </c>
      <c r="C758" s="228" t="s">
        <v>525</v>
      </c>
      <c r="D758" s="228" t="s">
        <v>536</v>
      </c>
      <c r="E758" s="228" t="s">
        <v>34</v>
      </c>
      <c r="F758" s="228" t="s">
        <v>515</v>
      </c>
      <c r="G758" s="229" t="s">
        <v>34</v>
      </c>
    </row>
    <row r="759" spans="1:7" x14ac:dyDescent="0.3">
      <c r="A759" s="230" t="s">
        <v>371</v>
      </c>
      <c r="B759" s="231" t="s">
        <v>334</v>
      </c>
      <c r="C759" s="232">
        <v>22</v>
      </c>
      <c r="D759" s="232">
        <v>38</v>
      </c>
      <c r="E759" s="233" t="s">
        <v>487</v>
      </c>
      <c r="F759" s="233" t="s">
        <v>487</v>
      </c>
      <c r="G759" s="234">
        <v>26376</v>
      </c>
    </row>
    <row r="760" spans="1:7" ht="15" thickBot="1" x14ac:dyDescent="0.35">
      <c r="A760" s="235"/>
      <c r="B760" s="236" t="s">
        <v>34</v>
      </c>
      <c r="C760" s="237" t="s">
        <v>597</v>
      </c>
      <c r="D760" s="237" t="s">
        <v>536</v>
      </c>
      <c r="E760" s="237" t="s">
        <v>687</v>
      </c>
      <c r="F760" s="237" t="s">
        <v>856</v>
      </c>
      <c r="G760" s="238" t="s">
        <v>34</v>
      </c>
    </row>
    <row r="761" spans="1:7" x14ac:dyDescent="0.3">
      <c r="A761" s="227" t="s">
        <v>372</v>
      </c>
      <c r="B761" s="157" t="s">
        <v>334</v>
      </c>
      <c r="C761" s="156">
        <v>13</v>
      </c>
      <c r="D761" s="156">
        <v>32</v>
      </c>
      <c r="E761" s="228" t="s">
        <v>498</v>
      </c>
      <c r="F761" s="228" t="s">
        <v>498</v>
      </c>
      <c r="G761" s="180">
        <v>27920</v>
      </c>
    </row>
    <row r="762" spans="1:7" x14ac:dyDescent="0.3">
      <c r="A762" s="227"/>
      <c r="B762" s="157" t="s">
        <v>34</v>
      </c>
      <c r="C762" s="228" t="s">
        <v>524</v>
      </c>
      <c r="D762" s="228" t="s">
        <v>525</v>
      </c>
      <c r="E762" s="228" t="s">
        <v>866</v>
      </c>
      <c r="F762" s="228" t="s">
        <v>504</v>
      </c>
      <c r="G762" s="229" t="s">
        <v>34</v>
      </c>
    </row>
    <row r="763" spans="1:7" ht="15" thickBot="1" x14ac:dyDescent="0.35">
      <c r="A763" s="227"/>
      <c r="B763" s="157" t="s">
        <v>34</v>
      </c>
      <c r="C763" s="228" t="s">
        <v>488</v>
      </c>
      <c r="D763" s="228" t="s">
        <v>519</v>
      </c>
      <c r="E763" s="228" t="s">
        <v>867</v>
      </c>
      <c r="F763" s="228" t="s">
        <v>504</v>
      </c>
      <c r="G763" s="229" t="s">
        <v>34</v>
      </c>
    </row>
    <row r="764" spans="1:7" x14ac:dyDescent="0.3">
      <c r="A764" s="230" t="s">
        <v>373</v>
      </c>
      <c r="B764" s="231" t="s">
        <v>334</v>
      </c>
      <c r="C764" s="233">
        <v>9</v>
      </c>
      <c r="D764" s="233">
        <v>15</v>
      </c>
      <c r="E764" s="248" t="s">
        <v>487</v>
      </c>
      <c r="F764" s="248" t="s">
        <v>487</v>
      </c>
      <c r="G764" s="234">
        <v>30047</v>
      </c>
    </row>
    <row r="765" spans="1:7" ht="15" thickBot="1" x14ac:dyDescent="0.35">
      <c r="A765" s="235"/>
      <c r="B765" s="236"/>
      <c r="C765" s="237">
        <v>9</v>
      </c>
      <c r="D765" s="237">
        <v>15</v>
      </c>
      <c r="E765" s="249" t="s">
        <v>497</v>
      </c>
      <c r="F765" s="249" t="s">
        <v>786</v>
      </c>
      <c r="G765" s="246"/>
    </row>
    <row r="766" spans="1:7" x14ac:dyDescent="0.3">
      <c r="A766" s="227" t="s">
        <v>374</v>
      </c>
      <c r="B766" s="157" t="s">
        <v>334</v>
      </c>
      <c r="C766" s="156">
        <v>27</v>
      </c>
      <c r="D766" s="156">
        <v>87</v>
      </c>
      <c r="E766" s="228" t="s">
        <v>506</v>
      </c>
      <c r="F766" s="228" t="s">
        <v>506</v>
      </c>
      <c r="G766" s="180">
        <v>40841</v>
      </c>
    </row>
    <row r="767" spans="1:7" x14ac:dyDescent="0.3">
      <c r="A767" s="227"/>
      <c r="B767" s="157" t="s">
        <v>34</v>
      </c>
      <c r="C767" s="228" t="s">
        <v>514</v>
      </c>
      <c r="D767" s="228" t="s">
        <v>583</v>
      </c>
      <c r="E767" s="228" t="s">
        <v>705</v>
      </c>
      <c r="F767" s="228" t="s">
        <v>528</v>
      </c>
      <c r="G767" s="229" t="s">
        <v>34</v>
      </c>
    </row>
    <row r="768" spans="1:7" x14ac:dyDescent="0.3">
      <c r="A768" s="227"/>
      <c r="B768" s="157" t="s">
        <v>34</v>
      </c>
      <c r="C768" s="228" t="s">
        <v>487</v>
      </c>
      <c r="D768" s="228" t="s">
        <v>505</v>
      </c>
      <c r="E768" s="228" t="s">
        <v>679</v>
      </c>
      <c r="F768" s="228" t="s">
        <v>558</v>
      </c>
      <c r="G768" s="229" t="s">
        <v>34</v>
      </c>
    </row>
    <row r="769" spans="1:7" x14ac:dyDescent="0.3">
      <c r="A769" s="227"/>
      <c r="B769" s="157" t="s">
        <v>34</v>
      </c>
      <c r="C769" s="228" t="s">
        <v>487</v>
      </c>
      <c r="D769" s="228" t="s">
        <v>492</v>
      </c>
      <c r="E769" s="228" t="s">
        <v>876</v>
      </c>
      <c r="F769" s="228" t="s">
        <v>528</v>
      </c>
      <c r="G769" s="229" t="s">
        <v>34</v>
      </c>
    </row>
    <row r="770" spans="1:7" x14ac:dyDescent="0.3">
      <c r="A770" s="227"/>
      <c r="B770" s="157" t="s">
        <v>34</v>
      </c>
      <c r="C770" s="228" t="s">
        <v>498</v>
      </c>
      <c r="D770" s="228" t="s">
        <v>538</v>
      </c>
      <c r="E770" s="228" t="s">
        <v>877</v>
      </c>
      <c r="F770" s="228" t="s">
        <v>491</v>
      </c>
      <c r="G770" s="229" t="s">
        <v>34</v>
      </c>
    </row>
    <row r="771" spans="1:7" x14ac:dyDescent="0.3">
      <c r="A771" s="227"/>
      <c r="B771" s="157" t="s">
        <v>34</v>
      </c>
      <c r="C771" s="228" t="s">
        <v>498</v>
      </c>
      <c r="D771" s="228" t="s">
        <v>514</v>
      </c>
      <c r="E771" s="228" t="s">
        <v>497</v>
      </c>
      <c r="F771" s="228" t="s">
        <v>528</v>
      </c>
      <c r="G771" s="229" t="s">
        <v>34</v>
      </c>
    </row>
    <row r="772" spans="1:7" x14ac:dyDescent="0.3">
      <c r="A772" s="227"/>
      <c r="B772" s="157" t="s">
        <v>34</v>
      </c>
      <c r="C772" s="228" t="s">
        <v>505</v>
      </c>
      <c r="D772" s="228" t="s">
        <v>519</v>
      </c>
      <c r="E772" s="228" t="s">
        <v>556</v>
      </c>
      <c r="F772" s="228" t="s">
        <v>528</v>
      </c>
      <c r="G772" s="229" t="s">
        <v>34</v>
      </c>
    </row>
    <row r="773" spans="1:7" x14ac:dyDescent="0.3">
      <c r="A773" s="227"/>
      <c r="B773" s="157" t="s">
        <v>34</v>
      </c>
      <c r="C773" s="228" t="s">
        <v>498</v>
      </c>
      <c r="D773" s="228" t="s">
        <v>492</v>
      </c>
      <c r="E773" s="228" t="s">
        <v>556</v>
      </c>
      <c r="F773" s="228" t="s">
        <v>491</v>
      </c>
      <c r="G773" s="229" t="s">
        <v>34</v>
      </c>
    </row>
    <row r="774" spans="1:7" ht="15" thickBot="1" x14ac:dyDescent="0.35">
      <c r="A774" s="227"/>
      <c r="B774" s="157" t="s">
        <v>34</v>
      </c>
      <c r="C774" s="228" t="s">
        <v>487</v>
      </c>
      <c r="D774" s="228" t="s">
        <v>505</v>
      </c>
      <c r="E774" s="228" t="s">
        <v>834</v>
      </c>
      <c r="F774" s="228" t="s">
        <v>558</v>
      </c>
      <c r="G774" s="229" t="s">
        <v>34</v>
      </c>
    </row>
    <row r="775" spans="1:7" x14ac:dyDescent="0.3">
      <c r="A775" s="230" t="s">
        <v>375</v>
      </c>
      <c r="B775" s="231" t="s">
        <v>334</v>
      </c>
      <c r="C775" s="232">
        <v>44</v>
      </c>
      <c r="D775" s="232">
        <v>66</v>
      </c>
      <c r="E775" s="233" t="s">
        <v>538</v>
      </c>
      <c r="F775" s="233" t="s">
        <v>538</v>
      </c>
      <c r="G775" s="234">
        <v>44265</v>
      </c>
    </row>
    <row r="776" spans="1:7" x14ac:dyDescent="0.3">
      <c r="A776" s="239"/>
      <c r="B776" s="240" t="s">
        <v>34</v>
      </c>
      <c r="C776" s="241" t="s">
        <v>529</v>
      </c>
      <c r="D776" s="241" t="s">
        <v>501</v>
      </c>
      <c r="E776" s="241" t="s">
        <v>889</v>
      </c>
      <c r="F776" s="241" t="s">
        <v>504</v>
      </c>
      <c r="G776" s="242" t="s">
        <v>34</v>
      </c>
    </row>
    <row r="777" spans="1:7" x14ac:dyDescent="0.3">
      <c r="A777" s="239"/>
      <c r="B777" s="240" t="s">
        <v>34</v>
      </c>
      <c r="C777" s="241" t="s">
        <v>538</v>
      </c>
      <c r="D777" s="241" t="s">
        <v>563</v>
      </c>
      <c r="E777" s="241" t="s">
        <v>890</v>
      </c>
      <c r="F777" s="241" t="s">
        <v>504</v>
      </c>
      <c r="G777" s="242" t="s">
        <v>34</v>
      </c>
    </row>
    <row r="778" spans="1:7" x14ac:dyDescent="0.3">
      <c r="A778" s="239"/>
      <c r="B778" s="240" t="s">
        <v>34</v>
      </c>
      <c r="C778" s="241" t="s">
        <v>505</v>
      </c>
      <c r="D778" s="241" t="s">
        <v>499</v>
      </c>
      <c r="E778" s="241" t="s">
        <v>890</v>
      </c>
      <c r="F778" s="241" t="s">
        <v>504</v>
      </c>
      <c r="G778" s="242" t="s">
        <v>34</v>
      </c>
    </row>
    <row r="779" spans="1:7" x14ac:dyDescent="0.3">
      <c r="A779" s="239"/>
      <c r="B779" s="240" t="s">
        <v>34</v>
      </c>
      <c r="C779" s="241" t="s">
        <v>488</v>
      </c>
      <c r="D779" s="241" t="s">
        <v>505</v>
      </c>
      <c r="E779" s="241" t="s">
        <v>890</v>
      </c>
      <c r="F779" s="241" t="s">
        <v>504</v>
      </c>
      <c r="G779" s="242" t="s">
        <v>34</v>
      </c>
    </row>
    <row r="780" spans="1:7" x14ac:dyDescent="0.3">
      <c r="A780" s="239"/>
      <c r="B780" s="240" t="s">
        <v>34</v>
      </c>
      <c r="C780" s="241" t="s">
        <v>496</v>
      </c>
      <c r="D780" s="241" t="s">
        <v>514</v>
      </c>
      <c r="E780" s="241" t="s">
        <v>890</v>
      </c>
      <c r="F780" s="241" t="s">
        <v>504</v>
      </c>
      <c r="G780" s="242" t="s">
        <v>34</v>
      </c>
    </row>
    <row r="781" spans="1:7" x14ac:dyDescent="0.3">
      <c r="A781" s="239"/>
      <c r="B781" s="240" t="s">
        <v>34</v>
      </c>
      <c r="C781" s="241" t="s">
        <v>488</v>
      </c>
      <c r="D781" s="241" t="s">
        <v>505</v>
      </c>
      <c r="E781" s="241" t="s">
        <v>890</v>
      </c>
      <c r="F781" s="241" t="s">
        <v>504</v>
      </c>
      <c r="G781" s="242" t="s">
        <v>34</v>
      </c>
    </row>
    <row r="782" spans="1:7" ht="15" thickBot="1" x14ac:dyDescent="0.35">
      <c r="A782" s="239"/>
      <c r="B782" s="240" t="s">
        <v>34</v>
      </c>
      <c r="C782" s="241" t="s">
        <v>505</v>
      </c>
      <c r="D782" s="241" t="s">
        <v>538</v>
      </c>
      <c r="E782" s="241" t="s">
        <v>890</v>
      </c>
      <c r="F782" s="241" t="s">
        <v>504</v>
      </c>
      <c r="G782" s="242" t="s">
        <v>34</v>
      </c>
    </row>
    <row r="783" spans="1:7" x14ac:dyDescent="0.3">
      <c r="A783" s="225" t="s">
        <v>376</v>
      </c>
      <c r="B783" s="138" t="s">
        <v>334</v>
      </c>
      <c r="C783" s="226">
        <v>13</v>
      </c>
      <c r="D783" s="226">
        <v>18</v>
      </c>
      <c r="E783" s="243" t="s">
        <v>487</v>
      </c>
      <c r="F783" s="243" t="s">
        <v>487</v>
      </c>
      <c r="G783" s="171">
        <v>30019</v>
      </c>
    </row>
    <row r="784" spans="1:7" ht="15" thickBot="1" x14ac:dyDescent="0.35">
      <c r="A784" s="134"/>
      <c r="B784" s="250"/>
      <c r="C784" s="251">
        <v>13</v>
      </c>
      <c r="D784" s="251">
        <v>18</v>
      </c>
      <c r="E784" s="247" t="s">
        <v>34</v>
      </c>
      <c r="F784" s="247" t="s">
        <v>786</v>
      </c>
      <c r="G784" s="252"/>
    </row>
    <row r="785" spans="1:7" ht="15" thickBot="1" x14ac:dyDescent="0.35"/>
    <row r="786" spans="1:7" ht="18.600000000000001" thickBot="1" x14ac:dyDescent="0.35">
      <c r="A786" s="168" t="s">
        <v>378</v>
      </c>
    </row>
    <row r="787" spans="1:7" x14ac:dyDescent="0.3">
      <c r="A787" s="135" t="s">
        <v>377</v>
      </c>
      <c r="B787" s="138" t="s">
        <v>378</v>
      </c>
      <c r="C787" s="137">
        <v>181</v>
      </c>
      <c r="D787" s="137">
        <v>242</v>
      </c>
      <c r="E787" s="138" t="s">
        <v>496</v>
      </c>
      <c r="F787" s="138" t="s">
        <v>496</v>
      </c>
      <c r="G787" s="171">
        <v>163590</v>
      </c>
    </row>
    <row r="788" spans="1:7" x14ac:dyDescent="0.3">
      <c r="A788" s="154"/>
      <c r="B788" s="157" t="s">
        <v>34</v>
      </c>
      <c r="C788" s="157" t="s">
        <v>531</v>
      </c>
      <c r="D788" s="157" t="s">
        <v>532</v>
      </c>
      <c r="E788" s="157" t="s">
        <v>533</v>
      </c>
      <c r="F788" s="157" t="s">
        <v>528</v>
      </c>
      <c r="G788" s="172" t="s">
        <v>34</v>
      </c>
    </row>
    <row r="789" spans="1:7" x14ac:dyDescent="0.3">
      <c r="A789" s="154"/>
      <c r="B789" s="157" t="s">
        <v>34</v>
      </c>
      <c r="C789" s="157" t="s">
        <v>519</v>
      </c>
      <c r="D789" s="157" t="s">
        <v>534</v>
      </c>
      <c r="E789" s="157" t="s">
        <v>535</v>
      </c>
      <c r="F789" s="157" t="s">
        <v>528</v>
      </c>
      <c r="G789" s="172" t="s">
        <v>34</v>
      </c>
    </row>
    <row r="790" spans="1:7" x14ac:dyDescent="0.3">
      <c r="A790" s="154"/>
      <c r="B790" s="157" t="s">
        <v>34</v>
      </c>
      <c r="C790" s="157" t="s">
        <v>514</v>
      </c>
      <c r="D790" s="157" t="s">
        <v>536</v>
      </c>
      <c r="E790" s="157" t="s">
        <v>535</v>
      </c>
      <c r="F790" s="157" t="s">
        <v>528</v>
      </c>
      <c r="G790" s="172" t="s">
        <v>34</v>
      </c>
    </row>
    <row r="791" spans="1:7" x14ac:dyDescent="0.3">
      <c r="A791" s="154"/>
      <c r="B791" s="157" t="s">
        <v>34</v>
      </c>
      <c r="C791" s="157" t="s">
        <v>492</v>
      </c>
      <c r="D791" s="157" t="s">
        <v>516</v>
      </c>
      <c r="E791" s="157" t="s">
        <v>535</v>
      </c>
      <c r="F791" s="157" t="s">
        <v>528</v>
      </c>
      <c r="G791" s="172" t="s">
        <v>34</v>
      </c>
    </row>
    <row r="792" spans="1:7" ht="15" thickBot="1" x14ac:dyDescent="0.35">
      <c r="A792" s="154"/>
      <c r="B792" s="157" t="s">
        <v>34</v>
      </c>
      <c r="C792" s="157" t="s">
        <v>519</v>
      </c>
      <c r="D792" s="157" t="s">
        <v>537</v>
      </c>
      <c r="E792" s="157" t="s">
        <v>535</v>
      </c>
      <c r="F792" s="157" t="s">
        <v>528</v>
      </c>
      <c r="G792" s="172" t="s">
        <v>34</v>
      </c>
    </row>
    <row r="793" spans="1:7" x14ac:dyDescent="0.3">
      <c r="A793" s="253" t="s">
        <v>379</v>
      </c>
      <c r="B793" s="254" t="s">
        <v>378</v>
      </c>
      <c r="C793" s="255">
        <v>90</v>
      </c>
      <c r="D793" s="255">
        <v>106</v>
      </c>
      <c r="E793" s="254" t="s">
        <v>496</v>
      </c>
      <c r="F793" s="254" t="s">
        <v>489</v>
      </c>
      <c r="G793" s="256">
        <v>107681</v>
      </c>
    </row>
    <row r="794" spans="1:7" x14ac:dyDescent="0.3">
      <c r="A794" s="257"/>
      <c r="B794" s="258" t="s">
        <v>34</v>
      </c>
      <c r="C794" s="258" t="s">
        <v>554</v>
      </c>
      <c r="D794" s="258" t="s">
        <v>555</v>
      </c>
      <c r="E794" s="258" t="s">
        <v>556</v>
      </c>
      <c r="F794" s="258" t="s">
        <v>515</v>
      </c>
      <c r="G794" s="259" t="s">
        <v>34</v>
      </c>
    </row>
    <row r="795" spans="1:7" x14ac:dyDescent="0.3">
      <c r="A795" s="257"/>
      <c r="B795" s="258" t="s">
        <v>34</v>
      </c>
      <c r="C795" s="258" t="s">
        <v>519</v>
      </c>
      <c r="D795" s="258" t="s">
        <v>514</v>
      </c>
      <c r="E795" s="258" t="s">
        <v>557</v>
      </c>
      <c r="F795" s="258" t="s">
        <v>515</v>
      </c>
      <c r="G795" s="259" t="s">
        <v>34</v>
      </c>
    </row>
    <row r="796" spans="1:7" x14ac:dyDescent="0.3">
      <c r="A796" s="257"/>
      <c r="B796" s="258" t="s">
        <v>34</v>
      </c>
      <c r="C796" s="258" t="s">
        <v>525</v>
      </c>
      <c r="D796" s="258" t="s">
        <v>492</v>
      </c>
      <c r="E796" s="258" t="s">
        <v>557</v>
      </c>
      <c r="F796" s="258" t="s">
        <v>515</v>
      </c>
      <c r="G796" s="259" t="s">
        <v>34</v>
      </c>
    </row>
    <row r="797" spans="1:7" x14ac:dyDescent="0.3">
      <c r="A797" s="257"/>
      <c r="B797" s="258" t="s">
        <v>34</v>
      </c>
      <c r="C797" s="258" t="s">
        <v>499</v>
      </c>
      <c r="D797" s="258" t="s">
        <v>519</v>
      </c>
      <c r="E797" s="258" t="s">
        <v>557</v>
      </c>
      <c r="F797" s="258" t="s">
        <v>515</v>
      </c>
      <c r="G797" s="259" t="s">
        <v>34</v>
      </c>
    </row>
    <row r="798" spans="1:7" x14ac:dyDescent="0.3">
      <c r="A798" s="257"/>
      <c r="B798" s="258" t="s">
        <v>34</v>
      </c>
      <c r="C798" s="258" t="s">
        <v>487</v>
      </c>
      <c r="D798" s="258" t="s">
        <v>487</v>
      </c>
      <c r="E798" s="258" t="s">
        <v>34</v>
      </c>
      <c r="F798" s="258" t="s">
        <v>558</v>
      </c>
      <c r="G798" s="259" t="s">
        <v>34</v>
      </c>
    </row>
    <row r="799" spans="1:7" ht="15" thickBot="1" x14ac:dyDescent="0.35">
      <c r="A799" s="260"/>
      <c r="B799" s="261" t="s">
        <v>34</v>
      </c>
      <c r="C799" s="261" t="s">
        <v>529</v>
      </c>
      <c r="D799" s="261" t="s">
        <v>551</v>
      </c>
      <c r="E799" s="261" t="s">
        <v>556</v>
      </c>
      <c r="F799" s="261" t="s">
        <v>515</v>
      </c>
      <c r="G799" s="262" t="s">
        <v>34</v>
      </c>
    </row>
    <row r="800" spans="1:7" x14ac:dyDescent="0.3">
      <c r="A800" s="154" t="s">
        <v>380</v>
      </c>
      <c r="B800" s="157" t="s">
        <v>378</v>
      </c>
      <c r="C800" s="156">
        <v>92</v>
      </c>
      <c r="D800" s="156">
        <v>151</v>
      </c>
      <c r="E800" s="157" t="s">
        <v>487</v>
      </c>
      <c r="F800" s="157" t="s">
        <v>487</v>
      </c>
      <c r="G800" s="180">
        <v>90173</v>
      </c>
    </row>
    <row r="801" spans="1:7" ht="15" thickBot="1" x14ac:dyDescent="0.35">
      <c r="A801" s="154"/>
      <c r="B801" s="157" t="s">
        <v>34</v>
      </c>
      <c r="C801" s="157" t="s">
        <v>619</v>
      </c>
      <c r="D801" s="157" t="s">
        <v>620</v>
      </c>
      <c r="E801" s="157" t="s">
        <v>621</v>
      </c>
      <c r="F801" s="157" t="s">
        <v>504</v>
      </c>
      <c r="G801" s="172" t="s">
        <v>34</v>
      </c>
    </row>
    <row r="802" spans="1:7" x14ac:dyDescent="0.3">
      <c r="A802" s="253" t="s">
        <v>381</v>
      </c>
      <c r="B802" s="254" t="s">
        <v>378</v>
      </c>
      <c r="C802" s="255">
        <v>147</v>
      </c>
      <c r="D802" s="255">
        <v>307</v>
      </c>
      <c r="E802" s="254" t="s">
        <v>514</v>
      </c>
      <c r="F802" s="254" t="s">
        <v>514</v>
      </c>
      <c r="G802" s="256">
        <v>238859</v>
      </c>
    </row>
    <row r="803" spans="1:7" x14ac:dyDescent="0.3">
      <c r="A803" s="257"/>
      <c r="B803" s="258" t="s">
        <v>34</v>
      </c>
      <c r="C803" s="258" t="s">
        <v>488</v>
      </c>
      <c r="D803" s="258" t="s">
        <v>496</v>
      </c>
      <c r="E803" s="258" t="s">
        <v>622</v>
      </c>
      <c r="F803" s="258" t="s">
        <v>623</v>
      </c>
      <c r="G803" s="259" t="s">
        <v>34</v>
      </c>
    </row>
    <row r="804" spans="1:7" x14ac:dyDescent="0.3">
      <c r="A804" s="257"/>
      <c r="B804" s="258" t="s">
        <v>34</v>
      </c>
      <c r="C804" s="258" t="s">
        <v>488</v>
      </c>
      <c r="D804" s="258" t="s">
        <v>505</v>
      </c>
      <c r="E804" s="258" t="s">
        <v>622</v>
      </c>
      <c r="F804" s="258" t="s">
        <v>623</v>
      </c>
      <c r="G804" s="259" t="s">
        <v>34</v>
      </c>
    </row>
    <row r="805" spans="1:7" x14ac:dyDescent="0.3">
      <c r="A805" s="257"/>
      <c r="B805" s="258" t="s">
        <v>34</v>
      </c>
      <c r="C805" s="258" t="s">
        <v>488</v>
      </c>
      <c r="D805" s="258" t="s">
        <v>524</v>
      </c>
      <c r="E805" s="258" t="s">
        <v>622</v>
      </c>
      <c r="F805" s="258" t="s">
        <v>623</v>
      </c>
      <c r="G805" s="259" t="s">
        <v>34</v>
      </c>
    </row>
    <row r="806" spans="1:7" x14ac:dyDescent="0.3">
      <c r="A806" s="257"/>
      <c r="B806" s="258" t="s">
        <v>34</v>
      </c>
      <c r="C806" s="258" t="s">
        <v>499</v>
      </c>
      <c r="D806" s="258" t="s">
        <v>607</v>
      </c>
      <c r="E806" s="258" t="s">
        <v>622</v>
      </c>
      <c r="F806" s="258" t="s">
        <v>623</v>
      </c>
      <c r="G806" s="259" t="s">
        <v>34</v>
      </c>
    </row>
    <row r="807" spans="1:7" x14ac:dyDescent="0.3">
      <c r="A807" s="257"/>
      <c r="B807" s="258" t="s">
        <v>34</v>
      </c>
      <c r="C807" s="258" t="s">
        <v>499</v>
      </c>
      <c r="D807" s="258" t="s">
        <v>624</v>
      </c>
      <c r="E807" s="258" t="s">
        <v>625</v>
      </c>
      <c r="F807" s="258" t="s">
        <v>626</v>
      </c>
      <c r="G807" s="259" t="s">
        <v>34</v>
      </c>
    </row>
    <row r="808" spans="1:7" x14ac:dyDescent="0.3">
      <c r="A808" s="257"/>
      <c r="B808" s="258" t="s">
        <v>34</v>
      </c>
      <c r="C808" s="258" t="s">
        <v>505</v>
      </c>
      <c r="D808" s="258" t="s">
        <v>514</v>
      </c>
      <c r="E808" s="258" t="s">
        <v>622</v>
      </c>
      <c r="F808" s="258" t="s">
        <v>623</v>
      </c>
      <c r="G808" s="259" t="s">
        <v>34</v>
      </c>
    </row>
    <row r="809" spans="1:7" x14ac:dyDescent="0.3">
      <c r="A809" s="257"/>
      <c r="B809" s="258" t="s">
        <v>34</v>
      </c>
      <c r="C809" s="258" t="s">
        <v>627</v>
      </c>
      <c r="D809" s="258" t="s">
        <v>628</v>
      </c>
      <c r="E809" s="258" t="s">
        <v>622</v>
      </c>
      <c r="F809" s="258" t="s">
        <v>623</v>
      </c>
      <c r="G809" s="259" t="s">
        <v>34</v>
      </c>
    </row>
    <row r="810" spans="1:7" x14ac:dyDescent="0.3">
      <c r="A810" s="257"/>
      <c r="B810" s="258" t="s">
        <v>34</v>
      </c>
      <c r="C810" s="258" t="s">
        <v>538</v>
      </c>
      <c r="D810" s="258" t="s">
        <v>529</v>
      </c>
      <c r="E810" s="258" t="s">
        <v>622</v>
      </c>
      <c r="F810" s="258" t="s">
        <v>623</v>
      </c>
      <c r="G810" s="259" t="s">
        <v>34</v>
      </c>
    </row>
    <row r="811" spans="1:7" x14ac:dyDescent="0.3">
      <c r="A811" s="257"/>
      <c r="B811" s="258" t="s">
        <v>34</v>
      </c>
      <c r="C811" s="258" t="s">
        <v>501</v>
      </c>
      <c r="D811" s="258" t="s">
        <v>594</v>
      </c>
      <c r="E811" s="258" t="s">
        <v>622</v>
      </c>
      <c r="F811" s="258" t="s">
        <v>623</v>
      </c>
      <c r="G811" s="259" t="s">
        <v>34</v>
      </c>
    </row>
    <row r="812" spans="1:7" x14ac:dyDescent="0.3">
      <c r="A812" s="257"/>
      <c r="B812" s="258" t="s">
        <v>34</v>
      </c>
      <c r="C812" s="258" t="s">
        <v>492</v>
      </c>
      <c r="D812" s="258" t="s">
        <v>547</v>
      </c>
      <c r="E812" s="258" t="s">
        <v>622</v>
      </c>
      <c r="F812" s="258" t="s">
        <v>623</v>
      </c>
      <c r="G812" s="259" t="s">
        <v>34</v>
      </c>
    </row>
    <row r="813" spans="1:7" x14ac:dyDescent="0.3">
      <c r="A813" s="257"/>
      <c r="B813" s="258" t="s">
        <v>34</v>
      </c>
      <c r="C813" s="258" t="s">
        <v>505</v>
      </c>
      <c r="D813" s="258" t="s">
        <v>519</v>
      </c>
      <c r="E813" s="258" t="s">
        <v>622</v>
      </c>
      <c r="F813" s="258" t="s">
        <v>623</v>
      </c>
      <c r="G813" s="259" t="s">
        <v>34</v>
      </c>
    </row>
    <row r="814" spans="1:7" x14ac:dyDescent="0.3">
      <c r="A814" s="257"/>
      <c r="B814" s="258" t="s">
        <v>34</v>
      </c>
      <c r="C814" s="258" t="s">
        <v>488</v>
      </c>
      <c r="D814" s="258" t="s">
        <v>524</v>
      </c>
      <c r="E814" s="258" t="s">
        <v>622</v>
      </c>
      <c r="F814" s="258" t="s">
        <v>623</v>
      </c>
      <c r="G814" s="259" t="s">
        <v>34</v>
      </c>
    </row>
    <row r="815" spans="1:7" x14ac:dyDescent="0.3">
      <c r="A815" s="257"/>
      <c r="B815" s="258" t="s">
        <v>34</v>
      </c>
      <c r="C815" s="258" t="s">
        <v>496</v>
      </c>
      <c r="D815" s="258" t="s">
        <v>572</v>
      </c>
      <c r="E815" s="258" t="s">
        <v>622</v>
      </c>
      <c r="F815" s="258" t="s">
        <v>623</v>
      </c>
      <c r="G815" s="259" t="s">
        <v>34</v>
      </c>
    </row>
    <row r="816" spans="1:7" ht="15" thickBot="1" x14ac:dyDescent="0.35">
      <c r="A816" s="260"/>
      <c r="B816" s="261" t="s">
        <v>34</v>
      </c>
      <c r="C816" s="261" t="s">
        <v>487</v>
      </c>
      <c r="D816" s="261" t="s">
        <v>34</v>
      </c>
      <c r="E816" s="261" t="s">
        <v>629</v>
      </c>
      <c r="F816" s="261" t="s">
        <v>630</v>
      </c>
      <c r="G816" s="262" t="s">
        <v>34</v>
      </c>
    </row>
    <row r="817" spans="1:7" x14ac:dyDescent="0.3">
      <c r="A817" s="154" t="s">
        <v>382</v>
      </c>
      <c r="B817" s="157" t="s">
        <v>378</v>
      </c>
      <c r="C817" s="156">
        <v>33</v>
      </c>
      <c r="D817" s="156">
        <v>117</v>
      </c>
      <c r="E817" s="157" t="s">
        <v>496</v>
      </c>
      <c r="F817" s="157" t="s">
        <v>496</v>
      </c>
      <c r="G817" s="180">
        <v>51640</v>
      </c>
    </row>
    <row r="818" spans="1:7" x14ac:dyDescent="0.3">
      <c r="A818" s="154"/>
      <c r="B818" s="157" t="s">
        <v>34</v>
      </c>
      <c r="C818" s="157" t="s">
        <v>607</v>
      </c>
      <c r="D818" s="157" t="s">
        <v>655</v>
      </c>
      <c r="E818" s="157" t="s">
        <v>574</v>
      </c>
      <c r="F818" s="157" t="s">
        <v>504</v>
      </c>
      <c r="G818" s="172" t="s">
        <v>34</v>
      </c>
    </row>
    <row r="819" spans="1:7" x14ac:dyDescent="0.3">
      <c r="A819" s="154"/>
      <c r="B819" s="157" t="s">
        <v>34</v>
      </c>
      <c r="C819" s="157" t="s">
        <v>498</v>
      </c>
      <c r="D819" s="157" t="s">
        <v>572</v>
      </c>
      <c r="E819" s="157" t="s">
        <v>656</v>
      </c>
      <c r="F819" s="157" t="s">
        <v>553</v>
      </c>
      <c r="G819" s="172" t="s">
        <v>34</v>
      </c>
    </row>
    <row r="820" spans="1:7" x14ac:dyDescent="0.3">
      <c r="A820" s="154"/>
      <c r="B820" s="157" t="s">
        <v>34</v>
      </c>
      <c r="C820" s="157" t="s">
        <v>488</v>
      </c>
      <c r="D820" s="157" t="s">
        <v>521</v>
      </c>
      <c r="E820" s="157" t="s">
        <v>656</v>
      </c>
      <c r="F820" s="157" t="s">
        <v>553</v>
      </c>
      <c r="G820" s="172" t="s">
        <v>34</v>
      </c>
    </row>
    <row r="821" spans="1:7" x14ac:dyDescent="0.3">
      <c r="A821" s="154"/>
      <c r="B821" s="157" t="s">
        <v>34</v>
      </c>
      <c r="C821" s="157" t="s">
        <v>487</v>
      </c>
      <c r="D821" s="157" t="s">
        <v>506</v>
      </c>
      <c r="E821" s="157" t="s">
        <v>629</v>
      </c>
      <c r="F821" s="157" t="s">
        <v>657</v>
      </c>
      <c r="G821" s="172" t="s">
        <v>34</v>
      </c>
    </row>
    <row r="822" spans="1:7" ht="15" thickBot="1" x14ac:dyDescent="0.35">
      <c r="A822" s="154"/>
      <c r="B822" s="157" t="s">
        <v>34</v>
      </c>
      <c r="C822" s="157" t="s">
        <v>487</v>
      </c>
      <c r="D822" s="157" t="s">
        <v>499</v>
      </c>
      <c r="E822" s="157" t="s">
        <v>658</v>
      </c>
      <c r="F822" s="157" t="s">
        <v>491</v>
      </c>
      <c r="G822" s="172" t="s">
        <v>34</v>
      </c>
    </row>
    <row r="823" spans="1:7" x14ac:dyDescent="0.3">
      <c r="A823" s="253" t="s">
        <v>383</v>
      </c>
      <c r="B823" s="254" t="s">
        <v>378</v>
      </c>
      <c r="C823" s="255">
        <v>80</v>
      </c>
      <c r="D823" s="255">
        <v>89</v>
      </c>
      <c r="E823" s="254" t="s">
        <v>488</v>
      </c>
      <c r="F823" s="254" t="s">
        <v>488</v>
      </c>
      <c r="G823" s="256">
        <v>169833</v>
      </c>
    </row>
    <row r="824" spans="1:7" x14ac:dyDescent="0.3">
      <c r="A824" s="257"/>
      <c r="B824" s="258" t="s">
        <v>34</v>
      </c>
      <c r="C824" s="258" t="s">
        <v>660</v>
      </c>
      <c r="D824" s="258" t="s">
        <v>660</v>
      </c>
      <c r="E824" s="258" t="s">
        <v>661</v>
      </c>
      <c r="F824" s="258" t="s">
        <v>589</v>
      </c>
      <c r="G824" s="259" t="s">
        <v>34</v>
      </c>
    </row>
    <row r="825" spans="1:7" x14ac:dyDescent="0.3">
      <c r="A825" s="257"/>
      <c r="B825" s="258" t="s">
        <v>34</v>
      </c>
      <c r="C825" s="258" t="s">
        <v>524</v>
      </c>
      <c r="D825" s="258" t="s">
        <v>501</v>
      </c>
      <c r="E825" s="258" t="s">
        <v>494</v>
      </c>
      <c r="F825" s="258" t="s">
        <v>589</v>
      </c>
      <c r="G825" s="259" t="s">
        <v>34</v>
      </c>
    </row>
    <row r="826" spans="1:7" ht="15" thickBot="1" x14ac:dyDescent="0.35">
      <c r="A826" s="260"/>
      <c r="B826" s="261" t="s">
        <v>34</v>
      </c>
      <c r="C826" s="261" t="s">
        <v>524</v>
      </c>
      <c r="D826" s="261" t="s">
        <v>514</v>
      </c>
      <c r="E826" s="261" t="s">
        <v>494</v>
      </c>
      <c r="F826" s="261" t="s">
        <v>589</v>
      </c>
      <c r="G826" s="262" t="s">
        <v>34</v>
      </c>
    </row>
    <row r="827" spans="1:7" x14ac:dyDescent="0.3">
      <c r="A827" s="154" t="s">
        <v>384</v>
      </c>
      <c r="B827" s="157" t="s">
        <v>378</v>
      </c>
      <c r="C827" s="156">
        <v>36</v>
      </c>
      <c r="D827" s="156">
        <v>74</v>
      </c>
      <c r="E827" s="157" t="s">
        <v>498</v>
      </c>
      <c r="F827" s="157" t="s">
        <v>498</v>
      </c>
      <c r="G827" s="180">
        <v>57774</v>
      </c>
    </row>
    <row r="828" spans="1:7" x14ac:dyDescent="0.3">
      <c r="A828" s="154"/>
      <c r="B828" s="157" t="s">
        <v>34</v>
      </c>
      <c r="C828" s="157" t="s">
        <v>597</v>
      </c>
      <c r="D828" s="157" t="s">
        <v>659</v>
      </c>
      <c r="E828" s="157" t="s">
        <v>673</v>
      </c>
      <c r="F828" s="157" t="s">
        <v>504</v>
      </c>
      <c r="G828" s="172" t="s">
        <v>34</v>
      </c>
    </row>
    <row r="829" spans="1:7" ht="15" thickBot="1" x14ac:dyDescent="0.35">
      <c r="A829" s="154"/>
      <c r="B829" s="157" t="s">
        <v>34</v>
      </c>
      <c r="C829" s="157" t="s">
        <v>514</v>
      </c>
      <c r="D829" s="157" t="s">
        <v>624</v>
      </c>
      <c r="E829" s="157" t="s">
        <v>674</v>
      </c>
      <c r="F829" s="157" t="s">
        <v>504</v>
      </c>
      <c r="G829" s="172" t="s">
        <v>34</v>
      </c>
    </row>
    <row r="830" spans="1:7" x14ac:dyDescent="0.3">
      <c r="A830" s="253" t="s">
        <v>385</v>
      </c>
      <c r="B830" s="254" t="s">
        <v>378</v>
      </c>
      <c r="C830" s="255">
        <v>75</v>
      </c>
      <c r="D830" s="255">
        <v>93</v>
      </c>
      <c r="E830" s="254" t="s">
        <v>488</v>
      </c>
      <c r="F830" s="254" t="s">
        <v>488</v>
      </c>
      <c r="G830" s="256">
        <v>98153</v>
      </c>
    </row>
    <row r="831" spans="1:7" x14ac:dyDescent="0.3">
      <c r="A831" s="257"/>
      <c r="B831" s="258" t="s">
        <v>34</v>
      </c>
      <c r="C831" s="258" t="s">
        <v>538</v>
      </c>
      <c r="D831" s="258" t="s">
        <v>538</v>
      </c>
      <c r="E831" s="258" t="s">
        <v>515</v>
      </c>
      <c r="F831" s="258" t="s">
        <v>497</v>
      </c>
      <c r="G831" s="259" t="s">
        <v>34</v>
      </c>
    </row>
    <row r="832" spans="1:7" x14ac:dyDescent="0.3">
      <c r="A832" s="257"/>
      <c r="B832" s="258" t="s">
        <v>34</v>
      </c>
      <c r="C832" s="258" t="s">
        <v>675</v>
      </c>
      <c r="D832" s="258" t="s">
        <v>660</v>
      </c>
      <c r="E832" s="258" t="s">
        <v>528</v>
      </c>
      <c r="F832" s="258" t="s">
        <v>497</v>
      </c>
      <c r="G832" s="259" t="s">
        <v>34</v>
      </c>
    </row>
    <row r="833" spans="1:7" ht="15" thickBot="1" x14ac:dyDescent="0.35">
      <c r="A833" s="260"/>
      <c r="B833" s="261" t="s">
        <v>34</v>
      </c>
      <c r="C833" s="261" t="s">
        <v>499</v>
      </c>
      <c r="D833" s="261" t="s">
        <v>607</v>
      </c>
      <c r="E833" s="261" t="s">
        <v>515</v>
      </c>
      <c r="F833" s="261" t="s">
        <v>497</v>
      </c>
      <c r="G833" s="262" t="s">
        <v>34</v>
      </c>
    </row>
    <row r="834" spans="1:7" x14ac:dyDescent="0.3">
      <c r="A834" s="154" t="s">
        <v>386</v>
      </c>
      <c r="B834" s="157" t="s">
        <v>378</v>
      </c>
      <c r="C834" s="156">
        <v>387</v>
      </c>
      <c r="D834" s="156">
        <v>706</v>
      </c>
      <c r="E834" s="157" t="s">
        <v>542</v>
      </c>
      <c r="F834" s="157" t="s">
        <v>542</v>
      </c>
      <c r="G834" s="180">
        <v>713777</v>
      </c>
    </row>
    <row r="835" spans="1:7" x14ac:dyDescent="0.3">
      <c r="A835" s="154"/>
      <c r="B835" s="157" t="s">
        <v>34</v>
      </c>
      <c r="C835" s="157" t="s">
        <v>506</v>
      </c>
      <c r="D835" s="157" t="s">
        <v>493</v>
      </c>
      <c r="E835" s="157" t="s">
        <v>528</v>
      </c>
      <c r="F835" s="157" t="s">
        <v>681</v>
      </c>
      <c r="G835" s="172" t="s">
        <v>34</v>
      </c>
    </row>
    <row r="836" spans="1:7" x14ac:dyDescent="0.3">
      <c r="A836" s="154"/>
      <c r="B836" s="157" t="s">
        <v>34</v>
      </c>
      <c r="C836" s="157" t="s">
        <v>499</v>
      </c>
      <c r="D836" s="157" t="s">
        <v>651</v>
      </c>
      <c r="E836" s="157" t="s">
        <v>528</v>
      </c>
      <c r="F836" s="157" t="s">
        <v>682</v>
      </c>
      <c r="G836" s="172" t="s">
        <v>34</v>
      </c>
    </row>
    <row r="837" spans="1:7" x14ac:dyDescent="0.3">
      <c r="A837" s="154"/>
      <c r="B837" s="157" t="s">
        <v>34</v>
      </c>
      <c r="C837" s="157" t="s">
        <v>489</v>
      </c>
      <c r="D837" s="157" t="s">
        <v>525</v>
      </c>
      <c r="E837" s="157" t="s">
        <v>528</v>
      </c>
      <c r="F837" s="157" t="s">
        <v>676</v>
      </c>
      <c r="G837" s="172" t="s">
        <v>34</v>
      </c>
    </row>
    <row r="838" spans="1:7" x14ac:dyDescent="0.3">
      <c r="A838" s="154"/>
      <c r="B838" s="157" t="s">
        <v>34</v>
      </c>
      <c r="C838" s="157" t="s">
        <v>506</v>
      </c>
      <c r="D838" s="157" t="s">
        <v>492</v>
      </c>
      <c r="E838" s="157" t="s">
        <v>528</v>
      </c>
      <c r="F838" s="157" t="s">
        <v>676</v>
      </c>
      <c r="G838" s="172" t="s">
        <v>34</v>
      </c>
    </row>
    <row r="839" spans="1:7" x14ac:dyDescent="0.3">
      <c r="A839" s="154"/>
      <c r="B839" s="157" t="s">
        <v>34</v>
      </c>
      <c r="C839" s="157" t="s">
        <v>538</v>
      </c>
      <c r="D839" s="157" t="s">
        <v>514</v>
      </c>
      <c r="E839" s="157" t="s">
        <v>528</v>
      </c>
      <c r="F839" s="157" t="s">
        <v>676</v>
      </c>
      <c r="G839" s="172" t="s">
        <v>34</v>
      </c>
    </row>
    <row r="840" spans="1:7" x14ac:dyDescent="0.3">
      <c r="A840" s="154"/>
      <c r="B840" s="157" t="s">
        <v>34</v>
      </c>
      <c r="C840" s="157" t="s">
        <v>538</v>
      </c>
      <c r="D840" s="157" t="s">
        <v>514</v>
      </c>
      <c r="E840" s="157" t="s">
        <v>528</v>
      </c>
      <c r="F840" s="157" t="s">
        <v>681</v>
      </c>
      <c r="G840" s="172" t="s">
        <v>34</v>
      </c>
    </row>
    <row r="841" spans="1:7" x14ac:dyDescent="0.3">
      <c r="A841" s="154"/>
      <c r="B841" s="157" t="s">
        <v>34</v>
      </c>
      <c r="C841" s="157" t="s">
        <v>489</v>
      </c>
      <c r="D841" s="157" t="s">
        <v>542</v>
      </c>
      <c r="E841" s="157" t="s">
        <v>528</v>
      </c>
      <c r="F841" s="157" t="s">
        <v>681</v>
      </c>
      <c r="G841" s="172" t="s">
        <v>34</v>
      </c>
    </row>
    <row r="842" spans="1:7" x14ac:dyDescent="0.3">
      <c r="A842" s="154"/>
      <c r="B842" s="157" t="s">
        <v>34</v>
      </c>
      <c r="C842" s="157" t="s">
        <v>538</v>
      </c>
      <c r="D842" s="157" t="s">
        <v>651</v>
      </c>
      <c r="E842" s="157" t="s">
        <v>528</v>
      </c>
      <c r="F842" s="157" t="s">
        <v>683</v>
      </c>
      <c r="G842" s="172" t="s">
        <v>34</v>
      </c>
    </row>
    <row r="843" spans="1:7" x14ac:dyDescent="0.3">
      <c r="A843" s="154"/>
      <c r="B843" s="157" t="s">
        <v>34</v>
      </c>
      <c r="C843" s="157" t="s">
        <v>538</v>
      </c>
      <c r="D843" s="157" t="s">
        <v>492</v>
      </c>
      <c r="E843" s="157" t="s">
        <v>528</v>
      </c>
      <c r="F843" s="157" t="s">
        <v>676</v>
      </c>
      <c r="G843" s="172" t="s">
        <v>34</v>
      </c>
    </row>
    <row r="844" spans="1:7" x14ac:dyDescent="0.3">
      <c r="A844" s="154"/>
      <c r="B844" s="157" t="s">
        <v>34</v>
      </c>
      <c r="C844" s="157" t="s">
        <v>489</v>
      </c>
      <c r="D844" s="157" t="s">
        <v>542</v>
      </c>
      <c r="E844" s="157" t="s">
        <v>528</v>
      </c>
      <c r="F844" s="157" t="s">
        <v>681</v>
      </c>
      <c r="G844" s="172" t="s">
        <v>34</v>
      </c>
    </row>
    <row r="845" spans="1:7" x14ac:dyDescent="0.3">
      <c r="A845" s="154"/>
      <c r="B845" s="157" t="s">
        <v>34</v>
      </c>
      <c r="C845" s="157" t="s">
        <v>684</v>
      </c>
      <c r="D845" s="157" t="s">
        <v>521</v>
      </c>
      <c r="E845" s="157" t="s">
        <v>528</v>
      </c>
      <c r="F845" s="157" t="s">
        <v>681</v>
      </c>
      <c r="G845" s="172" t="s">
        <v>34</v>
      </c>
    </row>
    <row r="846" spans="1:7" x14ac:dyDescent="0.3">
      <c r="A846" s="154"/>
      <c r="B846" s="157" t="s">
        <v>34</v>
      </c>
      <c r="C846" s="157" t="s">
        <v>489</v>
      </c>
      <c r="D846" s="157" t="s">
        <v>525</v>
      </c>
      <c r="E846" s="157" t="s">
        <v>528</v>
      </c>
      <c r="F846" s="157" t="s">
        <v>676</v>
      </c>
      <c r="G846" s="172" t="s">
        <v>34</v>
      </c>
    </row>
    <row r="847" spans="1:7" x14ac:dyDescent="0.3">
      <c r="A847" s="154"/>
      <c r="B847" s="157" t="s">
        <v>34</v>
      </c>
      <c r="C847" s="157" t="s">
        <v>496</v>
      </c>
      <c r="D847" s="157" t="s">
        <v>514</v>
      </c>
      <c r="E847" s="157" t="s">
        <v>528</v>
      </c>
      <c r="F847" s="157" t="s">
        <v>676</v>
      </c>
      <c r="G847" s="172" t="s">
        <v>34</v>
      </c>
    </row>
    <row r="848" spans="1:7" x14ac:dyDescent="0.3">
      <c r="A848" s="154"/>
      <c r="B848" s="157" t="s">
        <v>34</v>
      </c>
      <c r="C848" s="157" t="s">
        <v>489</v>
      </c>
      <c r="D848" s="157" t="s">
        <v>519</v>
      </c>
      <c r="E848" s="157" t="s">
        <v>528</v>
      </c>
      <c r="F848" s="157" t="s">
        <v>676</v>
      </c>
      <c r="G848" s="172" t="s">
        <v>34</v>
      </c>
    </row>
    <row r="849" spans="1:7" x14ac:dyDescent="0.3">
      <c r="A849" s="154"/>
      <c r="B849" s="157" t="s">
        <v>34</v>
      </c>
      <c r="C849" s="157" t="s">
        <v>489</v>
      </c>
      <c r="D849" s="157" t="s">
        <v>501</v>
      </c>
      <c r="E849" s="157" t="s">
        <v>528</v>
      </c>
      <c r="F849" s="157" t="s">
        <v>685</v>
      </c>
      <c r="G849" s="172" t="s">
        <v>34</v>
      </c>
    </row>
    <row r="850" spans="1:7" x14ac:dyDescent="0.3">
      <c r="A850" s="154"/>
      <c r="B850" s="157" t="s">
        <v>34</v>
      </c>
      <c r="C850" s="157" t="s">
        <v>620</v>
      </c>
      <c r="D850" s="157" t="s">
        <v>686</v>
      </c>
      <c r="E850" s="157" t="s">
        <v>528</v>
      </c>
      <c r="F850" s="157" t="s">
        <v>681</v>
      </c>
      <c r="G850" s="172" t="s">
        <v>34</v>
      </c>
    </row>
    <row r="851" spans="1:7" x14ac:dyDescent="0.3">
      <c r="A851" s="154"/>
      <c r="B851" s="157" t="s">
        <v>34</v>
      </c>
      <c r="C851" s="157" t="s">
        <v>538</v>
      </c>
      <c r="D851" s="157" t="s">
        <v>492</v>
      </c>
      <c r="E851" s="157" t="s">
        <v>528</v>
      </c>
      <c r="F851" s="157" t="s">
        <v>687</v>
      </c>
      <c r="G851" s="172" t="s">
        <v>34</v>
      </c>
    </row>
    <row r="852" spans="1:7" x14ac:dyDescent="0.3">
      <c r="A852" s="154"/>
      <c r="B852" s="157" t="s">
        <v>34</v>
      </c>
      <c r="C852" s="157" t="s">
        <v>514</v>
      </c>
      <c r="D852" s="157" t="s">
        <v>688</v>
      </c>
      <c r="E852" s="157" t="s">
        <v>528</v>
      </c>
      <c r="F852" s="157" t="s">
        <v>681</v>
      </c>
      <c r="G852" s="172" t="s">
        <v>34</v>
      </c>
    </row>
    <row r="853" spans="1:7" x14ac:dyDescent="0.3">
      <c r="A853" s="154"/>
      <c r="B853" s="157" t="s">
        <v>34</v>
      </c>
      <c r="C853" s="157" t="s">
        <v>506</v>
      </c>
      <c r="D853" s="157" t="s">
        <v>555</v>
      </c>
      <c r="E853" s="157" t="s">
        <v>528</v>
      </c>
      <c r="F853" s="157" t="s">
        <v>681</v>
      </c>
      <c r="G853" s="172" t="s">
        <v>34</v>
      </c>
    </row>
    <row r="854" spans="1:7" x14ac:dyDescent="0.3">
      <c r="A854" s="154"/>
      <c r="B854" s="157" t="s">
        <v>34</v>
      </c>
      <c r="C854" s="157" t="s">
        <v>594</v>
      </c>
      <c r="D854" s="157" t="s">
        <v>551</v>
      </c>
      <c r="E854" s="157" t="s">
        <v>528</v>
      </c>
      <c r="F854" s="157" t="s">
        <v>676</v>
      </c>
      <c r="G854" s="172" t="s">
        <v>34</v>
      </c>
    </row>
    <row r="855" spans="1:7" x14ac:dyDescent="0.3">
      <c r="A855" s="154"/>
      <c r="B855" s="157" t="s">
        <v>34</v>
      </c>
      <c r="C855" s="157" t="s">
        <v>489</v>
      </c>
      <c r="D855" s="157" t="s">
        <v>501</v>
      </c>
      <c r="E855" s="157" t="s">
        <v>528</v>
      </c>
      <c r="F855" s="157" t="s">
        <v>676</v>
      </c>
      <c r="G855" s="172" t="s">
        <v>34</v>
      </c>
    </row>
    <row r="856" spans="1:7" x14ac:dyDescent="0.3">
      <c r="A856" s="154"/>
      <c r="B856" s="157" t="s">
        <v>34</v>
      </c>
      <c r="C856" s="157" t="s">
        <v>514</v>
      </c>
      <c r="D856" s="157" t="s">
        <v>689</v>
      </c>
      <c r="E856" s="157" t="s">
        <v>528</v>
      </c>
      <c r="F856" s="157" t="s">
        <v>681</v>
      </c>
      <c r="G856" s="172" t="s">
        <v>34</v>
      </c>
    </row>
    <row r="857" spans="1:7" ht="15" thickBot="1" x14ac:dyDescent="0.35">
      <c r="A857" s="154"/>
      <c r="B857" s="157" t="s">
        <v>34</v>
      </c>
      <c r="C857" s="157" t="s">
        <v>538</v>
      </c>
      <c r="D857" s="157" t="s">
        <v>514</v>
      </c>
      <c r="E857" s="157" t="s">
        <v>528</v>
      </c>
      <c r="F857" s="157" t="s">
        <v>676</v>
      </c>
      <c r="G857" s="172" t="s">
        <v>34</v>
      </c>
    </row>
    <row r="858" spans="1:7" x14ac:dyDescent="0.3">
      <c r="A858" s="253" t="s">
        <v>387</v>
      </c>
      <c r="B858" s="254" t="s">
        <v>378</v>
      </c>
      <c r="C858" s="255">
        <v>94</v>
      </c>
      <c r="D858" s="255">
        <v>134</v>
      </c>
      <c r="E858" s="254" t="s">
        <v>498</v>
      </c>
      <c r="F858" s="254" t="s">
        <v>498</v>
      </c>
      <c r="G858" s="256">
        <v>90112</v>
      </c>
    </row>
    <row r="859" spans="1:7" x14ac:dyDescent="0.3">
      <c r="A859" s="257"/>
      <c r="B859" s="258" t="s">
        <v>34</v>
      </c>
      <c r="C859" s="258" t="s">
        <v>627</v>
      </c>
      <c r="D859" s="258" t="s">
        <v>699</v>
      </c>
      <c r="E859" s="258" t="s">
        <v>700</v>
      </c>
      <c r="F859" s="258" t="s">
        <v>701</v>
      </c>
      <c r="G859" s="259" t="s">
        <v>34</v>
      </c>
    </row>
    <row r="860" spans="1:7" ht="15" thickBot="1" x14ac:dyDescent="0.35">
      <c r="A860" s="260"/>
      <c r="B860" s="261" t="s">
        <v>34</v>
      </c>
      <c r="C860" s="261" t="s">
        <v>583</v>
      </c>
      <c r="D860" s="261" t="s">
        <v>547</v>
      </c>
      <c r="E860" s="261" t="s">
        <v>700</v>
      </c>
      <c r="F860" s="261" t="s">
        <v>701</v>
      </c>
      <c r="G860" s="262" t="s">
        <v>34</v>
      </c>
    </row>
    <row r="861" spans="1:7" x14ac:dyDescent="0.3">
      <c r="A861" s="154" t="s">
        <v>388</v>
      </c>
      <c r="B861" s="157" t="s">
        <v>378</v>
      </c>
      <c r="C861" s="156">
        <v>57</v>
      </c>
      <c r="D861" s="156">
        <v>97</v>
      </c>
      <c r="E861" s="157" t="s">
        <v>487</v>
      </c>
      <c r="F861" s="157" t="s">
        <v>487</v>
      </c>
      <c r="G861" s="180">
        <v>102434</v>
      </c>
    </row>
    <row r="862" spans="1:7" ht="15" thickBot="1" x14ac:dyDescent="0.35">
      <c r="A862" s="154"/>
      <c r="B862" s="157" t="s">
        <v>34</v>
      </c>
      <c r="C862" s="157" t="s">
        <v>707</v>
      </c>
      <c r="D862" s="157" t="s">
        <v>688</v>
      </c>
      <c r="E862" s="157" t="s">
        <v>708</v>
      </c>
      <c r="F862" s="157" t="s">
        <v>633</v>
      </c>
      <c r="G862" s="172" t="s">
        <v>34</v>
      </c>
    </row>
    <row r="863" spans="1:7" x14ac:dyDescent="0.3">
      <c r="A863" s="253" t="s">
        <v>389</v>
      </c>
      <c r="B863" s="254" t="s">
        <v>378</v>
      </c>
      <c r="C863" s="255">
        <v>80</v>
      </c>
      <c r="D863" s="255">
        <v>238</v>
      </c>
      <c r="E863" s="254" t="s">
        <v>516</v>
      </c>
      <c r="F863" s="254" t="s">
        <v>516</v>
      </c>
      <c r="G863" s="256">
        <v>332567</v>
      </c>
    </row>
    <row r="864" spans="1:7" x14ac:dyDescent="0.3">
      <c r="A864" s="257"/>
      <c r="B864" s="258" t="s">
        <v>34</v>
      </c>
      <c r="C864" s="258" t="s">
        <v>488</v>
      </c>
      <c r="D864" s="258" t="s">
        <v>506</v>
      </c>
      <c r="E864" s="258" t="s">
        <v>658</v>
      </c>
      <c r="F864" s="258" t="s">
        <v>504</v>
      </c>
      <c r="G864" s="259" t="s">
        <v>34</v>
      </c>
    </row>
    <row r="865" spans="1:7" x14ac:dyDescent="0.3">
      <c r="A865" s="257"/>
      <c r="B865" s="258" t="s">
        <v>34</v>
      </c>
      <c r="C865" s="258" t="s">
        <v>488</v>
      </c>
      <c r="D865" s="258" t="s">
        <v>525</v>
      </c>
      <c r="E865" s="258" t="s">
        <v>656</v>
      </c>
      <c r="F865" s="258" t="s">
        <v>504</v>
      </c>
      <c r="G865" s="259" t="s">
        <v>34</v>
      </c>
    </row>
    <row r="866" spans="1:7" x14ac:dyDescent="0.3">
      <c r="A866" s="257"/>
      <c r="B866" s="258" t="s">
        <v>34</v>
      </c>
      <c r="C866" s="258" t="s">
        <v>488</v>
      </c>
      <c r="D866" s="258" t="s">
        <v>514</v>
      </c>
      <c r="E866" s="258" t="s">
        <v>658</v>
      </c>
      <c r="F866" s="258" t="s">
        <v>504</v>
      </c>
      <c r="G866" s="259" t="s">
        <v>34</v>
      </c>
    </row>
    <row r="867" spans="1:7" x14ac:dyDescent="0.3">
      <c r="A867" s="257"/>
      <c r="B867" s="258" t="s">
        <v>34</v>
      </c>
      <c r="C867" s="258" t="s">
        <v>488</v>
      </c>
      <c r="D867" s="258" t="s">
        <v>516</v>
      </c>
      <c r="E867" s="258" t="s">
        <v>658</v>
      </c>
      <c r="F867" s="258" t="s">
        <v>504</v>
      </c>
      <c r="G867" s="259" t="s">
        <v>34</v>
      </c>
    </row>
    <row r="868" spans="1:7" x14ac:dyDescent="0.3">
      <c r="A868" s="257"/>
      <c r="B868" s="258" t="s">
        <v>34</v>
      </c>
      <c r="C868" s="258" t="s">
        <v>505</v>
      </c>
      <c r="D868" s="258" t="s">
        <v>514</v>
      </c>
      <c r="E868" s="258" t="s">
        <v>658</v>
      </c>
      <c r="F868" s="258" t="s">
        <v>504</v>
      </c>
      <c r="G868" s="259" t="s">
        <v>34</v>
      </c>
    </row>
    <row r="869" spans="1:7" x14ac:dyDescent="0.3">
      <c r="A869" s="257"/>
      <c r="B869" s="258" t="s">
        <v>34</v>
      </c>
      <c r="C869" s="258" t="s">
        <v>489</v>
      </c>
      <c r="D869" s="258" t="s">
        <v>572</v>
      </c>
      <c r="E869" s="258" t="s">
        <v>658</v>
      </c>
      <c r="F869" s="258" t="s">
        <v>504</v>
      </c>
      <c r="G869" s="259" t="s">
        <v>34</v>
      </c>
    </row>
    <row r="870" spans="1:7" x14ac:dyDescent="0.3">
      <c r="A870" s="257"/>
      <c r="B870" s="258" t="s">
        <v>34</v>
      </c>
      <c r="C870" s="258" t="s">
        <v>498</v>
      </c>
      <c r="D870" s="258" t="s">
        <v>499</v>
      </c>
      <c r="E870" s="258" t="s">
        <v>658</v>
      </c>
      <c r="F870" s="258" t="s">
        <v>504</v>
      </c>
      <c r="G870" s="259" t="s">
        <v>34</v>
      </c>
    </row>
    <row r="871" spans="1:7" x14ac:dyDescent="0.3">
      <c r="A871" s="257"/>
      <c r="B871" s="258" t="s">
        <v>34</v>
      </c>
      <c r="C871" s="258" t="s">
        <v>488</v>
      </c>
      <c r="D871" s="258" t="s">
        <v>492</v>
      </c>
      <c r="E871" s="258" t="s">
        <v>658</v>
      </c>
      <c r="F871" s="258" t="s">
        <v>504</v>
      </c>
      <c r="G871" s="259" t="s">
        <v>34</v>
      </c>
    </row>
    <row r="872" spans="1:7" x14ac:dyDescent="0.3">
      <c r="A872" s="257"/>
      <c r="B872" s="258" t="s">
        <v>34</v>
      </c>
      <c r="C872" s="258" t="s">
        <v>498</v>
      </c>
      <c r="D872" s="258" t="s">
        <v>506</v>
      </c>
      <c r="E872" s="258" t="s">
        <v>658</v>
      </c>
      <c r="F872" s="258" t="s">
        <v>504</v>
      </c>
      <c r="G872" s="259" t="s">
        <v>34</v>
      </c>
    </row>
    <row r="873" spans="1:7" x14ac:dyDescent="0.3">
      <c r="A873" s="257"/>
      <c r="B873" s="258" t="s">
        <v>34</v>
      </c>
      <c r="C873" s="258" t="s">
        <v>487</v>
      </c>
      <c r="D873" s="258" t="s">
        <v>498</v>
      </c>
      <c r="E873" s="258" t="s">
        <v>658</v>
      </c>
      <c r="F873" s="258" t="s">
        <v>504</v>
      </c>
      <c r="G873" s="259" t="s">
        <v>34</v>
      </c>
    </row>
    <row r="874" spans="1:7" x14ac:dyDescent="0.3">
      <c r="A874" s="257"/>
      <c r="B874" s="258" t="s">
        <v>34</v>
      </c>
      <c r="C874" s="258" t="s">
        <v>498</v>
      </c>
      <c r="D874" s="258" t="s">
        <v>524</v>
      </c>
      <c r="E874" s="258" t="s">
        <v>658</v>
      </c>
      <c r="F874" s="258" t="s">
        <v>504</v>
      </c>
      <c r="G874" s="259" t="s">
        <v>34</v>
      </c>
    </row>
    <row r="875" spans="1:7" x14ac:dyDescent="0.3">
      <c r="A875" s="257"/>
      <c r="B875" s="258" t="s">
        <v>34</v>
      </c>
      <c r="C875" s="258" t="s">
        <v>505</v>
      </c>
      <c r="D875" s="258" t="s">
        <v>542</v>
      </c>
      <c r="E875" s="258" t="s">
        <v>656</v>
      </c>
      <c r="F875" s="258" t="s">
        <v>504</v>
      </c>
      <c r="G875" s="259" t="s">
        <v>34</v>
      </c>
    </row>
    <row r="876" spans="1:7" x14ac:dyDescent="0.3">
      <c r="A876" s="257"/>
      <c r="B876" s="258" t="s">
        <v>34</v>
      </c>
      <c r="C876" s="258" t="s">
        <v>488</v>
      </c>
      <c r="D876" s="258" t="s">
        <v>505</v>
      </c>
      <c r="E876" s="258" t="s">
        <v>658</v>
      </c>
      <c r="F876" s="258" t="s">
        <v>504</v>
      </c>
      <c r="G876" s="259" t="s">
        <v>34</v>
      </c>
    </row>
    <row r="877" spans="1:7" x14ac:dyDescent="0.3">
      <c r="A877" s="257"/>
      <c r="B877" s="258" t="s">
        <v>34</v>
      </c>
      <c r="C877" s="258" t="s">
        <v>538</v>
      </c>
      <c r="D877" s="258" t="s">
        <v>516</v>
      </c>
      <c r="E877" s="258" t="s">
        <v>656</v>
      </c>
      <c r="F877" s="258" t="s">
        <v>504</v>
      </c>
      <c r="G877" s="259" t="s">
        <v>34</v>
      </c>
    </row>
    <row r="878" spans="1:7" x14ac:dyDescent="0.3">
      <c r="A878" s="257"/>
      <c r="B878" s="258" t="s">
        <v>34</v>
      </c>
      <c r="C878" s="258" t="s">
        <v>498</v>
      </c>
      <c r="D878" s="258" t="s">
        <v>505</v>
      </c>
      <c r="E878" s="258" t="s">
        <v>658</v>
      </c>
      <c r="F878" s="258" t="s">
        <v>504</v>
      </c>
      <c r="G878" s="259" t="s">
        <v>34</v>
      </c>
    </row>
    <row r="879" spans="1:7" x14ac:dyDescent="0.3">
      <c r="A879" s="257"/>
      <c r="B879" s="258" t="s">
        <v>34</v>
      </c>
      <c r="C879" s="258" t="s">
        <v>488</v>
      </c>
      <c r="D879" s="258" t="s">
        <v>525</v>
      </c>
      <c r="E879" s="258" t="s">
        <v>656</v>
      </c>
      <c r="F879" s="258" t="s">
        <v>504</v>
      </c>
      <c r="G879" s="259" t="s">
        <v>34</v>
      </c>
    </row>
    <row r="880" spans="1:7" x14ac:dyDescent="0.3">
      <c r="A880" s="257"/>
      <c r="B880" s="258" t="s">
        <v>34</v>
      </c>
      <c r="C880" s="258" t="s">
        <v>498</v>
      </c>
      <c r="D880" s="258" t="s">
        <v>524</v>
      </c>
      <c r="E880" s="258" t="s">
        <v>658</v>
      </c>
      <c r="F880" s="258" t="s">
        <v>504</v>
      </c>
      <c r="G880" s="259" t="s">
        <v>34</v>
      </c>
    </row>
    <row r="881" spans="1:7" x14ac:dyDescent="0.3">
      <c r="A881" s="257"/>
      <c r="B881" s="258" t="s">
        <v>34</v>
      </c>
      <c r="C881" s="258" t="s">
        <v>498</v>
      </c>
      <c r="D881" s="258" t="s">
        <v>506</v>
      </c>
      <c r="E881" s="258" t="s">
        <v>658</v>
      </c>
      <c r="F881" s="258" t="s">
        <v>504</v>
      </c>
      <c r="G881" s="259" t="s">
        <v>34</v>
      </c>
    </row>
    <row r="882" spans="1:7" ht="15" thickBot="1" x14ac:dyDescent="0.35">
      <c r="A882" s="260"/>
      <c r="B882" s="261" t="s">
        <v>34</v>
      </c>
      <c r="C882" s="261" t="s">
        <v>507</v>
      </c>
      <c r="D882" s="261" t="s">
        <v>516</v>
      </c>
      <c r="E882" s="261" t="s">
        <v>622</v>
      </c>
      <c r="F882" s="261" t="s">
        <v>504</v>
      </c>
      <c r="G882" s="262" t="s">
        <v>34</v>
      </c>
    </row>
    <row r="883" spans="1:7" x14ac:dyDescent="0.3">
      <c r="A883" s="154" t="s">
        <v>390</v>
      </c>
      <c r="B883" s="157" t="s">
        <v>378</v>
      </c>
      <c r="C883" s="156">
        <v>38</v>
      </c>
      <c r="D883" s="156">
        <v>39</v>
      </c>
      <c r="E883" s="157" t="s">
        <v>34</v>
      </c>
      <c r="F883" s="157" t="s">
        <v>487</v>
      </c>
      <c r="G883" s="180">
        <v>76707</v>
      </c>
    </row>
    <row r="884" spans="1:7" ht="15" thickBot="1" x14ac:dyDescent="0.35">
      <c r="A884" s="154"/>
      <c r="B884" s="157" t="s">
        <v>34</v>
      </c>
      <c r="C884" s="157" t="s">
        <v>536</v>
      </c>
      <c r="D884" s="157" t="s">
        <v>648</v>
      </c>
      <c r="E884" s="157" t="s">
        <v>34</v>
      </c>
      <c r="F884" s="157" t="s">
        <v>528</v>
      </c>
      <c r="G884" s="172" t="s">
        <v>34</v>
      </c>
    </row>
    <row r="885" spans="1:7" x14ac:dyDescent="0.3">
      <c r="A885" s="253" t="s">
        <v>391</v>
      </c>
      <c r="B885" s="254" t="s">
        <v>378</v>
      </c>
      <c r="C885" s="255">
        <v>123</v>
      </c>
      <c r="D885" s="255">
        <v>158</v>
      </c>
      <c r="E885" s="254" t="s">
        <v>506</v>
      </c>
      <c r="F885" s="254" t="s">
        <v>506</v>
      </c>
      <c r="G885" s="256">
        <v>188040</v>
      </c>
    </row>
    <row r="886" spans="1:7" x14ac:dyDescent="0.3">
      <c r="A886" s="257"/>
      <c r="B886" s="258" t="s">
        <v>34</v>
      </c>
      <c r="C886" s="258" t="s">
        <v>722</v>
      </c>
      <c r="D886" s="258" t="s">
        <v>723</v>
      </c>
      <c r="E886" s="258" t="s">
        <v>724</v>
      </c>
      <c r="F886" s="258" t="s">
        <v>495</v>
      </c>
      <c r="G886" s="259" t="s">
        <v>34</v>
      </c>
    </row>
    <row r="887" spans="1:7" x14ac:dyDescent="0.3">
      <c r="A887" s="257"/>
      <c r="B887" s="258" t="s">
        <v>34</v>
      </c>
      <c r="C887" s="258" t="s">
        <v>496</v>
      </c>
      <c r="D887" s="258" t="s">
        <v>492</v>
      </c>
      <c r="E887" s="258" t="s">
        <v>724</v>
      </c>
      <c r="F887" s="258" t="s">
        <v>495</v>
      </c>
      <c r="G887" s="259" t="s">
        <v>34</v>
      </c>
    </row>
    <row r="888" spans="1:7" x14ac:dyDescent="0.3">
      <c r="A888" s="257"/>
      <c r="B888" s="258" t="s">
        <v>34</v>
      </c>
      <c r="C888" s="258" t="s">
        <v>505</v>
      </c>
      <c r="D888" s="258" t="s">
        <v>538</v>
      </c>
      <c r="E888" s="258" t="s">
        <v>724</v>
      </c>
      <c r="F888" s="258" t="s">
        <v>495</v>
      </c>
      <c r="G888" s="259" t="s">
        <v>34</v>
      </c>
    </row>
    <row r="889" spans="1:7" x14ac:dyDescent="0.3">
      <c r="A889" s="257"/>
      <c r="B889" s="258" t="s">
        <v>34</v>
      </c>
      <c r="C889" s="258" t="s">
        <v>538</v>
      </c>
      <c r="D889" s="258" t="s">
        <v>572</v>
      </c>
      <c r="E889" s="258" t="s">
        <v>724</v>
      </c>
      <c r="F889" s="258" t="s">
        <v>495</v>
      </c>
      <c r="G889" s="259" t="s">
        <v>34</v>
      </c>
    </row>
    <row r="890" spans="1:7" x14ac:dyDescent="0.3">
      <c r="A890" s="257"/>
      <c r="B890" s="258" t="s">
        <v>34</v>
      </c>
      <c r="C890" s="258" t="s">
        <v>505</v>
      </c>
      <c r="D890" s="258" t="s">
        <v>489</v>
      </c>
      <c r="E890" s="258" t="s">
        <v>724</v>
      </c>
      <c r="F890" s="258" t="s">
        <v>495</v>
      </c>
      <c r="G890" s="259" t="s">
        <v>34</v>
      </c>
    </row>
    <row r="891" spans="1:7" x14ac:dyDescent="0.3">
      <c r="A891" s="257"/>
      <c r="B891" s="258" t="s">
        <v>34</v>
      </c>
      <c r="C891" s="258" t="s">
        <v>506</v>
      </c>
      <c r="D891" s="258" t="s">
        <v>521</v>
      </c>
      <c r="E891" s="258" t="s">
        <v>724</v>
      </c>
      <c r="F891" s="258" t="s">
        <v>495</v>
      </c>
      <c r="G891" s="259" t="s">
        <v>34</v>
      </c>
    </row>
    <row r="892" spans="1:7" x14ac:dyDescent="0.3">
      <c r="A892" s="257"/>
      <c r="B892" s="258" t="s">
        <v>34</v>
      </c>
      <c r="C892" s="258" t="s">
        <v>496</v>
      </c>
      <c r="D892" s="258" t="s">
        <v>492</v>
      </c>
      <c r="E892" s="258" t="s">
        <v>724</v>
      </c>
      <c r="F892" s="258" t="s">
        <v>495</v>
      </c>
      <c r="G892" s="259" t="s">
        <v>34</v>
      </c>
    </row>
    <row r="893" spans="1:7" ht="15" thickBot="1" x14ac:dyDescent="0.35">
      <c r="A893" s="260"/>
      <c r="B893" s="261" t="s">
        <v>34</v>
      </c>
      <c r="C893" s="261" t="s">
        <v>489</v>
      </c>
      <c r="D893" s="261" t="s">
        <v>519</v>
      </c>
      <c r="E893" s="261" t="s">
        <v>724</v>
      </c>
      <c r="F893" s="261" t="s">
        <v>495</v>
      </c>
      <c r="G893" s="262" t="s">
        <v>34</v>
      </c>
    </row>
    <row r="894" spans="1:7" x14ac:dyDescent="0.3">
      <c r="A894" s="154" t="s">
        <v>392</v>
      </c>
      <c r="B894" s="157" t="s">
        <v>378</v>
      </c>
      <c r="C894" s="156">
        <v>56</v>
      </c>
      <c r="D894" s="156">
        <v>48</v>
      </c>
      <c r="E894" s="157" t="s">
        <v>488</v>
      </c>
      <c r="F894" s="157" t="s">
        <v>488</v>
      </c>
      <c r="G894" s="180">
        <v>51133</v>
      </c>
    </row>
    <row r="895" spans="1:7" x14ac:dyDescent="0.3">
      <c r="A895" s="154"/>
      <c r="B895" s="157" t="s">
        <v>34</v>
      </c>
      <c r="C895" s="157" t="s">
        <v>529</v>
      </c>
      <c r="D895" s="157" t="s">
        <v>597</v>
      </c>
      <c r="E895" s="157" t="s">
        <v>726</v>
      </c>
      <c r="F895" s="157" t="s">
        <v>528</v>
      </c>
      <c r="G895" s="172" t="s">
        <v>34</v>
      </c>
    </row>
    <row r="896" spans="1:7" x14ac:dyDescent="0.3">
      <c r="A896" s="154"/>
      <c r="B896" s="157" t="s">
        <v>34</v>
      </c>
      <c r="C896" s="157" t="s">
        <v>514</v>
      </c>
      <c r="D896" s="157" t="s">
        <v>492</v>
      </c>
      <c r="E896" s="157" t="s">
        <v>726</v>
      </c>
      <c r="F896" s="157" t="s">
        <v>528</v>
      </c>
      <c r="G896" s="172" t="s">
        <v>34</v>
      </c>
    </row>
    <row r="897" spans="1:7" ht="15" thickBot="1" x14ac:dyDescent="0.35">
      <c r="A897" s="154"/>
      <c r="B897" s="157" t="s">
        <v>34</v>
      </c>
      <c r="C897" s="157" t="s">
        <v>583</v>
      </c>
      <c r="D897" s="157" t="s">
        <v>501</v>
      </c>
      <c r="E897" s="157" t="s">
        <v>726</v>
      </c>
      <c r="F897" s="157" t="s">
        <v>528</v>
      </c>
      <c r="G897" s="172" t="s">
        <v>34</v>
      </c>
    </row>
    <row r="898" spans="1:7" x14ac:dyDescent="0.3">
      <c r="A898" s="253" t="s">
        <v>393</v>
      </c>
      <c r="B898" s="254" t="s">
        <v>378</v>
      </c>
      <c r="C898" s="255">
        <v>74</v>
      </c>
      <c r="D898" s="255">
        <v>104</v>
      </c>
      <c r="E898" s="254" t="s">
        <v>498</v>
      </c>
      <c r="F898" s="254" t="s">
        <v>498</v>
      </c>
      <c r="G898" s="256">
        <v>102423</v>
      </c>
    </row>
    <row r="899" spans="1:7" x14ac:dyDescent="0.3">
      <c r="A899" s="257"/>
      <c r="B899" s="258" t="s">
        <v>34</v>
      </c>
      <c r="C899" s="258" t="s">
        <v>736</v>
      </c>
      <c r="D899" s="258" t="s">
        <v>579</v>
      </c>
      <c r="E899" s="258" t="s">
        <v>530</v>
      </c>
      <c r="F899" s="258" t="s">
        <v>571</v>
      </c>
      <c r="G899" s="259" t="s">
        <v>34</v>
      </c>
    </row>
    <row r="900" spans="1:7" ht="15" thickBot="1" x14ac:dyDescent="0.35">
      <c r="A900" s="260"/>
      <c r="B900" s="261" t="s">
        <v>34</v>
      </c>
      <c r="C900" s="261" t="s">
        <v>506</v>
      </c>
      <c r="D900" s="261" t="s">
        <v>516</v>
      </c>
      <c r="E900" s="261" t="s">
        <v>737</v>
      </c>
      <c r="F900" s="261" t="s">
        <v>504</v>
      </c>
      <c r="G900" s="262" t="s">
        <v>34</v>
      </c>
    </row>
    <row r="901" spans="1:7" x14ac:dyDescent="0.3">
      <c r="A901" s="154" t="s">
        <v>394</v>
      </c>
      <c r="B901" s="157" t="s">
        <v>378</v>
      </c>
      <c r="C901" s="156">
        <v>59</v>
      </c>
      <c r="D901" s="156">
        <v>59</v>
      </c>
      <c r="E901" s="157" t="s">
        <v>487</v>
      </c>
      <c r="F901" s="157" t="s">
        <v>487</v>
      </c>
      <c r="G901" s="180">
        <v>52529</v>
      </c>
    </row>
    <row r="902" spans="1:7" ht="15" thickBot="1" x14ac:dyDescent="0.35">
      <c r="A902" s="154"/>
      <c r="B902" s="157" t="s">
        <v>34</v>
      </c>
      <c r="C902" s="157" t="s">
        <v>675</v>
      </c>
      <c r="D902" s="157" t="s">
        <v>675</v>
      </c>
      <c r="E902" s="157" t="s">
        <v>724</v>
      </c>
      <c r="F902" s="157" t="s">
        <v>495</v>
      </c>
      <c r="G902" s="172" t="s">
        <v>34</v>
      </c>
    </row>
    <row r="903" spans="1:7" x14ac:dyDescent="0.3">
      <c r="A903" s="253" t="s">
        <v>395</v>
      </c>
      <c r="B903" s="254" t="s">
        <v>378</v>
      </c>
      <c r="C903" s="255">
        <v>88</v>
      </c>
      <c r="D903" s="255">
        <v>166</v>
      </c>
      <c r="E903" s="254" t="s">
        <v>514</v>
      </c>
      <c r="F903" s="254" t="s">
        <v>514</v>
      </c>
      <c r="G903" s="256">
        <v>160248</v>
      </c>
    </row>
    <row r="904" spans="1:7" x14ac:dyDescent="0.3">
      <c r="A904" s="257"/>
      <c r="B904" s="258" t="s">
        <v>34</v>
      </c>
      <c r="C904" s="258" t="s">
        <v>488</v>
      </c>
      <c r="D904" s="258" t="s">
        <v>538</v>
      </c>
      <c r="E904" s="258" t="s">
        <v>497</v>
      </c>
      <c r="F904" s="258" t="s">
        <v>504</v>
      </c>
      <c r="G904" s="259" t="s">
        <v>34</v>
      </c>
    </row>
    <row r="905" spans="1:7" x14ac:dyDescent="0.3">
      <c r="A905" s="257"/>
      <c r="B905" s="258" t="s">
        <v>34</v>
      </c>
      <c r="C905" s="258" t="s">
        <v>488</v>
      </c>
      <c r="D905" s="258" t="s">
        <v>499</v>
      </c>
      <c r="E905" s="258" t="s">
        <v>497</v>
      </c>
      <c r="F905" s="258" t="s">
        <v>504</v>
      </c>
      <c r="G905" s="259" t="s">
        <v>34</v>
      </c>
    </row>
    <row r="906" spans="1:7" x14ac:dyDescent="0.3">
      <c r="A906" s="257"/>
      <c r="B906" s="258" t="s">
        <v>34</v>
      </c>
      <c r="C906" s="258" t="s">
        <v>501</v>
      </c>
      <c r="D906" s="258" t="s">
        <v>516</v>
      </c>
      <c r="E906" s="258" t="s">
        <v>497</v>
      </c>
      <c r="F906" s="258" t="s">
        <v>504</v>
      </c>
      <c r="G906" s="259" t="s">
        <v>34</v>
      </c>
    </row>
    <row r="907" spans="1:7" x14ac:dyDescent="0.3">
      <c r="A907" s="257"/>
      <c r="B907" s="258" t="s">
        <v>34</v>
      </c>
      <c r="C907" s="258" t="s">
        <v>488</v>
      </c>
      <c r="D907" s="258" t="s">
        <v>496</v>
      </c>
      <c r="E907" s="258" t="s">
        <v>497</v>
      </c>
      <c r="F907" s="258" t="s">
        <v>504</v>
      </c>
      <c r="G907" s="259" t="s">
        <v>34</v>
      </c>
    </row>
    <row r="908" spans="1:7" x14ac:dyDescent="0.3">
      <c r="A908" s="257"/>
      <c r="B908" s="258" t="s">
        <v>34</v>
      </c>
      <c r="C908" s="258" t="s">
        <v>498</v>
      </c>
      <c r="D908" s="258" t="s">
        <v>496</v>
      </c>
      <c r="E908" s="258" t="s">
        <v>497</v>
      </c>
      <c r="F908" s="258" t="s">
        <v>504</v>
      </c>
      <c r="G908" s="259" t="s">
        <v>34</v>
      </c>
    </row>
    <row r="909" spans="1:7" x14ac:dyDescent="0.3">
      <c r="A909" s="257"/>
      <c r="B909" s="258" t="s">
        <v>34</v>
      </c>
      <c r="C909" s="258" t="s">
        <v>488</v>
      </c>
      <c r="D909" s="258" t="s">
        <v>496</v>
      </c>
      <c r="E909" s="258" t="s">
        <v>497</v>
      </c>
      <c r="F909" s="258" t="s">
        <v>504</v>
      </c>
      <c r="G909" s="259" t="s">
        <v>34</v>
      </c>
    </row>
    <row r="910" spans="1:7" x14ac:dyDescent="0.3">
      <c r="A910" s="257"/>
      <c r="B910" s="258" t="s">
        <v>34</v>
      </c>
      <c r="C910" s="258" t="s">
        <v>572</v>
      </c>
      <c r="D910" s="258" t="s">
        <v>551</v>
      </c>
      <c r="E910" s="258" t="s">
        <v>497</v>
      </c>
      <c r="F910" s="258" t="s">
        <v>504</v>
      </c>
      <c r="G910" s="259" t="s">
        <v>34</v>
      </c>
    </row>
    <row r="911" spans="1:7" x14ac:dyDescent="0.3">
      <c r="A911" s="257"/>
      <c r="B911" s="258" t="s">
        <v>34</v>
      </c>
      <c r="C911" s="258" t="s">
        <v>597</v>
      </c>
      <c r="D911" s="258" t="s">
        <v>548</v>
      </c>
      <c r="E911" s="258" t="s">
        <v>497</v>
      </c>
      <c r="F911" s="258" t="s">
        <v>504</v>
      </c>
      <c r="G911" s="259" t="s">
        <v>34</v>
      </c>
    </row>
    <row r="912" spans="1:7" x14ac:dyDescent="0.3">
      <c r="A912" s="257"/>
      <c r="B912" s="258" t="s">
        <v>34</v>
      </c>
      <c r="C912" s="258" t="s">
        <v>499</v>
      </c>
      <c r="D912" s="258" t="s">
        <v>644</v>
      </c>
      <c r="E912" s="258" t="s">
        <v>497</v>
      </c>
      <c r="F912" s="258" t="s">
        <v>504</v>
      </c>
      <c r="G912" s="259" t="s">
        <v>34</v>
      </c>
    </row>
    <row r="913" spans="1:7" x14ac:dyDescent="0.3">
      <c r="A913" s="257"/>
      <c r="B913" s="258" t="s">
        <v>34</v>
      </c>
      <c r="C913" s="258" t="s">
        <v>498</v>
      </c>
      <c r="D913" s="258" t="s">
        <v>496</v>
      </c>
      <c r="E913" s="258" t="s">
        <v>497</v>
      </c>
      <c r="F913" s="258" t="s">
        <v>504</v>
      </c>
      <c r="G913" s="259" t="s">
        <v>34</v>
      </c>
    </row>
    <row r="914" spans="1:7" x14ac:dyDescent="0.3">
      <c r="A914" s="257"/>
      <c r="B914" s="258" t="s">
        <v>34</v>
      </c>
      <c r="C914" s="258" t="s">
        <v>488</v>
      </c>
      <c r="D914" s="258" t="s">
        <v>505</v>
      </c>
      <c r="E914" s="258" t="s">
        <v>497</v>
      </c>
      <c r="F914" s="258" t="s">
        <v>504</v>
      </c>
      <c r="G914" s="259" t="s">
        <v>34</v>
      </c>
    </row>
    <row r="915" spans="1:7" x14ac:dyDescent="0.3">
      <c r="A915" s="257"/>
      <c r="B915" s="258" t="s">
        <v>34</v>
      </c>
      <c r="C915" s="258" t="s">
        <v>488</v>
      </c>
      <c r="D915" s="258" t="s">
        <v>505</v>
      </c>
      <c r="E915" s="258" t="s">
        <v>497</v>
      </c>
      <c r="F915" s="258" t="s">
        <v>504</v>
      </c>
      <c r="G915" s="259" t="s">
        <v>34</v>
      </c>
    </row>
    <row r="916" spans="1:7" x14ac:dyDescent="0.3">
      <c r="A916" s="257"/>
      <c r="B916" s="258" t="s">
        <v>34</v>
      </c>
      <c r="C916" s="258" t="s">
        <v>487</v>
      </c>
      <c r="D916" s="258" t="s">
        <v>496</v>
      </c>
      <c r="E916" s="258" t="s">
        <v>497</v>
      </c>
      <c r="F916" s="258" t="s">
        <v>504</v>
      </c>
      <c r="G916" s="259" t="s">
        <v>34</v>
      </c>
    </row>
    <row r="917" spans="1:7" ht="15" thickBot="1" x14ac:dyDescent="0.35">
      <c r="A917" s="260"/>
      <c r="B917" s="261" t="s">
        <v>34</v>
      </c>
      <c r="C917" s="261" t="s">
        <v>488</v>
      </c>
      <c r="D917" s="261" t="s">
        <v>499</v>
      </c>
      <c r="E917" s="261" t="s">
        <v>497</v>
      </c>
      <c r="F917" s="261" t="s">
        <v>504</v>
      </c>
      <c r="G917" s="262" t="s">
        <v>34</v>
      </c>
    </row>
    <row r="918" spans="1:7" x14ac:dyDescent="0.3">
      <c r="A918" s="154" t="s">
        <v>396</v>
      </c>
      <c r="B918" s="157" t="s">
        <v>378</v>
      </c>
      <c r="C918" s="156">
        <v>134</v>
      </c>
      <c r="D918" s="156">
        <v>107</v>
      </c>
      <c r="E918" s="157" t="s">
        <v>496</v>
      </c>
      <c r="F918" s="157" t="s">
        <v>496</v>
      </c>
      <c r="G918" s="180">
        <v>123979</v>
      </c>
    </row>
    <row r="919" spans="1:7" x14ac:dyDescent="0.3">
      <c r="A919" s="154"/>
      <c r="B919" s="157" t="s">
        <v>34</v>
      </c>
      <c r="C919" s="157" t="s">
        <v>751</v>
      </c>
      <c r="D919" s="157" t="s">
        <v>736</v>
      </c>
      <c r="E919" s="157" t="s">
        <v>724</v>
      </c>
      <c r="F919" s="157" t="s">
        <v>528</v>
      </c>
      <c r="G919" s="172" t="s">
        <v>34</v>
      </c>
    </row>
    <row r="920" spans="1:7" x14ac:dyDescent="0.3">
      <c r="A920" s="154"/>
      <c r="B920" s="157" t="s">
        <v>34</v>
      </c>
      <c r="C920" s="157" t="s">
        <v>538</v>
      </c>
      <c r="D920" s="157" t="s">
        <v>524</v>
      </c>
      <c r="E920" s="157" t="s">
        <v>724</v>
      </c>
      <c r="F920" s="157" t="s">
        <v>528</v>
      </c>
      <c r="G920" s="172" t="s">
        <v>34</v>
      </c>
    </row>
    <row r="921" spans="1:7" x14ac:dyDescent="0.3">
      <c r="A921" s="154"/>
      <c r="B921" s="157" t="s">
        <v>34</v>
      </c>
      <c r="C921" s="157" t="s">
        <v>519</v>
      </c>
      <c r="D921" s="157" t="s">
        <v>492</v>
      </c>
      <c r="E921" s="157" t="s">
        <v>724</v>
      </c>
      <c r="F921" s="157" t="s">
        <v>528</v>
      </c>
      <c r="G921" s="172" t="s">
        <v>34</v>
      </c>
    </row>
    <row r="922" spans="1:7" x14ac:dyDescent="0.3">
      <c r="A922" s="154"/>
      <c r="B922" s="157" t="s">
        <v>34</v>
      </c>
      <c r="C922" s="157" t="s">
        <v>489</v>
      </c>
      <c r="D922" s="157" t="s">
        <v>524</v>
      </c>
      <c r="E922" s="157" t="s">
        <v>724</v>
      </c>
      <c r="F922" s="157" t="s">
        <v>528</v>
      </c>
      <c r="G922" s="172" t="s">
        <v>34</v>
      </c>
    </row>
    <row r="923" spans="1:7" ht="15" thickBot="1" x14ac:dyDescent="0.35">
      <c r="A923" s="154"/>
      <c r="B923" s="157" t="s">
        <v>34</v>
      </c>
      <c r="C923" s="157" t="s">
        <v>538</v>
      </c>
      <c r="D923" s="157" t="s">
        <v>524</v>
      </c>
      <c r="E923" s="157" t="s">
        <v>724</v>
      </c>
      <c r="F923" s="157" t="s">
        <v>528</v>
      </c>
      <c r="G923" s="172" t="s">
        <v>34</v>
      </c>
    </row>
    <row r="924" spans="1:7" x14ac:dyDescent="0.3">
      <c r="A924" s="253" t="s">
        <v>397</v>
      </c>
      <c r="B924" s="254" t="s">
        <v>378</v>
      </c>
      <c r="C924" s="255">
        <v>254</v>
      </c>
      <c r="D924" s="255">
        <v>325</v>
      </c>
      <c r="E924" s="254" t="s">
        <v>516</v>
      </c>
      <c r="F924" s="254" t="s">
        <v>516</v>
      </c>
      <c r="G924" s="256">
        <v>395660</v>
      </c>
    </row>
    <row r="925" spans="1:7" x14ac:dyDescent="0.3">
      <c r="A925" s="257"/>
      <c r="B925" s="258" t="s">
        <v>34</v>
      </c>
      <c r="C925" s="258" t="s">
        <v>505</v>
      </c>
      <c r="D925" s="258" t="s">
        <v>499</v>
      </c>
      <c r="E925" s="258" t="s">
        <v>611</v>
      </c>
      <c r="F925" s="258" t="s">
        <v>528</v>
      </c>
      <c r="G925" s="259" t="s">
        <v>34</v>
      </c>
    </row>
    <row r="926" spans="1:7" x14ac:dyDescent="0.3">
      <c r="A926" s="257"/>
      <c r="B926" s="258" t="s">
        <v>34</v>
      </c>
      <c r="C926" s="258" t="s">
        <v>488</v>
      </c>
      <c r="D926" s="258" t="s">
        <v>489</v>
      </c>
      <c r="E926" s="258" t="s">
        <v>611</v>
      </c>
      <c r="F926" s="258" t="s">
        <v>528</v>
      </c>
      <c r="G926" s="259" t="s">
        <v>34</v>
      </c>
    </row>
    <row r="927" spans="1:7" x14ac:dyDescent="0.3">
      <c r="A927" s="257"/>
      <c r="B927" s="258" t="s">
        <v>34</v>
      </c>
      <c r="C927" s="258" t="s">
        <v>538</v>
      </c>
      <c r="D927" s="258" t="s">
        <v>492</v>
      </c>
      <c r="E927" s="258" t="s">
        <v>611</v>
      </c>
      <c r="F927" s="258" t="s">
        <v>528</v>
      </c>
      <c r="G927" s="259" t="s">
        <v>34</v>
      </c>
    </row>
    <row r="928" spans="1:7" x14ac:dyDescent="0.3">
      <c r="A928" s="257"/>
      <c r="B928" s="258" t="s">
        <v>34</v>
      </c>
      <c r="C928" s="258" t="s">
        <v>489</v>
      </c>
      <c r="D928" s="258" t="s">
        <v>516</v>
      </c>
      <c r="E928" s="258" t="s">
        <v>611</v>
      </c>
      <c r="F928" s="258" t="s">
        <v>528</v>
      </c>
      <c r="G928" s="259" t="s">
        <v>34</v>
      </c>
    </row>
    <row r="929" spans="1:7" x14ac:dyDescent="0.3">
      <c r="A929" s="257"/>
      <c r="B929" s="258" t="s">
        <v>34</v>
      </c>
      <c r="C929" s="258" t="s">
        <v>521</v>
      </c>
      <c r="D929" s="258" t="s">
        <v>525</v>
      </c>
      <c r="E929" s="258" t="s">
        <v>611</v>
      </c>
      <c r="F929" s="258" t="s">
        <v>528</v>
      </c>
      <c r="G929" s="259" t="s">
        <v>34</v>
      </c>
    </row>
    <row r="930" spans="1:7" x14ac:dyDescent="0.3">
      <c r="A930" s="257"/>
      <c r="B930" s="258" t="s">
        <v>34</v>
      </c>
      <c r="C930" s="258" t="s">
        <v>538</v>
      </c>
      <c r="D930" s="258" t="s">
        <v>524</v>
      </c>
      <c r="E930" s="258" t="s">
        <v>611</v>
      </c>
      <c r="F930" s="258" t="s">
        <v>528</v>
      </c>
      <c r="G930" s="259" t="s">
        <v>34</v>
      </c>
    </row>
    <row r="931" spans="1:7" x14ac:dyDescent="0.3">
      <c r="A931" s="257"/>
      <c r="B931" s="258" t="s">
        <v>34</v>
      </c>
      <c r="C931" s="258" t="s">
        <v>521</v>
      </c>
      <c r="D931" s="258" t="s">
        <v>493</v>
      </c>
      <c r="E931" s="258" t="s">
        <v>611</v>
      </c>
      <c r="F931" s="258" t="s">
        <v>528</v>
      </c>
      <c r="G931" s="259" t="s">
        <v>34</v>
      </c>
    </row>
    <row r="932" spans="1:7" x14ac:dyDescent="0.3">
      <c r="A932" s="257"/>
      <c r="B932" s="258" t="s">
        <v>34</v>
      </c>
      <c r="C932" s="258" t="s">
        <v>506</v>
      </c>
      <c r="D932" s="258" t="s">
        <v>514</v>
      </c>
      <c r="E932" s="258" t="s">
        <v>611</v>
      </c>
      <c r="F932" s="258" t="s">
        <v>528</v>
      </c>
      <c r="G932" s="259" t="s">
        <v>34</v>
      </c>
    </row>
    <row r="933" spans="1:7" x14ac:dyDescent="0.3">
      <c r="A933" s="257"/>
      <c r="B933" s="258" t="s">
        <v>34</v>
      </c>
      <c r="C933" s="258" t="s">
        <v>506</v>
      </c>
      <c r="D933" s="258" t="s">
        <v>516</v>
      </c>
      <c r="E933" s="258" t="s">
        <v>611</v>
      </c>
      <c r="F933" s="258" t="s">
        <v>528</v>
      </c>
      <c r="G933" s="259" t="s">
        <v>34</v>
      </c>
    </row>
    <row r="934" spans="1:7" x14ac:dyDescent="0.3">
      <c r="A934" s="257"/>
      <c r="B934" s="258" t="s">
        <v>34</v>
      </c>
      <c r="C934" s="258" t="s">
        <v>501</v>
      </c>
      <c r="D934" s="258" t="s">
        <v>542</v>
      </c>
      <c r="E934" s="258" t="s">
        <v>611</v>
      </c>
      <c r="F934" s="258" t="s">
        <v>528</v>
      </c>
      <c r="G934" s="259" t="s">
        <v>34</v>
      </c>
    </row>
    <row r="935" spans="1:7" x14ac:dyDescent="0.3">
      <c r="A935" s="257"/>
      <c r="B935" s="258" t="s">
        <v>34</v>
      </c>
      <c r="C935" s="258" t="s">
        <v>752</v>
      </c>
      <c r="D935" s="258" t="s">
        <v>551</v>
      </c>
      <c r="E935" s="258" t="s">
        <v>611</v>
      </c>
      <c r="F935" s="258" t="s">
        <v>528</v>
      </c>
      <c r="G935" s="259" t="s">
        <v>34</v>
      </c>
    </row>
    <row r="936" spans="1:7" x14ac:dyDescent="0.3">
      <c r="A936" s="257"/>
      <c r="B936" s="258" t="s">
        <v>34</v>
      </c>
      <c r="C936" s="258" t="s">
        <v>521</v>
      </c>
      <c r="D936" s="258" t="s">
        <v>659</v>
      </c>
      <c r="E936" s="258" t="s">
        <v>611</v>
      </c>
      <c r="F936" s="258" t="s">
        <v>528</v>
      </c>
      <c r="G936" s="259" t="s">
        <v>34</v>
      </c>
    </row>
    <row r="937" spans="1:7" x14ac:dyDescent="0.3">
      <c r="A937" s="257"/>
      <c r="B937" s="258" t="s">
        <v>34</v>
      </c>
      <c r="C937" s="258" t="s">
        <v>524</v>
      </c>
      <c r="D937" s="258" t="s">
        <v>572</v>
      </c>
      <c r="E937" s="258" t="s">
        <v>611</v>
      </c>
      <c r="F937" s="258" t="s">
        <v>528</v>
      </c>
      <c r="G937" s="259" t="s">
        <v>34</v>
      </c>
    </row>
    <row r="938" spans="1:7" x14ac:dyDescent="0.3">
      <c r="A938" s="257"/>
      <c r="B938" s="258" t="s">
        <v>34</v>
      </c>
      <c r="C938" s="258" t="s">
        <v>521</v>
      </c>
      <c r="D938" s="258" t="s">
        <v>542</v>
      </c>
      <c r="E938" s="258" t="s">
        <v>611</v>
      </c>
      <c r="F938" s="258" t="s">
        <v>528</v>
      </c>
      <c r="G938" s="259" t="s">
        <v>34</v>
      </c>
    </row>
    <row r="939" spans="1:7" x14ac:dyDescent="0.3">
      <c r="A939" s="257"/>
      <c r="B939" s="258" t="s">
        <v>34</v>
      </c>
      <c r="C939" s="258" t="s">
        <v>496</v>
      </c>
      <c r="D939" s="258" t="s">
        <v>514</v>
      </c>
      <c r="E939" s="258" t="s">
        <v>611</v>
      </c>
      <c r="F939" s="258" t="s">
        <v>528</v>
      </c>
      <c r="G939" s="259" t="s">
        <v>34</v>
      </c>
    </row>
    <row r="940" spans="1:7" x14ac:dyDescent="0.3">
      <c r="A940" s="257"/>
      <c r="B940" s="258" t="s">
        <v>34</v>
      </c>
      <c r="C940" s="258" t="s">
        <v>505</v>
      </c>
      <c r="D940" s="258" t="s">
        <v>506</v>
      </c>
      <c r="E940" s="258" t="s">
        <v>611</v>
      </c>
      <c r="F940" s="258" t="s">
        <v>528</v>
      </c>
      <c r="G940" s="259" t="s">
        <v>34</v>
      </c>
    </row>
    <row r="941" spans="1:7" x14ac:dyDescent="0.3">
      <c r="A941" s="257"/>
      <c r="B941" s="258" t="s">
        <v>34</v>
      </c>
      <c r="C941" s="258" t="s">
        <v>505</v>
      </c>
      <c r="D941" s="258" t="s">
        <v>506</v>
      </c>
      <c r="E941" s="258" t="s">
        <v>611</v>
      </c>
      <c r="F941" s="258" t="s">
        <v>528</v>
      </c>
      <c r="G941" s="259" t="s">
        <v>34</v>
      </c>
    </row>
    <row r="942" spans="1:7" x14ac:dyDescent="0.3">
      <c r="A942" s="257"/>
      <c r="B942" s="258" t="s">
        <v>34</v>
      </c>
      <c r="C942" s="258" t="s">
        <v>524</v>
      </c>
      <c r="D942" s="258" t="s">
        <v>519</v>
      </c>
      <c r="E942" s="258" t="s">
        <v>611</v>
      </c>
      <c r="F942" s="258" t="s">
        <v>528</v>
      </c>
      <c r="G942" s="259" t="s">
        <v>34</v>
      </c>
    </row>
    <row r="943" spans="1:7" ht="15" thickBot="1" x14ac:dyDescent="0.35">
      <c r="A943" s="260"/>
      <c r="B943" s="261" t="s">
        <v>34</v>
      </c>
      <c r="C943" s="261" t="s">
        <v>516</v>
      </c>
      <c r="D943" s="261" t="s">
        <v>753</v>
      </c>
      <c r="E943" s="261" t="s">
        <v>611</v>
      </c>
      <c r="F943" s="261" t="s">
        <v>528</v>
      </c>
      <c r="G943" s="262" t="s">
        <v>34</v>
      </c>
    </row>
    <row r="944" spans="1:7" x14ac:dyDescent="0.3">
      <c r="A944" s="154" t="s">
        <v>398</v>
      </c>
      <c r="B944" s="157" t="s">
        <v>378</v>
      </c>
      <c r="C944" s="156">
        <v>25</v>
      </c>
      <c r="D944" s="156">
        <v>37</v>
      </c>
      <c r="E944" s="157" t="s">
        <v>506</v>
      </c>
      <c r="F944" s="157" t="s">
        <v>506</v>
      </c>
      <c r="G944" s="180">
        <v>61834</v>
      </c>
    </row>
    <row r="945" spans="1:7" x14ac:dyDescent="0.3">
      <c r="A945" s="154"/>
      <c r="B945" s="157" t="s">
        <v>34</v>
      </c>
      <c r="C945" s="157" t="s">
        <v>524</v>
      </c>
      <c r="D945" s="157" t="s">
        <v>563</v>
      </c>
      <c r="E945" s="157" t="s">
        <v>757</v>
      </c>
      <c r="F945" s="157" t="s">
        <v>504</v>
      </c>
      <c r="G945" s="172" t="s">
        <v>34</v>
      </c>
    </row>
    <row r="946" spans="1:7" x14ac:dyDescent="0.3">
      <c r="A946" s="154"/>
      <c r="B946" s="157" t="s">
        <v>34</v>
      </c>
      <c r="C946" s="157" t="s">
        <v>487</v>
      </c>
      <c r="D946" s="157" t="s">
        <v>505</v>
      </c>
      <c r="E946" s="157" t="s">
        <v>758</v>
      </c>
      <c r="F946" s="157" t="s">
        <v>680</v>
      </c>
      <c r="G946" s="172" t="s">
        <v>34</v>
      </c>
    </row>
    <row r="947" spans="1:7" x14ac:dyDescent="0.3">
      <c r="A947" s="154"/>
      <c r="B947" s="157" t="s">
        <v>34</v>
      </c>
      <c r="C947" s="157" t="s">
        <v>487</v>
      </c>
      <c r="D947" s="157" t="s">
        <v>505</v>
      </c>
      <c r="E947" s="157" t="s">
        <v>758</v>
      </c>
      <c r="F947" s="157" t="s">
        <v>680</v>
      </c>
      <c r="G947" s="172" t="s">
        <v>34</v>
      </c>
    </row>
    <row r="948" spans="1:7" x14ac:dyDescent="0.3">
      <c r="A948" s="154"/>
      <c r="B948" s="157" t="s">
        <v>34</v>
      </c>
      <c r="C948" s="157" t="s">
        <v>487</v>
      </c>
      <c r="D948" s="157" t="s">
        <v>498</v>
      </c>
      <c r="E948" s="157" t="s">
        <v>758</v>
      </c>
      <c r="F948" s="157" t="s">
        <v>680</v>
      </c>
      <c r="G948" s="172" t="s">
        <v>34</v>
      </c>
    </row>
    <row r="949" spans="1:7" x14ac:dyDescent="0.3">
      <c r="A949" s="154"/>
      <c r="B949" s="157" t="s">
        <v>34</v>
      </c>
      <c r="C949" s="157" t="s">
        <v>487</v>
      </c>
      <c r="D949" s="157" t="s">
        <v>496</v>
      </c>
      <c r="E949" s="157" t="s">
        <v>758</v>
      </c>
      <c r="F949" s="157" t="s">
        <v>680</v>
      </c>
      <c r="G949" s="172" t="s">
        <v>34</v>
      </c>
    </row>
    <row r="950" spans="1:7" x14ac:dyDescent="0.3">
      <c r="A950" s="154"/>
      <c r="B950" s="157" t="s">
        <v>34</v>
      </c>
      <c r="C950" s="157" t="s">
        <v>487</v>
      </c>
      <c r="D950" s="157" t="s">
        <v>496</v>
      </c>
      <c r="E950" s="157" t="s">
        <v>758</v>
      </c>
      <c r="F950" s="157" t="s">
        <v>680</v>
      </c>
      <c r="G950" s="172" t="s">
        <v>34</v>
      </c>
    </row>
    <row r="951" spans="1:7" x14ac:dyDescent="0.3">
      <c r="A951" s="154"/>
      <c r="B951" s="157" t="s">
        <v>34</v>
      </c>
      <c r="C951" s="157" t="s">
        <v>487</v>
      </c>
      <c r="D951" s="157" t="s">
        <v>505</v>
      </c>
      <c r="E951" s="157" t="s">
        <v>757</v>
      </c>
      <c r="F951" s="157" t="s">
        <v>504</v>
      </c>
      <c r="G951" s="172" t="s">
        <v>34</v>
      </c>
    </row>
    <row r="952" spans="1:7" ht="15" thickBot="1" x14ac:dyDescent="0.35">
      <c r="A952" s="154"/>
      <c r="B952" s="157" t="s">
        <v>34</v>
      </c>
      <c r="C952" s="157" t="s">
        <v>499</v>
      </c>
      <c r="D952" s="157" t="s">
        <v>551</v>
      </c>
      <c r="E952" s="157" t="s">
        <v>757</v>
      </c>
      <c r="F952" s="157" t="s">
        <v>504</v>
      </c>
      <c r="G952" s="172" t="s">
        <v>34</v>
      </c>
    </row>
    <row r="953" spans="1:7" x14ac:dyDescent="0.3">
      <c r="A953" s="253" t="s">
        <v>399</v>
      </c>
      <c r="B953" s="254" t="s">
        <v>378</v>
      </c>
      <c r="C953" s="255">
        <v>55</v>
      </c>
      <c r="D953" s="255">
        <v>41</v>
      </c>
      <c r="E953" s="254" t="s">
        <v>505</v>
      </c>
      <c r="F953" s="254" t="s">
        <v>505</v>
      </c>
      <c r="G953" s="256">
        <v>96942</v>
      </c>
    </row>
    <row r="954" spans="1:7" x14ac:dyDescent="0.3">
      <c r="A954" s="257"/>
      <c r="B954" s="258" t="s">
        <v>34</v>
      </c>
      <c r="C954" s="258" t="s">
        <v>502</v>
      </c>
      <c r="D954" s="258" t="s">
        <v>507</v>
      </c>
      <c r="E954" s="258" t="s">
        <v>690</v>
      </c>
      <c r="F954" s="258" t="s">
        <v>764</v>
      </c>
      <c r="G954" s="259" t="s">
        <v>34</v>
      </c>
    </row>
    <row r="955" spans="1:7" x14ac:dyDescent="0.3">
      <c r="A955" s="257"/>
      <c r="B955" s="258" t="s">
        <v>34</v>
      </c>
      <c r="C955" s="258" t="s">
        <v>524</v>
      </c>
      <c r="D955" s="258" t="s">
        <v>506</v>
      </c>
      <c r="E955" s="258" t="s">
        <v>674</v>
      </c>
      <c r="F955" s="258" t="s">
        <v>764</v>
      </c>
      <c r="G955" s="259" t="s">
        <v>34</v>
      </c>
    </row>
    <row r="956" spans="1:7" x14ac:dyDescent="0.3">
      <c r="A956" s="257"/>
      <c r="B956" s="258" t="s">
        <v>34</v>
      </c>
      <c r="C956" s="258" t="s">
        <v>492</v>
      </c>
      <c r="D956" s="258" t="s">
        <v>506</v>
      </c>
      <c r="E956" s="258" t="s">
        <v>674</v>
      </c>
      <c r="F956" s="258" t="s">
        <v>764</v>
      </c>
      <c r="G956" s="259" t="s">
        <v>34</v>
      </c>
    </row>
    <row r="957" spans="1:7" ht="15" thickBot="1" x14ac:dyDescent="0.35">
      <c r="A957" s="260"/>
      <c r="B957" s="261" t="s">
        <v>34</v>
      </c>
      <c r="C957" s="261" t="s">
        <v>551</v>
      </c>
      <c r="D957" s="261" t="s">
        <v>551</v>
      </c>
      <c r="E957" s="261" t="s">
        <v>551</v>
      </c>
      <c r="F957" s="261" t="s">
        <v>551</v>
      </c>
      <c r="G957" s="262" t="s">
        <v>34</v>
      </c>
    </row>
    <row r="958" spans="1:7" x14ac:dyDescent="0.3">
      <c r="A958" s="154" t="s">
        <v>400</v>
      </c>
      <c r="B958" s="157" t="s">
        <v>378</v>
      </c>
      <c r="C958" s="156">
        <v>145</v>
      </c>
      <c r="D958" s="156">
        <v>208</v>
      </c>
      <c r="E958" s="157" t="s">
        <v>521</v>
      </c>
      <c r="F958" s="157" t="s">
        <v>521</v>
      </c>
      <c r="G958" s="180">
        <v>149955</v>
      </c>
    </row>
    <row r="959" spans="1:7" x14ac:dyDescent="0.3">
      <c r="A959" s="154"/>
      <c r="B959" s="157" t="s">
        <v>34</v>
      </c>
      <c r="C959" s="157" t="s">
        <v>525</v>
      </c>
      <c r="D959" s="157" t="s">
        <v>791</v>
      </c>
      <c r="E959" s="157" t="s">
        <v>724</v>
      </c>
      <c r="F959" s="157" t="s">
        <v>515</v>
      </c>
      <c r="G959" s="172" t="s">
        <v>34</v>
      </c>
    </row>
    <row r="960" spans="1:7" x14ac:dyDescent="0.3">
      <c r="A960" s="154"/>
      <c r="B960" s="157" t="s">
        <v>34</v>
      </c>
      <c r="C960" s="157" t="s">
        <v>488</v>
      </c>
      <c r="D960" s="157" t="s">
        <v>505</v>
      </c>
      <c r="E960" s="157" t="s">
        <v>724</v>
      </c>
      <c r="F960" s="157" t="s">
        <v>792</v>
      </c>
      <c r="G960" s="172" t="s">
        <v>34</v>
      </c>
    </row>
    <row r="961" spans="1:7" x14ac:dyDescent="0.3">
      <c r="A961" s="154"/>
      <c r="B961" s="157" t="s">
        <v>34</v>
      </c>
      <c r="C961" s="157" t="s">
        <v>538</v>
      </c>
      <c r="D961" s="157" t="s">
        <v>492</v>
      </c>
      <c r="E961" s="157" t="s">
        <v>724</v>
      </c>
      <c r="F961" s="157" t="s">
        <v>515</v>
      </c>
      <c r="G961" s="172" t="s">
        <v>34</v>
      </c>
    </row>
    <row r="962" spans="1:7" x14ac:dyDescent="0.3">
      <c r="A962" s="154"/>
      <c r="B962" s="157" t="s">
        <v>34</v>
      </c>
      <c r="C962" s="157" t="s">
        <v>499</v>
      </c>
      <c r="D962" s="157" t="s">
        <v>514</v>
      </c>
      <c r="E962" s="157" t="s">
        <v>724</v>
      </c>
      <c r="F962" s="157" t="s">
        <v>515</v>
      </c>
      <c r="G962" s="172" t="s">
        <v>34</v>
      </c>
    </row>
    <row r="963" spans="1:7" x14ac:dyDescent="0.3">
      <c r="A963" s="154"/>
      <c r="B963" s="157" t="s">
        <v>34</v>
      </c>
      <c r="C963" s="157" t="s">
        <v>538</v>
      </c>
      <c r="D963" s="157" t="s">
        <v>506</v>
      </c>
      <c r="E963" s="157" t="s">
        <v>724</v>
      </c>
      <c r="F963" s="157" t="s">
        <v>515</v>
      </c>
      <c r="G963" s="172" t="s">
        <v>34</v>
      </c>
    </row>
    <row r="964" spans="1:7" x14ac:dyDescent="0.3">
      <c r="A964" s="154"/>
      <c r="B964" s="157" t="s">
        <v>34</v>
      </c>
      <c r="C964" s="157" t="s">
        <v>542</v>
      </c>
      <c r="D964" s="157" t="s">
        <v>707</v>
      </c>
      <c r="E964" s="157" t="s">
        <v>724</v>
      </c>
      <c r="F964" s="157" t="s">
        <v>515</v>
      </c>
      <c r="G964" s="172" t="s">
        <v>34</v>
      </c>
    </row>
    <row r="965" spans="1:7" x14ac:dyDescent="0.3">
      <c r="A965" s="154"/>
      <c r="B965" s="157" t="s">
        <v>34</v>
      </c>
      <c r="C965" s="157" t="s">
        <v>488</v>
      </c>
      <c r="D965" s="157" t="s">
        <v>505</v>
      </c>
      <c r="E965" s="157" t="s">
        <v>724</v>
      </c>
      <c r="F965" s="157" t="s">
        <v>515</v>
      </c>
      <c r="G965" s="172" t="s">
        <v>34</v>
      </c>
    </row>
    <row r="966" spans="1:7" x14ac:dyDescent="0.3">
      <c r="A966" s="154"/>
      <c r="B966" s="157" t="s">
        <v>34</v>
      </c>
      <c r="C966" s="157" t="s">
        <v>538</v>
      </c>
      <c r="D966" s="157" t="s">
        <v>492</v>
      </c>
      <c r="E966" s="157" t="s">
        <v>724</v>
      </c>
      <c r="F966" s="157" t="s">
        <v>515</v>
      </c>
      <c r="G966" s="172" t="s">
        <v>34</v>
      </c>
    </row>
    <row r="967" spans="1:7" x14ac:dyDescent="0.3">
      <c r="A967" s="154"/>
      <c r="B967" s="157" t="s">
        <v>34</v>
      </c>
      <c r="C967" s="157" t="s">
        <v>488</v>
      </c>
      <c r="D967" s="157" t="s">
        <v>538</v>
      </c>
      <c r="E967" s="157" t="s">
        <v>724</v>
      </c>
      <c r="F967" s="157" t="s">
        <v>515</v>
      </c>
      <c r="G967" s="172" t="s">
        <v>34</v>
      </c>
    </row>
    <row r="968" spans="1:7" x14ac:dyDescent="0.3">
      <c r="A968" s="154"/>
      <c r="B968" s="157" t="s">
        <v>34</v>
      </c>
      <c r="C968" s="157" t="s">
        <v>496</v>
      </c>
      <c r="D968" s="157" t="s">
        <v>572</v>
      </c>
      <c r="E968" s="157" t="s">
        <v>724</v>
      </c>
      <c r="F968" s="157" t="s">
        <v>515</v>
      </c>
      <c r="G968" s="172" t="s">
        <v>34</v>
      </c>
    </row>
    <row r="969" spans="1:7" x14ac:dyDescent="0.3">
      <c r="A969" s="154"/>
      <c r="B969" s="157" t="s">
        <v>34</v>
      </c>
      <c r="C969" s="157" t="s">
        <v>498</v>
      </c>
      <c r="D969" s="157" t="s">
        <v>505</v>
      </c>
      <c r="E969" s="157" t="s">
        <v>724</v>
      </c>
      <c r="F969" s="157" t="s">
        <v>515</v>
      </c>
      <c r="G969" s="172" t="s">
        <v>34</v>
      </c>
    </row>
    <row r="970" spans="1:7" x14ac:dyDescent="0.3">
      <c r="A970" s="154"/>
      <c r="B970" s="157" t="s">
        <v>34</v>
      </c>
      <c r="C970" s="157" t="s">
        <v>793</v>
      </c>
      <c r="D970" s="157" t="s">
        <v>551</v>
      </c>
      <c r="E970" s="157" t="s">
        <v>724</v>
      </c>
      <c r="F970" s="157" t="s">
        <v>515</v>
      </c>
      <c r="G970" s="172" t="s">
        <v>34</v>
      </c>
    </row>
    <row r="971" spans="1:7" x14ac:dyDescent="0.3">
      <c r="A971" s="154"/>
      <c r="B971" s="157" t="s">
        <v>34</v>
      </c>
      <c r="C971" s="157" t="s">
        <v>488</v>
      </c>
      <c r="D971" s="157" t="s">
        <v>489</v>
      </c>
      <c r="E971" s="157" t="s">
        <v>724</v>
      </c>
      <c r="F971" s="157" t="s">
        <v>515</v>
      </c>
      <c r="G971" s="172" t="s">
        <v>34</v>
      </c>
    </row>
    <row r="972" spans="1:7" x14ac:dyDescent="0.3">
      <c r="A972" s="154"/>
      <c r="B972" s="157" t="s">
        <v>34</v>
      </c>
      <c r="C972" s="157" t="s">
        <v>498</v>
      </c>
      <c r="D972" s="157" t="s">
        <v>496</v>
      </c>
      <c r="E972" s="157" t="s">
        <v>724</v>
      </c>
      <c r="F972" s="157" t="s">
        <v>515</v>
      </c>
      <c r="G972" s="172" t="s">
        <v>34</v>
      </c>
    </row>
    <row r="973" spans="1:7" x14ac:dyDescent="0.3">
      <c r="A973" s="154"/>
      <c r="B973" s="157" t="s">
        <v>34</v>
      </c>
      <c r="C973" s="157" t="s">
        <v>487</v>
      </c>
      <c r="D973" s="157" t="s">
        <v>538</v>
      </c>
      <c r="E973" s="157" t="s">
        <v>724</v>
      </c>
      <c r="F973" s="157" t="s">
        <v>515</v>
      </c>
      <c r="G973" s="172" t="s">
        <v>34</v>
      </c>
    </row>
    <row r="974" spans="1:7" x14ac:dyDescent="0.3">
      <c r="A974" s="154"/>
      <c r="B974" s="157" t="s">
        <v>34</v>
      </c>
      <c r="C974" s="157" t="s">
        <v>487</v>
      </c>
      <c r="D974" s="157" t="s">
        <v>505</v>
      </c>
      <c r="E974" s="157" t="s">
        <v>794</v>
      </c>
      <c r="F974" s="157" t="s">
        <v>515</v>
      </c>
      <c r="G974" s="172" t="s">
        <v>34</v>
      </c>
    </row>
    <row r="975" spans="1:7" ht="15" thickBot="1" x14ac:dyDescent="0.35">
      <c r="A975" s="154"/>
      <c r="B975" s="157" t="s">
        <v>34</v>
      </c>
      <c r="C975" s="157" t="s">
        <v>505</v>
      </c>
      <c r="D975" s="157" t="s">
        <v>499</v>
      </c>
      <c r="E975" s="157" t="s">
        <v>724</v>
      </c>
      <c r="F975" s="157" t="s">
        <v>515</v>
      </c>
      <c r="G975" s="172" t="s">
        <v>34</v>
      </c>
    </row>
    <row r="976" spans="1:7" x14ac:dyDescent="0.3">
      <c r="A976" s="253" t="s">
        <v>401</v>
      </c>
      <c r="B976" s="254" t="s">
        <v>378</v>
      </c>
      <c r="C976" s="255">
        <v>43</v>
      </c>
      <c r="D976" s="255">
        <v>74</v>
      </c>
      <c r="E976" s="254" t="s">
        <v>492</v>
      </c>
      <c r="F976" s="254" t="s">
        <v>492</v>
      </c>
      <c r="G976" s="256">
        <v>119450</v>
      </c>
    </row>
    <row r="977" spans="1:7" x14ac:dyDescent="0.3">
      <c r="A977" s="257"/>
      <c r="B977" s="258" t="s">
        <v>34</v>
      </c>
      <c r="C977" s="258" t="s">
        <v>498</v>
      </c>
      <c r="D977" s="258" t="s">
        <v>505</v>
      </c>
      <c r="E977" s="258" t="s">
        <v>522</v>
      </c>
      <c r="F977" s="258" t="s">
        <v>743</v>
      </c>
      <c r="G977" s="259" t="s">
        <v>34</v>
      </c>
    </row>
    <row r="978" spans="1:7" x14ac:dyDescent="0.3">
      <c r="A978" s="257"/>
      <c r="B978" s="258" t="s">
        <v>34</v>
      </c>
      <c r="C978" s="258" t="s">
        <v>498</v>
      </c>
      <c r="D978" s="258" t="s">
        <v>499</v>
      </c>
      <c r="E978" s="258" t="s">
        <v>522</v>
      </c>
      <c r="F978" s="258" t="s">
        <v>743</v>
      </c>
      <c r="G978" s="259" t="s">
        <v>34</v>
      </c>
    </row>
    <row r="979" spans="1:7" x14ac:dyDescent="0.3">
      <c r="A979" s="257"/>
      <c r="B979" s="258" t="s">
        <v>34</v>
      </c>
      <c r="C979" s="258" t="s">
        <v>487</v>
      </c>
      <c r="D979" s="258" t="s">
        <v>505</v>
      </c>
      <c r="E979" s="258" t="s">
        <v>522</v>
      </c>
      <c r="F979" s="258" t="s">
        <v>743</v>
      </c>
      <c r="G979" s="259" t="s">
        <v>34</v>
      </c>
    </row>
    <row r="980" spans="1:7" x14ac:dyDescent="0.3">
      <c r="A980" s="257"/>
      <c r="B980" s="258" t="s">
        <v>34</v>
      </c>
      <c r="C980" s="258" t="s">
        <v>487</v>
      </c>
      <c r="D980" s="258" t="s">
        <v>505</v>
      </c>
      <c r="E980" s="258" t="s">
        <v>522</v>
      </c>
      <c r="F980" s="258" t="s">
        <v>743</v>
      </c>
      <c r="G980" s="259" t="s">
        <v>34</v>
      </c>
    </row>
    <row r="981" spans="1:7" x14ac:dyDescent="0.3">
      <c r="A981" s="257"/>
      <c r="B981" s="258" t="s">
        <v>34</v>
      </c>
      <c r="C981" s="258" t="s">
        <v>498</v>
      </c>
      <c r="D981" s="258" t="s">
        <v>496</v>
      </c>
      <c r="E981" s="258" t="s">
        <v>522</v>
      </c>
      <c r="F981" s="258" t="s">
        <v>743</v>
      </c>
      <c r="G981" s="259" t="s">
        <v>34</v>
      </c>
    </row>
    <row r="982" spans="1:7" x14ac:dyDescent="0.3">
      <c r="A982" s="257"/>
      <c r="B982" s="258" t="s">
        <v>34</v>
      </c>
      <c r="C982" s="258" t="s">
        <v>498</v>
      </c>
      <c r="D982" s="258" t="s">
        <v>492</v>
      </c>
      <c r="E982" s="258" t="s">
        <v>522</v>
      </c>
      <c r="F982" s="258" t="s">
        <v>743</v>
      </c>
      <c r="G982" s="259" t="s">
        <v>34</v>
      </c>
    </row>
    <row r="983" spans="1:7" x14ac:dyDescent="0.3">
      <c r="A983" s="257"/>
      <c r="B983" s="258" t="s">
        <v>34</v>
      </c>
      <c r="C983" s="258" t="s">
        <v>487</v>
      </c>
      <c r="D983" s="258" t="s">
        <v>505</v>
      </c>
      <c r="E983" s="258" t="s">
        <v>522</v>
      </c>
      <c r="F983" s="258" t="s">
        <v>743</v>
      </c>
      <c r="G983" s="259" t="s">
        <v>34</v>
      </c>
    </row>
    <row r="984" spans="1:7" x14ac:dyDescent="0.3">
      <c r="A984" s="257"/>
      <c r="B984" s="258" t="s">
        <v>34</v>
      </c>
      <c r="C984" s="258" t="s">
        <v>505</v>
      </c>
      <c r="D984" s="258" t="s">
        <v>519</v>
      </c>
      <c r="E984" s="258" t="s">
        <v>522</v>
      </c>
      <c r="F984" s="258" t="s">
        <v>743</v>
      </c>
      <c r="G984" s="259" t="s">
        <v>34</v>
      </c>
    </row>
    <row r="985" spans="1:7" x14ac:dyDescent="0.3">
      <c r="A985" s="257"/>
      <c r="B985" s="258" t="s">
        <v>34</v>
      </c>
      <c r="C985" s="258" t="s">
        <v>489</v>
      </c>
      <c r="D985" s="258" t="s">
        <v>514</v>
      </c>
      <c r="E985" s="258" t="s">
        <v>522</v>
      </c>
      <c r="F985" s="258" t="s">
        <v>743</v>
      </c>
      <c r="G985" s="259" t="s">
        <v>34</v>
      </c>
    </row>
    <row r="986" spans="1:7" x14ac:dyDescent="0.3">
      <c r="A986" s="257"/>
      <c r="B986" s="258" t="s">
        <v>34</v>
      </c>
      <c r="C986" s="258" t="s">
        <v>498</v>
      </c>
      <c r="D986" s="258" t="s">
        <v>538</v>
      </c>
      <c r="E986" s="258" t="s">
        <v>522</v>
      </c>
      <c r="F986" s="258" t="s">
        <v>491</v>
      </c>
      <c r="G986" s="259" t="s">
        <v>34</v>
      </c>
    </row>
    <row r="987" spans="1:7" ht="15" thickBot="1" x14ac:dyDescent="0.35">
      <c r="A987" s="260"/>
      <c r="B987" s="261" t="s">
        <v>34</v>
      </c>
      <c r="C987" s="261" t="s">
        <v>525</v>
      </c>
      <c r="D987" s="261" t="s">
        <v>551</v>
      </c>
      <c r="E987" s="261" t="s">
        <v>522</v>
      </c>
      <c r="F987" s="261" t="s">
        <v>743</v>
      </c>
      <c r="G987" s="262" t="s">
        <v>34</v>
      </c>
    </row>
    <row r="988" spans="1:7" x14ac:dyDescent="0.3">
      <c r="A988" s="154" t="s">
        <v>402</v>
      </c>
      <c r="B988" s="157" t="s">
        <v>378</v>
      </c>
      <c r="C988" s="156">
        <v>138</v>
      </c>
      <c r="D988" s="156">
        <v>75</v>
      </c>
      <c r="E988" s="157" t="s">
        <v>487</v>
      </c>
      <c r="F988" s="157" t="s">
        <v>487</v>
      </c>
      <c r="G988" s="180">
        <v>55374</v>
      </c>
    </row>
    <row r="989" spans="1:7" ht="15" thickBot="1" x14ac:dyDescent="0.35">
      <c r="A989" s="154"/>
      <c r="B989" s="157" t="s">
        <v>34</v>
      </c>
      <c r="C989" s="157" t="s">
        <v>806</v>
      </c>
      <c r="D989" s="157" t="s">
        <v>807</v>
      </c>
      <c r="E989" s="157" t="s">
        <v>718</v>
      </c>
      <c r="F989" s="157" t="s">
        <v>504</v>
      </c>
      <c r="G989" s="172" t="s">
        <v>34</v>
      </c>
    </row>
    <row r="990" spans="1:7" x14ac:dyDescent="0.3">
      <c r="A990" s="253" t="s">
        <v>403</v>
      </c>
      <c r="B990" s="254" t="s">
        <v>378</v>
      </c>
      <c r="C990" s="255">
        <v>16</v>
      </c>
      <c r="D990" s="255">
        <v>54</v>
      </c>
      <c r="E990" s="254" t="s">
        <v>487</v>
      </c>
      <c r="F990" s="254" t="s">
        <v>487</v>
      </c>
      <c r="G990" s="256">
        <v>59515</v>
      </c>
    </row>
    <row r="991" spans="1:7" ht="15" thickBot="1" x14ac:dyDescent="0.35">
      <c r="A991" s="260"/>
      <c r="B991" s="261" t="s">
        <v>34</v>
      </c>
      <c r="C991" s="261" t="s">
        <v>572</v>
      </c>
      <c r="D991" s="261" t="s">
        <v>684</v>
      </c>
      <c r="E991" s="261" t="s">
        <v>824</v>
      </c>
      <c r="F991" s="261" t="s">
        <v>504</v>
      </c>
      <c r="G991" s="262" t="s">
        <v>34</v>
      </c>
    </row>
    <row r="992" spans="1:7" x14ac:dyDescent="0.3">
      <c r="A992" s="154" t="s">
        <v>404</v>
      </c>
      <c r="B992" s="157" t="s">
        <v>378</v>
      </c>
      <c r="C992" s="156">
        <v>74</v>
      </c>
      <c r="D992" s="156">
        <v>48</v>
      </c>
      <c r="E992" s="157" t="s">
        <v>487</v>
      </c>
      <c r="F992" s="157" t="s">
        <v>487</v>
      </c>
      <c r="G992" s="180">
        <v>52170</v>
      </c>
    </row>
    <row r="993" spans="1:7" ht="15" thickBot="1" x14ac:dyDescent="0.35">
      <c r="A993" s="154"/>
      <c r="B993" s="157" t="s">
        <v>34</v>
      </c>
      <c r="C993" s="157" t="s">
        <v>826</v>
      </c>
      <c r="D993" s="157" t="s">
        <v>827</v>
      </c>
      <c r="E993" s="157" t="s">
        <v>824</v>
      </c>
      <c r="F993" s="157" t="s">
        <v>495</v>
      </c>
      <c r="G993" s="172" t="s">
        <v>34</v>
      </c>
    </row>
    <row r="994" spans="1:7" x14ac:dyDescent="0.3">
      <c r="A994" s="253" t="s">
        <v>405</v>
      </c>
      <c r="B994" s="254" t="s">
        <v>378</v>
      </c>
      <c r="C994" s="255">
        <v>88</v>
      </c>
      <c r="D994" s="255">
        <v>141</v>
      </c>
      <c r="E994" s="254" t="s">
        <v>496</v>
      </c>
      <c r="F994" s="254" t="s">
        <v>496</v>
      </c>
      <c r="G994" s="256">
        <v>124690</v>
      </c>
    </row>
    <row r="995" spans="1:7" x14ac:dyDescent="0.3">
      <c r="A995" s="257"/>
      <c r="B995" s="258" t="s">
        <v>34</v>
      </c>
      <c r="C995" s="258" t="s">
        <v>753</v>
      </c>
      <c r="D995" s="258" t="s">
        <v>831</v>
      </c>
      <c r="E995" s="258" t="s">
        <v>721</v>
      </c>
      <c r="F995" s="258" t="s">
        <v>832</v>
      </c>
      <c r="G995" s="259" t="s">
        <v>34</v>
      </c>
    </row>
    <row r="996" spans="1:7" x14ac:dyDescent="0.3">
      <c r="A996" s="257"/>
      <c r="B996" s="258" t="s">
        <v>34</v>
      </c>
      <c r="C996" s="258" t="s">
        <v>572</v>
      </c>
      <c r="D996" s="258" t="s">
        <v>554</v>
      </c>
      <c r="E996" s="258" t="s">
        <v>721</v>
      </c>
      <c r="F996" s="258" t="s">
        <v>832</v>
      </c>
      <c r="G996" s="259" t="s">
        <v>34</v>
      </c>
    </row>
    <row r="997" spans="1:7" x14ac:dyDescent="0.3">
      <c r="A997" s="257"/>
      <c r="B997" s="258" t="s">
        <v>34</v>
      </c>
      <c r="C997" s="258" t="s">
        <v>505</v>
      </c>
      <c r="D997" s="258" t="s">
        <v>563</v>
      </c>
      <c r="E997" s="258" t="s">
        <v>721</v>
      </c>
      <c r="F997" s="258" t="s">
        <v>832</v>
      </c>
      <c r="G997" s="259" t="s">
        <v>34</v>
      </c>
    </row>
    <row r="998" spans="1:7" x14ac:dyDescent="0.3">
      <c r="A998" s="257"/>
      <c r="B998" s="258" t="s">
        <v>34</v>
      </c>
      <c r="C998" s="258" t="s">
        <v>496</v>
      </c>
      <c r="D998" s="258" t="s">
        <v>514</v>
      </c>
      <c r="E998" s="258" t="s">
        <v>721</v>
      </c>
      <c r="F998" s="258" t="s">
        <v>832</v>
      </c>
      <c r="G998" s="259" t="s">
        <v>34</v>
      </c>
    </row>
    <row r="999" spans="1:7" ht="15" thickBot="1" x14ac:dyDescent="0.35">
      <c r="A999" s="260"/>
      <c r="B999" s="261" t="s">
        <v>34</v>
      </c>
      <c r="C999" s="261" t="s">
        <v>514</v>
      </c>
      <c r="D999" s="261" t="s">
        <v>594</v>
      </c>
      <c r="E999" s="261" t="s">
        <v>833</v>
      </c>
      <c r="F999" s="261" t="s">
        <v>832</v>
      </c>
      <c r="G999" s="262" t="s">
        <v>34</v>
      </c>
    </row>
    <row r="1000" spans="1:7" x14ac:dyDescent="0.3">
      <c r="A1000" s="154" t="s">
        <v>406</v>
      </c>
      <c r="B1000" s="157" t="s">
        <v>378</v>
      </c>
      <c r="C1000" s="156">
        <v>89</v>
      </c>
      <c r="D1000" s="156">
        <v>84</v>
      </c>
      <c r="E1000" s="157" t="s">
        <v>488</v>
      </c>
      <c r="F1000" s="157" t="s">
        <v>488</v>
      </c>
      <c r="G1000" s="180">
        <v>100485</v>
      </c>
    </row>
    <row r="1001" spans="1:7" x14ac:dyDescent="0.3">
      <c r="A1001" s="154"/>
      <c r="B1001" s="157" t="s">
        <v>34</v>
      </c>
      <c r="C1001" s="157" t="s">
        <v>699</v>
      </c>
      <c r="D1001" s="157" t="s">
        <v>844</v>
      </c>
      <c r="E1001" s="157" t="s">
        <v>622</v>
      </c>
      <c r="F1001" s="157" t="s">
        <v>528</v>
      </c>
      <c r="G1001" s="172" t="s">
        <v>34</v>
      </c>
    </row>
    <row r="1002" spans="1:7" x14ac:dyDescent="0.3">
      <c r="A1002" s="154"/>
      <c r="B1002" s="157" t="s">
        <v>34</v>
      </c>
      <c r="C1002" s="157" t="s">
        <v>487</v>
      </c>
      <c r="D1002" s="157" t="s">
        <v>551</v>
      </c>
      <c r="E1002" s="157" t="s">
        <v>556</v>
      </c>
      <c r="F1002" s="157" t="s">
        <v>558</v>
      </c>
      <c r="G1002" s="172" t="s">
        <v>34</v>
      </c>
    </row>
    <row r="1003" spans="1:7" ht="15" thickBot="1" x14ac:dyDescent="0.35">
      <c r="A1003" s="154"/>
      <c r="B1003" s="157" t="s">
        <v>34</v>
      </c>
      <c r="C1003" s="157" t="s">
        <v>487</v>
      </c>
      <c r="D1003" s="157" t="s">
        <v>487</v>
      </c>
      <c r="E1003" s="157" t="s">
        <v>845</v>
      </c>
      <c r="F1003" s="157" t="s">
        <v>558</v>
      </c>
      <c r="G1003" s="172" t="s">
        <v>34</v>
      </c>
    </row>
    <row r="1004" spans="1:7" x14ac:dyDescent="0.3">
      <c r="A1004" s="253" t="s">
        <v>407</v>
      </c>
      <c r="B1004" s="254" t="s">
        <v>378</v>
      </c>
      <c r="C1004" s="255">
        <v>29</v>
      </c>
      <c r="D1004" s="255">
        <v>47</v>
      </c>
      <c r="E1004" s="254" t="s">
        <v>487</v>
      </c>
      <c r="F1004" s="254" t="s">
        <v>487</v>
      </c>
      <c r="G1004" s="256">
        <v>57236</v>
      </c>
    </row>
    <row r="1005" spans="1:7" ht="15" thickBot="1" x14ac:dyDescent="0.35">
      <c r="A1005" s="260"/>
      <c r="B1005" s="261" t="s">
        <v>34</v>
      </c>
      <c r="C1005" s="261" t="s">
        <v>587</v>
      </c>
      <c r="D1005" s="261" t="s">
        <v>547</v>
      </c>
      <c r="E1005" s="261" t="s">
        <v>848</v>
      </c>
      <c r="F1005" s="261" t="s">
        <v>504</v>
      </c>
      <c r="G1005" s="262" t="s">
        <v>34</v>
      </c>
    </row>
    <row r="1006" spans="1:7" x14ac:dyDescent="0.3">
      <c r="A1006" s="154" t="s">
        <v>408</v>
      </c>
      <c r="B1006" s="157" t="s">
        <v>378</v>
      </c>
      <c r="C1006" s="156">
        <v>172</v>
      </c>
      <c r="D1006" s="156">
        <v>90</v>
      </c>
      <c r="E1006" s="157" t="s">
        <v>492</v>
      </c>
      <c r="F1006" s="157" t="s">
        <v>492</v>
      </c>
      <c r="G1006" s="180">
        <v>160312</v>
      </c>
    </row>
    <row r="1007" spans="1:7" x14ac:dyDescent="0.3">
      <c r="A1007" s="154"/>
      <c r="B1007" s="157" t="s">
        <v>34</v>
      </c>
      <c r="C1007" s="157" t="s">
        <v>651</v>
      </c>
      <c r="D1007" s="157" t="s">
        <v>496</v>
      </c>
      <c r="E1007" s="157" t="s">
        <v>528</v>
      </c>
      <c r="F1007" s="157" t="s">
        <v>726</v>
      </c>
      <c r="G1007" s="172" t="s">
        <v>34</v>
      </c>
    </row>
    <row r="1008" spans="1:7" x14ac:dyDescent="0.3">
      <c r="A1008" s="154"/>
      <c r="B1008" s="157" t="s">
        <v>34</v>
      </c>
      <c r="C1008" s="157" t="s">
        <v>496</v>
      </c>
      <c r="D1008" s="157" t="s">
        <v>505</v>
      </c>
      <c r="E1008" s="157" t="s">
        <v>528</v>
      </c>
      <c r="F1008" s="157" t="s">
        <v>726</v>
      </c>
      <c r="G1008" s="172" t="s">
        <v>34</v>
      </c>
    </row>
    <row r="1009" spans="1:7" x14ac:dyDescent="0.3">
      <c r="A1009" s="154"/>
      <c r="B1009" s="157" t="s">
        <v>34</v>
      </c>
      <c r="C1009" s="157" t="s">
        <v>524</v>
      </c>
      <c r="D1009" s="157" t="s">
        <v>505</v>
      </c>
      <c r="E1009" s="157" t="s">
        <v>528</v>
      </c>
      <c r="F1009" s="157" t="s">
        <v>726</v>
      </c>
      <c r="G1009" s="172" t="s">
        <v>34</v>
      </c>
    </row>
    <row r="1010" spans="1:7" x14ac:dyDescent="0.3">
      <c r="A1010" s="154"/>
      <c r="B1010" s="157" t="s">
        <v>34</v>
      </c>
      <c r="C1010" s="157" t="s">
        <v>489</v>
      </c>
      <c r="D1010" s="157" t="s">
        <v>505</v>
      </c>
      <c r="E1010" s="157" t="s">
        <v>528</v>
      </c>
      <c r="F1010" s="157" t="s">
        <v>726</v>
      </c>
      <c r="G1010" s="172" t="s">
        <v>34</v>
      </c>
    </row>
    <row r="1011" spans="1:7" x14ac:dyDescent="0.3">
      <c r="A1011" s="154"/>
      <c r="B1011" s="157" t="s">
        <v>34</v>
      </c>
      <c r="C1011" s="157" t="s">
        <v>538</v>
      </c>
      <c r="D1011" s="157" t="s">
        <v>488</v>
      </c>
      <c r="E1011" s="157" t="s">
        <v>528</v>
      </c>
      <c r="F1011" s="157" t="s">
        <v>726</v>
      </c>
      <c r="G1011" s="172" t="s">
        <v>34</v>
      </c>
    </row>
    <row r="1012" spans="1:7" x14ac:dyDescent="0.3">
      <c r="A1012" s="154"/>
      <c r="B1012" s="157" t="s">
        <v>34</v>
      </c>
      <c r="C1012" s="157" t="s">
        <v>563</v>
      </c>
      <c r="D1012" s="157" t="s">
        <v>505</v>
      </c>
      <c r="E1012" s="157" t="s">
        <v>528</v>
      </c>
      <c r="F1012" s="157" t="s">
        <v>726</v>
      </c>
      <c r="G1012" s="172" t="s">
        <v>34</v>
      </c>
    </row>
    <row r="1013" spans="1:7" x14ac:dyDescent="0.3">
      <c r="A1013" s="154"/>
      <c r="B1013" s="157" t="s">
        <v>34</v>
      </c>
      <c r="C1013" s="157" t="s">
        <v>501</v>
      </c>
      <c r="D1013" s="157" t="s">
        <v>496</v>
      </c>
      <c r="E1013" s="157" t="s">
        <v>528</v>
      </c>
      <c r="F1013" s="157" t="s">
        <v>726</v>
      </c>
      <c r="G1013" s="172" t="s">
        <v>34</v>
      </c>
    </row>
    <row r="1014" spans="1:7" x14ac:dyDescent="0.3">
      <c r="A1014" s="154"/>
      <c r="B1014" s="157" t="s">
        <v>34</v>
      </c>
      <c r="C1014" s="157" t="s">
        <v>538</v>
      </c>
      <c r="D1014" s="157" t="s">
        <v>496</v>
      </c>
      <c r="E1014" s="157" t="s">
        <v>528</v>
      </c>
      <c r="F1014" s="157" t="s">
        <v>726</v>
      </c>
      <c r="G1014" s="172" t="s">
        <v>34</v>
      </c>
    </row>
    <row r="1015" spans="1:7" x14ac:dyDescent="0.3">
      <c r="A1015" s="154"/>
      <c r="B1015" s="157" t="s">
        <v>34</v>
      </c>
      <c r="C1015" s="157" t="s">
        <v>660</v>
      </c>
      <c r="D1015" s="157" t="s">
        <v>851</v>
      </c>
      <c r="E1015" s="157" t="s">
        <v>528</v>
      </c>
      <c r="F1015" s="157" t="s">
        <v>726</v>
      </c>
      <c r="G1015" s="172" t="s">
        <v>34</v>
      </c>
    </row>
    <row r="1016" spans="1:7" x14ac:dyDescent="0.3">
      <c r="A1016" s="154"/>
      <c r="B1016" s="157" t="s">
        <v>34</v>
      </c>
      <c r="C1016" s="157" t="s">
        <v>519</v>
      </c>
      <c r="D1016" s="157" t="s">
        <v>496</v>
      </c>
      <c r="E1016" s="157" t="s">
        <v>528</v>
      </c>
      <c r="F1016" s="157" t="s">
        <v>726</v>
      </c>
      <c r="G1016" s="172" t="s">
        <v>34</v>
      </c>
    </row>
    <row r="1017" spans="1:7" ht="15" thickBot="1" x14ac:dyDescent="0.35">
      <c r="A1017" s="154"/>
      <c r="B1017" s="157" t="s">
        <v>34</v>
      </c>
      <c r="C1017" s="157" t="s">
        <v>524</v>
      </c>
      <c r="D1017" s="157" t="s">
        <v>496</v>
      </c>
      <c r="E1017" s="157" t="s">
        <v>528</v>
      </c>
      <c r="F1017" s="157" t="s">
        <v>726</v>
      </c>
      <c r="G1017" s="172" t="s">
        <v>34</v>
      </c>
    </row>
    <row r="1018" spans="1:7" x14ac:dyDescent="0.3">
      <c r="A1018" s="253" t="s">
        <v>409</v>
      </c>
      <c r="B1018" s="254" t="s">
        <v>378</v>
      </c>
      <c r="C1018" s="255">
        <v>25</v>
      </c>
      <c r="D1018" s="255">
        <v>29</v>
      </c>
      <c r="E1018" s="254" t="s">
        <v>487</v>
      </c>
      <c r="F1018" s="254" t="s">
        <v>487</v>
      </c>
      <c r="G1018" s="256">
        <v>59715</v>
      </c>
    </row>
    <row r="1019" spans="1:7" ht="15" thickBot="1" x14ac:dyDescent="0.35">
      <c r="A1019" s="260"/>
      <c r="B1019" s="261" t="s">
        <v>34</v>
      </c>
      <c r="C1019" s="261" t="s">
        <v>507</v>
      </c>
      <c r="D1019" s="261" t="s">
        <v>587</v>
      </c>
      <c r="E1019" s="261" t="s">
        <v>852</v>
      </c>
      <c r="F1019" s="261" t="s">
        <v>853</v>
      </c>
      <c r="G1019" s="262" t="s">
        <v>34</v>
      </c>
    </row>
    <row r="1020" spans="1:7" x14ac:dyDescent="0.3">
      <c r="A1020" s="154" t="s">
        <v>410</v>
      </c>
      <c r="B1020" s="157" t="s">
        <v>378</v>
      </c>
      <c r="C1020" s="156">
        <v>16</v>
      </c>
      <c r="D1020" s="156">
        <v>29</v>
      </c>
      <c r="E1020" s="157" t="s">
        <v>487</v>
      </c>
      <c r="F1020" s="157" t="s">
        <v>487</v>
      </c>
      <c r="G1020" s="180">
        <v>73804</v>
      </c>
    </row>
    <row r="1021" spans="1:7" ht="15" thickBot="1" x14ac:dyDescent="0.35">
      <c r="A1021" s="154"/>
      <c r="B1021" s="157" t="s">
        <v>34</v>
      </c>
      <c r="C1021" s="157" t="s">
        <v>572</v>
      </c>
      <c r="D1021" s="157" t="s">
        <v>587</v>
      </c>
      <c r="E1021" s="157" t="s">
        <v>864</v>
      </c>
      <c r="F1021" s="157" t="s">
        <v>515</v>
      </c>
      <c r="G1021" s="172" t="s">
        <v>34</v>
      </c>
    </row>
    <row r="1022" spans="1:7" x14ac:dyDescent="0.3">
      <c r="A1022" s="253" t="s">
        <v>411</v>
      </c>
      <c r="B1022" s="254" t="s">
        <v>378</v>
      </c>
      <c r="C1022" s="255">
        <v>75</v>
      </c>
      <c r="D1022" s="255">
        <v>108</v>
      </c>
      <c r="E1022" s="254" t="s">
        <v>487</v>
      </c>
      <c r="F1022" s="254" t="s">
        <v>487</v>
      </c>
      <c r="G1022" s="256">
        <v>75814</v>
      </c>
    </row>
    <row r="1023" spans="1:7" ht="15" thickBot="1" x14ac:dyDescent="0.35">
      <c r="A1023" s="260"/>
      <c r="B1023" s="261" t="s">
        <v>34</v>
      </c>
      <c r="C1023" s="261" t="s">
        <v>807</v>
      </c>
      <c r="D1023" s="261" t="s">
        <v>871</v>
      </c>
      <c r="E1023" s="261" t="s">
        <v>872</v>
      </c>
      <c r="F1023" s="261" t="s">
        <v>873</v>
      </c>
      <c r="G1023" s="262" t="s">
        <v>34</v>
      </c>
    </row>
    <row r="1024" spans="1:7" x14ac:dyDescent="0.3">
      <c r="A1024" s="154" t="s">
        <v>412</v>
      </c>
      <c r="B1024" s="157" t="s">
        <v>378</v>
      </c>
      <c r="C1024" s="156">
        <v>32</v>
      </c>
      <c r="D1024" s="156">
        <v>66</v>
      </c>
      <c r="E1024" s="157" t="s">
        <v>487</v>
      </c>
      <c r="F1024" s="157" t="s">
        <v>487</v>
      </c>
      <c r="G1024" s="180">
        <v>129699</v>
      </c>
    </row>
    <row r="1025" spans="1:7" ht="15" thickBot="1" x14ac:dyDescent="0.35">
      <c r="A1025" s="154"/>
      <c r="B1025" s="157" t="s">
        <v>34</v>
      </c>
      <c r="C1025" s="157" t="s">
        <v>594</v>
      </c>
      <c r="D1025" s="157" t="s">
        <v>736</v>
      </c>
      <c r="E1025" s="157" t="s">
        <v>537</v>
      </c>
      <c r="F1025" s="157" t="s">
        <v>571</v>
      </c>
      <c r="G1025" s="172" t="s">
        <v>34</v>
      </c>
    </row>
    <row r="1026" spans="1:7" x14ac:dyDescent="0.3">
      <c r="A1026" s="253" t="s">
        <v>413</v>
      </c>
      <c r="B1026" s="254" t="s">
        <v>378</v>
      </c>
      <c r="C1026" s="255">
        <v>63</v>
      </c>
      <c r="D1026" s="255">
        <v>87</v>
      </c>
      <c r="E1026" s="254" t="s">
        <v>488</v>
      </c>
      <c r="F1026" s="254" t="s">
        <v>488</v>
      </c>
      <c r="G1026" s="256">
        <v>97396</v>
      </c>
    </row>
    <row r="1027" spans="1:7" x14ac:dyDescent="0.3">
      <c r="A1027" s="257"/>
      <c r="B1027" s="258" t="s">
        <v>34</v>
      </c>
      <c r="C1027" s="258" t="s">
        <v>496</v>
      </c>
      <c r="D1027" s="258" t="s">
        <v>489</v>
      </c>
      <c r="E1027" s="258" t="s">
        <v>660</v>
      </c>
      <c r="F1027" s="258" t="s">
        <v>515</v>
      </c>
      <c r="G1027" s="259" t="s">
        <v>34</v>
      </c>
    </row>
    <row r="1028" spans="1:7" x14ac:dyDescent="0.3">
      <c r="A1028" s="257"/>
      <c r="B1028" s="258" t="s">
        <v>34</v>
      </c>
      <c r="C1028" s="258" t="s">
        <v>489</v>
      </c>
      <c r="D1028" s="258" t="s">
        <v>563</v>
      </c>
      <c r="E1028" s="258" t="s">
        <v>660</v>
      </c>
      <c r="F1028" s="258" t="s">
        <v>515</v>
      </c>
      <c r="G1028" s="259" t="s">
        <v>34</v>
      </c>
    </row>
    <row r="1029" spans="1:7" ht="15" thickBot="1" x14ac:dyDescent="0.35">
      <c r="A1029" s="260"/>
      <c r="B1029" s="261" t="s">
        <v>34</v>
      </c>
      <c r="C1029" s="261" t="s">
        <v>831</v>
      </c>
      <c r="D1029" s="261" t="s">
        <v>555</v>
      </c>
      <c r="E1029" s="261" t="s">
        <v>660</v>
      </c>
      <c r="F1029" s="261" t="s">
        <v>504</v>
      </c>
      <c r="G1029" s="262" t="s">
        <v>34</v>
      </c>
    </row>
    <row r="1030" spans="1:7" x14ac:dyDescent="0.3">
      <c r="A1030" s="154" t="s">
        <v>414</v>
      </c>
      <c r="B1030" s="157" t="s">
        <v>378</v>
      </c>
      <c r="C1030" s="156">
        <v>40</v>
      </c>
      <c r="D1030" s="156">
        <v>60</v>
      </c>
      <c r="E1030" s="157" t="s">
        <v>487</v>
      </c>
      <c r="F1030" s="157" t="s">
        <v>487</v>
      </c>
      <c r="G1030" s="180">
        <v>80980</v>
      </c>
    </row>
    <row r="1031" spans="1:7" ht="15" thickBot="1" x14ac:dyDescent="0.35">
      <c r="A1031" s="154"/>
      <c r="B1031" s="157" t="s">
        <v>34</v>
      </c>
      <c r="C1031" s="157" t="s">
        <v>534</v>
      </c>
      <c r="D1031" s="157" t="s">
        <v>660</v>
      </c>
      <c r="E1031" s="157" t="s">
        <v>729</v>
      </c>
      <c r="F1031" s="157" t="s">
        <v>743</v>
      </c>
      <c r="G1031" s="172" t="s">
        <v>34</v>
      </c>
    </row>
    <row r="1032" spans="1:7" x14ac:dyDescent="0.3">
      <c r="A1032" s="253" t="s">
        <v>415</v>
      </c>
      <c r="B1032" s="254" t="s">
        <v>378</v>
      </c>
      <c r="C1032" s="255">
        <v>109</v>
      </c>
      <c r="D1032" s="255">
        <v>46</v>
      </c>
      <c r="E1032" s="254" t="s">
        <v>505</v>
      </c>
      <c r="F1032" s="254" t="s">
        <v>505</v>
      </c>
      <c r="G1032" s="256">
        <v>134056</v>
      </c>
    </row>
    <row r="1033" spans="1:7" x14ac:dyDescent="0.3">
      <c r="A1033" s="257"/>
      <c r="B1033" s="258" t="s">
        <v>34</v>
      </c>
      <c r="C1033" s="258" t="s">
        <v>516</v>
      </c>
      <c r="D1033" s="258" t="s">
        <v>492</v>
      </c>
      <c r="E1033" s="258" t="s">
        <v>724</v>
      </c>
      <c r="F1033" s="258" t="s">
        <v>515</v>
      </c>
      <c r="G1033" s="259" t="s">
        <v>34</v>
      </c>
    </row>
    <row r="1034" spans="1:7" x14ac:dyDescent="0.3">
      <c r="A1034" s="257"/>
      <c r="B1034" s="258" t="s">
        <v>34</v>
      </c>
      <c r="C1034" s="258" t="s">
        <v>514</v>
      </c>
      <c r="D1034" s="258" t="s">
        <v>496</v>
      </c>
      <c r="E1034" s="258" t="s">
        <v>724</v>
      </c>
      <c r="F1034" s="258" t="s">
        <v>515</v>
      </c>
      <c r="G1034" s="259" t="s">
        <v>34</v>
      </c>
    </row>
    <row r="1035" spans="1:7" x14ac:dyDescent="0.3">
      <c r="A1035" s="257"/>
      <c r="B1035" s="258" t="s">
        <v>34</v>
      </c>
      <c r="C1035" s="258" t="s">
        <v>529</v>
      </c>
      <c r="D1035" s="258" t="s">
        <v>538</v>
      </c>
      <c r="E1035" s="258" t="s">
        <v>724</v>
      </c>
      <c r="F1035" s="258" t="s">
        <v>515</v>
      </c>
      <c r="G1035" s="259" t="s">
        <v>34</v>
      </c>
    </row>
    <row r="1036" spans="1:7" ht="15" thickBot="1" x14ac:dyDescent="0.35">
      <c r="A1036" s="260"/>
      <c r="B1036" s="261" t="s">
        <v>34</v>
      </c>
      <c r="C1036" s="261" t="s">
        <v>896</v>
      </c>
      <c r="D1036" s="261" t="s">
        <v>542</v>
      </c>
      <c r="E1036" s="261" t="s">
        <v>724</v>
      </c>
      <c r="F1036" s="261" t="s">
        <v>515</v>
      </c>
      <c r="G1036" s="262" t="s">
        <v>34</v>
      </c>
    </row>
    <row r="1037" spans="1:7" x14ac:dyDescent="0.3">
      <c r="A1037" s="154" t="s">
        <v>416</v>
      </c>
      <c r="B1037" s="157" t="s">
        <v>378</v>
      </c>
      <c r="C1037" s="156">
        <v>30</v>
      </c>
      <c r="D1037" s="156">
        <v>49</v>
      </c>
      <c r="E1037" s="157" t="s">
        <v>487</v>
      </c>
      <c r="F1037" s="157" t="s">
        <v>487</v>
      </c>
      <c r="G1037" s="180">
        <v>71997</v>
      </c>
    </row>
    <row r="1038" spans="1:7" ht="15" thickBot="1" x14ac:dyDescent="0.35">
      <c r="A1038" s="154"/>
      <c r="B1038" s="157" t="s">
        <v>34</v>
      </c>
      <c r="C1038" s="157" t="s">
        <v>554</v>
      </c>
      <c r="D1038" s="157" t="s">
        <v>753</v>
      </c>
      <c r="E1038" s="157" t="s">
        <v>669</v>
      </c>
      <c r="F1038" s="157" t="s">
        <v>528</v>
      </c>
      <c r="G1038" s="172" t="s">
        <v>34</v>
      </c>
    </row>
    <row r="1039" spans="1:7" x14ac:dyDescent="0.3">
      <c r="A1039" s="253" t="s">
        <v>417</v>
      </c>
      <c r="B1039" s="254" t="s">
        <v>378</v>
      </c>
      <c r="C1039" s="255">
        <v>51</v>
      </c>
      <c r="D1039" s="255">
        <v>137</v>
      </c>
      <c r="E1039" s="254" t="s">
        <v>538</v>
      </c>
      <c r="F1039" s="254" t="s">
        <v>538</v>
      </c>
      <c r="G1039" s="256">
        <v>230343</v>
      </c>
    </row>
    <row r="1040" spans="1:7" x14ac:dyDescent="0.3">
      <c r="A1040" s="257"/>
      <c r="B1040" s="258" t="s">
        <v>34</v>
      </c>
      <c r="C1040" s="258" t="s">
        <v>519</v>
      </c>
      <c r="D1040" s="258" t="s">
        <v>542</v>
      </c>
      <c r="E1040" s="258" t="s">
        <v>564</v>
      </c>
      <c r="F1040" s="258" t="s">
        <v>589</v>
      </c>
      <c r="G1040" s="259" t="s">
        <v>34</v>
      </c>
    </row>
    <row r="1041" spans="1:7" x14ac:dyDescent="0.3">
      <c r="A1041" s="257"/>
      <c r="B1041" s="258" t="s">
        <v>34</v>
      </c>
      <c r="C1041" s="258" t="s">
        <v>488</v>
      </c>
      <c r="D1041" s="258" t="s">
        <v>563</v>
      </c>
      <c r="E1041" s="258" t="s">
        <v>766</v>
      </c>
      <c r="F1041" s="258" t="s">
        <v>589</v>
      </c>
      <c r="G1041" s="259" t="s">
        <v>34</v>
      </c>
    </row>
    <row r="1042" spans="1:7" x14ac:dyDescent="0.3">
      <c r="A1042" s="257"/>
      <c r="B1042" s="258" t="s">
        <v>34</v>
      </c>
      <c r="C1042" s="258" t="s">
        <v>496</v>
      </c>
      <c r="D1042" s="258" t="s">
        <v>499</v>
      </c>
      <c r="E1042" s="258" t="s">
        <v>564</v>
      </c>
      <c r="F1042" s="258" t="s">
        <v>589</v>
      </c>
      <c r="G1042" s="259" t="s">
        <v>34</v>
      </c>
    </row>
    <row r="1043" spans="1:7" x14ac:dyDescent="0.3">
      <c r="A1043" s="257"/>
      <c r="B1043" s="258" t="s">
        <v>34</v>
      </c>
      <c r="C1043" s="258" t="s">
        <v>498</v>
      </c>
      <c r="D1043" s="258" t="s">
        <v>521</v>
      </c>
      <c r="E1043" s="258" t="s">
        <v>766</v>
      </c>
      <c r="F1043" s="258" t="s">
        <v>589</v>
      </c>
      <c r="G1043" s="259" t="s">
        <v>34</v>
      </c>
    </row>
    <row r="1044" spans="1:7" x14ac:dyDescent="0.3">
      <c r="A1044" s="257"/>
      <c r="B1044" s="258" t="s">
        <v>34</v>
      </c>
      <c r="C1044" s="258" t="s">
        <v>488</v>
      </c>
      <c r="D1044" s="258" t="s">
        <v>501</v>
      </c>
      <c r="E1044" s="258" t="s">
        <v>564</v>
      </c>
      <c r="F1044" s="258" t="s">
        <v>589</v>
      </c>
      <c r="G1044" s="259" t="s">
        <v>34</v>
      </c>
    </row>
    <row r="1045" spans="1:7" x14ac:dyDescent="0.3">
      <c r="A1045" s="257"/>
      <c r="B1045" s="258" t="s">
        <v>34</v>
      </c>
      <c r="C1045" s="258" t="s">
        <v>492</v>
      </c>
      <c r="D1045" s="258" t="s">
        <v>542</v>
      </c>
      <c r="E1045" s="258" t="s">
        <v>710</v>
      </c>
      <c r="F1045" s="258" t="s">
        <v>589</v>
      </c>
      <c r="G1045" s="259" t="s">
        <v>34</v>
      </c>
    </row>
    <row r="1046" spans="1:7" ht="15" thickBot="1" x14ac:dyDescent="0.35">
      <c r="A1046" s="260"/>
      <c r="B1046" s="261" t="s">
        <v>34</v>
      </c>
      <c r="C1046" s="261" t="s">
        <v>501</v>
      </c>
      <c r="D1046" s="261" t="s">
        <v>897</v>
      </c>
      <c r="E1046" s="261" t="s">
        <v>710</v>
      </c>
      <c r="F1046" s="261" t="s">
        <v>589</v>
      </c>
      <c r="G1046" s="262" t="s">
        <v>34</v>
      </c>
    </row>
    <row r="1047" spans="1:7" x14ac:dyDescent="0.3">
      <c r="A1047" s="154" t="s">
        <v>418</v>
      </c>
      <c r="B1047" s="157" t="s">
        <v>378</v>
      </c>
      <c r="C1047" s="156">
        <v>66</v>
      </c>
      <c r="D1047" s="156">
        <v>176</v>
      </c>
      <c r="E1047" s="157" t="s">
        <v>498</v>
      </c>
      <c r="F1047" s="157" t="s">
        <v>498</v>
      </c>
      <c r="G1047" s="180">
        <v>71755</v>
      </c>
    </row>
    <row r="1048" spans="1:7" x14ac:dyDescent="0.3">
      <c r="A1048" s="154"/>
      <c r="B1048" s="157" t="s">
        <v>34</v>
      </c>
      <c r="C1048" s="157" t="s">
        <v>898</v>
      </c>
      <c r="D1048" s="157" t="s">
        <v>806</v>
      </c>
      <c r="E1048" s="157" t="s">
        <v>899</v>
      </c>
      <c r="F1048" s="157" t="s">
        <v>495</v>
      </c>
      <c r="G1048" s="172" t="s">
        <v>34</v>
      </c>
    </row>
    <row r="1049" spans="1:7" ht="15" thickBot="1" x14ac:dyDescent="0.35">
      <c r="A1049" s="154"/>
      <c r="B1049" s="157" t="s">
        <v>34</v>
      </c>
      <c r="C1049" s="157" t="s">
        <v>492</v>
      </c>
      <c r="D1049" s="157" t="s">
        <v>536</v>
      </c>
      <c r="E1049" s="157" t="s">
        <v>899</v>
      </c>
      <c r="F1049" s="157" t="s">
        <v>495</v>
      </c>
      <c r="G1049" s="172" t="s">
        <v>34</v>
      </c>
    </row>
    <row r="1050" spans="1:7" x14ac:dyDescent="0.3">
      <c r="A1050" s="253" t="s">
        <v>419</v>
      </c>
      <c r="B1050" s="254" t="s">
        <v>378</v>
      </c>
      <c r="C1050" s="255">
        <v>81</v>
      </c>
      <c r="D1050" s="255">
        <v>133</v>
      </c>
      <c r="E1050" s="254" t="s">
        <v>498</v>
      </c>
      <c r="F1050" s="254" t="s">
        <v>498</v>
      </c>
      <c r="G1050" s="256">
        <v>89779</v>
      </c>
    </row>
    <row r="1051" spans="1:7" x14ac:dyDescent="0.3">
      <c r="A1051" s="257"/>
      <c r="B1051" s="258" t="s">
        <v>34</v>
      </c>
      <c r="C1051" s="258" t="s">
        <v>563</v>
      </c>
      <c r="D1051" s="258" t="s">
        <v>659</v>
      </c>
      <c r="E1051" s="258" t="s">
        <v>904</v>
      </c>
      <c r="F1051" s="258" t="s">
        <v>528</v>
      </c>
      <c r="G1051" s="259" t="s">
        <v>34</v>
      </c>
    </row>
    <row r="1052" spans="1:7" ht="15" thickBot="1" x14ac:dyDescent="0.35">
      <c r="A1052" s="260"/>
      <c r="B1052" s="261" t="s">
        <v>34</v>
      </c>
      <c r="C1052" s="261" t="s">
        <v>555</v>
      </c>
      <c r="D1052" s="261" t="s">
        <v>905</v>
      </c>
      <c r="E1052" s="261" t="s">
        <v>904</v>
      </c>
      <c r="F1052" s="261" t="s">
        <v>528</v>
      </c>
      <c r="G1052" s="262" t="s">
        <v>34</v>
      </c>
    </row>
    <row r="1053" spans="1:7" x14ac:dyDescent="0.3">
      <c r="A1053" s="154" t="s">
        <v>420</v>
      </c>
      <c r="B1053" s="157" t="s">
        <v>378</v>
      </c>
      <c r="C1053" s="157">
        <v>54</v>
      </c>
      <c r="D1053" s="157">
        <v>88</v>
      </c>
      <c r="E1053" s="191" t="s">
        <v>487</v>
      </c>
      <c r="F1053" s="191" t="s">
        <v>487</v>
      </c>
      <c r="G1053" s="180">
        <v>84094</v>
      </c>
    </row>
    <row r="1054" spans="1:7" ht="15" thickBot="1" x14ac:dyDescent="0.35">
      <c r="A1054" s="154"/>
      <c r="B1054" s="157"/>
      <c r="C1054" s="157">
        <v>54</v>
      </c>
      <c r="D1054" s="157">
        <v>88</v>
      </c>
      <c r="E1054" s="191" t="s">
        <v>34</v>
      </c>
      <c r="F1054" s="191" t="s">
        <v>528</v>
      </c>
      <c r="G1054" s="180"/>
    </row>
    <row r="1055" spans="1:7" x14ac:dyDescent="0.3">
      <c r="A1055" s="253" t="s">
        <v>421</v>
      </c>
      <c r="B1055" s="254" t="s">
        <v>378</v>
      </c>
      <c r="C1055" s="255">
        <v>62</v>
      </c>
      <c r="D1055" s="255">
        <v>112</v>
      </c>
      <c r="E1055" s="254" t="s">
        <v>505</v>
      </c>
      <c r="F1055" s="254" t="s">
        <v>505</v>
      </c>
      <c r="G1055" s="256">
        <v>82974</v>
      </c>
    </row>
    <row r="1056" spans="1:7" x14ac:dyDescent="0.3">
      <c r="A1056" s="257"/>
      <c r="B1056" s="258" t="s">
        <v>34</v>
      </c>
      <c r="C1056" s="258" t="s">
        <v>659</v>
      </c>
      <c r="D1056" s="258" t="s">
        <v>707</v>
      </c>
      <c r="E1056" s="258" t="s">
        <v>906</v>
      </c>
      <c r="F1056" s="258" t="s">
        <v>523</v>
      </c>
      <c r="G1056" s="259" t="s">
        <v>34</v>
      </c>
    </row>
    <row r="1057" spans="1:7" x14ac:dyDescent="0.3">
      <c r="A1057" s="257"/>
      <c r="B1057" s="258" t="s">
        <v>34</v>
      </c>
      <c r="C1057" s="258" t="s">
        <v>501</v>
      </c>
      <c r="D1057" s="258" t="s">
        <v>851</v>
      </c>
      <c r="E1057" s="258" t="s">
        <v>906</v>
      </c>
      <c r="F1057" s="258" t="s">
        <v>523</v>
      </c>
      <c r="G1057" s="259" t="s">
        <v>34</v>
      </c>
    </row>
    <row r="1058" spans="1:7" x14ac:dyDescent="0.3">
      <c r="A1058" s="257"/>
      <c r="B1058" s="258" t="s">
        <v>34</v>
      </c>
      <c r="C1058" s="258" t="s">
        <v>498</v>
      </c>
      <c r="D1058" s="258" t="s">
        <v>538</v>
      </c>
      <c r="E1058" s="258" t="s">
        <v>906</v>
      </c>
      <c r="F1058" s="258" t="s">
        <v>523</v>
      </c>
      <c r="G1058" s="259" t="s">
        <v>34</v>
      </c>
    </row>
    <row r="1059" spans="1:7" ht="15" thickBot="1" x14ac:dyDescent="0.35">
      <c r="A1059" s="260"/>
      <c r="B1059" s="261" t="s">
        <v>34</v>
      </c>
      <c r="C1059" s="261" t="s">
        <v>498</v>
      </c>
      <c r="D1059" s="261" t="s">
        <v>498</v>
      </c>
      <c r="E1059" s="261" t="s">
        <v>906</v>
      </c>
      <c r="F1059" s="261" t="s">
        <v>562</v>
      </c>
      <c r="G1059" s="262" t="s">
        <v>34</v>
      </c>
    </row>
  </sheetData>
  <sortState ref="A2:I1003">
    <sortCondition ref="C2"/>
  </sortState>
  <hyperlinks>
    <hyperlink ref="F1" location="'Table of Contents'!A1" display="Return to Table of Contents"/>
    <hyperlink ref="F1:G1" location="'Table of Contents'!A1"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7"/>
  <sheetViews>
    <sheetView zoomScale="75" zoomScaleNormal="75" workbookViewId="0">
      <pane ySplit="3" topLeftCell="A4" activePane="bottomLeft" state="frozen"/>
      <selection pane="bottomLeft" activeCell="B4" sqref="B4"/>
    </sheetView>
  </sheetViews>
  <sheetFormatPr defaultRowHeight="14.4" x14ac:dyDescent="0.3"/>
  <cols>
    <col min="2" max="2" width="49.77734375" bestFit="1" customWidth="1"/>
    <col min="3" max="3" width="25.5546875" bestFit="1" customWidth="1"/>
    <col min="4" max="5" width="14.77734375" style="293" bestFit="1" customWidth="1"/>
    <col min="6" max="6" width="42.77734375" customWidth="1"/>
    <col min="7" max="7" width="19.5546875" bestFit="1" customWidth="1"/>
    <col min="8" max="11" width="14.77734375" customWidth="1"/>
  </cols>
  <sheetData>
    <row r="1" spans="1:19" ht="18" x14ac:dyDescent="0.35">
      <c r="B1" s="16" t="s">
        <v>2546</v>
      </c>
      <c r="C1" s="12"/>
      <c r="D1" s="13" t="s">
        <v>439</v>
      </c>
      <c r="E1" s="12"/>
      <c r="F1" s="14"/>
      <c r="G1" s="634" t="s">
        <v>2545</v>
      </c>
      <c r="H1" s="643"/>
      <c r="I1" s="15"/>
      <c r="J1" s="12"/>
      <c r="O1" s="60"/>
      <c r="P1" s="60"/>
      <c r="S1" s="29"/>
    </row>
    <row r="2" spans="1:19" ht="15" thickBot="1" x14ac:dyDescent="0.35"/>
    <row r="3" spans="1:19" s="2" customFormat="1" ht="80.400000000000006" thickBot="1" x14ac:dyDescent="0.35">
      <c r="A3" s="2" t="s">
        <v>3174</v>
      </c>
      <c r="B3" s="1" t="s">
        <v>0</v>
      </c>
      <c r="C3" s="1" t="s">
        <v>1</v>
      </c>
      <c r="D3" s="285" t="s">
        <v>907</v>
      </c>
      <c r="E3" s="285" t="s">
        <v>908</v>
      </c>
      <c r="F3" s="1" t="s">
        <v>909</v>
      </c>
      <c r="G3" s="1" t="s">
        <v>910</v>
      </c>
      <c r="H3" s="1" t="s">
        <v>911</v>
      </c>
      <c r="I3" s="1" t="s">
        <v>912</v>
      </c>
      <c r="J3" s="1" t="s">
        <v>913</v>
      </c>
      <c r="K3" s="1" t="s">
        <v>914</v>
      </c>
    </row>
    <row r="4" spans="1:19" ht="15" thickBot="1" x14ac:dyDescent="0.35">
      <c r="A4" s="4" t="s">
        <v>3175</v>
      </c>
      <c r="B4" s="3" t="s">
        <v>12</v>
      </c>
      <c r="C4" s="4" t="s">
        <v>13</v>
      </c>
      <c r="D4" s="286">
        <v>5</v>
      </c>
      <c r="E4" s="286">
        <v>14</v>
      </c>
      <c r="F4" s="4" t="s">
        <v>921</v>
      </c>
      <c r="G4" s="4" t="s">
        <v>460</v>
      </c>
      <c r="H4" s="4" t="s">
        <v>461</v>
      </c>
      <c r="I4" s="4" t="s">
        <v>460</v>
      </c>
      <c r="J4" s="4" t="s">
        <v>461</v>
      </c>
      <c r="K4" s="4" t="s">
        <v>461</v>
      </c>
    </row>
    <row r="5" spans="1:19" ht="15" thickBot="1" x14ac:dyDescent="0.35">
      <c r="A5" s="4" t="s">
        <v>3176</v>
      </c>
      <c r="B5" s="3" t="s">
        <v>16</v>
      </c>
      <c r="C5" s="4" t="s">
        <v>13</v>
      </c>
      <c r="D5" s="286">
        <v>2</v>
      </c>
      <c r="E5" s="286">
        <v>12</v>
      </c>
      <c r="F5" s="4" t="s">
        <v>929</v>
      </c>
      <c r="G5" s="4" t="s">
        <v>460</v>
      </c>
      <c r="H5" s="4" t="s">
        <v>460</v>
      </c>
      <c r="I5" s="4" t="s">
        <v>460</v>
      </c>
      <c r="J5" s="4" t="s">
        <v>461</v>
      </c>
      <c r="K5" s="4" t="s">
        <v>461</v>
      </c>
    </row>
    <row r="6" spans="1:19" ht="15" thickBot="1" x14ac:dyDescent="0.35">
      <c r="A6" s="4" t="s">
        <v>3177</v>
      </c>
      <c r="B6" s="3" t="s">
        <v>17</v>
      </c>
      <c r="C6" s="4" t="s">
        <v>13</v>
      </c>
      <c r="D6" s="286">
        <v>3</v>
      </c>
      <c r="E6" s="286">
        <v>5</v>
      </c>
      <c r="F6" s="4" t="s">
        <v>936</v>
      </c>
      <c r="G6" s="4" t="s">
        <v>460</v>
      </c>
      <c r="H6" s="4" t="s">
        <v>461</v>
      </c>
      <c r="I6" s="4" t="s">
        <v>460</v>
      </c>
      <c r="J6" s="4" t="s">
        <v>461</v>
      </c>
      <c r="K6" s="4" t="s">
        <v>461</v>
      </c>
    </row>
    <row r="7" spans="1:19" ht="15" thickBot="1" x14ac:dyDescent="0.35">
      <c r="A7" s="4" t="s">
        <v>3178</v>
      </c>
      <c r="B7" s="3" t="s">
        <v>20</v>
      </c>
      <c r="C7" s="4" t="s">
        <v>13</v>
      </c>
      <c r="D7" s="286">
        <v>4</v>
      </c>
      <c r="E7" s="286">
        <v>9</v>
      </c>
      <c r="F7" s="4" t="s">
        <v>937</v>
      </c>
      <c r="G7" s="4" t="s">
        <v>460</v>
      </c>
      <c r="H7" s="4" t="s">
        <v>461</v>
      </c>
      <c r="I7" s="4" t="s">
        <v>460</v>
      </c>
      <c r="J7" s="4" t="s">
        <v>461</v>
      </c>
      <c r="K7" s="4" t="s">
        <v>461</v>
      </c>
    </row>
    <row r="8" spans="1:19" ht="15" thickBot="1" x14ac:dyDescent="0.35">
      <c r="A8" s="4" t="s">
        <v>3179</v>
      </c>
      <c r="B8" s="3" t="s">
        <v>23</v>
      </c>
      <c r="C8" s="4" t="s">
        <v>13</v>
      </c>
      <c r="D8" s="286">
        <v>1</v>
      </c>
      <c r="E8" s="286">
        <v>5</v>
      </c>
      <c r="F8" s="4" t="s">
        <v>933</v>
      </c>
      <c r="G8" s="4" t="s">
        <v>460</v>
      </c>
      <c r="H8" s="4" t="s">
        <v>460</v>
      </c>
      <c r="I8" s="4" t="s">
        <v>460</v>
      </c>
      <c r="J8" s="4" t="s">
        <v>461</v>
      </c>
      <c r="K8" s="4" t="s">
        <v>460</v>
      </c>
    </row>
    <row r="9" spans="1:19" ht="15" thickBot="1" x14ac:dyDescent="0.35">
      <c r="A9" s="4" t="s">
        <v>3180</v>
      </c>
      <c r="B9" s="3" t="s">
        <v>24</v>
      </c>
      <c r="C9" s="4" t="s">
        <v>13</v>
      </c>
      <c r="D9" s="286">
        <v>10</v>
      </c>
      <c r="E9" s="286">
        <v>11</v>
      </c>
      <c r="F9" s="4" t="s">
        <v>940</v>
      </c>
      <c r="G9" s="4" t="s">
        <v>460</v>
      </c>
      <c r="H9" s="4" t="s">
        <v>460</v>
      </c>
      <c r="I9" s="4" t="s">
        <v>460</v>
      </c>
      <c r="J9" s="4" t="s">
        <v>461</v>
      </c>
      <c r="K9" s="4" t="s">
        <v>461</v>
      </c>
    </row>
    <row r="10" spans="1:19" ht="15" thickBot="1" x14ac:dyDescent="0.35">
      <c r="A10" s="4" t="s">
        <v>3181</v>
      </c>
      <c r="B10" s="3" t="s">
        <v>25</v>
      </c>
      <c r="C10" s="4" t="s">
        <v>13</v>
      </c>
      <c r="D10" s="286">
        <v>2</v>
      </c>
      <c r="E10" s="286">
        <v>7</v>
      </c>
      <c r="F10" s="4" t="s">
        <v>937</v>
      </c>
      <c r="G10" s="4" t="s">
        <v>460</v>
      </c>
      <c r="H10" s="4" t="s">
        <v>460</v>
      </c>
      <c r="I10" s="4" t="s">
        <v>460</v>
      </c>
      <c r="J10" s="4" t="s">
        <v>461</v>
      </c>
      <c r="K10" s="4" t="s">
        <v>461</v>
      </c>
    </row>
    <row r="11" spans="1:19" ht="15" thickBot="1" x14ac:dyDescent="0.35">
      <c r="A11" s="4" t="s">
        <v>3182</v>
      </c>
      <c r="B11" s="3" t="s">
        <v>26</v>
      </c>
      <c r="C11" s="4" t="s">
        <v>13</v>
      </c>
      <c r="D11" s="286">
        <v>2</v>
      </c>
      <c r="E11" s="286">
        <v>8</v>
      </c>
      <c r="F11" s="4" t="s">
        <v>915</v>
      </c>
      <c r="G11" s="4" t="s">
        <v>460</v>
      </c>
      <c r="H11" s="4" t="s">
        <v>461</v>
      </c>
      <c r="I11" s="4" t="s">
        <v>460</v>
      </c>
      <c r="J11" s="4" t="s">
        <v>461</v>
      </c>
      <c r="K11" s="4" t="s">
        <v>460</v>
      </c>
    </row>
    <row r="12" spans="1:19" ht="15" thickBot="1" x14ac:dyDescent="0.35">
      <c r="A12" s="4" t="s">
        <v>3183</v>
      </c>
      <c r="B12" s="3" t="s">
        <v>27</v>
      </c>
      <c r="C12" s="4" t="s">
        <v>13</v>
      </c>
      <c r="D12" s="286">
        <v>2</v>
      </c>
      <c r="E12" s="286">
        <v>7</v>
      </c>
      <c r="F12" s="4" t="s">
        <v>941</v>
      </c>
      <c r="G12" s="4" t="s">
        <v>460</v>
      </c>
      <c r="H12" s="4" t="s">
        <v>461</v>
      </c>
      <c r="I12" s="4" t="s">
        <v>460</v>
      </c>
      <c r="J12" s="4" t="s">
        <v>461</v>
      </c>
      <c r="K12" s="4" t="s">
        <v>461</v>
      </c>
    </row>
    <row r="13" spans="1:19" ht="15" thickBot="1" x14ac:dyDescent="0.35">
      <c r="A13" s="4" t="s">
        <v>3184</v>
      </c>
      <c r="B13" s="3" t="s">
        <v>30</v>
      </c>
      <c r="C13" s="4" t="s">
        <v>13</v>
      </c>
      <c r="D13" s="286">
        <v>2</v>
      </c>
      <c r="E13" s="286">
        <v>5</v>
      </c>
      <c r="F13" s="4" t="s">
        <v>949</v>
      </c>
      <c r="G13" s="4" t="s">
        <v>460</v>
      </c>
      <c r="H13" s="4" t="s">
        <v>461</v>
      </c>
      <c r="I13" s="4" t="s">
        <v>461</v>
      </c>
      <c r="J13" s="4" t="s">
        <v>461</v>
      </c>
      <c r="K13" s="4" t="s">
        <v>461</v>
      </c>
    </row>
    <row r="14" spans="1:19" ht="15" thickBot="1" x14ac:dyDescent="0.35">
      <c r="A14" s="4" t="s">
        <v>3185</v>
      </c>
      <c r="B14" s="3" t="s">
        <v>31</v>
      </c>
      <c r="C14" s="4" t="s">
        <v>13</v>
      </c>
      <c r="D14" s="286">
        <v>1</v>
      </c>
      <c r="E14" s="286">
        <v>9</v>
      </c>
      <c r="F14" s="4" t="s">
        <v>952</v>
      </c>
      <c r="G14" s="4" t="s">
        <v>460</v>
      </c>
      <c r="H14" s="4" t="s">
        <v>461</v>
      </c>
      <c r="I14" s="4" t="s">
        <v>460</v>
      </c>
      <c r="J14" s="4" t="s">
        <v>461</v>
      </c>
      <c r="K14" s="4" t="s">
        <v>460</v>
      </c>
    </row>
    <row r="15" spans="1:19" ht="15" thickBot="1" x14ac:dyDescent="0.35">
      <c r="A15" s="4" t="s">
        <v>3186</v>
      </c>
      <c r="B15" s="3" t="s">
        <v>32</v>
      </c>
      <c r="C15" s="4" t="s">
        <v>13</v>
      </c>
      <c r="D15" s="286">
        <v>4</v>
      </c>
      <c r="E15" s="286">
        <v>13</v>
      </c>
      <c r="F15" s="4" t="s">
        <v>953</v>
      </c>
      <c r="G15" s="4" t="s">
        <v>460</v>
      </c>
      <c r="H15" s="4" t="s">
        <v>461</v>
      </c>
      <c r="I15" s="4" t="s">
        <v>460</v>
      </c>
      <c r="J15" s="4" t="s">
        <v>461</v>
      </c>
      <c r="K15" s="4" t="s">
        <v>461</v>
      </c>
    </row>
    <row r="16" spans="1:19" ht="15" thickBot="1" x14ac:dyDescent="0.35">
      <c r="A16" s="4" t="s">
        <v>3187</v>
      </c>
      <c r="B16" s="3" t="s">
        <v>33</v>
      </c>
      <c r="C16" s="4" t="s">
        <v>13</v>
      </c>
      <c r="D16" s="286">
        <v>1</v>
      </c>
      <c r="E16" s="286">
        <v>6</v>
      </c>
      <c r="F16" s="45" t="s">
        <v>2557</v>
      </c>
      <c r="G16" s="4" t="s">
        <v>461</v>
      </c>
      <c r="H16" s="4" t="s">
        <v>461</v>
      </c>
      <c r="I16" s="4" t="s">
        <v>461</v>
      </c>
      <c r="J16" s="4" t="s">
        <v>461</v>
      </c>
      <c r="K16" s="4" t="s">
        <v>461</v>
      </c>
    </row>
    <row r="17" spans="1:11" ht="15" thickBot="1" x14ac:dyDescent="0.35">
      <c r="A17" s="4" t="s">
        <v>3188</v>
      </c>
      <c r="B17" s="3" t="s">
        <v>35</v>
      </c>
      <c r="C17" s="4" t="s">
        <v>13</v>
      </c>
      <c r="D17" s="286">
        <v>4</v>
      </c>
      <c r="E17" s="286">
        <v>11</v>
      </c>
      <c r="F17" s="4" t="s">
        <v>956</v>
      </c>
      <c r="G17" s="4" t="s">
        <v>460</v>
      </c>
      <c r="H17" s="4" t="s">
        <v>460</v>
      </c>
      <c r="I17" s="4" t="s">
        <v>460</v>
      </c>
      <c r="J17" s="4" t="s">
        <v>461</v>
      </c>
      <c r="K17" s="4" t="s">
        <v>461</v>
      </c>
    </row>
    <row r="18" spans="1:11" ht="15" thickBot="1" x14ac:dyDescent="0.35">
      <c r="A18" s="4" t="s">
        <v>3189</v>
      </c>
      <c r="B18" s="3" t="s">
        <v>36</v>
      </c>
      <c r="C18" s="4" t="s">
        <v>13</v>
      </c>
      <c r="D18" s="286">
        <v>3</v>
      </c>
      <c r="E18" s="286">
        <v>7</v>
      </c>
      <c r="F18" s="4" t="s">
        <v>959</v>
      </c>
      <c r="G18" s="4" t="s">
        <v>460</v>
      </c>
      <c r="H18" s="4" t="s">
        <v>460</v>
      </c>
      <c r="I18" s="4" t="s">
        <v>460</v>
      </c>
      <c r="J18" s="4" t="s">
        <v>461</v>
      </c>
      <c r="K18" s="4" t="s">
        <v>461</v>
      </c>
    </row>
    <row r="19" spans="1:11" ht="15" thickBot="1" x14ac:dyDescent="0.35">
      <c r="A19" s="4" t="s">
        <v>3190</v>
      </c>
      <c r="B19" s="3" t="s">
        <v>37</v>
      </c>
      <c r="C19" s="4" t="s">
        <v>13</v>
      </c>
      <c r="D19" s="286">
        <v>4</v>
      </c>
      <c r="E19" s="286">
        <v>11</v>
      </c>
      <c r="F19" s="4" t="s">
        <v>931</v>
      </c>
      <c r="G19" s="4" t="s">
        <v>460</v>
      </c>
      <c r="H19" s="4" t="s">
        <v>460</v>
      </c>
      <c r="I19" s="4" t="s">
        <v>460</v>
      </c>
      <c r="J19" s="4" t="s">
        <v>461</v>
      </c>
      <c r="K19" s="4" t="s">
        <v>461</v>
      </c>
    </row>
    <row r="20" spans="1:11" ht="15" thickBot="1" x14ac:dyDescent="0.35">
      <c r="A20" s="4" t="s">
        <v>3191</v>
      </c>
      <c r="B20" s="3" t="s">
        <v>38</v>
      </c>
      <c r="C20" s="4" t="s">
        <v>13</v>
      </c>
      <c r="D20" s="286">
        <v>4</v>
      </c>
      <c r="E20" s="286">
        <v>11</v>
      </c>
      <c r="F20" s="4" t="s">
        <v>961</v>
      </c>
      <c r="G20" s="4" t="s">
        <v>460</v>
      </c>
      <c r="H20" s="4" t="s">
        <v>460</v>
      </c>
      <c r="I20" s="4" t="s">
        <v>460</v>
      </c>
      <c r="J20" s="4" t="s">
        <v>461</v>
      </c>
      <c r="K20" s="4" t="s">
        <v>460</v>
      </c>
    </row>
    <row r="21" spans="1:11" ht="15" thickBot="1" x14ac:dyDescent="0.35">
      <c r="A21" s="4" t="s">
        <v>3192</v>
      </c>
      <c r="B21" s="3" t="s">
        <v>39</v>
      </c>
      <c r="C21" s="4" t="s">
        <v>13</v>
      </c>
      <c r="D21" s="286">
        <v>4</v>
      </c>
      <c r="E21" s="286">
        <v>10</v>
      </c>
      <c r="F21" s="4" t="s">
        <v>926</v>
      </c>
      <c r="G21" s="4" t="s">
        <v>460</v>
      </c>
      <c r="H21" s="4" t="s">
        <v>460</v>
      </c>
      <c r="I21" s="4" t="s">
        <v>460</v>
      </c>
      <c r="J21" s="4" t="s">
        <v>461</v>
      </c>
      <c r="K21" s="4" t="s">
        <v>460</v>
      </c>
    </row>
    <row r="22" spans="1:11" ht="15" thickBot="1" x14ac:dyDescent="0.35">
      <c r="A22" s="4" t="s">
        <v>3193</v>
      </c>
      <c r="B22" s="3" t="s">
        <v>40</v>
      </c>
      <c r="C22" s="4" t="s">
        <v>13</v>
      </c>
      <c r="D22" s="286">
        <v>4</v>
      </c>
      <c r="E22" s="286">
        <v>14</v>
      </c>
      <c r="F22" s="4" t="s">
        <v>915</v>
      </c>
      <c r="G22" s="4" t="s">
        <v>460</v>
      </c>
      <c r="H22" s="4" t="s">
        <v>461</v>
      </c>
      <c r="I22" s="4" t="s">
        <v>460</v>
      </c>
      <c r="J22" s="4" t="s">
        <v>461</v>
      </c>
      <c r="K22" s="4" t="s">
        <v>460</v>
      </c>
    </row>
    <row r="23" spans="1:11" ht="15" thickBot="1" x14ac:dyDescent="0.35">
      <c r="A23" s="4" t="s">
        <v>3194</v>
      </c>
      <c r="B23" s="3" t="s">
        <v>41</v>
      </c>
      <c r="C23" s="4" t="s">
        <v>13</v>
      </c>
      <c r="D23" s="286">
        <v>3</v>
      </c>
      <c r="E23" s="286">
        <v>6</v>
      </c>
      <c r="F23" s="4" t="s">
        <v>915</v>
      </c>
      <c r="G23" s="4" t="s">
        <v>460</v>
      </c>
      <c r="H23" s="4" t="s">
        <v>460</v>
      </c>
      <c r="I23" s="4" t="s">
        <v>460</v>
      </c>
      <c r="J23" s="4" t="s">
        <v>461</v>
      </c>
      <c r="K23" s="4" t="s">
        <v>460</v>
      </c>
    </row>
    <row r="24" spans="1:11" ht="15" thickBot="1" x14ac:dyDescent="0.35">
      <c r="A24" s="4" t="s">
        <v>3195</v>
      </c>
      <c r="B24" s="3" t="s">
        <v>42</v>
      </c>
      <c r="C24" s="4" t="s">
        <v>13</v>
      </c>
      <c r="D24" s="286">
        <v>5</v>
      </c>
      <c r="E24" s="286">
        <v>7</v>
      </c>
      <c r="F24" s="4" t="s">
        <v>944</v>
      </c>
      <c r="G24" s="4" t="s">
        <v>460</v>
      </c>
      <c r="H24" s="4" t="s">
        <v>460</v>
      </c>
      <c r="I24" s="4" t="s">
        <v>460</v>
      </c>
      <c r="J24" s="4" t="s">
        <v>461</v>
      </c>
      <c r="K24" s="4" t="s">
        <v>460</v>
      </c>
    </row>
    <row r="25" spans="1:11" ht="15" thickBot="1" x14ac:dyDescent="0.35">
      <c r="A25" s="4" t="s">
        <v>3196</v>
      </c>
      <c r="B25" s="3" t="s">
        <v>43</v>
      </c>
      <c r="C25" s="4" t="s">
        <v>13</v>
      </c>
      <c r="D25" s="286">
        <v>1</v>
      </c>
      <c r="E25" s="286">
        <v>11</v>
      </c>
      <c r="F25" s="4" t="s">
        <v>964</v>
      </c>
      <c r="G25" s="4" t="s">
        <v>460</v>
      </c>
      <c r="H25" s="4" t="s">
        <v>461</v>
      </c>
      <c r="I25" s="4" t="s">
        <v>460</v>
      </c>
      <c r="J25" s="4" t="s">
        <v>461</v>
      </c>
      <c r="K25" s="4" t="s">
        <v>460</v>
      </c>
    </row>
    <row r="26" spans="1:11" ht="15" thickBot="1" x14ac:dyDescent="0.35">
      <c r="A26" s="4" t="s">
        <v>3197</v>
      </c>
      <c r="B26" s="3" t="s">
        <v>44</v>
      </c>
      <c r="C26" s="4" t="s">
        <v>13</v>
      </c>
      <c r="D26" s="286">
        <v>1</v>
      </c>
      <c r="E26" s="286">
        <v>3</v>
      </c>
      <c r="F26" s="45" t="s">
        <v>2557</v>
      </c>
      <c r="G26" s="4" t="s">
        <v>461</v>
      </c>
      <c r="H26" s="4" t="s">
        <v>461</v>
      </c>
      <c r="I26" s="4" t="s">
        <v>461</v>
      </c>
      <c r="J26" s="4" t="s">
        <v>461</v>
      </c>
      <c r="K26" s="4" t="s">
        <v>461</v>
      </c>
    </row>
    <row r="27" spans="1:11" ht="15" thickBot="1" x14ac:dyDescent="0.35">
      <c r="A27" s="4" t="s">
        <v>3198</v>
      </c>
      <c r="B27" s="3" t="s">
        <v>45</v>
      </c>
      <c r="C27" s="4" t="s">
        <v>13</v>
      </c>
      <c r="D27" s="286">
        <v>4</v>
      </c>
      <c r="E27" s="286">
        <v>5</v>
      </c>
      <c r="F27" s="4" t="s">
        <v>933</v>
      </c>
      <c r="G27" s="4" t="s">
        <v>460</v>
      </c>
      <c r="H27" s="4" t="s">
        <v>460</v>
      </c>
      <c r="I27" s="4" t="s">
        <v>460</v>
      </c>
      <c r="J27" s="4" t="s">
        <v>461</v>
      </c>
      <c r="K27" s="4" t="s">
        <v>460</v>
      </c>
    </row>
    <row r="28" spans="1:11" ht="15" thickBot="1" x14ac:dyDescent="0.35">
      <c r="A28" s="4" t="s">
        <v>3199</v>
      </c>
      <c r="B28" s="3" t="s">
        <v>46</v>
      </c>
      <c r="C28" s="4" t="s">
        <v>13</v>
      </c>
      <c r="D28" s="286">
        <v>6</v>
      </c>
      <c r="E28" s="286">
        <v>12</v>
      </c>
      <c r="F28" s="4" t="s">
        <v>944</v>
      </c>
      <c r="G28" s="4" t="s">
        <v>460</v>
      </c>
      <c r="H28" s="4" t="s">
        <v>460</v>
      </c>
      <c r="I28" s="4" t="s">
        <v>460</v>
      </c>
      <c r="J28" s="4" t="s">
        <v>461</v>
      </c>
      <c r="K28" s="4" t="s">
        <v>460</v>
      </c>
    </row>
    <row r="29" spans="1:11" ht="15" thickBot="1" x14ac:dyDescent="0.35">
      <c r="A29" s="4" t="s">
        <v>3200</v>
      </c>
      <c r="B29" s="3" t="s">
        <v>47</v>
      </c>
      <c r="C29" s="4" t="s">
        <v>13</v>
      </c>
      <c r="D29" s="286">
        <v>1</v>
      </c>
      <c r="E29" s="286">
        <v>3</v>
      </c>
      <c r="F29" s="4" t="s">
        <v>932</v>
      </c>
      <c r="G29" s="4" t="s">
        <v>460</v>
      </c>
      <c r="H29" s="4" t="s">
        <v>460</v>
      </c>
      <c r="I29" s="4" t="s">
        <v>460</v>
      </c>
      <c r="J29" s="4" t="s">
        <v>461</v>
      </c>
      <c r="K29" s="4" t="s">
        <v>460</v>
      </c>
    </row>
    <row r="30" spans="1:11" ht="15" thickBot="1" x14ac:dyDescent="0.35">
      <c r="A30" s="4" t="s">
        <v>3201</v>
      </c>
      <c r="B30" s="3" t="s">
        <v>48</v>
      </c>
      <c r="C30" s="4" t="s">
        <v>13</v>
      </c>
      <c r="D30" s="286">
        <v>2</v>
      </c>
      <c r="E30" s="286">
        <v>10</v>
      </c>
      <c r="F30" s="4" t="s">
        <v>979</v>
      </c>
      <c r="G30" s="4" t="s">
        <v>460</v>
      </c>
      <c r="H30" s="4" t="s">
        <v>460</v>
      </c>
      <c r="I30" s="4" t="s">
        <v>460</v>
      </c>
      <c r="J30" s="4" t="s">
        <v>461</v>
      </c>
      <c r="K30" s="4" t="s">
        <v>461</v>
      </c>
    </row>
    <row r="31" spans="1:11" ht="15" thickBot="1" x14ac:dyDescent="0.35">
      <c r="A31" s="4" t="s">
        <v>3202</v>
      </c>
      <c r="B31" s="3" t="s">
        <v>49</v>
      </c>
      <c r="C31" s="4" t="s">
        <v>13</v>
      </c>
      <c r="D31" s="286">
        <v>1</v>
      </c>
      <c r="E31" s="286">
        <v>1</v>
      </c>
      <c r="F31" s="4" t="s">
        <v>980</v>
      </c>
      <c r="G31" s="4" t="s">
        <v>460</v>
      </c>
      <c r="H31" s="4" t="s">
        <v>461</v>
      </c>
      <c r="I31" s="4" t="s">
        <v>461</v>
      </c>
      <c r="J31" s="4" t="s">
        <v>461</v>
      </c>
      <c r="K31" s="4" t="s">
        <v>461</v>
      </c>
    </row>
    <row r="32" spans="1:11" ht="15" thickBot="1" x14ac:dyDescent="0.35">
      <c r="A32" s="4" t="s">
        <v>3203</v>
      </c>
      <c r="B32" s="3" t="s">
        <v>50</v>
      </c>
      <c r="C32" s="4" t="s">
        <v>13</v>
      </c>
      <c r="D32" s="286">
        <v>3</v>
      </c>
      <c r="E32" s="286">
        <v>8</v>
      </c>
      <c r="F32" s="4" t="s">
        <v>937</v>
      </c>
      <c r="G32" s="4" t="s">
        <v>460</v>
      </c>
      <c r="H32" s="4" t="s">
        <v>460</v>
      </c>
      <c r="I32" s="4" t="s">
        <v>460</v>
      </c>
      <c r="J32" s="4" t="s">
        <v>461</v>
      </c>
      <c r="K32" s="4" t="s">
        <v>461</v>
      </c>
    </row>
    <row r="33" spans="1:11" ht="15" thickBot="1" x14ac:dyDescent="0.35">
      <c r="A33" s="4" t="s">
        <v>3204</v>
      </c>
      <c r="B33" s="3" t="s">
        <v>51</v>
      </c>
      <c r="C33" s="4" t="s">
        <v>13</v>
      </c>
      <c r="D33" s="286">
        <v>1</v>
      </c>
      <c r="E33" s="286">
        <v>4</v>
      </c>
      <c r="F33" s="4" t="s">
        <v>982</v>
      </c>
      <c r="G33" s="4" t="s">
        <v>461</v>
      </c>
      <c r="H33" s="4" t="s">
        <v>461</v>
      </c>
      <c r="I33" s="4" t="s">
        <v>461</v>
      </c>
      <c r="J33" s="4" t="s">
        <v>461</v>
      </c>
      <c r="K33" s="4" t="s">
        <v>461</v>
      </c>
    </row>
    <row r="34" spans="1:11" ht="15" thickBot="1" x14ac:dyDescent="0.35">
      <c r="A34" s="4" t="s">
        <v>3205</v>
      </c>
      <c r="B34" s="3" t="s">
        <v>52</v>
      </c>
      <c r="C34" s="4" t="s">
        <v>13</v>
      </c>
      <c r="D34" s="286">
        <v>5</v>
      </c>
      <c r="E34" s="286">
        <v>14</v>
      </c>
      <c r="F34" s="4" t="s">
        <v>929</v>
      </c>
      <c r="G34" s="4" t="s">
        <v>460</v>
      </c>
      <c r="H34" s="4" t="s">
        <v>460</v>
      </c>
      <c r="I34" s="4" t="s">
        <v>460</v>
      </c>
      <c r="J34" s="4" t="s">
        <v>461</v>
      </c>
      <c r="K34" s="4" t="s">
        <v>461</v>
      </c>
    </row>
    <row r="35" spans="1:11" ht="15" thickBot="1" x14ac:dyDescent="0.35">
      <c r="A35" s="4" t="s">
        <v>3206</v>
      </c>
      <c r="B35" s="3" t="s">
        <v>53</v>
      </c>
      <c r="C35" s="4" t="s">
        <v>13</v>
      </c>
      <c r="D35" s="286">
        <v>3</v>
      </c>
      <c r="E35" s="286">
        <v>6</v>
      </c>
      <c r="F35" s="4" t="s">
        <v>937</v>
      </c>
      <c r="G35" s="4" t="s">
        <v>460</v>
      </c>
      <c r="H35" s="4" t="s">
        <v>460</v>
      </c>
      <c r="I35" s="4" t="s">
        <v>460</v>
      </c>
      <c r="J35" s="4" t="s">
        <v>461</v>
      </c>
      <c r="K35" s="4" t="s">
        <v>461</v>
      </c>
    </row>
    <row r="36" spans="1:11" ht="15" thickBot="1" x14ac:dyDescent="0.35">
      <c r="A36" s="4" t="s">
        <v>3207</v>
      </c>
      <c r="B36" s="3" t="s">
        <v>54</v>
      </c>
      <c r="C36" s="4" t="s">
        <v>13</v>
      </c>
      <c r="D36" s="286">
        <v>2</v>
      </c>
      <c r="E36" s="286">
        <v>16</v>
      </c>
      <c r="F36" s="4" t="s">
        <v>915</v>
      </c>
      <c r="G36" s="4" t="s">
        <v>460</v>
      </c>
      <c r="H36" s="4" t="s">
        <v>460</v>
      </c>
      <c r="I36" s="4" t="s">
        <v>460</v>
      </c>
      <c r="J36" s="4" t="s">
        <v>461</v>
      </c>
      <c r="K36" s="4" t="s">
        <v>460</v>
      </c>
    </row>
    <row r="37" spans="1:11" ht="15" thickBot="1" x14ac:dyDescent="0.35">
      <c r="A37" s="4" t="s">
        <v>3208</v>
      </c>
      <c r="B37" s="3" t="s">
        <v>55</v>
      </c>
      <c r="C37" s="4" t="s">
        <v>13</v>
      </c>
      <c r="D37" s="286">
        <v>3</v>
      </c>
      <c r="E37" s="286">
        <v>2</v>
      </c>
      <c r="F37" s="4" t="s">
        <v>1003</v>
      </c>
      <c r="G37" s="4" t="s">
        <v>460</v>
      </c>
      <c r="H37" s="4" t="s">
        <v>461</v>
      </c>
      <c r="I37" s="4" t="s">
        <v>460</v>
      </c>
      <c r="J37" s="4" t="s">
        <v>461</v>
      </c>
      <c r="K37" s="4" t="s">
        <v>461</v>
      </c>
    </row>
    <row r="38" spans="1:11" ht="15" thickBot="1" x14ac:dyDescent="0.35">
      <c r="A38" s="4" t="s">
        <v>3209</v>
      </c>
      <c r="B38" s="3" t="s">
        <v>56</v>
      </c>
      <c r="C38" s="4" t="s">
        <v>13</v>
      </c>
      <c r="D38" s="286">
        <v>3</v>
      </c>
      <c r="E38" s="286">
        <v>8</v>
      </c>
      <c r="F38" s="4" t="s">
        <v>979</v>
      </c>
      <c r="G38" s="4" t="s">
        <v>460</v>
      </c>
      <c r="H38" s="4" t="s">
        <v>460</v>
      </c>
      <c r="I38" s="4" t="s">
        <v>460</v>
      </c>
      <c r="J38" s="4" t="s">
        <v>461</v>
      </c>
      <c r="K38" s="4" t="s">
        <v>461</v>
      </c>
    </row>
    <row r="39" spans="1:11" ht="15" thickBot="1" x14ac:dyDescent="0.35">
      <c r="A39" s="4" t="s">
        <v>3210</v>
      </c>
      <c r="B39" s="3" t="s">
        <v>59</v>
      </c>
      <c r="C39" s="4" t="s">
        <v>13</v>
      </c>
      <c r="D39" s="286">
        <v>4</v>
      </c>
      <c r="E39" s="286">
        <v>8</v>
      </c>
      <c r="F39" s="4" t="s">
        <v>1004</v>
      </c>
      <c r="G39" s="4" t="s">
        <v>460</v>
      </c>
      <c r="H39" s="4" t="s">
        <v>460</v>
      </c>
      <c r="I39" s="4" t="s">
        <v>460</v>
      </c>
      <c r="J39" s="4" t="s">
        <v>461</v>
      </c>
      <c r="K39" s="4" t="s">
        <v>461</v>
      </c>
    </row>
    <row r="40" spans="1:11" ht="15" thickBot="1" x14ac:dyDescent="0.35">
      <c r="A40" s="4" t="s">
        <v>3211</v>
      </c>
      <c r="B40" s="3" t="s">
        <v>60</v>
      </c>
      <c r="C40" s="4" t="s">
        <v>13</v>
      </c>
      <c r="D40" s="286">
        <v>1</v>
      </c>
      <c r="E40" s="286">
        <v>5</v>
      </c>
      <c r="F40" s="4" t="s">
        <v>963</v>
      </c>
      <c r="G40" s="4" t="s">
        <v>461</v>
      </c>
      <c r="H40" s="4" t="s">
        <v>461</v>
      </c>
      <c r="I40" s="4" t="s">
        <v>461</v>
      </c>
      <c r="J40" s="4" t="s">
        <v>461</v>
      </c>
      <c r="K40" s="4" t="s">
        <v>461</v>
      </c>
    </row>
    <row r="41" spans="1:11" ht="15" thickBot="1" x14ac:dyDescent="0.35">
      <c r="A41" s="4" t="s">
        <v>3212</v>
      </c>
      <c r="B41" s="3" t="s">
        <v>61</v>
      </c>
      <c r="C41" s="4" t="s">
        <v>13</v>
      </c>
      <c r="D41" s="286">
        <v>4</v>
      </c>
      <c r="E41" s="286">
        <v>5</v>
      </c>
      <c r="F41" s="4" t="s">
        <v>929</v>
      </c>
      <c r="G41" s="4" t="s">
        <v>460</v>
      </c>
      <c r="H41" s="4" t="s">
        <v>461</v>
      </c>
      <c r="I41" s="4" t="s">
        <v>461</v>
      </c>
      <c r="J41" s="4" t="s">
        <v>461</v>
      </c>
      <c r="K41" s="4" t="s">
        <v>461</v>
      </c>
    </row>
    <row r="42" spans="1:11" ht="15" thickBot="1" x14ac:dyDescent="0.35">
      <c r="A42" s="4" t="s">
        <v>3213</v>
      </c>
      <c r="B42" s="3" t="s">
        <v>62</v>
      </c>
      <c r="C42" s="4" t="s">
        <v>13</v>
      </c>
      <c r="D42" s="286">
        <v>4</v>
      </c>
      <c r="E42" s="286">
        <v>5</v>
      </c>
      <c r="F42" s="4" t="s">
        <v>963</v>
      </c>
      <c r="G42" s="4" t="s">
        <v>460</v>
      </c>
      <c r="H42" s="4" t="s">
        <v>460</v>
      </c>
      <c r="I42" s="4" t="s">
        <v>460</v>
      </c>
      <c r="J42" s="4" t="s">
        <v>461</v>
      </c>
      <c r="K42" s="4" t="s">
        <v>460</v>
      </c>
    </row>
    <row r="43" spans="1:11" ht="15" thickBot="1" x14ac:dyDescent="0.35">
      <c r="A43" s="4" t="s">
        <v>3214</v>
      </c>
      <c r="B43" s="3" t="s">
        <v>63</v>
      </c>
      <c r="C43" s="4" t="s">
        <v>13</v>
      </c>
      <c r="D43" s="286">
        <v>2</v>
      </c>
      <c r="E43" s="286">
        <v>4</v>
      </c>
      <c r="F43" s="4" t="s">
        <v>918</v>
      </c>
      <c r="G43" s="4" t="s">
        <v>460</v>
      </c>
      <c r="H43" s="4" t="s">
        <v>461</v>
      </c>
      <c r="I43" s="4" t="s">
        <v>460</v>
      </c>
      <c r="J43" s="4" t="s">
        <v>461</v>
      </c>
      <c r="K43" s="4" t="s">
        <v>460</v>
      </c>
    </row>
    <row r="44" spans="1:11" ht="15" thickBot="1" x14ac:dyDescent="0.35">
      <c r="A44" s="4" t="s">
        <v>3215</v>
      </c>
      <c r="B44" s="3" t="s">
        <v>64</v>
      </c>
      <c r="C44" s="4" t="s">
        <v>13</v>
      </c>
      <c r="D44" s="286">
        <v>3</v>
      </c>
      <c r="E44" s="286">
        <v>4</v>
      </c>
      <c r="F44" s="4" t="s">
        <v>929</v>
      </c>
      <c r="G44" s="4" t="s">
        <v>460</v>
      </c>
      <c r="H44" s="4" t="s">
        <v>460</v>
      </c>
      <c r="I44" s="4" t="s">
        <v>461</v>
      </c>
      <c r="J44" s="4" t="s">
        <v>461</v>
      </c>
      <c r="K44" s="4" t="s">
        <v>461</v>
      </c>
    </row>
    <row r="45" spans="1:11" ht="15" thickBot="1" x14ac:dyDescent="0.35">
      <c r="A45" s="4" t="s">
        <v>3216</v>
      </c>
      <c r="B45" s="3" t="s">
        <v>65</v>
      </c>
      <c r="C45" s="4" t="s">
        <v>13</v>
      </c>
      <c r="D45" s="286">
        <v>2</v>
      </c>
      <c r="E45" s="286">
        <v>3</v>
      </c>
      <c r="F45" s="4" t="s">
        <v>1011</v>
      </c>
      <c r="G45" s="4" t="s">
        <v>460</v>
      </c>
      <c r="H45" s="4" t="s">
        <v>461</v>
      </c>
      <c r="I45" s="4" t="s">
        <v>460</v>
      </c>
      <c r="J45" s="4" t="s">
        <v>461</v>
      </c>
      <c r="K45" s="4" t="s">
        <v>460</v>
      </c>
    </row>
    <row r="46" spans="1:11" ht="15" thickBot="1" x14ac:dyDescent="0.35">
      <c r="A46" s="4" t="s">
        <v>3217</v>
      </c>
      <c r="B46" s="3" t="s">
        <v>66</v>
      </c>
      <c r="C46" s="4" t="s">
        <v>13</v>
      </c>
      <c r="D46" s="286">
        <v>3</v>
      </c>
      <c r="E46" s="286">
        <v>8</v>
      </c>
      <c r="F46" s="4" t="s">
        <v>933</v>
      </c>
      <c r="G46" s="4" t="s">
        <v>460</v>
      </c>
      <c r="H46" s="4" t="s">
        <v>460</v>
      </c>
      <c r="I46" s="4" t="s">
        <v>460</v>
      </c>
      <c r="J46" s="4" t="s">
        <v>461</v>
      </c>
      <c r="K46" s="4" t="s">
        <v>461</v>
      </c>
    </row>
    <row r="47" spans="1:11" ht="15" thickBot="1" x14ac:dyDescent="0.35">
      <c r="A47" s="4" t="s">
        <v>3218</v>
      </c>
      <c r="B47" s="3" t="s">
        <v>67</v>
      </c>
      <c r="C47" s="4" t="s">
        <v>13</v>
      </c>
      <c r="D47" s="286">
        <v>3</v>
      </c>
      <c r="E47" s="286">
        <v>3</v>
      </c>
      <c r="F47" s="4" t="s">
        <v>979</v>
      </c>
      <c r="G47" s="4" t="s">
        <v>460</v>
      </c>
      <c r="H47" s="4" t="s">
        <v>460</v>
      </c>
      <c r="I47" s="4" t="s">
        <v>461</v>
      </c>
      <c r="J47" s="4" t="s">
        <v>461</v>
      </c>
      <c r="K47" s="4" t="s">
        <v>461</v>
      </c>
    </row>
    <row r="48" spans="1:11" ht="15" thickBot="1" x14ac:dyDescent="0.35">
      <c r="A48" s="4" t="s">
        <v>3219</v>
      </c>
      <c r="B48" s="3" t="s">
        <v>68</v>
      </c>
      <c r="C48" s="4" t="s">
        <v>13</v>
      </c>
      <c r="D48" s="286">
        <v>4</v>
      </c>
      <c r="E48" s="286">
        <v>15</v>
      </c>
      <c r="F48" s="4" t="s">
        <v>932</v>
      </c>
      <c r="G48" s="4" t="s">
        <v>460</v>
      </c>
      <c r="H48" s="4" t="s">
        <v>460</v>
      </c>
      <c r="I48" s="4" t="s">
        <v>460</v>
      </c>
      <c r="J48" s="4" t="s">
        <v>461</v>
      </c>
      <c r="K48" s="4" t="s">
        <v>461</v>
      </c>
    </row>
    <row r="49" spans="1:11" ht="15" thickBot="1" x14ac:dyDescent="0.35">
      <c r="A49" s="4" t="s">
        <v>3220</v>
      </c>
      <c r="B49" s="3" t="s">
        <v>69</v>
      </c>
      <c r="C49" s="4" t="s">
        <v>13</v>
      </c>
      <c r="D49" s="286">
        <v>8</v>
      </c>
      <c r="E49" s="286">
        <v>6</v>
      </c>
      <c r="F49" s="4" t="s">
        <v>915</v>
      </c>
      <c r="G49" s="4" t="s">
        <v>460</v>
      </c>
      <c r="H49" s="4" t="s">
        <v>461</v>
      </c>
      <c r="I49" s="4" t="s">
        <v>460</v>
      </c>
      <c r="J49" s="4" t="s">
        <v>461</v>
      </c>
      <c r="K49" s="4" t="s">
        <v>460</v>
      </c>
    </row>
    <row r="50" spans="1:11" ht="15" thickBot="1" x14ac:dyDescent="0.35">
      <c r="A50" s="4" t="s">
        <v>3221</v>
      </c>
      <c r="B50" s="3" t="s">
        <v>70</v>
      </c>
      <c r="C50" s="4" t="s">
        <v>13</v>
      </c>
      <c r="D50" s="286">
        <v>3</v>
      </c>
      <c r="E50" s="286">
        <v>10</v>
      </c>
      <c r="F50" s="4" t="s">
        <v>915</v>
      </c>
      <c r="G50" s="4" t="s">
        <v>460</v>
      </c>
      <c r="H50" s="4" t="s">
        <v>460</v>
      </c>
      <c r="I50" s="4" t="s">
        <v>460</v>
      </c>
      <c r="J50" s="4" t="s">
        <v>461</v>
      </c>
      <c r="K50" s="4" t="s">
        <v>460</v>
      </c>
    </row>
    <row r="51" spans="1:11" ht="15" thickBot="1" x14ac:dyDescent="0.35">
      <c r="A51" s="4" t="s">
        <v>3222</v>
      </c>
      <c r="B51" s="3" t="s">
        <v>73</v>
      </c>
      <c r="C51" s="4" t="s">
        <v>13</v>
      </c>
      <c r="D51" s="286">
        <v>1</v>
      </c>
      <c r="E51" s="286">
        <v>5</v>
      </c>
      <c r="F51" s="4" t="s">
        <v>915</v>
      </c>
      <c r="G51" s="4" t="s">
        <v>460</v>
      </c>
      <c r="H51" s="4" t="s">
        <v>461</v>
      </c>
      <c r="I51" s="4" t="s">
        <v>460</v>
      </c>
      <c r="J51" s="4" t="s">
        <v>461</v>
      </c>
      <c r="K51" s="4" t="s">
        <v>460</v>
      </c>
    </row>
    <row r="52" spans="1:11" ht="15" thickBot="1" x14ac:dyDescent="0.35">
      <c r="A52" s="4" t="s">
        <v>3223</v>
      </c>
      <c r="B52" s="3" t="s">
        <v>74</v>
      </c>
      <c r="C52" s="4" t="s">
        <v>13</v>
      </c>
      <c r="D52" s="286">
        <v>5</v>
      </c>
      <c r="E52" s="286">
        <v>13</v>
      </c>
      <c r="F52" s="4" t="s">
        <v>947</v>
      </c>
      <c r="G52" s="4" t="s">
        <v>460</v>
      </c>
      <c r="H52" s="4" t="s">
        <v>460</v>
      </c>
      <c r="I52" s="4" t="s">
        <v>460</v>
      </c>
      <c r="J52" s="4" t="s">
        <v>461</v>
      </c>
      <c r="K52" s="4" t="s">
        <v>461</v>
      </c>
    </row>
    <row r="53" spans="1:11" ht="15" thickBot="1" x14ac:dyDescent="0.35">
      <c r="A53" s="4" t="s">
        <v>3224</v>
      </c>
      <c r="B53" s="3" t="s">
        <v>75</v>
      </c>
      <c r="C53" s="4" t="s">
        <v>13</v>
      </c>
      <c r="D53" s="286">
        <v>2</v>
      </c>
      <c r="E53" s="286">
        <v>4</v>
      </c>
      <c r="F53" s="4" t="s">
        <v>1026</v>
      </c>
      <c r="G53" s="4" t="s">
        <v>460</v>
      </c>
      <c r="H53" s="4" t="s">
        <v>460</v>
      </c>
      <c r="I53" s="4" t="s">
        <v>460</v>
      </c>
      <c r="J53" s="4" t="s">
        <v>461</v>
      </c>
      <c r="K53" s="4" t="s">
        <v>460</v>
      </c>
    </row>
    <row r="54" spans="1:11" ht="15" thickBot="1" x14ac:dyDescent="0.35">
      <c r="A54" s="4" t="s">
        <v>3225</v>
      </c>
      <c r="B54" s="3" t="s">
        <v>76</v>
      </c>
      <c r="C54" s="4" t="s">
        <v>13</v>
      </c>
      <c r="D54" s="286">
        <v>1</v>
      </c>
      <c r="E54" s="286">
        <v>4</v>
      </c>
      <c r="F54" s="4" t="s">
        <v>1028</v>
      </c>
      <c r="G54" s="4" t="s">
        <v>461</v>
      </c>
      <c r="H54" s="4" t="s">
        <v>461</v>
      </c>
      <c r="I54" s="4" t="s">
        <v>461</v>
      </c>
      <c r="J54" s="4" t="s">
        <v>461</v>
      </c>
      <c r="K54" s="4" t="s">
        <v>461</v>
      </c>
    </row>
    <row r="55" spans="1:11" ht="15" thickBot="1" x14ac:dyDescent="0.35">
      <c r="A55" s="4" t="s">
        <v>3226</v>
      </c>
      <c r="B55" s="3" t="s">
        <v>77</v>
      </c>
      <c r="C55" s="4" t="s">
        <v>13</v>
      </c>
      <c r="D55" s="286">
        <v>2</v>
      </c>
      <c r="E55" s="286">
        <v>7</v>
      </c>
      <c r="F55" s="4" t="s">
        <v>1029</v>
      </c>
      <c r="G55" s="4" t="s">
        <v>460</v>
      </c>
      <c r="H55" s="4" t="s">
        <v>461</v>
      </c>
      <c r="I55" s="4" t="s">
        <v>461</v>
      </c>
      <c r="J55" s="4" t="s">
        <v>461</v>
      </c>
      <c r="K55" s="4" t="s">
        <v>461</v>
      </c>
    </row>
    <row r="56" spans="1:11" ht="15" thickBot="1" x14ac:dyDescent="0.35">
      <c r="A56" s="4" t="s">
        <v>3227</v>
      </c>
      <c r="B56" s="3" t="s">
        <v>78</v>
      </c>
      <c r="C56" s="4" t="s">
        <v>13</v>
      </c>
      <c r="D56" s="286">
        <v>4</v>
      </c>
      <c r="E56" s="286">
        <v>16</v>
      </c>
      <c r="F56" s="4" t="s">
        <v>933</v>
      </c>
      <c r="G56" s="4" t="s">
        <v>460</v>
      </c>
      <c r="H56" s="4" t="s">
        <v>461</v>
      </c>
      <c r="I56" s="4" t="s">
        <v>460</v>
      </c>
      <c r="J56" s="4" t="s">
        <v>461</v>
      </c>
      <c r="K56" s="4" t="s">
        <v>461</v>
      </c>
    </row>
    <row r="57" spans="1:11" ht="15" thickBot="1" x14ac:dyDescent="0.35">
      <c r="A57" s="4" t="s">
        <v>3228</v>
      </c>
      <c r="B57" s="3" t="s">
        <v>79</v>
      </c>
      <c r="C57" s="4" t="s">
        <v>13</v>
      </c>
      <c r="D57" s="286">
        <v>1</v>
      </c>
      <c r="E57" s="286">
        <v>8</v>
      </c>
      <c r="F57" s="45" t="s">
        <v>2557</v>
      </c>
      <c r="G57" s="4" t="s">
        <v>461</v>
      </c>
      <c r="H57" s="4" t="s">
        <v>461</v>
      </c>
      <c r="I57" s="4" t="s">
        <v>461</v>
      </c>
      <c r="J57" s="4" t="s">
        <v>461</v>
      </c>
      <c r="K57" s="4" t="s">
        <v>461</v>
      </c>
    </row>
    <row r="58" spans="1:11" ht="15" thickBot="1" x14ac:dyDescent="0.35">
      <c r="A58" s="4" t="s">
        <v>3229</v>
      </c>
      <c r="B58" s="3" t="s">
        <v>80</v>
      </c>
      <c r="C58" s="4" t="s">
        <v>13</v>
      </c>
      <c r="D58" s="286">
        <v>3</v>
      </c>
      <c r="E58" s="286">
        <v>20</v>
      </c>
      <c r="F58" s="4" t="s">
        <v>1033</v>
      </c>
      <c r="G58" s="4" t="s">
        <v>460</v>
      </c>
      <c r="H58" s="4" t="s">
        <v>461</v>
      </c>
      <c r="I58" s="4" t="s">
        <v>460</v>
      </c>
      <c r="J58" s="4" t="s">
        <v>461</v>
      </c>
      <c r="K58" s="4" t="s">
        <v>461</v>
      </c>
    </row>
    <row r="59" spans="1:11" ht="15" thickBot="1" x14ac:dyDescent="0.35">
      <c r="A59" s="4" t="s">
        <v>3230</v>
      </c>
      <c r="B59" s="3" t="s">
        <v>81</v>
      </c>
      <c r="C59" s="4" t="s">
        <v>13</v>
      </c>
      <c r="D59" s="286">
        <v>9</v>
      </c>
      <c r="E59" s="286">
        <v>10</v>
      </c>
      <c r="F59" s="4" t="s">
        <v>1039</v>
      </c>
      <c r="G59" s="4" t="s">
        <v>460</v>
      </c>
      <c r="H59" s="4" t="s">
        <v>460</v>
      </c>
      <c r="I59" s="4" t="s">
        <v>460</v>
      </c>
      <c r="J59" s="4" t="s">
        <v>461</v>
      </c>
      <c r="K59" s="4" t="s">
        <v>461</v>
      </c>
    </row>
    <row r="60" spans="1:11" ht="15" thickBot="1" x14ac:dyDescent="0.35">
      <c r="A60" s="4" t="s">
        <v>3231</v>
      </c>
      <c r="B60" s="3" t="s">
        <v>82</v>
      </c>
      <c r="C60" s="4" t="s">
        <v>13</v>
      </c>
      <c r="D60" s="286">
        <v>2</v>
      </c>
      <c r="E60" s="286">
        <v>5</v>
      </c>
      <c r="F60" s="4" t="s">
        <v>933</v>
      </c>
      <c r="G60" s="4" t="s">
        <v>460</v>
      </c>
      <c r="H60" s="4" t="s">
        <v>461</v>
      </c>
      <c r="I60" s="4" t="s">
        <v>460</v>
      </c>
      <c r="J60" s="4" t="s">
        <v>461</v>
      </c>
      <c r="K60" s="4" t="s">
        <v>461</v>
      </c>
    </row>
    <row r="61" spans="1:11" ht="15" thickBot="1" x14ac:dyDescent="0.35">
      <c r="A61" s="4" t="s">
        <v>3232</v>
      </c>
      <c r="B61" s="3" t="s">
        <v>83</v>
      </c>
      <c r="C61" s="4" t="s">
        <v>13</v>
      </c>
      <c r="D61" s="286">
        <v>3</v>
      </c>
      <c r="E61" s="286">
        <v>7</v>
      </c>
      <c r="F61" s="4" t="s">
        <v>979</v>
      </c>
      <c r="G61" s="4" t="s">
        <v>460</v>
      </c>
      <c r="H61" s="4" t="s">
        <v>460</v>
      </c>
      <c r="I61" s="4" t="s">
        <v>460</v>
      </c>
      <c r="J61" s="4" t="s">
        <v>461</v>
      </c>
      <c r="K61" s="4" t="s">
        <v>461</v>
      </c>
    </row>
    <row r="62" spans="1:11" ht="15" thickBot="1" x14ac:dyDescent="0.35">
      <c r="A62" s="4" t="s">
        <v>3233</v>
      </c>
      <c r="B62" s="3" t="s">
        <v>84</v>
      </c>
      <c r="C62" s="4" t="s">
        <v>13</v>
      </c>
      <c r="D62" s="286">
        <v>2</v>
      </c>
      <c r="E62" s="286">
        <v>5</v>
      </c>
      <c r="F62" s="4" t="s">
        <v>1041</v>
      </c>
      <c r="G62" s="4" t="s">
        <v>460</v>
      </c>
      <c r="H62" s="4" t="s">
        <v>460</v>
      </c>
      <c r="I62" s="4" t="s">
        <v>460</v>
      </c>
      <c r="J62" s="4" t="s">
        <v>461</v>
      </c>
      <c r="K62" s="4" t="s">
        <v>461</v>
      </c>
    </row>
    <row r="63" spans="1:11" ht="15" thickBot="1" x14ac:dyDescent="0.35">
      <c r="A63" s="4" t="s">
        <v>3234</v>
      </c>
      <c r="B63" s="3" t="s">
        <v>85</v>
      </c>
      <c r="C63" s="4" t="s">
        <v>13</v>
      </c>
      <c r="D63" s="286">
        <v>1</v>
      </c>
      <c r="E63" s="286">
        <v>7</v>
      </c>
      <c r="F63" s="4" t="s">
        <v>929</v>
      </c>
      <c r="G63" s="4" t="s">
        <v>460</v>
      </c>
      <c r="H63" s="4" t="s">
        <v>460</v>
      </c>
      <c r="I63" s="4" t="s">
        <v>461</v>
      </c>
      <c r="J63" s="4" t="s">
        <v>461</v>
      </c>
      <c r="K63" s="4" t="s">
        <v>461</v>
      </c>
    </row>
    <row r="64" spans="1:11" ht="15" thickBot="1" x14ac:dyDescent="0.35">
      <c r="A64" s="4" t="s">
        <v>3235</v>
      </c>
      <c r="B64" s="3" t="s">
        <v>86</v>
      </c>
      <c r="C64" s="4" t="s">
        <v>13</v>
      </c>
      <c r="D64" s="286">
        <v>2</v>
      </c>
      <c r="E64" s="286">
        <v>11</v>
      </c>
      <c r="F64" s="4" t="s">
        <v>939</v>
      </c>
      <c r="G64" s="4" t="s">
        <v>460</v>
      </c>
      <c r="H64" s="4" t="s">
        <v>460</v>
      </c>
      <c r="I64" s="4" t="s">
        <v>460</v>
      </c>
      <c r="J64" s="4" t="s">
        <v>461</v>
      </c>
      <c r="K64" s="4" t="s">
        <v>461</v>
      </c>
    </row>
    <row r="65" spans="1:11" ht="15" thickBot="1" x14ac:dyDescent="0.35">
      <c r="A65" s="4" t="s">
        <v>3236</v>
      </c>
      <c r="B65" s="3" t="s">
        <v>87</v>
      </c>
      <c r="C65" s="4" t="s">
        <v>13</v>
      </c>
      <c r="D65" s="286">
        <v>2</v>
      </c>
      <c r="E65" s="286">
        <v>5</v>
      </c>
      <c r="F65" s="4" t="s">
        <v>1048</v>
      </c>
      <c r="G65" s="4" t="s">
        <v>461</v>
      </c>
      <c r="H65" s="4" t="s">
        <v>461</v>
      </c>
      <c r="I65" s="4" t="s">
        <v>461</v>
      </c>
      <c r="J65" s="4" t="s">
        <v>461</v>
      </c>
      <c r="K65" s="4" t="s">
        <v>461</v>
      </c>
    </row>
    <row r="66" spans="1:11" ht="15" thickBot="1" x14ac:dyDescent="0.35">
      <c r="A66" s="4" t="s">
        <v>3237</v>
      </c>
      <c r="B66" s="3" t="s">
        <v>88</v>
      </c>
      <c r="C66" s="4" t="s">
        <v>13</v>
      </c>
      <c r="D66" s="286">
        <v>4</v>
      </c>
      <c r="E66" s="286">
        <v>11</v>
      </c>
      <c r="F66" s="4" t="s">
        <v>1049</v>
      </c>
      <c r="G66" s="4" t="s">
        <v>460</v>
      </c>
      <c r="H66" s="4" t="s">
        <v>460</v>
      </c>
      <c r="I66" s="4" t="s">
        <v>460</v>
      </c>
      <c r="J66" s="4" t="s">
        <v>461</v>
      </c>
      <c r="K66" s="4" t="s">
        <v>461</v>
      </c>
    </row>
    <row r="67" spans="1:11" ht="15" thickBot="1" x14ac:dyDescent="0.35">
      <c r="A67" s="4" t="s">
        <v>3238</v>
      </c>
      <c r="B67" s="3" t="s">
        <v>89</v>
      </c>
      <c r="C67" s="4" t="s">
        <v>13</v>
      </c>
      <c r="D67" s="286">
        <v>2</v>
      </c>
      <c r="E67" s="286">
        <v>7</v>
      </c>
      <c r="F67" s="4" t="s">
        <v>1050</v>
      </c>
      <c r="G67" s="4" t="s">
        <v>460</v>
      </c>
      <c r="H67" s="4" t="s">
        <v>460</v>
      </c>
      <c r="I67" s="4" t="s">
        <v>460</v>
      </c>
      <c r="J67" s="4" t="s">
        <v>461</v>
      </c>
      <c r="K67" s="4" t="s">
        <v>460</v>
      </c>
    </row>
    <row r="68" spans="1:11" ht="15" thickBot="1" x14ac:dyDescent="0.35">
      <c r="A68" s="4" t="s">
        <v>3239</v>
      </c>
      <c r="B68" s="3" t="s">
        <v>90</v>
      </c>
      <c r="C68" s="4" t="s">
        <v>13</v>
      </c>
      <c r="D68" s="286">
        <v>3</v>
      </c>
      <c r="E68" s="286">
        <v>12</v>
      </c>
      <c r="F68" s="4" t="s">
        <v>1051</v>
      </c>
      <c r="G68" s="4" t="s">
        <v>460</v>
      </c>
      <c r="H68" s="4" t="s">
        <v>461</v>
      </c>
      <c r="I68" s="4" t="s">
        <v>461</v>
      </c>
      <c r="J68" s="4" t="s">
        <v>461</v>
      </c>
      <c r="K68" s="4" t="s">
        <v>461</v>
      </c>
    </row>
    <row r="69" spans="1:11" ht="15" thickBot="1" x14ac:dyDescent="0.35">
      <c r="A69" s="4" t="s">
        <v>3240</v>
      </c>
      <c r="B69" s="3" t="s">
        <v>93</v>
      </c>
      <c r="C69" s="4" t="s">
        <v>13</v>
      </c>
      <c r="D69" s="286">
        <v>1</v>
      </c>
      <c r="E69" s="286">
        <v>10</v>
      </c>
      <c r="F69" s="45" t="s">
        <v>2557</v>
      </c>
      <c r="G69" s="4" t="s">
        <v>461</v>
      </c>
      <c r="H69" s="4" t="s">
        <v>461</v>
      </c>
      <c r="I69" s="4" t="s">
        <v>461</v>
      </c>
      <c r="J69" s="4" t="s">
        <v>460</v>
      </c>
      <c r="K69" s="4" t="s">
        <v>460</v>
      </c>
    </row>
    <row r="70" spans="1:11" ht="15" thickBot="1" x14ac:dyDescent="0.35">
      <c r="A70" s="4" t="s">
        <v>3241</v>
      </c>
      <c r="B70" s="3" t="s">
        <v>94</v>
      </c>
      <c r="C70" s="4" t="s">
        <v>13</v>
      </c>
      <c r="D70" s="286">
        <v>1</v>
      </c>
      <c r="E70" s="286">
        <v>2</v>
      </c>
      <c r="F70" s="45" t="s">
        <v>2557</v>
      </c>
      <c r="G70" s="4" t="s">
        <v>461</v>
      </c>
      <c r="H70" s="4" t="s">
        <v>461</v>
      </c>
      <c r="I70" s="4" t="s">
        <v>461</v>
      </c>
      <c r="J70" s="4" t="s">
        <v>461</v>
      </c>
      <c r="K70" s="4" t="s">
        <v>461</v>
      </c>
    </row>
    <row r="71" spans="1:11" ht="15" thickBot="1" x14ac:dyDescent="0.35">
      <c r="A71" s="4" t="s">
        <v>3242</v>
      </c>
      <c r="B71" s="3" t="s">
        <v>95</v>
      </c>
      <c r="C71" s="4" t="s">
        <v>13</v>
      </c>
      <c r="D71" s="286">
        <v>2</v>
      </c>
      <c r="E71" s="286">
        <v>5</v>
      </c>
      <c r="F71" s="45" t="s">
        <v>2557</v>
      </c>
      <c r="G71" s="4" t="s">
        <v>461</v>
      </c>
      <c r="H71" s="4" t="s">
        <v>461</v>
      </c>
      <c r="I71" s="4" t="s">
        <v>461</v>
      </c>
      <c r="J71" s="4" t="s">
        <v>461</v>
      </c>
      <c r="K71" s="4" t="s">
        <v>461</v>
      </c>
    </row>
    <row r="72" spans="1:11" ht="15" thickBot="1" x14ac:dyDescent="0.35">
      <c r="A72" s="4" t="s">
        <v>3243</v>
      </c>
      <c r="B72" s="3" t="s">
        <v>96</v>
      </c>
      <c r="C72" s="4" t="s">
        <v>13</v>
      </c>
      <c r="D72" s="286">
        <v>3</v>
      </c>
      <c r="E72" s="286">
        <v>5</v>
      </c>
      <c r="F72" s="4" t="s">
        <v>928</v>
      </c>
      <c r="G72" s="4" t="s">
        <v>460</v>
      </c>
      <c r="H72" s="4" t="s">
        <v>461</v>
      </c>
      <c r="I72" s="4" t="s">
        <v>460</v>
      </c>
      <c r="J72" s="4" t="s">
        <v>461</v>
      </c>
      <c r="K72" s="4" t="s">
        <v>460</v>
      </c>
    </row>
    <row r="73" spans="1:11" ht="15" thickBot="1" x14ac:dyDescent="0.35">
      <c r="A73" s="4" t="s">
        <v>3244</v>
      </c>
      <c r="B73" s="39" t="s">
        <v>97</v>
      </c>
      <c r="C73" s="4" t="s">
        <v>13</v>
      </c>
      <c r="D73" s="286">
        <v>3</v>
      </c>
      <c r="E73" s="286">
        <v>4</v>
      </c>
      <c r="F73" s="45" t="s">
        <v>2557</v>
      </c>
      <c r="G73" s="4" t="s">
        <v>460</v>
      </c>
      <c r="H73" s="4" t="s">
        <v>461</v>
      </c>
      <c r="I73" s="4" t="s">
        <v>461</v>
      </c>
      <c r="J73" s="4" t="s">
        <v>461</v>
      </c>
      <c r="K73" s="4" t="s">
        <v>461</v>
      </c>
    </row>
    <row r="74" spans="1:11" x14ac:dyDescent="0.3">
      <c r="B74" s="127" t="s">
        <v>2547</v>
      </c>
      <c r="C74" s="125"/>
      <c r="D74" s="287">
        <f>SUM(D4:D73)</f>
        <v>206</v>
      </c>
      <c r="E74" s="287">
        <f>SUM(E4:E73)</f>
        <v>550</v>
      </c>
      <c r="F74" s="78"/>
      <c r="G74" s="272">
        <v>0.8571428571428571</v>
      </c>
      <c r="H74" s="272">
        <v>0.51428571428571423</v>
      </c>
      <c r="I74" s="272">
        <v>0.72857142857142854</v>
      </c>
      <c r="J74" s="272">
        <v>1.4285714285714285E-2</v>
      </c>
      <c r="K74" s="273">
        <v>0.32857142857142857</v>
      </c>
    </row>
    <row r="75" spans="1:11" ht="15" thickBot="1" x14ac:dyDescent="0.35">
      <c r="B75" s="128" t="s">
        <v>2548</v>
      </c>
      <c r="C75" s="126"/>
      <c r="D75" s="288">
        <f>D74/70</f>
        <v>2.9428571428571431</v>
      </c>
      <c r="E75" s="288">
        <f>E74/70</f>
        <v>7.8571428571428568</v>
      </c>
      <c r="F75" s="82"/>
      <c r="G75" s="118"/>
      <c r="H75" s="118"/>
      <c r="I75" s="118"/>
      <c r="J75" s="118"/>
      <c r="K75" s="274"/>
    </row>
    <row r="76" spans="1:11" x14ac:dyDescent="0.3">
      <c r="B76" s="22"/>
      <c r="C76" s="4"/>
      <c r="D76" s="286"/>
      <c r="E76" s="286"/>
      <c r="F76" s="4"/>
    </row>
    <row r="77" spans="1:11" ht="15" thickBot="1" x14ac:dyDescent="0.35">
      <c r="A77" s="4" t="s">
        <v>3483</v>
      </c>
      <c r="B77" s="129" t="s">
        <v>98</v>
      </c>
      <c r="C77" s="51" t="s">
        <v>99</v>
      </c>
      <c r="D77" s="289">
        <v>3</v>
      </c>
      <c r="E77" s="289">
        <v>6</v>
      </c>
      <c r="F77" s="51" t="s">
        <v>915</v>
      </c>
      <c r="G77" s="275" t="s">
        <v>460</v>
      </c>
      <c r="H77" s="275" t="s">
        <v>460</v>
      </c>
      <c r="I77" s="275" t="s">
        <v>460</v>
      </c>
      <c r="J77" s="275" t="s">
        <v>461</v>
      </c>
      <c r="K77" s="275" t="s">
        <v>460</v>
      </c>
    </row>
    <row r="78" spans="1:11" ht="15" thickBot="1" x14ac:dyDescent="0.35">
      <c r="A78" s="4" t="s">
        <v>3484</v>
      </c>
      <c r="B78" s="3" t="s">
        <v>100</v>
      </c>
      <c r="C78" s="4" t="s">
        <v>99</v>
      </c>
      <c r="D78" s="286">
        <v>8</v>
      </c>
      <c r="E78" s="286">
        <v>10</v>
      </c>
      <c r="F78" s="4" t="s">
        <v>925</v>
      </c>
      <c r="G78" s="276" t="s">
        <v>460</v>
      </c>
      <c r="H78" s="276" t="s">
        <v>460</v>
      </c>
      <c r="I78" s="276" t="s">
        <v>460</v>
      </c>
      <c r="J78" s="276" t="s">
        <v>461</v>
      </c>
      <c r="K78" s="276" t="s">
        <v>460</v>
      </c>
    </row>
    <row r="79" spans="1:11" ht="15" thickBot="1" x14ac:dyDescent="0.35">
      <c r="A79" s="4" t="s">
        <v>3485</v>
      </c>
      <c r="B79" s="3" t="s">
        <v>103</v>
      </c>
      <c r="C79" s="4" t="s">
        <v>99</v>
      </c>
      <c r="D79" s="286">
        <v>7</v>
      </c>
      <c r="E79" s="286">
        <v>7</v>
      </c>
      <c r="F79" s="4" t="s">
        <v>928</v>
      </c>
      <c r="G79" s="276" t="s">
        <v>460</v>
      </c>
      <c r="H79" s="276" t="s">
        <v>460</v>
      </c>
      <c r="I79" s="276" t="s">
        <v>460</v>
      </c>
      <c r="J79" s="276" t="s">
        <v>461</v>
      </c>
      <c r="K79" s="276" t="s">
        <v>460</v>
      </c>
    </row>
    <row r="80" spans="1:11" ht="15" thickBot="1" x14ac:dyDescent="0.35">
      <c r="A80" s="4" t="s">
        <v>3486</v>
      </c>
      <c r="B80" s="3" t="s">
        <v>104</v>
      </c>
      <c r="C80" s="4" t="s">
        <v>99</v>
      </c>
      <c r="D80" s="286">
        <v>1</v>
      </c>
      <c r="E80" s="286">
        <v>6</v>
      </c>
      <c r="F80" s="4" t="s">
        <v>929</v>
      </c>
      <c r="G80" s="276" t="s">
        <v>460</v>
      </c>
      <c r="H80" s="276" t="s">
        <v>461</v>
      </c>
      <c r="I80" s="276" t="s">
        <v>460</v>
      </c>
      <c r="J80" s="276" t="s">
        <v>461</v>
      </c>
      <c r="K80" s="276" t="s">
        <v>461</v>
      </c>
    </row>
    <row r="81" spans="1:11" ht="15" thickBot="1" x14ac:dyDescent="0.35">
      <c r="A81" s="4" t="s">
        <v>3487</v>
      </c>
      <c r="B81" s="3" t="s">
        <v>105</v>
      </c>
      <c r="C81" s="4" t="s">
        <v>99</v>
      </c>
      <c r="D81" s="286">
        <v>5</v>
      </c>
      <c r="E81" s="286">
        <v>12</v>
      </c>
      <c r="F81" s="4" t="s">
        <v>933</v>
      </c>
      <c r="G81" s="276" t="s">
        <v>460</v>
      </c>
      <c r="H81" s="276" t="s">
        <v>460</v>
      </c>
      <c r="I81" s="276" t="s">
        <v>460</v>
      </c>
      <c r="J81" s="276" t="s">
        <v>461</v>
      </c>
      <c r="K81" s="276" t="s">
        <v>461</v>
      </c>
    </row>
    <row r="82" spans="1:11" ht="15" thickBot="1" x14ac:dyDescent="0.35">
      <c r="A82" s="4" t="s">
        <v>3488</v>
      </c>
      <c r="B82" s="3" t="s">
        <v>106</v>
      </c>
      <c r="C82" s="4" t="s">
        <v>99</v>
      </c>
      <c r="D82" s="286">
        <v>4</v>
      </c>
      <c r="E82" s="286">
        <v>15</v>
      </c>
      <c r="F82" s="4" t="s">
        <v>934</v>
      </c>
      <c r="G82" s="276" t="s">
        <v>460</v>
      </c>
      <c r="H82" s="276" t="s">
        <v>460</v>
      </c>
      <c r="I82" s="276" t="s">
        <v>460</v>
      </c>
      <c r="J82" s="276" t="s">
        <v>461</v>
      </c>
      <c r="K82" s="276" t="s">
        <v>460</v>
      </c>
    </row>
    <row r="83" spans="1:11" ht="15" thickBot="1" x14ac:dyDescent="0.35">
      <c r="A83" s="4" t="s">
        <v>3489</v>
      </c>
      <c r="B83" s="3" t="s">
        <v>107</v>
      </c>
      <c r="C83" s="4" t="s">
        <v>99</v>
      </c>
      <c r="D83" s="286">
        <v>11</v>
      </c>
      <c r="E83" s="286">
        <v>10</v>
      </c>
      <c r="F83" s="4" t="s">
        <v>946</v>
      </c>
      <c r="G83" s="276" t="s">
        <v>460</v>
      </c>
      <c r="H83" s="276" t="s">
        <v>460</v>
      </c>
      <c r="I83" s="276" t="s">
        <v>460</v>
      </c>
      <c r="J83" s="276" t="s">
        <v>461</v>
      </c>
      <c r="K83" s="276" t="s">
        <v>460</v>
      </c>
    </row>
    <row r="84" spans="1:11" ht="15" thickBot="1" x14ac:dyDescent="0.35">
      <c r="A84" s="4" t="s">
        <v>3490</v>
      </c>
      <c r="B84" s="3" t="s">
        <v>108</v>
      </c>
      <c r="C84" s="4" t="s">
        <v>99</v>
      </c>
      <c r="D84" s="286">
        <v>1</v>
      </c>
      <c r="E84" s="286">
        <v>3</v>
      </c>
      <c r="F84" s="45" t="s">
        <v>2557</v>
      </c>
      <c r="G84" s="276" t="s">
        <v>461</v>
      </c>
      <c r="H84" s="276" t="s">
        <v>460</v>
      </c>
      <c r="I84" s="276" t="s">
        <v>461</v>
      </c>
      <c r="J84" s="276" t="s">
        <v>461</v>
      </c>
      <c r="K84" s="276" t="s">
        <v>461</v>
      </c>
    </row>
    <row r="85" spans="1:11" ht="15" thickBot="1" x14ac:dyDescent="0.35">
      <c r="A85" s="4" t="s">
        <v>3491</v>
      </c>
      <c r="B85" s="3" t="s">
        <v>109</v>
      </c>
      <c r="C85" s="4" t="s">
        <v>99</v>
      </c>
      <c r="D85" s="286">
        <v>2</v>
      </c>
      <c r="E85" s="286">
        <v>10</v>
      </c>
      <c r="F85" s="4" t="s">
        <v>929</v>
      </c>
      <c r="G85" s="276" t="s">
        <v>460</v>
      </c>
      <c r="H85" s="276" t="s">
        <v>460</v>
      </c>
      <c r="I85" s="276" t="s">
        <v>460</v>
      </c>
      <c r="J85" s="276" t="s">
        <v>461</v>
      </c>
      <c r="K85" s="276" t="s">
        <v>461</v>
      </c>
    </row>
    <row r="86" spans="1:11" ht="15" thickBot="1" x14ac:dyDescent="0.35">
      <c r="A86" s="4" t="s">
        <v>3492</v>
      </c>
      <c r="B86" s="3" t="s">
        <v>110</v>
      </c>
      <c r="C86" s="4" t="s">
        <v>99</v>
      </c>
      <c r="D86" s="286">
        <v>5</v>
      </c>
      <c r="E86" s="286">
        <v>14</v>
      </c>
      <c r="F86" s="4" t="s">
        <v>924</v>
      </c>
      <c r="G86" s="276" t="s">
        <v>460</v>
      </c>
      <c r="H86" s="276" t="s">
        <v>460</v>
      </c>
      <c r="I86" s="276" t="s">
        <v>460</v>
      </c>
      <c r="J86" s="276" t="s">
        <v>461</v>
      </c>
      <c r="K86" s="276" t="s">
        <v>460</v>
      </c>
    </row>
    <row r="87" spans="1:11" ht="15" thickBot="1" x14ac:dyDescent="0.35">
      <c r="A87" s="4" t="s">
        <v>3493</v>
      </c>
      <c r="B87" s="3" t="s">
        <v>111</v>
      </c>
      <c r="C87" s="4" t="s">
        <v>99</v>
      </c>
      <c r="D87" s="286">
        <v>4</v>
      </c>
      <c r="E87" s="286">
        <v>13</v>
      </c>
      <c r="F87" s="4" t="s">
        <v>960</v>
      </c>
      <c r="G87" s="276" t="s">
        <v>460</v>
      </c>
      <c r="H87" s="276" t="s">
        <v>460</v>
      </c>
      <c r="I87" s="276" t="s">
        <v>460</v>
      </c>
      <c r="J87" s="276" t="s">
        <v>461</v>
      </c>
      <c r="K87" s="276" t="s">
        <v>461</v>
      </c>
    </row>
    <row r="88" spans="1:11" ht="15" thickBot="1" x14ac:dyDescent="0.35">
      <c r="A88" s="4" t="s">
        <v>3494</v>
      </c>
      <c r="B88" s="3" t="s">
        <v>112</v>
      </c>
      <c r="C88" s="4" t="s">
        <v>99</v>
      </c>
      <c r="D88" s="286">
        <v>4</v>
      </c>
      <c r="E88" s="286">
        <v>5</v>
      </c>
      <c r="F88" s="4" t="s">
        <v>929</v>
      </c>
      <c r="G88" s="276" t="s">
        <v>460</v>
      </c>
      <c r="H88" s="276" t="s">
        <v>461</v>
      </c>
      <c r="I88" s="276" t="s">
        <v>461</v>
      </c>
      <c r="J88" s="276" t="s">
        <v>461</v>
      </c>
      <c r="K88" s="276" t="s">
        <v>461</v>
      </c>
    </row>
    <row r="89" spans="1:11" ht="15" thickBot="1" x14ac:dyDescent="0.35">
      <c r="A89" s="4" t="s">
        <v>3495</v>
      </c>
      <c r="B89" s="3" t="s">
        <v>113</v>
      </c>
      <c r="C89" s="4" t="s">
        <v>99</v>
      </c>
      <c r="D89" s="286">
        <v>2</v>
      </c>
      <c r="E89" s="286">
        <v>4</v>
      </c>
      <c r="F89" s="4" t="s">
        <v>967</v>
      </c>
      <c r="G89" s="276" t="s">
        <v>460</v>
      </c>
      <c r="H89" s="276" t="s">
        <v>461</v>
      </c>
      <c r="I89" s="276" t="s">
        <v>460</v>
      </c>
      <c r="J89" s="276" t="s">
        <v>461</v>
      </c>
      <c r="K89" s="276" t="s">
        <v>461</v>
      </c>
    </row>
    <row r="90" spans="1:11" ht="15" thickBot="1" x14ac:dyDescent="0.35">
      <c r="A90" s="4" t="s">
        <v>3496</v>
      </c>
      <c r="B90" s="3" t="s">
        <v>114</v>
      </c>
      <c r="C90" s="4" t="s">
        <v>99</v>
      </c>
      <c r="D90" s="286">
        <v>3</v>
      </c>
      <c r="E90" s="286">
        <v>8</v>
      </c>
      <c r="F90" s="4" t="s">
        <v>969</v>
      </c>
      <c r="G90" s="276" t="s">
        <v>460</v>
      </c>
      <c r="H90" s="276" t="s">
        <v>460</v>
      </c>
      <c r="I90" s="276" t="s">
        <v>460</v>
      </c>
      <c r="J90" s="276" t="s">
        <v>461</v>
      </c>
      <c r="K90" s="276" t="s">
        <v>461</v>
      </c>
    </row>
    <row r="91" spans="1:11" ht="15" thickBot="1" x14ac:dyDescent="0.35">
      <c r="A91" s="4" t="s">
        <v>3497</v>
      </c>
      <c r="B91" s="3" t="s">
        <v>115</v>
      </c>
      <c r="C91" s="4" t="s">
        <v>99</v>
      </c>
      <c r="D91" s="286">
        <v>7</v>
      </c>
      <c r="E91" s="286">
        <v>11</v>
      </c>
      <c r="F91" s="4" t="s">
        <v>970</v>
      </c>
      <c r="G91" s="276" t="s">
        <v>460</v>
      </c>
      <c r="H91" s="276" t="s">
        <v>460</v>
      </c>
      <c r="I91" s="276" t="s">
        <v>460</v>
      </c>
      <c r="J91" s="276" t="s">
        <v>461</v>
      </c>
      <c r="K91" s="276" t="s">
        <v>460</v>
      </c>
    </row>
    <row r="92" spans="1:11" ht="15" thickBot="1" x14ac:dyDescent="0.35">
      <c r="A92" s="4" t="s">
        <v>3498</v>
      </c>
      <c r="B92" s="3" t="s">
        <v>116</v>
      </c>
      <c r="C92" s="4" t="s">
        <v>99</v>
      </c>
      <c r="D92" s="286">
        <v>6</v>
      </c>
      <c r="E92" s="286">
        <v>7</v>
      </c>
      <c r="F92" s="4" t="s">
        <v>933</v>
      </c>
      <c r="G92" s="276" t="s">
        <v>460</v>
      </c>
      <c r="H92" s="276" t="s">
        <v>460</v>
      </c>
      <c r="I92" s="276" t="s">
        <v>460</v>
      </c>
      <c r="J92" s="276" t="s">
        <v>461</v>
      </c>
      <c r="K92" s="276" t="s">
        <v>461</v>
      </c>
    </row>
    <row r="93" spans="1:11" ht="15" thickBot="1" x14ac:dyDescent="0.35">
      <c r="A93" s="4" t="s">
        <v>3499</v>
      </c>
      <c r="B93" s="3" t="s">
        <v>117</v>
      </c>
      <c r="C93" s="4" t="s">
        <v>99</v>
      </c>
      <c r="D93" s="286">
        <v>5</v>
      </c>
      <c r="E93" s="286">
        <v>11</v>
      </c>
      <c r="F93" s="4" t="s">
        <v>973</v>
      </c>
      <c r="G93" s="276" t="s">
        <v>460</v>
      </c>
      <c r="H93" s="276" t="s">
        <v>460</v>
      </c>
      <c r="I93" s="276" t="s">
        <v>460</v>
      </c>
      <c r="J93" s="276" t="s">
        <v>461</v>
      </c>
      <c r="K93" s="276" t="s">
        <v>461</v>
      </c>
    </row>
    <row r="94" spans="1:11" ht="15" thickBot="1" x14ac:dyDescent="0.35">
      <c r="A94" s="4" t="s">
        <v>3500</v>
      </c>
      <c r="B94" s="3" t="s">
        <v>118</v>
      </c>
      <c r="C94" s="4" t="s">
        <v>99</v>
      </c>
      <c r="D94" s="286">
        <v>4</v>
      </c>
      <c r="E94" s="286">
        <v>9</v>
      </c>
      <c r="F94" s="4" t="s">
        <v>915</v>
      </c>
      <c r="G94" s="276" t="s">
        <v>460</v>
      </c>
      <c r="H94" s="276" t="s">
        <v>460</v>
      </c>
      <c r="I94" s="276" t="s">
        <v>460</v>
      </c>
      <c r="J94" s="276" t="s">
        <v>461</v>
      </c>
      <c r="K94" s="276" t="s">
        <v>460</v>
      </c>
    </row>
    <row r="95" spans="1:11" ht="15" thickBot="1" x14ac:dyDescent="0.35">
      <c r="A95" s="4" t="s">
        <v>3501</v>
      </c>
      <c r="B95" s="3" t="s">
        <v>119</v>
      </c>
      <c r="C95" s="4" t="s">
        <v>99</v>
      </c>
      <c r="D95" s="286">
        <v>3</v>
      </c>
      <c r="E95" s="286">
        <v>5</v>
      </c>
      <c r="F95" s="4" t="s">
        <v>942</v>
      </c>
      <c r="G95" s="276" t="s">
        <v>460</v>
      </c>
      <c r="H95" s="276" t="s">
        <v>460</v>
      </c>
      <c r="I95" s="276" t="s">
        <v>460</v>
      </c>
      <c r="J95" s="276" t="s">
        <v>461</v>
      </c>
      <c r="K95" s="276" t="s">
        <v>460</v>
      </c>
    </row>
    <row r="96" spans="1:11" ht="15" thickBot="1" x14ac:dyDescent="0.35">
      <c r="A96" s="4" t="s">
        <v>3502</v>
      </c>
      <c r="B96" s="3" t="s">
        <v>120</v>
      </c>
      <c r="C96" s="4" t="s">
        <v>99</v>
      </c>
      <c r="D96" s="286">
        <v>1</v>
      </c>
      <c r="E96" s="286">
        <v>4</v>
      </c>
      <c r="F96" s="4" t="s">
        <v>918</v>
      </c>
      <c r="G96" s="276" t="s">
        <v>460</v>
      </c>
      <c r="H96" s="276" t="s">
        <v>460</v>
      </c>
      <c r="I96" s="276" t="s">
        <v>460</v>
      </c>
      <c r="J96" s="276" t="s">
        <v>461</v>
      </c>
      <c r="K96" s="276" t="s">
        <v>460</v>
      </c>
    </row>
    <row r="97" spans="1:11" ht="15" thickBot="1" x14ac:dyDescent="0.35">
      <c r="A97" s="4" t="s">
        <v>3503</v>
      </c>
      <c r="B97" s="3" t="s">
        <v>121</v>
      </c>
      <c r="C97" s="4" t="s">
        <v>99</v>
      </c>
      <c r="D97" s="286">
        <v>4</v>
      </c>
      <c r="E97" s="286">
        <v>10</v>
      </c>
      <c r="F97" s="4" t="s">
        <v>929</v>
      </c>
      <c r="G97" s="276" t="s">
        <v>460</v>
      </c>
      <c r="H97" s="276" t="s">
        <v>460</v>
      </c>
      <c r="I97" s="276" t="s">
        <v>460</v>
      </c>
      <c r="J97" s="276" t="s">
        <v>461</v>
      </c>
      <c r="K97" s="276" t="s">
        <v>461</v>
      </c>
    </row>
    <row r="98" spans="1:11" ht="15" thickBot="1" x14ac:dyDescent="0.35">
      <c r="A98" s="4" t="s">
        <v>3504</v>
      </c>
      <c r="B98" s="3" t="s">
        <v>122</v>
      </c>
      <c r="C98" s="4" t="s">
        <v>99</v>
      </c>
      <c r="D98" s="286">
        <v>6</v>
      </c>
      <c r="E98" s="286">
        <v>10</v>
      </c>
      <c r="F98" s="4" t="s">
        <v>991</v>
      </c>
      <c r="G98" s="276" t="s">
        <v>460</v>
      </c>
      <c r="H98" s="276" t="s">
        <v>460</v>
      </c>
      <c r="I98" s="276" t="s">
        <v>460</v>
      </c>
      <c r="J98" s="276" t="s">
        <v>461</v>
      </c>
      <c r="K98" s="276" t="s">
        <v>461</v>
      </c>
    </row>
    <row r="99" spans="1:11" ht="15" thickBot="1" x14ac:dyDescent="0.35">
      <c r="A99" s="4" t="s">
        <v>3505</v>
      </c>
      <c r="B99" s="3" t="s">
        <v>123</v>
      </c>
      <c r="C99" s="4" t="s">
        <v>99</v>
      </c>
      <c r="D99" s="286">
        <v>7</v>
      </c>
      <c r="E99" s="286">
        <v>17</v>
      </c>
      <c r="F99" s="4" t="s">
        <v>923</v>
      </c>
      <c r="G99" s="276" t="s">
        <v>460</v>
      </c>
      <c r="H99" s="276" t="s">
        <v>460</v>
      </c>
      <c r="I99" s="276" t="s">
        <v>460</v>
      </c>
      <c r="J99" s="276" t="s">
        <v>460</v>
      </c>
      <c r="K99" s="276" t="s">
        <v>460</v>
      </c>
    </row>
    <row r="100" spans="1:11" ht="15" thickBot="1" x14ac:dyDescent="0.35">
      <c r="A100" s="4" t="s">
        <v>3506</v>
      </c>
      <c r="B100" s="3" t="s">
        <v>124</v>
      </c>
      <c r="C100" s="4" t="s">
        <v>99</v>
      </c>
      <c r="D100" s="286">
        <v>3</v>
      </c>
      <c r="E100" s="286">
        <v>9</v>
      </c>
      <c r="F100" s="4" t="s">
        <v>926</v>
      </c>
      <c r="G100" s="276" t="s">
        <v>460</v>
      </c>
      <c r="H100" s="276" t="s">
        <v>460</v>
      </c>
      <c r="I100" s="276" t="s">
        <v>460</v>
      </c>
      <c r="J100" s="276" t="s">
        <v>461</v>
      </c>
      <c r="K100" s="276" t="s">
        <v>460</v>
      </c>
    </row>
    <row r="101" spans="1:11" ht="15" thickBot="1" x14ac:dyDescent="0.35">
      <c r="A101" s="4" t="s">
        <v>3507</v>
      </c>
      <c r="B101" s="3" t="s">
        <v>125</v>
      </c>
      <c r="C101" s="4" t="s">
        <v>99</v>
      </c>
      <c r="D101" s="286">
        <v>2</v>
      </c>
      <c r="E101" s="286">
        <v>10</v>
      </c>
      <c r="F101" s="4" t="s">
        <v>992</v>
      </c>
      <c r="G101" s="276" t="s">
        <v>460</v>
      </c>
      <c r="H101" s="276" t="s">
        <v>460</v>
      </c>
      <c r="I101" s="276" t="s">
        <v>460</v>
      </c>
      <c r="J101" s="276" t="s">
        <v>461</v>
      </c>
      <c r="K101" s="276" t="s">
        <v>460</v>
      </c>
    </row>
    <row r="102" spans="1:11" ht="15" thickBot="1" x14ac:dyDescent="0.35">
      <c r="A102" s="4" t="s">
        <v>3508</v>
      </c>
      <c r="B102" s="3" t="s">
        <v>126</v>
      </c>
      <c r="C102" s="4" t="s">
        <v>99</v>
      </c>
      <c r="D102" s="286">
        <v>2</v>
      </c>
      <c r="E102" s="286">
        <v>6</v>
      </c>
      <c r="F102" s="4" t="s">
        <v>994</v>
      </c>
      <c r="G102" s="276" t="s">
        <v>460</v>
      </c>
      <c r="H102" s="276" t="s">
        <v>460</v>
      </c>
      <c r="I102" s="276" t="s">
        <v>460</v>
      </c>
      <c r="J102" s="276" t="s">
        <v>461</v>
      </c>
      <c r="K102" s="276" t="s">
        <v>460</v>
      </c>
    </row>
    <row r="103" spans="1:11" ht="15" thickBot="1" x14ac:dyDescent="0.35">
      <c r="A103" s="4" t="s">
        <v>3509</v>
      </c>
      <c r="B103" s="3" t="s">
        <v>127</v>
      </c>
      <c r="C103" s="4" t="s">
        <v>99</v>
      </c>
      <c r="D103" s="286">
        <v>2</v>
      </c>
      <c r="E103" s="286">
        <v>11</v>
      </c>
      <c r="F103" s="4" t="s">
        <v>995</v>
      </c>
      <c r="G103" s="276" t="s">
        <v>460</v>
      </c>
      <c r="H103" s="276" t="s">
        <v>460</v>
      </c>
      <c r="I103" s="276" t="s">
        <v>461</v>
      </c>
      <c r="J103" s="276" t="s">
        <v>461</v>
      </c>
      <c r="K103" s="276" t="s">
        <v>461</v>
      </c>
    </row>
    <row r="104" spans="1:11" ht="15" thickBot="1" x14ac:dyDescent="0.35">
      <c r="A104" s="4" t="s">
        <v>3510</v>
      </c>
      <c r="B104" s="3" t="s">
        <v>128</v>
      </c>
      <c r="C104" s="4" t="s">
        <v>99</v>
      </c>
      <c r="D104" s="286">
        <v>6</v>
      </c>
      <c r="E104" s="286">
        <v>13</v>
      </c>
      <c r="F104" s="4" t="s">
        <v>996</v>
      </c>
      <c r="G104" s="276" t="s">
        <v>460</v>
      </c>
      <c r="H104" s="276" t="s">
        <v>460</v>
      </c>
      <c r="I104" s="276" t="s">
        <v>460</v>
      </c>
      <c r="J104" s="276" t="s">
        <v>461</v>
      </c>
      <c r="K104" s="276" t="s">
        <v>460</v>
      </c>
    </row>
    <row r="105" spans="1:11" ht="15" thickBot="1" x14ac:dyDescent="0.35">
      <c r="A105" s="4" t="s">
        <v>3511</v>
      </c>
      <c r="B105" s="3" t="s">
        <v>129</v>
      </c>
      <c r="C105" s="4" t="s">
        <v>99</v>
      </c>
      <c r="D105" s="286">
        <v>2</v>
      </c>
      <c r="E105" s="286">
        <v>6</v>
      </c>
      <c r="F105" s="4" t="s">
        <v>929</v>
      </c>
      <c r="G105" s="276" t="s">
        <v>460</v>
      </c>
      <c r="H105" s="276" t="s">
        <v>461</v>
      </c>
      <c r="I105" s="276" t="s">
        <v>461</v>
      </c>
      <c r="J105" s="276" t="s">
        <v>461</v>
      </c>
      <c r="K105" s="276" t="s">
        <v>461</v>
      </c>
    </row>
    <row r="106" spans="1:11" ht="15" thickBot="1" x14ac:dyDescent="0.35">
      <c r="A106" s="4" t="s">
        <v>3512</v>
      </c>
      <c r="B106" s="3" t="s">
        <v>130</v>
      </c>
      <c r="C106" s="4" t="s">
        <v>99</v>
      </c>
      <c r="D106" s="286">
        <v>2</v>
      </c>
      <c r="E106" s="286">
        <v>7</v>
      </c>
      <c r="F106" s="4" t="s">
        <v>979</v>
      </c>
      <c r="G106" s="276" t="s">
        <v>460</v>
      </c>
      <c r="H106" s="276" t="s">
        <v>460</v>
      </c>
      <c r="I106" s="276" t="s">
        <v>460</v>
      </c>
      <c r="J106" s="276" t="s">
        <v>461</v>
      </c>
      <c r="K106" s="276" t="s">
        <v>461</v>
      </c>
    </row>
    <row r="107" spans="1:11" ht="15" thickBot="1" x14ac:dyDescent="0.35">
      <c r="A107" s="4" t="s">
        <v>3513</v>
      </c>
      <c r="B107" s="3" t="s">
        <v>131</v>
      </c>
      <c r="C107" s="4" t="s">
        <v>99</v>
      </c>
      <c r="D107" s="286">
        <v>9</v>
      </c>
      <c r="E107" s="286">
        <v>10</v>
      </c>
      <c r="F107" s="4" t="s">
        <v>998</v>
      </c>
      <c r="G107" s="276" t="s">
        <v>460</v>
      </c>
      <c r="H107" s="276" t="s">
        <v>460</v>
      </c>
      <c r="I107" s="276" t="s">
        <v>460</v>
      </c>
      <c r="J107" s="276" t="s">
        <v>461</v>
      </c>
      <c r="K107" s="276" t="s">
        <v>461</v>
      </c>
    </row>
    <row r="108" spans="1:11" ht="15" thickBot="1" x14ac:dyDescent="0.35">
      <c r="A108" s="4" t="s">
        <v>3514</v>
      </c>
      <c r="B108" s="3" t="s">
        <v>132</v>
      </c>
      <c r="C108" s="4" t="s">
        <v>99</v>
      </c>
      <c r="D108" s="290">
        <v>8</v>
      </c>
      <c r="E108" s="290">
        <v>32</v>
      </c>
      <c r="F108" s="4" t="s">
        <v>932</v>
      </c>
      <c r="G108" s="276" t="s">
        <v>460</v>
      </c>
      <c r="H108" s="276" t="s">
        <v>460</v>
      </c>
      <c r="I108" s="276" t="s">
        <v>460</v>
      </c>
      <c r="J108" s="276" t="s">
        <v>461</v>
      </c>
      <c r="K108" s="276" t="s">
        <v>461</v>
      </c>
    </row>
    <row r="109" spans="1:11" ht="15" thickBot="1" x14ac:dyDescent="0.35">
      <c r="A109" s="4" t="s">
        <v>3515</v>
      </c>
      <c r="B109" s="3" t="s">
        <v>133</v>
      </c>
      <c r="C109" s="4" t="s">
        <v>99</v>
      </c>
      <c r="D109" s="286">
        <v>6</v>
      </c>
      <c r="E109" s="286">
        <v>12</v>
      </c>
      <c r="F109" s="4" t="s">
        <v>1002</v>
      </c>
      <c r="G109" s="276" t="s">
        <v>460</v>
      </c>
      <c r="H109" s="276" t="s">
        <v>460</v>
      </c>
      <c r="I109" s="276" t="s">
        <v>460</v>
      </c>
      <c r="J109" s="276" t="s">
        <v>461</v>
      </c>
      <c r="K109" s="276" t="s">
        <v>460</v>
      </c>
    </row>
    <row r="110" spans="1:11" ht="15" thickBot="1" x14ac:dyDescent="0.35">
      <c r="A110" s="4" t="s">
        <v>3516</v>
      </c>
      <c r="B110" s="3" t="s">
        <v>134</v>
      </c>
      <c r="C110" s="4" t="s">
        <v>99</v>
      </c>
      <c r="D110" s="286">
        <v>8</v>
      </c>
      <c r="E110" s="286">
        <v>11</v>
      </c>
      <c r="F110" s="4" t="s">
        <v>926</v>
      </c>
      <c r="G110" s="276" t="s">
        <v>460</v>
      </c>
      <c r="H110" s="276" t="s">
        <v>460</v>
      </c>
      <c r="I110" s="276" t="s">
        <v>460</v>
      </c>
      <c r="J110" s="276" t="s">
        <v>461</v>
      </c>
      <c r="K110" s="276" t="s">
        <v>460</v>
      </c>
    </row>
    <row r="111" spans="1:11" ht="15" thickBot="1" x14ac:dyDescent="0.35">
      <c r="A111" s="4" t="s">
        <v>3517</v>
      </c>
      <c r="B111" s="3" t="s">
        <v>135</v>
      </c>
      <c r="C111" s="4" t="s">
        <v>99</v>
      </c>
      <c r="D111" s="286">
        <v>6</v>
      </c>
      <c r="E111" s="286">
        <v>9</v>
      </c>
      <c r="F111" s="4" t="s">
        <v>937</v>
      </c>
      <c r="G111" s="276" t="s">
        <v>460</v>
      </c>
      <c r="H111" s="276" t="s">
        <v>460</v>
      </c>
      <c r="I111" s="276" t="s">
        <v>460</v>
      </c>
      <c r="J111" s="276" t="s">
        <v>461</v>
      </c>
      <c r="K111" s="276" t="s">
        <v>461</v>
      </c>
    </row>
    <row r="112" spans="1:11" ht="15" thickBot="1" x14ac:dyDescent="0.35">
      <c r="A112" s="4" t="s">
        <v>3518</v>
      </c>
      <c r="B112" s="3" t="s">
        <v>136</v>
      </c>
      <c r="C112" s="4" t="s">
        <v>99</v>
      </c>
      <c r="D112" s="286">
        <v>4</v>
      </c>
      <c r="E112" s="286">
        <v>14</v>
      </c>
      <c r="F112" s="4" t="s">
        <v>963</v>
      </c>
      <c r="G112" s="276" t="s">
        <v>460</v>
      </c>
      <c r="H112" s="276" t="s">
        <v>461</v>
      </c>
      <c r="I112" s="276" t="s">
        <v>460</v>
      </c>
      <c r="J112" s="276" t="s">
        <v>461</v>
      </c>
      <c r="K112" s="276" t="s">
        <v>461</v>
      </c>
    </row>
    <row r="113" spans="1:11" ht="15" thickBot="1" x14ac:dyDescent="0.35">
      <c r="A113" s="4" t="s">
        <v>3519</v>
      </c>
      <c r="B113" s="3" t="s">
        <v>137</v>
      </c>
      <c r="C113" s="4" t="s">
        <v>99</v>
      </c>
      <c r="D113" s="286">
        <v>4</v>
      </c>
      <c r="E113" s="286">
        <v>12</v>
      </c>
      <c r="F113" s="4" t="s">
        <v>1005</v>
      </c>
      <c r="G113" s="276" t="s">
        <v>460</v>
      </c>
      <c r="H113" s="276" t="s">
        <v>461</v>
      </c>
      <c r="I113" s="276" t="s">
        <v>460</v>
      </c>
      <c r="J113" s="276" t="s">
        <v>461</v>
      </c>
      <c r="K113" s="276" t="s">
        <v>461</v>
      </c>
    </row>
    <row r="114" spans="1:11" ht="15" thickBot="1" x14ac:dyDescent="0.35">
      <c r="A114" s="4" t="s">
        <v>3520</v>
      </c>
      <c r="B114" s="3" t="s">
        <v>138</v>
      </c>
      <c r="C114" s="4" t="s">
        <v>99</v>
      </c>
      <c r="D114" s="286">
        <v>9</v>
      </c>
      <c r="E114" s="286">
        <v>9</v>
      </c>
      <c r="F114" s="4" t="s">
        <v>945</v>
      </c>
      <c r="G114" s="276" t="s">
        <v>460</v>
      </c>
      <c r="H114" s="276" t="s">
        <v>460</v>
      </c>
      <c r="I114" s="276" t="s">
        <v>460</v>
      </c>
      <c r="J114" s="276" t="s">
        <v>461</v>
      </c>
      <c r="K114" s="276" t="s">
        <v>460</v>
      </c>
    </row>
    <row r="115" spans="1:11" ht="15" thickBot="1" x14ac:dyDescent="0.35">
      <c r="A115" s="4" t="s">
        <v>3521</v>
      </c>
      <c r="B115" s="3" t="s">
        <v>139</v>
      </c>
      <c r="C115" s="4" t="s">
        <v>99</v>
      </c>
      <c r="D115" s="286">
        <v>3</v>
      </c>
      <c r="E115" s="286">
        <v>11</v>
      </c>
      <c r="F115" s="4" t="s">
        <v>937</v>
      </c>
      <c r="G115" s="276" t="s">
        <v>460</v>
      </c>
      <c r="H115" s="276" t="s">
        <v>461</v>
      </c>
      <c r="I115" s="276" t="s">
        <v>461</v>
      </c>
      <c r="J115" s="276" t="s">
        <v>461</v>
      </c>
      <c r="K115" s="276" t="s">
        <v>461</v>
      </c>
    </row>
    <row r="116" spans="1:11" ht="15" thickBot="1" x14ac:dyDescent="0.35">
      <c r="A116" s="4" t="s">
        <v>3522</v>
      </c>
      <c r="B116" s="3" t="s">
        <v>140</v>
      </c>
      <c r="C116" s="4" t="s">
        <v>99</v>
      </c>
      <c r="D116" s="286">
        <v>4</v>
      </c>
      <c r="E116" s="286">
        <v>8</v>
      </c>
      <c r="F116" s="4" t="s">
        <v>972</v>
      </c>
      <c r="G116" s="276" t="s">
        <v>460</v>
      </c>
      <c r="H116" s="276" t="s">
        <v>460</v>
      </c>
      <c r="I116" s="276" t="s">
        <v>460</v>
      </c>
      <c r="J116" s="276" t="s">
        <v>461</v>
      </c>
      <c r="K116" s="276" t="s">
        <v>460</v>
      </c>
    </row>
    <row r="117" spans="1:11" ht="15" thickBot="1" x14ac:dyDescent="0.35">
      <c r="A117" s="4" t="s">
        <v>3523</v>
      </c>
      <c r="B117" s="3" t="s">
        <v>141</v>
      </c>
      <c r="C117" s="4" t="s">
        <v>99</v>
      </c>
      <c r="D117" s="286">
        <v>3</v>
      </c>
      <c r="E117" s="286">
        <v>7</v>
      </c>
      <c r="F117" s="4" t="s">
        <v>989</v>
      </c>
      <c r="G117" s="276" t="s">
        <v>460</v>
      </c>
      <c r="H117" s="276" t="s">
        <v>460</v>
      </c>
      <c r="I117" s="276" t="s">
        <v>460</v>
      </c>
      <c r="J117" s="276" t="s">
        <v>461</v>
      </c>
      <c r="K117" s="276" t="s">
        <v>460</v>
      </c>
    </row>
    <row r="118" spans="1:11" ht="15" thickBot="1" x14ac:dyDescent="0.35">
      <c r="A118" s="4" t="s">
        <v>3524</v>
      </c>
      <c r="B118" s="3" t="s">
        <v>142</v>
      </c>
      <c r="C118" s="4" t="s">
        <v>99</v>
      </c>
      <c r="D118" s="286">
        <v>4</v>
      </c>
      <c r="E118" s="286">
        <v>12</v>
      </c>
      <c r="F118" s="4" t="s">
        <v>917</v>
      </c>
      <c r="G118" s="276" t="s">
        <v>460</v>
      </c>
      <c r="H118" s="276" t="s">
        <v>460</v>
      </c>
      <c r="I118" s="276" t="s">
        <v>460</v>
      </c>
      <c r="J118" s="276" t="s">
        <v>461</v>
      </c>
      <c r="K118" s="276" t="s">
        <v>461</v>
      </c>
    </row>
    <row r="119" spans="1:11" ht="15" thickBot="1" x14ac:dyDescent="0.35">
      <c r="A119" s="4" t="s">
        <v>3525</v>
      </c>
      <c r="B119" s="3" t="s">
        <v>143</v>
      </c>
      <c r="C119" s="4" t="s">
        <v>99</v>
      </c>
      <c r="D119" s="286">
        <v>3</v>
      </c>
      <c r="E119" s="286">
        <v>43</v>
      </c>
      <c r="F119" s="4" t="s">
        <v>1010</v>
      </c>
      <c r="G119" s="276" t="s">
        <v>460</v>
      </c>
      <c r="H119" s="276" t="s">
        <v>460</v>
      </c>
      <c r="I119" s="276" t="s">
        <v>460</v>
      </c>
      <c r="J119" s="276" t="s">
        <v>461</v>
      </c>
      <c r="K119" s="276" t="s">
        <v>461</v>
      </c>
    </row>
    <row r="120" spans="1:11" ht="15" thickBot="1" x14ac:dyDescent="0.35">
      <c r="A120" s="4" t="s">
        <v>3526</v>
      </c>
      <c r="B120" s="3" t="s">
        <v>144</v>
      </c>
      <c r="C120" s="4" t="s">
        <v>99</v>
      </c>
      <c r="D120" s="286">
        <v>2</v>
      </c>
      <c r="E120" s="286">
        <v>5</v>
      </c>
      <c r="F120" s="4" t="s">
        <v>1012</v>
      </c>
      <c r="G120" s="276" t="s">
        <v>461</v>
      </c>
      <c r="H120" s="276" t="s">
        <v>460</v>
      </c>
      <c r="I120" s="276" t="s">
        <v>461</v>
      </c>
      <c r="J120" s="276" t="s">
        <v>461</v>
      </c>
      <c r="K120" s="276" t="s">
        <v>461</v>
      </c>
    </row>
    <row r="121" spans="1:11" ht="15" thickBot="1" x14ac:dyDescent="0.35">
      <c r="A121" s="4" t="s">
        <v>3527</v>
      </c>
      <c r="B121" s="3" t="s">
        <v>145</v>
      </c>
      <c r="C121" s="4" t="s">
        <v>99</v>
      </c>
      <c r="D121" s="286">
        <v>3</v>
      </c>
      <c r="E121" s="286">
        <v>8</v>
      </c>
      <c r="F121" s="4" t="s">
        <v>917</v>
      </c>
      <c r="G121" s="276" t="s">
        <v>460</v>
      </c>
      <c r="H121" s="276" t="s">
        <v>460</v>
      </c>
      <c r="I121" s="276" t="s">
        <v>460</v>
      </c>
      <c r="J121" s="276" t="s">
        <v>461</v>
      </c>
      <c r="K121" s="276" t="s">
        <v>461</v>
      </c>
    </row>
    <row r="122" spans="1:11" ht="15" thickBot="1" x14ac:dyDescent="0.35">
      <c r="A122" s="4" t="s">
        <v>3528</v>
      </c>
      <c r="B122" s="3" t="s">
        <v>146</v>
      </c>
      <c r="C122" s="4" t="s">
        <v>99</v>
      </c>
      <c r="D122" s="286">
        <v>9</v>
      </c>
      <c r="E122" s="286">
        <v>32</v>
      </c>
      <c r="F122" s="4" t="s">
        <v>933</v>
      </c>
      <c r="G122" s="276" t="s">
        <v>460</v>
      </c>
      <c r="H122" s="276" t="s">
        <v>460</v>
      </c>
      <c r="I122" s="276" t="s">
        <v>460</v>
      </c>
      <c r="J122" s="276" t="s">
        <v>460</v>
      </c>
      <c r="K122" s="276" t="s">
        <v>460</v>
      </c>
    </row>
    <row r="123" spans="1:11" ht="15" thickBot="1" x14ac:dyDescent="0.35">
      <c r="A123" s="4" t="s">
        <v>3529</v>
      </c>
      <c r="B123" s="3" t="s">
        <v>147</v>
      </c>
      <c r="C123" s="4" t="s">
        <v>99</v>
      </c>
      <c r="D123" s="286">
        <v>5</v>
      </c>
      <c r="E123" s="286">
        <v>12</v>
      </c>
      <c r="F123" s="4" t="s">
        <v>1015</v>
      </c>
      <c r="G123" s="276" t="s">
        <v>460</v>
      </c>
      <c r="H123" s="276" t="s">
        <v>460</v>
      </c>
      <c r="I123" s="276" t="s">
        <v>460</v>
      </c>
      <c r="J123" s="276" t="s">
        <v>461</v>
      </c>
      <c r="K123" s="276" t="s">
        <v>460</v>
      </c>
    </row>
    <row r="124" spans="1:11" ht="15" thickBot="1" x14ac:dyDescent="0.35">
      <c r="A124" s="4" t="s">
        <v>3530</v>
      </c>
      <c r="B124" s="3" t="s">
        <v>148</v>
      </c>
      <c r="C124" s="4" t="s">
        <v>99</v>
      </c>
      <c r="D124" s="286">
        <v>6</v>
      </c>
      <c r="E124" s="286">
        <v>9</v>
      </c>
      <c r="F124" s="4" t="s">
        <v>923</v>
      </c>
      <c r="G124" s="276" t="s">
        <v>460</v>
      </c>
      <c r="H124" s="276" t="s">
        <v>460</v>
      </c>
      <c r="I124" s="276" t="s">
        <v>460</v>
      </c>
      <c r="J124" s="276" t="s">
        <v>460</v>
      </c>
      <c r="K124" s="276" t="s">
        <v>460</v>
      </c>
    </row>
    <row r="125" spans="1:11" ht="15" thickBot="1" x14ac:dyDescent="0.35">
      <c r="A125" s="4" t="s">
        <v>3531</v>
      </c>
      <c r="B125" s="3" t="s">
        <v>149</v>
      </c>
      <c r="C125" s="4" t="s">
        <v>99</v>
      </c>
      <c r="D125" s="286">
        <v>1</v>
      </c>
      <c r="E125" s="286">
        <v>3</v>
      </c>
      <c r="F125" s="4" t="s">
        <v>933</v>
      </c>
      <c r="G125" s="276" t="s">
        <v>460</v>
      </c>
      <c r="H125" s="276" t="s">
        <v>460</v>
      </c>
      <c r="I125" s="276" t="s">
        <v>460</v>
      </c>
      <c r="J125" s="276" t="s">
        <v>461</v>
      </c>
      <c r="K125" s="276" t="s">
        <v>461</v>
      </c>
    </row>
    <row r="126" spans="1:11" ht="15" thickBot="1" x14ac:dyDescent="0.35">
      <c r="A126" s="4" t="s">
        <v>3532</v>
      </c>
      <c r="B126" s="3" t="s">
        <v>150</v>
      </c>
      <c r="C126" s="4" t="s">
        <v>99</v>
      </c>
      <c r="D126" s="286">
        <v>5</v>
      </c>
      <c r="E126" s="286">
        <v>13</v>
      </c>
      <c r="F126" s="4" t="s">
        <v>929</v>
      </c>
      <c r="G126" s="276" t="s">
        <v>460</v>
      </c>
      <c r="H126" s="276" t="s">
        <v>460</v>
      </c>
      <c r="I126" s="276" t="s">
        <v>460</v>
      </c>
      <c r="J126" s="276" t="s">
        <v>461</v>
      </c>
      <c r="K126" s="276" t="s">
        <v>460</v>
      </c>
    </row>
    <row r="127" spans="1:11" ht="15" thickBot="1" x14ac:dyDescent="0.35">
      <c r="A127" s="4" t="s">
        <v>3533</v>
      </c>
      <c r="B127" s="3" t="s">
        <v>151</v>
      </c>
      <c r="C127" s="4" t="s">
        <v>99</v>
      </c>
      <c r="D127" s="286">
        <v>3</v>
      </c>
      <c r="E127" s="286">
        <v>5</v>
      </c>
      <c r="F127" s="4" t="s">
        <v>933</v>
      </c>
      <c r="G127" s="276" t="s">
        <v>460</v>
      </c>
      <c r="H127" s="276" t="s">
        <v>460</v>
      </c>
      <c r="I127" s="276" t="s">
        <v>460</v>
      </c>
      <c r="J127" s="276" t="s">
        <v>461</v>
      </c>
      <c r="K127" s="276" t="s">
        <v>461</v>
      </c>
    </row>
    <row r="128" spans="1:11" ht="15" thickBot="1" x14ac:dyDescent="0.35">
      <c r="A128" s="4" t="s">
        <v>3534</v>
      </c>
      <c r="B128" s="3" t="s">
        <v>152</v>
      </c>
      <c r="C128" s="4" t="s">
        <v>99</v>
      </c>
      <c r="D128" s="286">
        <v>3</v>
      </c>
      <c r="E128" s="286">
        <v>11</v>
      </c>
      <c r="F128" s="4" t="s">
        <v>963</v>
      </c>
      <c r="G128" s="276" t="s">
        <v>460</v>
      </c>
      <c r="H128" s="276" t="s">
        <v>461</v>
      </c>
      <c r="I128" s="276" t="s">
        <v>460</v>
      </c>
      <c r="J128" s="276" t="s">
        <v>461</v>
      </c>
      <c r="K128" s="276" t="s">
        <v>460</v>
      </c>
    </row>
    <row r="129" spans="1:11" ht="15" thickBot="1" x14ac:dyDescent="0.35">
      <c r="A129" s="4" t="s">
        <v>3535</v>
      </c>
      <c r="B129" s="3" t="s">
        <v>153</v>
      </c>
      <c r="C129" s="4" t="s">
        <v>99</v>
      </c>
      <c r="D129" s="286">
        <v>4</v>
      </c>
      <c r="E129" s="286">
        <v>9</v>
      </c>
      <c r="F129" s="4" t="s">
        <v>944</v>
      </c>
      <c r="G129" s="276" t="s">
        <v>460</v>
      </c>
      <c r="H129" s="276" t="s">
        <v>460</v>
      </c>
      <c r="I129" s="276" t="s">
        <v>460</v>
      </c>
      <c r="J129" s="276" t="s">
        <v>461</v>
      </c>
      <c r="K129" s="276" t="s">
        <v>460</v>
      </c>
    </row>
    <row r="130" spans="1:11" ht="15" thickBot="1" x14ac:dyDescent="0.35">
      <c r="A130" s="4" t="s">
        <v>3536</v>
      </c>
      <c r="B130" s="3" t="s">
        <v>154</v>
      </c>
      <c r="C130" s="4" t="s">
        <v>99</v>
      </c>
      <c r="D130" s="286">
        <v>2</v>
      </c>
      <c r="E130" s="286">
        <v>11</v>
      </c>
      <c r="F130" s="4" t="s">
        <v>1022</v>
      </c>
      <c r="G130" s="276" t="s">
        <v>460</v>
      </c>
      <c r="H130" s="276" t="s">
        <v>460</v>
      </c>
      <c r="I130" s="276" t="s">
        <v>461</v>
      </c>
      <c r="J130" s="276" t="s">
        <v>461</v>
      </c>
      <c r="K130" s="276" t="s">
        <v>461</v>
      </c>
    </row>
    <row r="131" spans="1:11" ht="15" thickBot="1" x14ac:dyDescent="0.35">
      <c r="A131" s="4" t="s">
        <v>3537</v>
      </c>
      <c r="B131" s="3" t="s">
        <v>155</v>
      </c>
      <c r="C131" s="4" t="s">
        <v>99</v>
      </c>
      <c r="D131" s="286">
        <v>2</v>
      </c>
      <c r="E131" s="286">
        <v>7</v>
      </c>
      <c r="F131" s="45" t="s">
        <v>2557</v>
      </c>
      <c r="G131" s="276" t="s">
        <v>460</v>
      </c>
      <c r="H131" s="276" t="s">
        <v>461</v>
      </c>
      <c r="I131" s="276" t="s">
        <v>461</v>
      </c>
      <c r="J131" s="276" t="s">
        <v>461</v>
      </c>
      <c r="K131" s="276" t="s">
        <v>460</v>
      </c>
    </row>
    <row r="132" spans="1:11" ht="15" thickBot="1" x14ac:dyDescent="0.35">
      <c r="A132" s="4" t="s">
        <v>3538</v>
      </c>
      <c r="B132" s="3" t="s">
        <v>156</v>
      </c>
      <c r="C132" s="4" t="s">
        <v>99</v>
      </c>
      <c r="D132" s="286">
        <v>2</v>
      </c>
      <c r="E132" s="286">
        <v>9</v>
      </c>
      <c r="F132" s="4" t="s">
        <v>969</v>
      </c>
      <c r="G132" s="276" t="s">
        <v>460</v>
      </c>
      <c r="H132" s="276" t="s">
        <v>460</v>
      </c>
      <c r="I132" s="276" t="s">
        <v>460</v>
      </c>
      <c r="J132" s="276" t="s">
        <v>461</v>
      </c>
      <c r="K132" s="276" t="s">
        <v>461</v>
      </c>
    </row>
    <row r="133" spans="1:11" ht="15" thickBot="1" x14ac:dyDescent="0.35">
      <c r="A133" s="4" t="s">
        <v>3539</v>
      </c>
      <c r="B133" s="3" t="s">
        <v>157</v>
      </c>
      <c r="C133" s="4" t="s">
        <v>99</v>
      </c>
      <c r="D133" s="286">
        <v>4</v>
      </c>
      <c r="E133" s="286">
        <v>10</v>
      </c>
      <c r="F133" s="4" t="s">
        <v>1025</v>
      </c>
      <c r="G133" s="276" t="s">
        <v>460</v>
      </c>
      <c r="H133" s="276" t="s">
        <v>461</v>
      </c>
      <c r="I133" s="276" t="s">
        <v>460</v>
      </c>
      <c r="J133" s="276" t="s">
        <v>461</v>
      </c>
      <c r="K133" s="276" t="s">
        <v>461</v>
      </c>
    </row>
    <row r="134" spans="1:11" ht="15" thickBot="1" x14ac:dyDescent="0.35">
      <c r="A134" s="4" t="s">
        <v>3540</v>
      </c>
      <c r="B134" s="3" t="s">
        <v>158</v>
      </c>
      <c r="C134" s="4" t="s">
        <v>99</v>
      </c>
      <c r="D134" s="286">
        <v>4</v>
      </c>
      <c r="E134" s="286">
        <v>9</v>
      </c>
      <c r="F134" s="4" t="s">
        <v>979</v>
      </c>
      <c r="G134" s="276" t="s">
        <v>460</v>
      </c>
      <c r="H134" s="276" t="s">
        <v>460</v>
      </c>
      <c r="I134" s="276" t="s">
        <v>460</v>
      </c>
      <c r="J134" s="276" t="s">
        <v>461</v>
      </c>
      <c r="K134" s="276" t="s">
        <v>461</v>
      </c>
    </row>
    <row r="135" spans="1:11" ht="15" thickBot="1" x14ac:dyDescent="0.35">
      <c r="A135" s="4" t="s">
        <v>3541</v>
      </c>
      <c r="B135" s="3" t="s">
        <v>159</v>
      </c>
      <c r="C135" s="4" t="s">
        <v>99</v>
      </c>
      <c r="D135" s="286">
        <v>2</v>
      </c>
      <c r="E135" s="286">
        <v>10</v>
      </c>
      <c r="F135" s="4" t="s">
        <v>933</v>
      </c>
      <c r="G135" s="276" t="s">
        <v>460</v>
      </c>
      <c r="H135" s="276" t="s">
        <v>461</v>
      </c>
      <c r="I135" s="276" t="s">
        <v>460</v>
      </c>
      <c r="J135" s="276" t="s">
        <v>461</v>
      </c>
      <c r="K135" s="276" t="s">
        <v>461</v>
      </c>
    </row>
    <row r="136" spans="1:11" ht="15" thickBot="1" x14ac:dyDescent="0.35">
      <c r="A136" s="4" t="s">
        <v>3542</v>
      </c>
      <c r="B136" s="3" t="s">
        <v>160</v>
      </c>
      <c r="C136" s="4" t="s">
        <v>99</v>
      </c>
      <c r="D136" s="286">
        <v>4</v>
      </c>
      <c r="E136" s="286">
        <v>9</v>
      </c>
      <c r="F136" s="4" t="s">
        <v>979</v>
      </c>
      <c r="G136" s="276" t="s">
        <v>460</v>
      </c>
      <c r="H136" s="276" t="s">
        <v>460</v>
      </c>
      <c r="I136" s="276" t="s">
        <v>460</v>
      </c>
      <c r="J136" s="276" t="s">
        <v>461</v>
      </c>
      <c r="K136" s="276" t="s">
        <v>461</v>
      </c>
    </row>
    <row r="137" spans="1:11" ht="15" thickBot="1" x14ac:dyDescent="0.35">
      <c r="A137" s="4" t="s">
        <v>3543</v>
      </c>
      <c r="B137" s="3" t="s">
        <v>161</v>
      </c>
      <c r="C137" s="4" t="s">
        <v>99</v>
      </c>
      <c r="D137" s="286">
        <v>4</v>
      </c>
      <c r="E137" s="286">
        <v>24</v>
      </c>
      <c r="F137" s="4" t="s">
        <v>1031</v>
      </c>
      <c r="G137" s="276" t="s">
        <v>460</v>
      </c>
      <c r="H137" s="276" t="s">
        <v>460</v>
      </c>
      <c r="I137" s="276" t="s">
        <v>460</v>
      </c>
      <c r="J137" s="276" t="s">
        <v>461</v>
      </c>
      <c r="K137" s="276" t="s">
        <v>460</v>
      </c>
    </row>
    <row r="138" spans="1:11" ht="15" thickBot="1" x14ac:dyDescent="0.35">
      <c r="A138" s="4" t="s">
        <v>3544</v>
      </c>
      <c r="B138" s="3" t="s">
        <v>162</v>
      </c>
      <c r="C138" s="4" t="s">
        <v>99</v>
      </c>
      <c r="D138" s="286">
        <v>7</v>
      </c>
      <c r="E138" s="286">
        <v>30</v>
      </c>
      <c r="F138" s="4" t="s">
        <v>918</v>
      </c>
      <c r="G138" s="276" t="s">
        <v>460</v>
      </c>
      <c r="H138" s="276" t="s">
        <v>460</v>
      </c>
      <c r="I138" s="276" t="s">
        <v>460</v>
      </c>
      <c r="J138" s="276" t="s">
        <v>461</v>
      </c>
      <c r="K138" s="276" t="s">
        <v>460</v>
      </c>
    </row>
    <row r="139" spans="1:11" ht="15" thickBot="1" x14ac:dyDescent="0.35">
      <c r="A139" s="4" t="s">
        <v>3545</v>
      </c>
      <c r="B139" s="3" t="s">
        <v>163</v>
      </c>
      <c r="C139" s="4" t="s">
        <v>99</v>
      </c>
      <c r="D139" s="286">
        <v>3</v>
      </c>
      <c r="E139" s="286">
        <v>18</v>
      </c>
      <c r="F139" s="4" t="s">
        <v>915</v>
      </c>
      <c r="G139" s="276" t="s">
        <v>460</v>
      </c>
      <c r="H139" s="276" t="s">
        <v>460</v>
      </c>
      <c r="I139" s="276" t="s">
        <v>460</v>
      </c>
      <c r="J139" s="276" t="s">
        <v>461</v>
      </c>
      <c r="K139" s="276" t="s">
        <v>460</v>
      </c>
    </row>
    <row r="140" spans="1:11" ht="15" thickBot="1" x14ac:dyDescent="0.35">
      <c r="A140" s="4" t="s">
        <v>3546</v>
      </c>
      <c r="B140" s="3" t="s">
        <v>164</v>
      </c>
      <c r="C140" s="4" t="s">
        <v>99</v>
      </c>
      <c r="D140" s="286">
        <v>5</v>
      </c>
      <c r="E140" s="286">
        <v>14</v>
      </c>
      <c r="F140" s="4" t="s">
        <v>987</v>
      </c>
      <c r="G140" s="276" t="s">
        <v>460</v>
      </c>
      <c r="H140" s="276" t="s">
        <v>460</v>
      </c>
      <c r="I140" s="276" t="s">
        <v>460</v>
      </c>
      <c r="J140" s="276" t="s">
        <v>461</v>
      </c>
      <c r="K140" s="276" t="s">
        <v>460</v>
      </c>
    </row>
    <row r="141" spans="1:11" ht="15" thickBot="1" x14ac:dyDescent="0.35">
      <c r="A141" s="4" t="s">
        <v>3547</v>
      </c>
      <c r="B141" s="3" t="s">
        <v>165</v>
      </c>
      <c r="C141" s="4" t="s">
        <v>99</v>
      </c>
      <c r="D141" s="286">
        <v>7</v>
      </c>
      <c r="E141" s="286">
        <v>22</v>
      </c>
      <c r="F141" s="4" t="s">
        <v>1038</v>
      </c>
      <c r="G141" s="276" t="s">
        <v>460</v>
      </c>
      <c r="H141" s="276" t="s">
        <v>460</v>
      </c>
      <c r="I141" s="276" t="s">
        <v>460</v>
      </c>
      <c r="J141" s="276" t="s">
        <v>461</v>
      </c>
      <c r="K141" s="276" t="s">
        <v>460</v>
      </c>
    </row>
    <row r="142" spans="1:11" ht="15" thickBot="1" x14ac:dyDescent="0.35">
      <c r="A142" s="4" t="s">
        <v>3548</v>
      </c>
      <c r="B142" s="3" t="s">
        <v>166</v>
      </c>
      <c r="C142" s="4" t="s">
        <v>99</v>
      </c>
      <c r="D142" s="286">
        <v>4</v>
      </c>
      <c r="E142" s="286">
        <v>7</v>
      </c>
      <c r="F142" s="4" t="s">
        <v>931</v>
      </c>
      <c r="G142" s="276" t="s">
        <v>460</v>
      </c>
      <c r="H142" s="276" t="s">
        <v>460</v>
      </c>
      <c r="I142" s="276" t="s">
        <v>460</v>
      </c>
      <c r="J142" s="276" t="s">
        <v>461</v>
      </c>
      <c r="K142" s="276" t="s">
        <v>461</v>
      </c>
    </row>
    <row r="143" spans="1:11" ht="15" thickBot="1" x14ac:dyDescent="0.35">
      <c r="A143" s="4" t="s">
        <v>3549</v>
      </c>
      <c r="B143" s="3" t="s">
        <v>167</v>
      </c>
      <c r="C143" s="4" t="s">
        <v>99</v>
      </c>
      <c r="D143" s="286">
        <v>2</v>
      </c>
      <c r="E143" s="286">
        <v>6</v>
      </c>
      <c r="F143" s="4" t="s">
        <v>1010</v>
      </c>
      <c r="G143" s="276" t="s">
        <v>460</v>
      </c>
      <c r="H143" s="276" t="s">
        <v>460</v>
      </c>
      <c r="I143" s="276" t="s">
        <v>460</v>
      </c>
      <c r="J143" s="276" t="s">
        <v>461</v>
      </c>
      <c r="K143" s="276" t="s">
        <v>461</v>
      </c>
    </row>
    <row r="144" spans="1:11" ht="15" thickBot="1" x14ac:dyDescent="0.35">
      <c r="A144" s="4" t="s">
        <v>3550</v>
      </c>
      <c r="B144" s="3" t="s">
        <v>168</v>
      </c>
      <c r="C144" s="4" t="s">
        <v>99</v>
      </c>
      <c r="D144" s="286">
        <v>4</v>
      </c>
      <c r="E144" s="286">
        <v>17</v>
      </c>
      <c r="F144" s="4" t="s">
        <v>1019</v>
      </c>
      <c r="G144" s="276" t="s">
        <v>460</v>
      </c>
      <c r="H144" s="276" t="s">
        <v>460</v>
      </c>
      <c r="I144" s="276" t="s">
        <v>460</v>
      </c>
      <c r="J144" s="276" t="s">
        <v>461</v>
      </c>
      <c r="K144" s="276" t="s">
        <v>461</v>
      </c>
    </row>
    <row r="145" spans="1:11" ht="15" thickBot="1" x14ac:dyDescent="0.35">
      <c r="A145" s="4" t="s">
        <v>3551</v>
      </c>
      <c r="B145" s="3" t="s">
        <v>169</v>
      </c>
      <c r="C145" s="4" t="s">
        <v>99</v>
      </c>
      <c r="D145" s="286">
        <v>4</v>
      </c>
      <c r="E145" s="286">
        <v>9</v>
      </c>
      <c r="F145" s="4" t="s">
        <v>937</v>
      </c>
      <c r="G145" s="276" t="s">
        <v>460</v>
      </c>
      <c r="H145" s="276" t="s">
        <v>460</v>
      </c>
      <c r="I145" s="276" t="s">
        <v>460</v>
      </c>
      <c r="J145" s="276" t="s">
        <v>461</v>
      </c>
      <c r="K145" s="276" t="s">
        <v>461</v>
      </c>
    </row>
    <row r="146" spans="1:11" ht="15" thickBot="1" x14ac:dyDescent="0.35">
      <c r="A146" s="4" t="s">
        <v>3552</v>
      </c>
      <c r="B146" s="3" t="s">
        <v>170</v>
      </c>
      <c r="C146" s="4" t="s">
        <v>99</v>
      </c>
      <c r="D146" s="286">
        <v>2</v>
      </c>
      <c r="E146" s="286">
        <v>6</v>
      </c>
      <c r="F146" s="45" t="s">
        <v>2557</v>
      </c>
      <c r="G146" s="276" t="s">
        <v>461</v>
      </c>
      <c r="H146" s="276" t="s">
        <v>461</v>
      </c>
      <c r="I146" s="276" t="s">
        <v>461</v>
      </c>
      <c r="J146" s="276" t="s">
        <v>461</v>
      </c>
      <c r="K146" s="276" t="s">
        <v>460</v>
      </c>
    </row>
    <row r="147" spans="1:11" ht="15" thickBot="1" x14ac:dyDescent="0.35">
      <c r="A147" s="4" t="s">
        <v>3553</v>
      </c>
      <c r="B147" s="3" t="s">
        <v>171</v>
      </c>
      <c r="C147" s="4" t="s">
        <v>99</v>
      </c>
      <c r="D147" s="286">
        <v>2</v>
      </c>
      <c r="E147" s="286">
        <v>8</v>
      </c>
      <c r="F147" s="4" t="s">
        <v>1045</v>
      </c>
      <c r="G147" s="276" t="s">
        <v>460</v>
      </c>
      <c r="H147" s="276" t="s">
        <v>460</v>
      </c>
      <c r="I147" s="276" t="s">
        <v>460</v>
      </c>
      <c r="J147" s="276" t="s">
        <v>461</v>
      </c>
      <c r="K147" s="276" t="s">
        <v>461</v>
      </c>
    </row>
    <row r="148" spans="1:11" ht="15" thickBot="1" x14ac:dyDescent="0.35">
      <c r="A148" s="4" t="s">
        <v>3554</v>
      </c>
      <c r="B148" s="3" t="s">
        <v>172</v>
      </c>
      <c r="C148" s="4" t="s">
        <v>99</v>
      </c>
      <c r="D148" s="286">
        <v>4</v>
      </c>
      <c r="E148" s="286">
        <v>13</v>
      </c>
      <c r="F148" s="4" t="s">
        <v>972</v>
      </c>
      <c r="G148" s="276" t="s">
        <v>460</v>
      </c>
      <c r="H148" s="276" t="s">
        <v>460</v>
      </c>
      <c r="I148" s="276" t="s">
        <v>460</v>
      </c>
      <c r="J148" s="276" t="s">
        <v>461</v>
      </c>
      <c r="K148" s="276" t="s">
        <v>461</v>
      </c>
    </row>
    <row r="149" spans="1:11" ht="15" thickBot="1" x14ac:dyDescent="0.35">
      <c r="A149" s="4" t="s">
        <v>3555</v>
      </c>
      <c r="B149" s="3" t="s">
        <v>173</v>
      </c>
      <c r="C149" s="4" t="s">
        <v>99</v>
      </c>
      <c r="D149" s="286">
        <v>2</v>
      </c>
      <c r="E149" s="286">
        <v>5</v>
      </c>
      <c r="F149" s="4" t="s">
        <v>945</v>
      </c>
      <c r="G149" s="276" t="s">
        <v>460</v>
      </c>
      <c r="H149" s="276" t="s">
        <v>460</v>
      </c>
      <c r="I149" s="276" t="s">
        <v>460</v>
      </c>
      <c r="J149" s="276" t="s">
        <v>461</v>
      </c>
      <c r="K149" s="276" t="s">
        <v>460</v>
      </c>
    </row>
    <row r="150" spans="1:11" ht="15" thickBot="1" x14ac:dyDescent="0.35">
      <c r="A150" s="4" t="s">
        <v>3556</v>
      </c>
      <c r="B150" s="3" t="s">
        <v>174</v>
      </c>
      <c r="C150" s="4" t="s">
        <v>99</v>
      </c>
      <c r="D150" s="286">
        <v>3</v>
      </c>
      <c r="E150" s="286">
        <v>13</v>
      </c>
      <c r="F150" s="4" t="s">
        <v>973</v>
      </c>
      <c r="G150" s="276" t="s">
        <v>460</v>
      </c>
      <c r="H150" s="276" t="s">
        <v>461</v>
      </c>
      <c r="I150" s="276" t="s">
        <v>460</v>
      </c>
      <c r="J150" s="276" t="s">
        <v>461</v>
      </c>
      <c r="K150" s="276" t="s">
        <v>461</v>
      </c>
    </row>
    <row r="151" spans="1:11" ht="15" thickBot="1" x14ac:dyDescent="0.35">
      <c r="A151" s="4" t="s">
        <v>3557</v>
      </c>
      <c r="B151" s="3" t="s">
        <v>175</v>
      </c>
      <c r="C151" s="4" t="s">
        <v>99</v>
      </c>
      <c r="D151" s="286">
        <v>8</v>
      </c>
      <c r="E151" s="286">
        <v>10</v>
      </c>
      <c r="F151" s="4" t="s">
        <v>918</v>
      </c>
      <c r="G151" s="276" t="s">
        <v>460</v>
      </c>
      <c r="H151" s="276" t="s">
        <v>460</v>
      </c>
      <c r="I151" s="276" t="s">
        <v>460</v>
      </c>
      <c r="J151" s="276" t="s">
        <v>461</v>
      </c>
      <c r="K151" s="276" t="s">
        <v>460</v>
      </c>
    </row>
    <row r="152" spans="1:11" ht="15" thickBot="1" x14ac:dyDescent="0.35">
      <c r="A152" s="4" t="s">
        <v>3558</v>
      </c>
      <c r="B152" s="3" t="s">
        <v>176</v>
      </c>
      <c r="C152" s="4" t="s">
        <v>99</v>
      </c>
      <c r="D152" s="286">
        <v>5</v>
      </c>
      <c r="E152" s="286">
        <v>13</v>
      </c>
      <c r="F152" s="4" t="s">
        <v>972</v>
      </c>
      <c r="G152" s="276" t="s">
        <v>460</v>
      </c>
      <c r="H152" s="276" t="s">
        <v>460</v>
      </c>
      <c r="I152" s="276" t="s">
        <v>460</v>
      </c>
      <c r="J152" s="276" t="s">
        <v>461</v>
      </c>
      <c r="K152" s="276" t="s">
        <v>460</v>
      </c>
    </row>
    <row r="153" spans="1:11" ht="15" thickBot="1" x14ac:dyDescent="0.35">
      <c r="A153" s="4" t="s">
        <v>3559</v>
      </c>
      <c r="B153" s="39" t="s">
        <v>177</v>
      </c>
      <c r="C153" s="4" t="s">
        <v>99</v>
      </c>
      <c r="D153" s="286">
        <v>7</v>
      </c>
      <c r="E153" s="286">
        <v>17</v>
      </c>
      <c r="F153" s="4" t="s">
        <v>1053</v>
      </c>
      <c r="G153" s="276" t="s">
        <v>460</v>
      </c>
      <c r="H153" s="276" t="s">
        <v>460</v>
      </c>
      <c r="I153" s="276" t="s">
        <v>460</v>
      </c>
      <c r="J153" s="276" t="s">
        <v>461</v>
      </c>
      <c r="K153" s="276" t="s">
        <v>461</v>
      </c>
    </row>
    <row r="154" spans="1:11" x14ac:dyDescent="0.3">
      <c r="B154" s="127" t="s">
        <v>2549</v>
      </c>
      <c r="C154" s="125"/>
      <c r="D154" s="287">
        <f>SUM(D77:D153)</f>
        <v>327</v>
      </c>
      <c r="E154" s="287">
        <f>SUM(E77:E153)</f>
        <v>863</v>
      </c>
      <c r="F154" s="78"/>
      <c r="G154" s="272">
        <v>0.96103896103896103</v>
      </c>
      <c r="H154" s="272">
        <v>0.83116883116883122</v>
      </c>
      <c r="I154" s="272">
        <v>0.88311688311688308</v>
      </c>
      <c r="J154" s="272">
        <v>3.896103896103896E-2</v>
      </c>
      <c r="K154" s="273">
        <v>0.46753246753246752</v>
      </c>
    </row>
    <row r="155" spans="1:11" ht="15" thickBot="1" x14ac:dyDescent="0.35">
      <c r="B155" s="128" t="s">
        <v>2550</v>
      </c>
      <c r="C155" s="126"/>
      <c r="D155" s="288">
        <f>D154/77</f>
        <v>4.2467532467532472</v>
      </c>
      <c r="E155" s="288">
        <f>E154/77</f>
        <v>11.207792207792208</v>
      </c>
      <c r="F155" s="82"/>
      <c r="G155" s="82"/>
      <c r="H155" s="82"/>
      <c r="I155" s="82"/>
      <c r="J155" s="82"/>
      <c r="K155" s="277"/>
    </row>
    <row r="156" spans="1:11" x14ac:dyDescent="0.3">
      <c r="B156" s="22"/>
      <c r="C156" s="4"/>
      <c r="D156" s="286"/>
      <c r="E156" s="286"/>
      <c r="F156" s="4"/>
    </row>
    <row r="157" spans="1:11" ht="15" thickBot="1" x14ac:dyDescent="0.35">
      <c r="A157" s="4" t="s">
        <v>3408</v>
      </c>
      <c r="B157" s="129" t="s">
        <v>178</v>
      </c>
      <c r="C157" s="51" t="s">
        <v>179</v>
      </c>
      <c r="D157" s="289">
        <v>5</v>
      </c>
      <c r="E157" s="289">
        <v>14</v>
      </c>
      <c r="F157" s="51" t="s">
        <v>917</v>
      </c>
      <c r="G157" s="51" t="s">
        <v>460</v>
      </c>
      <c r="H157" s="51" t="s">
        <v>461</v>
      </c>
      <c r="I157" s="51" t="s">
        <v>460</v>
      </c>
      <c r="J157" s="51" t="s">
        <v>461</v>
      </c>
      <c r="K157" s="51" t="s">
        <v>461</v>
      </c>
    </row>
    <row r="158" spans="1:11" ht="15" thickBot="1" x14ac:dyDescent="0.35">
      <c r="A158" s="4" t="s">
        <v>3409</v>
      </c>
      <c r="B158" s="3" t="s">
        <v>180</v>
      </c>
      <c r="C158" s="4" t="s">
        <v>179</v>
      </c>
      <c r="D158" s="286">
        <v>15</v>
      </c>
      <c r="E158" s="286">
        <v>34</v>
      </c>
      <c r="F158" s="4" t="s">
        <v>919</v>
      </c>
      <c r="G158" s="4" t="s">
        <v>460</v>
      </c>
      <c r="H158" s="4" t="s">
        <v>460</v>
      </c>
      <c r="I158" s="4" t="s">
        <v>460</v>
      </c>
      <c r="J158" s="4" t="s">
        <v>461</v>
      </c>
      <c r="K158" s="4" t="s">
        <v>460</v>
      </c>
    </row>
    <row r="159" spans="1:11" ht="15" thickBot="1" x14ac:dyDescent="0.35">
      <c r="A159" s="4" t="s">
        <v>3410</v>
      </c>
      <c r="B159" s="3" t="s">
        <v>181</v>
      </c>
      <c r="C159" s="4" t="s">
        <v>179</v>
      </c>
      <c r="D159" s="286">
        <v>11</v>
      </c>
      <c r="E159" s="286">
        <v>43</v>
      </c>
      <c r="F159" s="4" t="s">
        <v>920</v>
      </c>
      <c r="G159" s="4" t="s">
        <v>460</v>
      </c>
      <c r="H159" s="4" t="s">
        <v>460</v>
      </c>
      <c r="I159" s="4" t="s">
        <v>460</v>
      </c>
      <c r="J159" s="4" t="s">
        <v>461</v>
      </c>
      <c r="K159" s="4" t="s">
        <v>460</v>
      </c>
    </row>
    <row r="160" spans="1:11" ht="15" thickBot="1" x14ac:dyDescent="0.35">
      <c r="A160" s="4" t="s">
        <v>3411</v>
      </c>
      <c r="B160" s="3" t="s">
        <v>182</v>
      </c>
      <c r="C160" s="4" t="s">
        <v>179</v>
      </c>
      <c r="D160" s="286">
        <v>9</v>
      </c>
      <c r="E160" s="286">
        <v>17</v>
      </c>
      <c r="F160" s="4" t="s">
        <v>924</v>
      </c>
      <c r="G160" s="4" t="s">
        <v>460</v>
      </c>
      <c r="H160" s="4" t="s">
        <v>460</v>
      </c>
      <c r="I160" s="4" t="s">
        <v>460</v>
      </c>
      <c r="J160" s="4" t="s">
        <v>461</v>
      </c>
      <c r="K160" s="4" t="s">
        <v>461</v>
      </c>
    </row>
    <row r="161" spans="1:11" ht="15" thickBot="1" x14ac:dyDescent="0.35">
      <c r="A161" s="4" t="s">
        <v>3412</v>
      </c>
      <c r="B161" s="3" t="s">
        <v>183</v>
      </c>
      <c r="C161" s="4" t="s">
        <v>179</v>
      </c>
      <c r="D161" s="286">
        <v>9</v>
      </c>
      <c r="E161" s="286">
        <v>18</v>
      </c>
      <c r="F161" s="4" t="s">
        <v>926</v>
      </c>
      <c r="G161" s="4" t="s">
        <v>460</v>
      </c>
      <c r="H161" s="4" t="s">
        <v>460</v>
      </c>
      <c r="I161" s="4" t="s">
        <v>460</v>
      </c>
      <c r="J161" s="4" t="s">
        <v>461</v>
      </c>
      <c r="K161" s="4" t="s">
        <v>460</v>
      </c>
    </row>
    <row r="162" spans="1:11" ht="15" thickBot="1" x14ac:dyDescent="0.35">
      <c r="A162" s="4" t="s">
        <v>3413</v>
      </c>
      <c r="B162" s="3" t="s">
        <v>184</v>
      </c>
      <c r="C162" s="4" t="s">
        <v>179</v>
      </c>
      <c r="D162" s="286">
        <v>2</v>
      </c>
      <c r="E162" s="286">
        <v>5</v>
      </c>
      <c r="F162" s="4" t="s">
        <v>931</v>
      </c>
      <c r="G162" s="4" t="s">
        <v>460</v>
      </c>
      <c r="H162" s="4" t="s">
        <v>460</v>
      </c>
      <c r="I162" s="4" t="s">
        <v>460</v>
      </c>
      <c r="J162" s="4" t="s">
        <v>461</v>
      </c>
      <c r="K162" s="4" t="s">
        <v>461</v>
      </c>
    </row>
    <row r="163" spans="1:11" ht="15" thickBot="1" x14ac:dyDescent="0.35">
      <c r="A163" s="4" t="s">
        <v>3414</v>
      </c>
      <c r="B163" s="3" t="s">
        <v>185</v>
      </c>
      <c r="C163" s="4" t="s">
        <v>179</v>
      </c>
      <c r="D163" s="286">
        <v>10</v>
      </c>
      <c r="E163" s="286">
        <v>28</v>
      </c>
      <c r="F163" s="4" t="s">
        <v>931</v>
      </c>
      <c r="G163" s="4" t="s">
        <v>460</v>
      </c>
      <c r="H163" s="4" t="s">
        <v>460</v>
      </c>
      <c r="I163" s="4" t="s">
        <v>460</v>
      </c>
      <c r="J163" s="4" t="s">
        <v>461</v>
      </c>
      <c r="K163" s="4" t="s">
        <v>461</v>
      </c>
    </row>
    <row r="164" spans="1:11" ht="15" thickBot="1" x14ac:dyDescent="0.35">
      <c r="A164" s="4" t="s">
        <v>3415</v>
      </c>
      <c r="B164" s="3" t="s">
        <v>186</v>
      </c>
      <c r="C164" s="4" t="s">
        <v>179</v>
      </c>
      <c r="D164" s="286">
        <v>6</v>
      </c>
      <c r="E164" s="286">
        <v>17</v>
      </c>
      <c r="F164" s="4" t="s">
        <v>915</v>
      </c>
      <c r="G164" s="4" t="s">
        <v>460</v>
      </c>
      <c r="H164" s="4" t="s">
        <v>460</v>
      </c>
      <c r="I164" s="4" t="s">
        <v>460</v>
      </c>
      <c r="J164" s="4" t="s">
        <v>461</v>
      </c>
      <c r="K164" s="4" t="s">
        <v>460</v>
      </c>
    </row>
    <row r="165" spans="1:11" ht="15" thickBot="1" x14ac:dyDescent="0.35">
      <c r="A165" s="4" t="s">
        <v>3416</v>
      </c>
      <c r="B165" s="3" t="s">
        <v>187</v>
      </c>
      <c r="C165" s="4" t="s">
        <v>179</v>
      </c>
      <c r="D165" s="286">
        <v>7</v>
      </c>
      <c r="E165" s="286">
        <v>26</v>
      </c>
      <c r="F165" s="4" t="s">
        <v>928</v>
      </c>
      <c r="G165" s="4" t="s">
        <v>460</v>
      </c>
      <c r="H165" s="4" t="s">
        <v>460</v>
      </c>
      <c r="I165" s="4" t="s">
        <v>460</v>
      </c>
      <c r="J165" s="4" t="s">
        <v>461</v>
      </c>
      <c r="K165" s="4" t="s">
        <v>460</v>
      </c>
    </row>
    <row r="166" spans="1:11" ht="15" thickBot="1" x14ac:dyDescent="0.35">
      <c r="A166" s="4" t="s">
        <v>3417</v>
      </c>
      <c r="B166" s="3" t="s">
        <v>188</v>
      </c>
      <c r="C166" s="4" t="s">
        <v>179</v>
      </c>
      <c r="D166" s="286">
        <v>9</v>
      </c>
      <c r="E166" s="286">
        <v>16</v>
      </c>
      <c r="F166" s="4" t="s">
        <v>931</v>
      </c>
      <c r="G166" s="4" t="s">
        <v>460</v>
      </c>
      <c r="H166" s="4" t="s">
        <v>460</v>
      </c>
      <c r="I166" s="4" t="s">
        <v>460</v>
      </c>
      <c r="J166" s="4" t="s">
        <v>461</v>
      </c>
      <c r="K166" s="4" t="s">
        <v>460</v>
      </c>
    </row>
    <row r="167" spans="1:11" ht="15" thickBot="1" x14ac:dyDescent="0.35">
      <c r="A167" s="4" t="s">
        <v>3418</v>
      </c>
      <c r="B167" s="3" t="s">
        <v>189</v>
      </c>
      <c r="C167" s="4" t="s">
        <v>179</v>
      </c>
      <c r="D167" s="286">
        <v>6</v>
      </c>
      <c r="E167" s="286">
        <v>26</v>
      </c>
      <c r="F167" s="4" t="s">
        <v>948</v>
      </c>
      <c r="G167" s="4" t="s">
        <v>460</v>
      </c>
      <c r="H167" s="4" t="s">
        <v>460</v>
      </c>
      <c r="I167" s="4" t="s">
        <v>460</v>
      </c>
      <c r="J167" s="4" t="s">
        <v>461</v>
      </c>
      <c r="K167" s="4" t="s">
        <v>461</v>
      </c>
    </row>
    <row r="168" spans="1:11" ht="15" thickBot="1" x14ac:dyDescent="0.35">
      <c r="A168" s="4" t="s">
        <v>3419</v>
      </c>
      <c r="B168" s="3" t="s">
        <v>190</v>
      </c>
      <c r="C168" s="4" t="s">
        <v>179</v>
      </c>
      <c r="D168" s="286">
        <v>4</v>
      </c>
      <c r="E168" s="286">
        <v>28</v>
      </c>
      <c r="F168" s="4" t="s">
        <v>918</v>
      </c>
      <c r="G168" s="4" t="s">
        <v>460</v>
      </c>
      <c r="H168" s="4" t="s">
        <v>460</v>
      </c>
      <c r="I168" s="4" t="s">
        <v>460</v>
      </c>
      <c r="J168" s="4" t="s">
        <v>461</v>
      </c>
      <c r="K168" s="4" t="s">
        <v>460</v>
      </c>
    </row>
    <row r="169" spans="1:11" ht="15" thickBot="1" x14ac:dyDescent="0.35">
      <c r="A169" s="4" t="s">
        <v>3420</v>
      </c>
      <c r="B169" s="3" t="s">
        <v>191</v>
      </c>
      <c r="C169" s="4" t="s">
        <v>179</v>
      </c>
      <c r="D169" s="286">
        <v>12</v>
      </c>
      <c r="E169" s="286">
        <v>26</v>
      </c>
      <c r="F169" s="4" t="s">
        <v>932</v>
      </c>
      <c r="G169" s="4" t="s">
        <v>460</v>
      </c>
      <c r="H169" s="4" t="s">
        <v>460</v>
      </c>
      <c r="I169" s="4" t="s">
        <v>460</v>
      </c>
      <c r="J169" s="4" t="s">
        <v>461</v>
      </c>
      <c r="K169" s="4" t="s">
        <v>460</v>
      </c>
    </row>
    <row r="170" spans="1:11" ht="15" thickBot="1" x14ac:dyDescent="0.35">
      <c r="A170" s="4" t="s">
        <v>3421</v>
      </c>
      <c r="B170" s="3" t="s">
        <v>192</v>
      </c>
      <c r="C170" s="4" t="s">
        <v>179</v>
      </c>
      <c r="D170" s="286">
        <v>6</v>
      </c>
      <c r="E170" s="286">
        <v>19</v>
      </c>
      <c r="F170" s="4" t="s">
        <v>923</v>
      </c>
      <c r="G170" s="4" t="s">
        <v>460</v>
      </c>
      <c r="H170" s="4" t="s">
        <v>460</v>
      </c>
      <c r="I170" s="4" t="s">
        <v>460</v>
      </c>
      <c r="J170" s="4" t="s">
        <v>461</v>
      </c>
      <c r="K170" s="4" t="s">
        <v>460</v>
      </c>
    </row>
    <row r="171" spans="1:11" ht="15" thickBot="1" x14ac:dyDescent="0.35">
      <c r="A171" s="4" t="s">
        <v>3422</v>
      </c>
      <c r="B171" s="3" t="s">
        <v>193</v>
      </c>
      <c r="C171" s="4" t="s">
        <v>179</v>
      </c>
      <c r="D171" s="286">
        <v>6</v>
      </c>
      <c r="E171" s="286">
        <v>9</v>
      </c>
      <c r="F171" s="4" t="s">
        <v>926</v>
      </c>
      <c r="G171" s="4" t="s">
        <v>460</v>
      </c>
      <c r="H171" s="4" t="s">
        <v>460</v>
      </c>
      <c r="I171" s="4" t="s">
        <v>460</v>
      </c>
      <c r="J171" s="4" t="s">
        <v>461</v>
      </c>
      <c r="K171" s="4" t="s">
        <v>460</v>
      </c>
    </row>
    <row r="172" spans="1:11" ht="15" thickBot="1" x14ac:dyDescent="0.35">
      <c r="A172" s="4" t="s">
        <v>3423</v>
      </c>
      <c r="B172" s="3" t="s">
        <v>194</v>
      </c>
      <c r="C172" s="4" t="s">
        <v>179</v>
      </c>
      <c r="D172" s="286">
        <v>6</v>
      </c>
      <c r="E172" s="286">
        <v>10</v>
      </c>
      <c r="F172" s="4" t="s">
        <v>915</v>
      </c>
      <c r="G172" s="4" t="s">
        <v>460</v>
      </c>
      <c r="H172" s="4" t="s">
        <v>460</v>
      </c>
      <c r="I172" s="4" t="s">
        <v>460</v>
      </c>
      <c r="J172" s="4" t="s">
        <v>461</v>
      </c>
      <c r="K172" s="4" t="s">
        <v>460</v>
      </c>
    </row>
    <row r="173" spans="1:11" ht="15" thickBot="1" x14ac:dyDescent="0.35">
      <c r="A173" s="4" t="s">
        <v>3424</v>
      </c>
      <c r="B173" s="3" t="s">
        <v>195</v>
      </c>
      <c r="C173" s="4" t="s">
        <v>179</v>
      </c>
      <c r="D173" s="286">
        <v>15</v>
      </c>
      <c r="E173" s="286">
        <v>39</v>
      </c>
      <c r="F173" s="4" t="s">
        <v>915</v>
      </c>
      <c r="G173" s="4" t="s">
        <v>460</v>
      </c>
      <c r="H173" s="4" t="s">
        <v>460</v>
      </c>
      <c r="I173" s="4" t="s">
        <v>460</v>
      </c>
      <c r="J173" s="4" t="s">
        <v>460</v>
      </c>
      <c r="K173" s="4" t="s">
        <v>460</v>
      </c>
    </row>
    <row r="174" spans="1:11" ht="15" thickBot="1" x14ac:dyDescent="0.35">
      <c r="A174" s="4" t="s">
        <v>3425</v>
      </c>
      <c r="B174" s="3" t="s">
        <v>196</v>
      </c>
      <c r="C174" s="4" t="s">
        <v>179</v>
      </c>
      <c r="D174" s="286">
        <v>7</v>
      </c>
      <c r="E174" s="286">
        <v>16</v>
      </c>
      <c r="F174" s="4" t="s">
        <v>926</v>
      </c>
      <c r="G174" s="4" t="s">
        <v>460</v>
      </c>
      <c r="H174" s="4" t="s">
        <v>460</v>
      </c>
      <c r="I174" s="4" t="s">
        <v>460</v>
      </c>
      <c r="J174" s="4" t="s">
        <v>461</v>
      </c>
      <c r="K174" s="4" t="s">
        <v>460</v>
      </c>
    </row>
    <row r="175" spans="1:11" ht="15" thickBot="1" x14ac:dyDescent="0.35">
      <c r="A175" s="4" t="s">
        <v>3426</v>
      </c>
      <c r="B175" s="3" t="s">
        <v>197</v>
      </c>
      <c r="C175" s="4" t="s">
        <v>179</v>
      </c>
      <c r="D175" s="286">
        <v>6</v>
      </c>
      <c r="E175" s="286">
        <v>12</v>
      </c>
      <c r="F175" s="4" t="s">
        <v>963</v>
      </c>
      <c r="G175" s="4" t="s">
        <v>460</v>
      </c>
      <c r="H175" s="4" t="s">
        <v>460</v>
      </c>
      <c r="I175" s="4" t="s">
        <v>460</v>
      </c>
      <c r="J175" s="4" t="s">
        <v>461</v>
      </c>
      <c r="K175" s="4" t="s">
        <v>460</v>
      </c>
    </row>
    <row r="176" spans="1:11" ht="15" thickBot="1" x14ac:dyDescent="0.35">
      <c r="A176" s="4" t="s">
        <v>3427</v>
      </c>
      <c r="B176" s="3" t="s">
        <v>198</v>
      </c>
      <c r="C176" s="4" t="s">
        <v>179</v>
      </c>
      <c r="D176" s="286">
        <v>4</v>
      </c>
      <c r="E176" s="286">
        <v>10</v>
      </c>
      <c r="F176" s="4" t="s">
        <v>968</v>
      </c>
      <c r="G176" s="4" t="s">
        <v>460</v>
      </c>
      <c r="H176" s="4" t="s">
        <v>460</v>
      </c>
      <c r="I176" s="4" t="s">
        <v>460</v>
      </c>
      <c r="J176" s="4" t="s">
        <v>461</v>
      </c>
      <c r="K176" s="4" t="s">
        <v>460</v>
      </c>
    </row>
    <row r="177" spans="1:11" ht="15" thickBot="1" x14ac:dyDescent="0.35">
      <c r="A177" s="4" t="s">
        <v>3428</v>
      </c>
      <c r="B177" s="3" t="s">
        <v>199</v>
      </c>
      <c r="C177" s="4" t="s">
        <v>179</v>
      </c>
      <c r="D177" s="286">
        <v>4</v>
      </c>
      <c r="E177" s="286">
        <v>14</v>
      </c>
      <c r="F177" s="4" t="s">
        <v>972</v>
      </c>
      <c r="G177" s="4" t="s">
        <v>460</v>
      </c>
      <c r="H177" s="4" t="s">
        <v>460</v>
      </c>
      <c r="I177" s="4" t="s">
        <v>460</v>
      </c>
      <c r="J177" s="4" t="s">
        <v>461</v>
      </c>
      <c r="K177" s="4" t="s">
        <v>460</v>
      </c>
    </row>
    <row r="178" spans="1:11" ht="15" thickBot="1" x14ac:dyDescent="0.35">
      <c r="A178" s="4" t="s">
        <v>3429</v>
      </c>
      <c r="B178" s="3" t="s">
        <v>200</v>
      </c>
      <c r="C178" s="4" t="s">
        <v>179</v>
      </c>
      <c r="D178" s="286">
        <v>3</v>
      </c>
      <c r="E178" s="286">
        <v>11</v>
      </c>
      <c r="F178" s="4" t="s">
        <v>963</v>
      </c>
      <c r="G178" s="4" t="s">
        <v>460</v>
      </c>
      <c r="H178" s="4" t="s">
        <v>461</v>
      </c>
      <c r="I178" s="4" t="s">
        <v>460</v>
      </c>
      <c r="J178" s="4" t="s">
        <v>461</v>
      </c>
      <c r="K178" s="4" t="s">
        <v>460</v>
      </c>
    </row>
    <row r="179" spans="1:11" ht="15" thickBot="1" x14ac:dyDescent="0.35">
      <c r="A179" s="4" t="s">
        <v>3430</v>
      </c>
      <c r="B179" s="3" t="s">
        <v>201</v>
      </c>
      <c r="C179" s="4" t="s">
        <v>179</v>
      </c>
      <c r="D179" s="286">
        <v>6</v>
      </c>
      <c r="E179" s="286">
        <v>20</v>
      </c>
      <c r="F179" s="4" t="s">
        <v>933</v>
      </c>
      <c r="G179" s="4" t="s">
        <v>460</v>
      </c>
      <c r="H179" s="4" t="s">
        <v>460</v>
      </c>
      <c r="I179" s="4" t="s">
        <v>460</v>
      </c>
      <c r="J179" s="4" t="s">
        <v>461</v>
      </c>
      <c r="K179" s="4" t="s">
        <v>461</v>
      </c>
    </row>
    <row r="180" spans="1:11" ht="15" thickBot="1" x14ac:dyDescent="0.35">
      <c r="A180" s="4" t="s">
        <v>3431</v>
      </c>
      <c r="B180" s="3" t="s">
        <v>202</v>
      </c>
      <c r="C180" s="4" t="s">
        <v>179</v>
      </c>
      <c r="D180" s="286">
        <v>4</v>
      </c>
      <c r="E180" s="286">
        <v>7</v>
      </c>
      <c r="F180" s="4" t="s">
        <v>978</v>
      </c>
      <c r="G180" s="4" t="s">
        <v>460</v>
      </c>
      <c r="H180" s="4" t="s">
        <v>460</v>
      </c>
      <c r="I180" s="4" t="s">
        <v>460</v>
      </c>
      <c r="J180" s="4" t="s">
        <v>461</v>
      </c>
      <c r="K180" s="4" t="s">
        <v>460</v>
      </c>
    </row>
    <row r="181" spans="1:11" ht="15" thickBot="1" x14ac:dyDescent="0.35">
      <c r="A181" s="4" t="s">
        <v>3432</v>
      </c>
      <c r="B181" s="3" t="s">
        <v>203</v>
      </c>
      <c r="C181" s="4" t="s">
        <v>179</v>
      </c>
      <c r="D181" s="286">
        <v>10</v>
      </c>
      <c r="E181" s="286">
        <v>19</v>
      </c>
      <c r="F181" s="4" t="s">
        <v>927</v>
      </c>
      <c r="G181" s="4" t="s">
        <v>460</v>
      </c>
      <c r="H181" s="4" t="s">
        <v>460</v>
      </c>
      <c r="I181" s="4" t="s">
        <v>460</v>
      </c>
      <c r="J181" s="4" t="s">
        <v>461</v>
      </c>
      <c r="K181" s="4" t="s">
        <v>460</v>
      </c>
    </row>
    <row r="182" spans="1:11" ht="15" thickBot="1" x14ac:dyDescent="0.35">
      <c r="A182" s="4" t="s">
        <v>3433</v>
      </c>
      <c r="B182" s="3" t="s">
        <v>204</v>
      </c>
      <c r="C182" s="4" t="s">
        <v>179</v>
      </c>
      <c r="D182" s="286">
        <v>4</v>
      </c>
      <c r="E182" s="286">
        <v>23</v>
      </c>
      <c r="F182" s="4" t="s">
        <v>945</v>
      </c>
      <c r="G182" s="4" t="s">
        <v>460</v>
      </c>
      <c r="H182" s="4" t="s">
        <v>460</v>
      </c>
      <c r="I182" s="4" t="s">
        <v>460</v>
      </c>
      <c r="J182" s="4" t="s">
        <v>461</v>
      </c>
      <c r="K182" s="4" t="s">
        <v>460</v>
      </c>
    </row>
    <row r="183" spans="1:11" ht="15" thickBot="1" x14ac:dyDescent="0.35">
      <c r="A183" s="4" t="s">
        <v>3434</v>
      </c>
      <c r="B183" s="3" t="s">
        <v>205</v>
      </c>
      <c r="C183" s="4" t="s">
        <v>179</v>
      </c>
      <c r="D183" s="286">
        <v>6</v>
      </c>
      <c r="E183" s="286">
        <v>12</v>
      </c>
      <c r="F183" s="4" t="s">
        <v>984</v>
      </c>
      <c r="G183" s="4" t="s">
        <v>460</v>
      </c>
      <c r="H183" s="4" t="s">
        <v>460</v>
      </c>
      <c r="I183" s="4" t="s">
        <v>460</v>
      </c>
      <c r="J183" s="4" t="s">
        <v>461</v>
      </c>
      <c r="K183" s="4" t="s">
        <v>460</v>
      </c>
    </row>
    <row r="184" spans="1:11" ht="15" thickBot="1" x14ac:dyDescent="0.35">
      <c r="A184" s="4" t="s">
        <v>3407</v>
      </c>
      <c r="B184" s="3" t="s">
        <v>289</v>
      </c>
      <c r="C184" s="4" t="s">
        <v>179</v>
      </c>
      <c r="D184" s="286">
        <v>8</v>
      </c>
      <c r="E184" s="286">
        <v>25</v>
      </c>
      <c r="F184" s="4" t="s">
        <v>989</v>
      </c>
      <c r="G184" s="4" t="s">
        <v>460</v>
      </c>
      <c r="H184" s="4" t="s">
        <v>460</v>
      </c>
      <c r="I184" s="4" t="s">
        <v>460</v>
      </c>
      <c r="J184" s="4" t="s">
        <v>461</v>
      </c>
      <c r="K184" s="4" t="s">
        <v>460</v>
      </c>
    </row>
    <row r="185" spans="1:11" ht="15" thickBot="1" x14ac:dyDescent="0.35">
      <c r="A185" s="4" t="s">
        <v>3435</v>
      </c>
      <c r="B185" s="3" t="s">
        <v>206</v>
      </c>
      <c r="C185" s="4" t="s">
        <v>179</v>
      </c>
      <c r="D185" s="286">
        <v>10</v>
      </c>
      <c r="E185" s="286">
        <v>18</v>
      </c>
      <c r="F185" s="4" t="s">
        <v>990</v>
      </c>
      <c r="G185" s="4" t="s">
        <v>460</v>
      </c>
      <c r="H185" s="4" t="s">
        <v>460</v>
      </c>
      <c r="I185" s="4" t="s">
        <v>460</v>
      </c>
      <c r="J185" s="4" t="s">
        <v>461</v>
      </c>
      <c r="K185" s="4" t="s">
        <v>461</v>
      </c>
    </row>
    <row r="186" spans="1:11" ht="15" thickBot="1" x14ac:dyDescent="0.35">
      <c r="A186" s="4" t="s">
        <v>3436</v>
      </c>
      <c r="B186" s="3" t="s">
        <v>207</v>
      </c>
      <c r="C186" s="4" t="s">
        <v>179</v>
      </c>
      <c r="D186" s="286">
        <v>4</v>
      </c>
      <c r="E186" s="286">
        <v>11</v>
      </c>
      <c r="F186" s="4" t="s">
        <v>926</v>
      </c>
      <c r="G186" s="4" t="s">
        <v>460</v>
      </c>
      <c r="H186" s="4" t="s">
        <v>460</v>
      </c>
      <c r="I186" s="4" t="s">
        <v>460</v>
      </c>
      <c r="J186" s="4" t="s">
        <v>461</v>
      </c>
      <c r="K186" s="4" t="s">
        <v>460</v>
      </c>
    </row>
    <row r="187" spans="1:11" ht="15" thickBot="1" x14ac:dyDescent="0.35">
      <c r="A187" s="4" t="s">
        <v>3437</v>
      </c>
      <c r="B187" s="3" t="s">
        <v>208</v>
      </c>
      <c r="C187" s="4" t="s">
        <v>179</v>
      </c>
      <c r="D187" s="286">
        <v>6</v>
      </c>
      <c r="E187" s="286">
        <v>16</v>
      </c>
      <c r="F187" s="4" t="s">
        <v>929</v>
      </c>
      <c r="G187" s="4" t="s">
        <v>460</v>
      </c>
      <c r="H187" s="4" t="s">
        <v>461</v>
      </c>
      <c r="I187" s="4" t="s">
        <v>460</v>
      </c>
      <c r="J187" s="4" t="s">
        <v>461</v>
      </c>
      <c r="K187" s="4" t="s">
        <v>461</v>
      </c>
    </row>
    <row r="188" spans="1:11" ht="15" thickBot="1" x14ac:dyDescent="0.35">
      <c r="A188" s="4" t="s">
        <v>3438</v>
      </c>
      <c r="B188" s="3" t="s">
        <v>209</v>
      </c>
      <c r="C188" s="4" t="s">
        <v>179</v>
      </c>
      <c r="D188" s="286">
        <v>6</v>
      </c>
      <c r="E188" s="286">
        <v>9</v>
      </c>
      <c r="F188" s="4" t="s">
        <v>952</v>
      </c>
      <c r="G188" s="4" t="s">
        <v>460</v>
      </c>
      <c r="H188" s="4" t="s">
        <v>460</v>
      </c>
      <c r="I188" s="4" t="s">
        <v>460</v>
      </c>
      <c r="J188" s="4" t="s">
        <v>461</v>
      </c>
      <c r="K188" s="4" t="s">
        <v>460</v>
      </c>
    </row>
    <row r="189" spans="1:11" ht="15" thickBot="1" x14ac:dyDescent="0.35">
      <c r="A189" s="4" t="s">
        <v>3439</v>
      </c>
      <c r="B189" s="3" t="s">
        <v>210</v>
      </c>
      <c r="C189" s="4" t="s">
        <v>179</v>
      </c>
      <c r="D189" s="286">
        <v>3</v>
      </c>
      <c r="E189" s="286">
        <v>11</v>
      </c>
      <c r="F189" s="4" t="s">
        <v>918</v>
      </c>
      <c r="G189" s="4" t="s">
        <v>460</v>
      </c>
      <c r="H189" s="4" t="s">
        <v>460</v>
      </c>
      <c r="I189" s="4" t="s">
        <v>460</v>
      </c>
      <c r="J189" s="4" t="s">
        <v>461</v>
      </c>
      <c r="K189" s="4" t="s">
        <v>460</v>
      </c>
    </row>
    <row r="190" spans="1:11" ht="15" thickBot="1" x14ac:dyDescent="0.35">
      <c r="A190" s="4" t="s">
        <v>3440</v>
      </c>
      <c r="B190" s="3" t="s">
        <v>211</v>
      </c>
      <c r="C190" s="4" t="s">
        <v>179</v>
      </c>
      <c r="D190" s="286">
        <v>3</v>
      </c>
      <c r="E190" s="286">
        <v>11</v>
      </c>
      <c r="F190" s="4" t="s">
        <v>934</v>
      </c>
      <c r="G190" s="4" t="s">
        <v>460</v>
      </c>
      <c r="H190" s="4" t="s">
        <v>460</v>
      </c>
      <c r="I190" s="4" t="s">
        <v>460</v>
      </c>
      <c r="J190" s="4" t="s">
        <v>461</v>
      </c>
      <c r="K190" s="4" t="s">
        <v>460</v>
      </c>
    </row>
    <row r="191" spans="1:11" ht="15" thickBot="1" x14ac:dyDescent="0.35">
      <c r="A191" s="4" t="s">
        <v>3441</v>
      </c>
      <c r="B191" s="3" t="s">
        <v>212</v>
      </c>
      <c r="C191" s="4" t="s">
        <v>179</v>
      </c>
      <c r="D191" s="286">
        <v>4</v>
      </c>
      <c r="E191" s="286">
        <v>21</v>
      </c>
      <c r="F191" s="4" t="s">
        <v>1001</v>
      </c>
      <c r="G191" s="4" t="s">
        <v>460</v>
      </c>
      <c r="H191" s="4" t="s">
        <v>460</v>
      </c>
      <c r="I191" s="4" t="s">
        <v>460</v>
      </c>
      <c r="J191" s="4" t="s">
        <v>461</v>
      </c>
      <c r="K191" s="4" t="s">
        <v>460</v>
      </c>
    </row>
    <row r="192" spans="1:11" ht="15" thickBot="1" x14ac:dyDescent="0.35">
      <c r="A192" s="4" t="s">
        <v>3442</v>
      </c>
      <c r="B192" s="3" t="s">
        <v>213</v>
      </c>
      <c r="C192" s="4" t="s">
        <v>179</v>
      </c>
      <c r="D192" s="286">
        <v>6</v>
      </c>
      <c r="E192" s="286">
        <v>14</v>
      </c>
      <c r="F192" s="4" t="s">
        <v>928</v>
      </c>
      <c r="G192" s="4" t="s">
        <v>460</v>
      </c>
      <c r="H192" s="4" t="s">
        <v>460</v>
      </c>
      <c r="I192" s="4" t="s">
        <v>460</v>
      </c>
      <c r="J192" s="4" t="s">
        <v>461</v>
      </c>
      <c r="K192" s="4" t="s">
        <v>460</v>
      </c>
    </row>
    <row r="193" spans="1:11" ht="15" thickBot="1" x14ac:dyDescent="0.35">
      <c r="A193" s="4" t="s">
        <v>3443</v>
      </c>
      <c r="B193" s="3" t="s">
        <v>214</v>
      </c>
      <c r="C193" s="4" t="s">
        <v>179</v>
      </c>
      <c r="D193" s="286">
        <v>7</v>
      </c>
      <c r="E193" s="286">
        <v>14</v>
      </c>
      <c r="F193" s="4" t="s">
        <v>954</v>
      </c>
      <c r="G193" s="4" t="s">
        <v>460</v>
      </c>
      <c r="H193" s="4" t="s">
        <v>460</v>
      </c>
      <c r="I193" s="4" t="s">
        <v>460</v>
      </c>
      <c r="J193" s="4" t="s">
        <v>461</v>
      </c>
      <c r="K193" s="4" t="s">
        <v>460</v>
      </c>
    </row>
    <row r="194" spans="1:11" ht="15" thickBot="1" x14ac:dyDescent="0.35">
      <c r="A194" s="4" t="s">
        <v>3444</v>
      </c>
      <c r="B194" s="3" t="s">
        <v>215</v>
      </c>
      <c r="C194" s="4" t="s">
        <v>179</v>
      </c>
      <c r="D194" s="286">
        <v>8</v>
      </c>
      <c r="E194" s="286">
        <v>11</v>
      </c>
      <c r="F194" s="4" t="s">
        <v>945</v>
      </c>
      <c r="G194" s="4" t="s">
        <v>460</v>
      </c>
      <c r="H194" s="4" t="s">
        <v>460</v>
      </c>
      <c r="I194" s="4" t="s">
        <v>460</v>
      </c>
      <c r="J194" s="4" t="s">
        <v>461</v>
      </c>
      <c r="K194" s="4" t="s">
        <v>460</v>
      </c>
    </row>
    <row r="195" spans="1:11" ht="15" thickBot="1" x14ac:dyDescent="0.35">
      <c r="A195" s="4" t="s">
        <v>3445</v>
      </c>
      <c r="B195" s="3" t="s">
        <v>218</v>
      </c>
      <c r="C195" s="4" t="s">
        <v>179</v>
      </c>
      <c r="D195" s="286">
        <v>3</v>
      </c>
      <c r="E195" s="286">
        <v>29</v>
      </c>
      <c r="F195" s="4" t="s">
        <v>1006</v>
      </c>
      <c r="G195" s="4" t="s">
        <v>460</v>
      </c>
      <c r="H195" s="4" t="s">
        <v>460</v>
      </c>
      <c r="I195" s="4" t="s">
        <v>460</v>
      </c>
      <c r="J195" s="4" t="s">
        <v>460</v>
      </c>
      <c r="K195" s="4" t="s">
        <v>460</v>
      </c>
    </row>
    <row r="196" spans="1:11" ht="15" thickBot="1" x14ac:dyDescent="0.35">
      <c r="A196" s="4" t="s">
        <v>3446</v>
      </c>
      <c r="B196" s="3" t="s">
        <v>219</v>
      </c>
      <c r="C196" s="4" t="s">
        <v>179</v>
      </c>
      <c r="D196" s="286">
        <v>4</v>
      </c>
      <c r="E196" s="286">
        <v>6</v>
      </c>
      <c r="F196" s="4" t="s">
        <v>933</v>
      </c>
      <c r="G196" s="4" t="s">
        <v>460</v>
      </c>
      <c r="H196" s="4" t="s">
        <v>460</v>
      </c>
      <c r="I196" s="4" t="s">
        <v>460</v>
      </c>
      <c r="J196" s="4" t="s">
        <v>461</v>
      </c>
      <c r="K196" s="4" t="s">
        <v>461</v>
      </c>
    </row>
    <row r="197" spans="1:11" ht="15" thickBot="1" x14ac:dyDescent="0.35">
      <c r="A197" s="4" t="s">
        <v>3447</v>
      </c>
      <c r="B197" s="3" t="s">
        <v>220</v>
      </c>
      <c r="C197" s="4" t="s">
        <v>179</v>
      </c>
      <c r="D197" s="286">
        <v>8</v>
      </c>
      <c r="E197" s="286">
        <v>30</v>
      </c>
      <c r="F197" s="4" t="s">
        <v>928</v>
      </c>
      <c r="G197" s="4" t="s">
        <v>460</v>
      </c>
      <c r="H197" s="4" t="s">
        <v>460</v>
      </c>
      <c r="I197" s="4" t="s">
        <v>460</v>
      </c>
      <c r="J197" s="4" t="s">
        <v>461</v>
      </c>
      <c r="K197" s="4" t="s">
        <v>460</v>
      </c>
    </row>
    <row r="198" spans="1:11" ht="15" thickBot="1" x14ac:dyDescent="0.35">
      <c r="A198" s="4" t="s">
        <v>3448</v>
      </c>
      <c r="B198" s="3" t="s">
        <v>221</v>
      </c>
      <c r="C198" s="4" t="s">
        <v>179</v>
      </c>
      <c r="D198" s="286">
        <v>5</v>
      </c>
      <c r="E198" s="286">
        <v>20</v>
      </c>
      <c r="F198" s="4" t="s">
        <v>945</v>
      </c>
      <c r="G198" s="4" t="s">
        <v>460</v>
      </c>
      <c r="H198" s="4" t="s">
        <v>460</v>
      </c>
      <c r="I198" s="4" t="s">
        <v>460</v>
      </c>
      <c r="J198" s="4" t="s">
        <v>461</v>
      </c>
      <c r="K198" s="4" t="s">
        <v>460</v>
      </c>
    </row>
    <row r="199" spans="1:11" ht="15" thickBot="1" x14ac:dyDescent="0.35">
      <c r="A199" s="4" t="s">
        <v>3449</v>
      </c>
      <c r="B199" s="3" t="s">
        <v>222</v>
      </c>
      <c r="C199" s="4" t="s">
        <v>179</v>
      </c>
      <c r="D199" s="286">
        <v>3</v>
      </c>
      <c r="E199" s="286">
        <v>12</v>
      </c>
      <c r="F199" s="4" t="s">
        <v>928</v>
      </c>
      <c r="G199" s="4" t="s">
        <v>460</v>
      </c>
      <c r="H199" s="4" t="s">
        <v>460</v>
      </c>
      <c r="I199" s="4" t="s">
        <v>460</v>
      </c>
      <c r="J199" s="4" t="s">
        <v>461</v>
      </c>
      <c r="K199" s="4" t="s">
        <v>460</v>
      </c>
    </row>
    <row r="200" spans="1:11" ht="15" thickBot="1" x14ac:dyDescent="0.35">
      <c r="A200" s="4" t="s">
        <v>3450</v>
      </c>
      <c r="B200" s="3" t="s">
        <v>223</v>
      </c>
      <c r="C200" s="4" t="s">
        <v>179</v>
      </c>
      <c r="D200" s="286">
        <v>8</v>
      </c>
      <c r="E200" s="286">
        <v>9</v>
      </c>
      <c r="F200" s="4" t="s">
        <v>946</v>
      </c>
      <c r="G200" s="4" t="s">
        <v>460</v>
      </c>
      <c r="H200" s="4" t="s">
        <v>461</v>
      </c>
      <c r="I200" s="4" t="s">
        <v>460</v>
      </c>
      <c r="J200" s="4" t="s">
        <v>461</v>
      </c>
      <c r="K200" s="4" t="s">
        <v>461</v>
      </c>
    </row>
    <row r="201" spans="1:11" ht="15" thickBot="1" x14ac:dyDescent="0.35">
      <c r="A201" s="4" t="s">
        <v>3451</v>
      </c>
      <c r="B201" s="3" t="s">
        <v>224</v>
      </c>
      <c r="C201" s="4" t="s">
        <v>179</v>
      </c>
      <c r="D201" s="286">
        <v>3</v>
      </c>
      <c r="E201" s="286">
        <v>13</v>
      </c>
      <c r="F201" s="4" t="s">
        <v>944</v>
      </c>
      <c r="G201" s="4" t="s">
        <v>460</v>
      </c>
      <c r="H201" s="4" t="s">
        <v>461</v>
      </c>
      <c r="I201" s="4" t="s">
        <v>460</v>
      </c>
      <c r="J201" s="4" t="s">
        <v>461</v>
      </c>
      <c r="K201" s="4" t="s">
        <v>460</v>
      </c>
    </row>
    <row r="202" spans="1:11" ht="15" thickBot="1" x14ac:dyDescent="0.35">
      <c r="A202" s="4" t="s">
        <v>3452</v>
      </c>
      <c r="B202" s="3" t="s">
        <v>225</v>
      </c>
      <c r="C202" s="4" t="s">
        <v>179</v>
      </c>
      <c r="D202" s="286">
        <v>11</v>
      </c>
      <c r="E202" s="286">
        <v>11</v>
      </c>
      <c r="F202" s="4" t="s">
        <v>933</v>
      </c>
      <c r="G202" s="4" t="s">
        <v>460</v>
      </c>
      <c r="H202" s="4" t="s">
        <v>460</v>
      </c>
      <c r="I202" s="4" t="s">
        <v>460</v>
      </c>
      <c r="J202" s="4" t="s">
        <v>461</v>
      </c>
      <c r="K202" s="4" t="s">
        <v>461</v>
      </c>
    </row>
    <row r="203" spans="1:11" ht="15" thickBot="1" x14ac:dyDescent="0.35">
      <c r="A203" s="4" t="s">
        <v>3453</v>
      </c>
      <c r="B203" s="3" t="s">
        <v>226</v>
      </c>
      <c r="C203" s="4" t="s">
        <v>179</v>
      </c>
      <c r="D203" s="286">
        <v>6</v>
      </c>
      <c r="E203" s="286">
        <v>9</v>
      </c>
      <c r="F203" s="4" t="s">
        <v>1021</v>
      </c>
      <c r="G203" s="4" t="s">
        <v>460</v>
      </c>
      <c r="H203" s="4" t="s">
        <v>460</v>
      </c>
      <c r="I203" s="4" t="s">
        <v>460</v>
      </c>
      <c r="J203" s="4" t="s">
        <v>461</v>
      </c>
      <c r="K203" s="4" t="s">
        <v>460</v>
      </c>
    </row>
    <row r="204" spans="1:11" ht="15" thickBot="1" x14ac:dyDescent="0.35">
      <c r="A204" s="4" t="s">
        <v>3454</v>
      </c>
      <c r="B204" s="3" t="s">
        <v>227</v>
      </c>
      <c r="C204" s="4" t="s">
        <v>179</v>
      </c>
      <c r="D204" s="286">
        <v>8</v>
      </c>
      <c r="E204" s="286">
        <v>27</v>
      </c>
      <c r="F204" s="4" t="s">
        <v>946</v>
      </c>
      <c r="G204" s="4" t="s">
        <v>460</v>
      </c>
      <c r="H204" s="4" t="s">
        <v>460</v>
      </c>
      <c r="I204" s="4" t="s">
        <v>460</v>
      </c>
      <c r="J204" s="4" t="s">
        <v>461</v>
      </c>
      <c r="K204" s="4" t="s">
        <v>460</v>
      </c>
    </row>
    <row r="205" spans="1:11" ht="15" thickBot="1" x14ac:dyDescent="0.35">
      <c r="A205" s="4" t="s">
        <v>3455</v>
      </c>
      <c r="B205" s="3" t="s">
        <v>228</v>
      </c>
      <c r="C205" s="4" t="s">
        <v>179</v>
      </c>
      <c r="D205" s="286">
        <v>5</v>
      </c>
      <c r="E205" s="286">
        <v>12</v>
      </c>
      <c r="F205" s="4" t="s">
        <v>938</v>
      </c>
      <c r="G205" s="4" t="s">
        <v>460</v>
      </c>
      <c r="H205" s="4" t="s">
        <v>460</v>
      </c>
      <c r="I205" s="4" t="s">
        <v>460</v>
      </c>
      <c r="J205" s="4" t="s">
        <v>461</v>
      </c>
      <c r="K205" s="4" t="s">
        <v>460</v>
      </c>
    </row>
    <row r="206" spans="1:11" ht="15" thickBot="1" x14ac:dyDescent="0.35">
      <c r="A206" s="4" t="s">
        <v>3456</v>
      </c>
      <c r="B206" s="3" t="s">
        <v>229</v>
      </c>
      <c r="C206" s="4" t="s">
        <v>179</v>
      </c>
      <c r="D206" s="286">
        <v>8</v>
      </c>
      <c r="E206" s="286">
        <v>21</v>
      </c>
      <c r="F206" s="4" t="s">
        <v>1005</v>
      </c>
      <c r="G206" s="4" t="s">
        <v>460</v>
      </c>
      <c r="H206" s="4" t="s">
        <v>460</v>
      </c>
      <c r="I206" s="4" t="s">
        <v>460</v>
      </c>
      <c r="J206" s="4" t="s">
        <v>461</v>
      </c>
      <c r="K206" s="4" t="s">
        <v>461</v>
      </c>
    </row>
    <row r="207" spans="1:11" ht="15" thickBot="1" x14ac:dyDescent="0.35">
      <c r="A207" s="4" t="s">
        <v>3457</v>
      </c>
      <c r="B207" s="3" t="s">
        <v>230</v>
      </c>
      <c r="C207" s="4" t="s">
        <v>179</v>
      </c>
      <c r="D207" s="286">
        <v>9</v>
      </c>
      <c r="E207" s="286">
        <v>11</v>
      </c>
      <c r="F207" s="4" t="s">
        <v>933</v>
      </c>
      <c r="G207" s="4" t="s">
        <v>460</v>
      </c>
      <c r="H207" s="4" t="s">
        <v>461</v>
      </c>
      <c r="I207" s="4" t="s">
        <v>460</v>
      </c>
      <c r="J207" s="4" t="s">
        <v>461</v>
      </c>
      <c r="K207" s="4" t="s">
        <v>461</v>
      </c>
    </row>
    <row r="208" spans="1:11" ht="15" thickBot="1" x14ac:dyDescent="0.35">
      <c r="A208" s="4" t="s">
        <v>3458</v>
      </c>
      <c r="B208" s="3" t="s">
        <v>231</v>
      </c>
      <c r="C208" s="4" t="s">
        <v>179</v>
      </c>
      <c r="D208" s="286">
        <v>4</v>
      </c>
      <c r="E208" s="286">
        <v>8</v>
      </c>
      <c r="F208" s="4" t="s">
        <v>1027</v>
      </c>
      <c r="G208" s="4" t="s">
        <v>460</v>
      </c>
      <c r="H208" s="4" t="s">
        <v>460</v>
      </c>
      <c r="I208" s="4" t="s">
        <v>460</v>
      </c>
      <c r="J208" s="4" t="s">
        <v>461</v>
      </c>
      <c r="K208" s="4" t="s">
        <v>460</v>
      </c>
    </row>
    <row r="209" spans="1:11" ht="15" thickBot="1" x14ac:dyDescent="0.35">
      <c r="A209" s="4" t="s">
        <v>3459</v>
      </c>
      <c r="B209" s="3" t="s">
        <v>232</v>
      </c>
      <c r="C209" s="4" t="s">
        <v>179</v>
      </c>
      <c r="D209" s="286">
        <v>12</v>
      </c>
      <c r="E209" s="286">
        <v>12</v>
      </c>
      <c r="F209" s="4" t="s">
        <v>1030</v>
      </c>
      <c r="G209" s="4" t="s">
        <v>460</v>
      </c>
      <c r="H209" s="4" t="s">
        <v>460</v>
      </c>
      <c r="I209" s="4" t="s">
        <v>460</v>
      </c>
      <c r="J209" s="4" t="s">
        <v>461</v>
      </c>
      <c r="K209" s="4" t="s">
        <v>461</v>
      </c>
    </row>
    <row r="210" spans="1:11" ht="15" thickBot="1" x14ac:dyDescent="0.35">
      <c r="A210" s="4" t="s">
        <v>3460</v>
      </c>
      <c r="B210" s="3" t="s">
        <v>233</v>
      </c>
      <c r="C210" s="4" t="s">
        <v>179</v>
      </c>
      <c r="D210" s="286">
        <v>7</v>
      </c>
      <c r="E210" s="286">
        <v>17</v>
      </c>
      <c r="F210" s="4" t="s">
        <v>915</v>
      </c>
      <c r="G210" s="4" t="s">
        <v>460</v>
      </c>
      <c r="H210" s="4" t="s">
        <v>460</v>
      </c>
      <c r="I210" s="4" t="s">
        <v>460</v>
      </c>
      <c r="J210" s="4" t="s">
        <v>461</v>
      </c>
      <c r="K210" s="4" t="s">
        <v>460</v>
      </c>
    </row>
    <row r="211" spans="1:11" ht="15" thickBot="1" x14ac:dyDescent="0.35">
      <c r="A211" s="4" t="s">
        <v>3461</v>
      </c>
      <c r="B211" s="3" t="s">
        <v>234</v>
      </c>
      <c r="C211" s="4" t="s">
        <v>179</v>
      </c>
      <c r="D211" s="286">
        <v>6</v>
      </c>
      <c r="E211" s="286">
        <v>7</v>
      </c>
      <c r="F211" s="4" t="s">
        <v>1034</v>
      </c>
      <c r="G211" s="4" t="s">
        <v>460</v>
      </c>
      <c r="H211" s="4" t="s">
        <v>460</v>
      </c>
      <c r="I211" s="4" t="s">
        <v>460</v>
      </c>
      <c r="J211" s="4" t="s">
        <v>461</v>
      </c>
      <c r="K211" s="4" t="s">
        <v>460</v>
      </c>
    </row>
    <row r="212" spans="1:11" ht="15" thickBot="1" x14ac:dyDescent="0.35">
      <c r="A212" s="4" t="s">
        <v>3462</v>
      </c>
      <c r="B212" s="3" t="s">
        <v>235</v>
      </c>
      <c r="C212" s="4" t="s">
        <v>179</v>
      </c>
      <c r="D212" s="286">
        <v>4</v>
      </c>
      <c r="E212" s="286">
        <v>9</v>
      </c>
      <c r="F212" s="4" t="s">
        <v>926</v>
      </c>
      <c r="G212" s="4" t="s">
        <v>460</v>
      </c>
      <c r="H212" s="4" t="s">
        <v>460</v>
      </c>
      <c r="I212" s="4" t="s">
        <v>460</v>
      </c>
      <c r="J212" s="4" t="s">
        <v>461</v>
      </c>
      <c r="K212" s="4" t="s">
        <v>460</v>
      </c>
    </row>
    <row r="213" spans="1:11" ht="15" thickBot="1" x14ac:dyDescent="0.35">
      <c r="A213" s="4" t="s">
        <v>3463</v>
      </c>
      <c r="B213" s="3" t="s">
        <v>236</v>
      </c>
      <c r="C213" s="4" t="s">
        <v>179</v>
      </c>
      <c r="D213" s="286">
        <v>10</v>
      </c>
      <c r="E213" s="286">
        <v>9</v>
      </c>
      <c r="F213" s="4" t="s">
        <v>1036</v>
      </c>
      <c r="G213" s="4" t="s">
        <v>460</v>
      </c>
      <c r="H213" s="4" t="s">
        <v>460</v>
      </c>
      <c r="I213" s="4" t="s">
        <v>460</v>
      </c>
      <c r="J213" s="4" t="s">
        <v>461</v>
      </c>
      <c r="K213" s="4" t="s">
        <v>461</v>
      </c>
    </row>
    <row r="214" spans="1:11" ht="15" thickBot="1" x14ac:dyDescent="0.35">
      <c r="A214" s="4" t="s">
        <v>3464</v>
      </c>
      <c r="B214" s="3" t="s">
        <v>237</v>
      </c>
      <c r="C214" s="4" t="s">
        <v>179</v>
      </c>
      <c r="D214" s="286">
        <v>7</v>
      </c>
      <c r="E214" s="286">
        <v>13</v>
      </c>
      <c r="F214" s="4" t="s">
        <v>1037</v>
      </c>
      <c r="G214" s="4" t="s">
        <v>460</v>
      </c>
      <c r="H214" s="4" t="s">
        <v>460</v>
      </c>
      <c r="I214" s="4" t="s">
        <v>460</v>
      </c>
      <c r="J214" s="4" t="s">
        <v>461</v>
      </c>
      <c r="K214" s="4" t="s">
        <v>460</v>
      </c>
    </row>
    <row r="215" spans="1:11" ht="15" thickBot="1" x14ac:dyDescent="0.35">
      <c r="A215" s="4" t="s">
        <v>3465</v>
      </c>
      <c r="B215" s="3" t="s">
        <v>238</v>
      </c>
      <c r="C215" s="4" t="s">
        <v>179</v>
      </c>
      <c r="D215" s="286">
        <v>8</v>
      </c>
      <c r="E215" s="286">
        <v>23</v>
      </c>
      <c r="F215" s="4" t="s">
        <v>933</v>
      </c>
      <c r="G215" s="4" t="s">
        <v>460</v>
      </c>
      <c r="H215" s="4" t="s">
        <v>461</v>
      </c>
      <c r="I215" s="4" t="s">
        <v>460</v>
      </c>
      <c r="J215" s="4" t="s">
        <v>461</v>
      </c>
      <c r="K215" s="4" t="s">
        <v>461</v>
      </c>
    </row>
    <row r="216" spans="1:11" ht="15" thickBot="1" x14ac:dyDescent="0.35">
      <c r="A216" s="4" t="s">
        <v>3466</v>
      </c>
      <c r="B216" s="3" t="s">
        <v>239</v>
      </c>
      <c r="C216" s="4" t="s">
        <v>179</v>
      </c>
      <c r="D216" s="286">
        <v>7</v>
      </c>
      <c r="E216" s="286">
        <v>13</v>
      </c>
      <c r="F216" s="4" t="s">
        <v>1040</v>
      </c>
      <c r="G216" s="4" t="s">
        <v>460</v>
      </c>
      <c r="H216" s="4" t="s">
        <v>460</v>
      </c>
      <c r="I216" s="4" t="s">
        <v>460</v>
      </c>
      <c r="J216" s="4" t="s">
        <v>461</v>
      </c>
      <c r="K216" s="4" t="s">
        <v>461</v>
      </c>
    </row>
    <row r="217" spans="1:11" ht="15" thickBot="1" x14ac:dyDescent="0.35">
      <c r="A217" s="4" t="s">
        <v>3467</v>
      </c>
      <c r="B217" s="3" t="s">
        <v>240</v>
      </c>
      <c r="C217" s="4" t="s">
        <v>179</v>
      </c>
      <c r="D217" s="286">
        <v>9</v>
      </c>
      <c r="E217" s="286">
        <v>22</v>
      </c>
      <c r="F217" s="45" t="s">
        <v>2557</v>
      </c>
      <c r="G217" s="4" t="s">
        <v>460</v>
      </c>
      <c r="H217" s="4" t="s">
        <v>460</v>
      </c>
      <c r="I217" s="4" t="s">
        <v>460</v>
      </c>
      <c r="J217" s="4" t="s">
        <v>461</v>
      </c>
      <c r="K217" s="4" t="s">
        <v>461</v>
      </c>
    </row>
    <row r="218" spans="1:11" ht="15" thickBot="1" x14ac:dyDescent="0.35">
      <c r="A218" s="4" t="s">
        <v>3468</v>
      </c>
      <c r="B218" s="3" t="s">
        <v>241</v>
      </c>
      <c r="C218" s="4" t="s">
        <v>179</v>
      </c>
      <c r="D218" s="286">
        <v>4</v>
      </c>
      <c r="E218" s="286">
        <v>13</v>
      </c>
      <c r="F218" s="4" t="s">
        <v>1043</v>
      </c>
      <c r="G218" s="4" t="s">
        <v>460</v>
      </c>
      <c r="H218" s="4" t="s">
        <v>460</v>
      </c>
      <c r="I218" s="4" t="s">
        <v>460</v>
      </c>
      <c r="J218" s="4" t="s">
        <v>461</v>
      </c>
      <c r="K218" s="4" t="s">
        <v>460</v>
      </c>
    </row>
    <row r="219" spans="1:11" ht="15" thickBot="1" x14ac:dyDescent="0.35">
      <c r="A219" s="4" t="s">
        <v>3469</v>
      </c>
      <c r="B219" s="3" t="s">
        <v>242</v>
      </c>
      <c r="C219" s="4" t="s">
        <v>179</v>
      </c>
      <c r="D219" s="286">
        <v>8</v>
      </c>
      <c r="E219" s="286">
        <v>30</v>
      </c>
      <c r="F219" s="4" t="s">
        <v>928</v>
      </c>
      <c r="G219" s="4" t="s">
        <v>460</v>
      </c>
      <c r="H219" s="4" t="s">
        <v>460</v>
      </c>
      <c r="I219" s="4" t="s">
        <v>460</v>
      </c>
      <c r="J219" s="4" t="s">
        <v>461</v>
      </c>
      <c r="K219" s="4" t="s">
        <v>460</v>
      </c>
    </row>
    <row r="220" spans="1:11" ht="15" thickBot="1" x14ac:dyDescent="0.35">
      <c r="A220" s="4" t="s">
        <v>3470</v>
      </c>
      <c r="B220" s="3" t="s">
        <v>243</v>
      </c>
      <c r="C220" s="4" t="s">
        <v>179</v>
      </c>
      <c r="D220" s="286">
        <v>5</v>
      </c>
      <c r="E220" s="286">
        <v>16</v>
      </c>
      <c r="F220" s="4" t="s">
        <v>946</v>
      </c>
      <c r="G220" s="4" t="s">
        <v>460</v>
      </c>
      <c r="H220" s="4" t="s">
        <v>460</v>
      </c>
      <c r="I220" s="4" t="s">
        <v>460</v>
      </c>
      <c r="J220" s="4" t="s">
        <v>461</v>
      </c>
      <c r="K220" s="4" t="s">
        <v>460</v>
      </c>
    </row>
    <row r="221" spans="1:11" ht="15" thickBot="1" x14ac:dyDescent="0.35">
      <c r="A221" s="4" t="s">
        <v>3471</v>
      </c>
      <c r="B221" s="3" t="s">
        <v>244</v>
      </c>
      <c r="C221" s="4" t="s">
        <v>179</v>
      </c>
      <c r="D221" s="286">
        <v>4</v>
      </c>
      <c r="E221" s="286">
        <v>14</v>
      </c>
      <c r="F221" s="4" t="s">
        <v>1032</v>
      </c>
      <c r="G221" s="4" t="s">
        <v>460</v>
      </c>
      <c r="H221" s="4" t="s">
        <v>460</v>
      </c>
      <c r="I221" s="4" t="s">
        <v>460</v>
      </c>
      <c r="J221" s="4" t="s">
        <v>461</v>
      </c>
      <c r="K221" s="4" t="s">
        <v>460</v>
      </c>
    </row>
    <row r="222" spans="1:11" ht="15" thickBot="1" x14ac:dyDescent="0.35">
      <c r="A222" s="4" t="s">
        <v>3472</v>
      </c>
      <c r="B222" s="3" t="s">
        <v>245</v>
      </c>
      <c r="C222" s="4" t="s">
        <v>179</v>
      </c>
      <c r="D222" s="286">
        <v>8</v>
      </c>
      <c r="E222" s="286">
        <v>23</v>
      </c>
      <c r="F222" s="4" t="s">
        <v>923</v>
      </c>
      <c r="G222" s="4" t="s">
        <v>460</v>
      </c>
      <c r="H222" s="4" t="s">
        <v>460</v>
      </c>
      <c r="I222" s="4" t="s">
        <v>460</v>
      </c>
      <c r="J222" s="4" t="s">
        <v>460</v>
      </c>
      <c r="K222" s="4" t="s">
        <v>460</v>
      </c>
    </row>
    <row r="223" spans="1:11" ht="15" thickBot="1" x14ac:dyDescent="0.35">
      <c r="A223" s="4" t="s">
        <v>3473</v>
      </c>
      <c r="B223" s="3" t="s">
        <v>246</v>
      </c>
      <c r="C223" s="4" t="s">
        <v>179</v>
      </c>
      <c r="D223" s="286">
        <v>7</v>
      </c>
      <c r="E223" s="286">
        <v>16</v>
      </c>
      <c r="F223" s="4" t="s">
        <v>933</v>
      </c>
      <c r="G223" s="4" t="s">
        <v>460</v>
      </c>
      <c r="H223" s="4" t="s">
        <v>460</v>
      </c>
      <c r="I223" s="4" t="s">
        <v>460</v>
      </c>
      <c r="J223" s="4" t="s">
        <v>461</v>
      </c>
      <c r="K223" s="4" t="s">
        <v>461</v>
      </c>
    </row>
    <row r="224" spans="1:11" ht="15" thickBot="1" x14ac:dyDescent="0.35">
      <c r="A224" s="4" t="s">
        <v>3474</v>
      </c>
      <c r="B224" s="3" t="s">
        <v>247</v>
      </c>
      <c r="C224" s="4" t="s">
        <v>179</v>
      </c>
      <c r="D224" s="286">
        <v>5</v>
      </c>
      <c r="E224" s="286">
        <v>15</v>
      </c>
      <c r="F224" s="4" t="s">
        <v>1046</v>
      </c>
      <c r="G224" s="4" t="s">
        <v>460</v>
      </c>
      <c r="H224" s="4" t="s">
        <v>460</v>
      </c>
      <c r="I224" s="4" t="s">
        <v>460</v>
      </c>
      <c r="J224" s="4" t="s">
        <v>461</v>
      </c>
      <c r="K224" s="4" t="s">
        <v>461</v>
      </c>
    </row>
    <row r="225" spans="1:11" ht="15" thickBot="1" x14ac:dyDescent="0.35">
      <c r="A225" s="4" t="s">
        <v>3475</v>
      </c>
      <c r="B225" s="3" t="s">
        <v>248</v>
      </c>
      <c r="C225" s="4" t="s">
        <v>179</v>
      </c>
      <c r="D225" s="286">
        <v>6</v>
      </c>
      <c r="E225" s="286">
        <v>13</v>
      </c>
      <c r="F225" s="4" t="s">
        <v>933</v>
      </c>
      <c r="G225" s="4" t="s">
        <v>460</v>
      </c>
      <c r="H225" s="4" t="s">
        <v>460</v>
      </c>
      <c r="I225" s="4" t="s">
        <v>460</v>
      </c>
      <c r="J225" s="4" t="s">
        <v>461</v>
      </c>
      <c r="K225" s="4" t="s">
        <v>461</v>
      </c>
    </row>
    <row r="226" spans="1:11" ht="15" thickBot="1" x14ac:dyDescent="0.35">
      <c r="A226" s="4" t="s">
        <v>3476</v>
      </c>
      <c r="B226" s="3" t="s">
        <v>249</v>
      </c>
      <c r="C226" s="4" t="s">
        <v>179</v>
      </c>
      <c r="D226" s="286">
        <v>8</v>
      </c>
      <c r="E226" s="286">
        <v>15</v>
      </c>
      <c r="F226" s="4" t="s">
        <v>1047</v>
      </c>
      <c r="G226" s="4" t="s">
        <v>460</v>
      </c>
      <c r="H226" s="4" t="s">
        <v>460</v>
      </c>
      <c r="I226" s="4" t="s">
        <v>460</v>
      </c>
      <c r="J226" s="4" t="s">
        <v>461</v>
      </c>
      <c r="K226" s="4" t="s">
        <v>460</v>
      </c>
    </row>
    <row r="227" spans="1:11" ht="15" thickBot="1" x14ac:dyDescent="0.35">
      <c r="A227" s="4" t="s">
        <v>3477</v>
      </c>
      <c r="B227" s="3" t="s">
        <v>250</v>
      </c>
      <c r="C227" s="4" t="s">
        <v>179</v>
      </c>
      <c r="D227" s="286">
        <v>2</v>
      </c>
      <c r="E227" s="286">
        <v>6</v>
      </c>
      <c r="F227" s="45" t="s">
        <v>2557</v>
      </c>
      <c r="G227" s="4" t="s">
        <v>461</v>
      </c>
      <c r="H227" s="4" t="s">
        <v>461</v>
      </c>
      <c r="I227" s="4" t="s">
        <v>461</v>
      </c>
      <c r="J227" s="4" t="s">
        <v>461</v>
      </c>
      <c r="K227" s="4" t="s">
        <v>460</v>
      </c>
    </row>
    <row r="228" spans="1:11" ht="15" thickBot="1" x14ac:dyDescent="0.35">
      <c r="A228" s="4" t="s">
        <v>3478</v>
      </c>
      <c r="B228" s="3" t="s">
        <v>251</v>
      </c>
      <c r="C228" s="4" t="s">
        <v>179</v>
      </c>
      <c r="D228" s="286">
        <v>4</v>
      </c>
      <c r="E228" s="286">
        <v>14</v>
      </c>
      <c r="F228" s="4" t="s">
        <v>932</v>
      </c>
      <c r="G228" s="4" t="s">
        <v>460</v>
      </c>
      <c r="H228" s="4" t="s">
        <v>460</v>
      </c>
      <c r="I228" s="4" t="s">
        <v>460</v>
      </c>
      <c r="J228" s="4" t="s">
        <v>461</v>
      </c>
      <c r="K228" s="4" t="s">
        <v>460</v>
      </c>
    </row>
    <row r="229" spans="1:11" ht="15" thickBot="1" x14ac:dyDescent="0.35">
      <c r="A229" s="4" t="s">
        <v>3479</v>
      </c>
      <c r="B229" s="3" t="s">
        <v>252</v>
      </c>
      <c r="C229" s="4" t="s">
        <v>179</v>
      </c>
      <c r="D229" s="286">
        <v>8</v>
      </c>
      <c r="E229" s="286">
        <v>31</v>
      </c>
      <c r="F229" s="4" t="s">
        <v>928</v>
      </c>
      <c r="G229" s="4" t="s">
        <v>460</v>
      </c>
      <c r="H229" s="4" t="s">
        <v>460</v>
      </c>
      <c r="I229" s="4" t="s">
        <v>460</v>
      </c>
      <c r="J229" s="4" t="s">
        <v>461</v>
      </c>
      <c r="K229" s="4" t="s">
        <v>460</v>
      </c>
    </row>
    <row r="230" spans="1:11" ht="15" thickBot="1" x14ac:dyDescent="0.35">
      <c r="A230" s="4" t="s">
        <v>3480</v>
      </c>
      <c r="B230" s="3" t="s">
        <v>253</v>
      </c>
      <c r="C230" s="4" t="s">
        <v>179</v>
      </c>
      <c r="D230" s="286">
        <v>7</v>
      </c>
      <c r="E230" s="286">
        <v>15</v>
      </c>
      <c r="F230" s="4" t="s">
        <v>923</v>
      </c>
      <c r="G230" s="4" t="s">
        <v>460</v>
      </c>
      <c r="H230" s="4" t="s">
        <v>460</v>
      </c>
      <c r="I230" s="4" t="s">
        <v>460</v>
      </c>
      <c r="J230" s="4" t="s">
        <v>461</v>
      </c>
      <c r="K230" s="4" t="s">
        <v>460</v>
      </c>
    </row>
    <row r="231" spans="1:11" ht="15" thickBot="1" x14ac:dyDescent="0.35">
      <c r="A231" s="4" t="s">
        <v>3481</v>
      </c>
      <c r="B231" s="3" t="s">
        <v>254</v>
      </c>
      <c r="C231" s="4" t="s">
        <v>179</v>
      </c>
      <c r="D231" s="286">
        <v>16</v>
      </c>
      <c r="E231" s="286">
        <v>16</v>
      </c>
      <c r="F231" s="4" t="s">
        <v>977</v>
      </c>
      <c r="G231" s="4" t="s">
        <v>460</v>
      </c>
      <c r="H231" s="4" t="s">
        <v>460</v>
      </c>
      <c r="I231" s="4" t="s">
        <v>460</v>
      </c>
      <c r="J231" s="4" t="s">
        <v>461</v>
      </c>
      <c r="K231" s="4" t="s">
        <v>460</v>
      </c>
    </row>
    <row r="232" spans="1:11" ht="15" thickBot="1" x14ac:dyDescent="0.35">
      <c r="A232" s="4" t="s">
        <v>3482</v>
      </c>
      <c r="B232" s="39" t="s">
        <v>255</v>
      </c>
      <c r="C232" s="4" t="s">
        <v>179</v>
      </c>
      <c r="D232" s="286">
        <v>6</v>
      </c>
      <c r="E232" s="286">
        <v>11</v>
      </c>
      <c r="F232" s="4" t="s">
        <v>929</v>
      </c>
      <c r="G232" s="4" t="s">
        <v>460</v>
      </c>
      <c r="H232" s="4" t="s">
        <v>461</v>
      </c>
      <c r="I232" s="4" t="s">
        <v>460</v>
      </c>
      <c r="J232" s="4" t="s">
        <v>461</v>
      </c>
      <c r="K232" s="4" t="s">
        <v>461</v>
      </c>
    </row>
    <row r="233" spans="1:11" x14ac:dyDescent="0.3">
      <c r="B233" s="127" t="s">
        <v>3560</v>
      </c>
      <c r="C233" s="125"/>
      <c r="D233" s="287">
        <f>SUM(D157:D232)</f>
        <v>510</v>
      </c>
      <c r="E233" s="287">
        <f>SUM(E157:E232)</f>
        <v>1271</v>
      </c>
      <c r="F233" s="78"/>
      <c r="G233" s="272">
        <v>0.98680000000000001</v>
      </c>
      <c r="H233" s="272">
        <v>0.88149999999999995</v>
      </c>
      <c r="I233" s="272">
        <v>0.98680000000000001</v>
      </c>
      <c r="J233" s="272">
        <v>3.9399999999999998E-2</v>
      </c>
      <c r="K233" s="273">
        <v>0.71050000000000002</v>
      </c>
    </row>
    <row r="234" spans="1:11" ht="15" thickBot="1" x14ac:dyDescent="0.35">
      <c r="B234" s="128" t="s">
        <v>3561</v>
      </c>
      <c r="C234" s="126"/>
      <c r="D234" s="288">
        <f>D233/76</f>
        <v>6.7105263157894735</v>
      </c>
      <c r="E234" s="288">
        <f>E233/76</f>
        <v>16.723684210526315</v>
      </c>
      <c r="F234" s="82"/>
      <c r="G234" s="118"/>
      <c r="H234" s="82"/>
      <c r="I234" s="82"/>
      <c r="J234" s="82"/>
      <c r="K234" s="277"/>
    </row>
    <row r="235" spans="1:11" x14ac:dyDescent="0.3">
      <c r="B235" s="22"/>
      <c r="C235" s="4"/>
      <c r="D235" s="286"/>
      <c r="E235" s="286"/>
      <c r="F235" s="4"/>
    </row>
    <row r="236" spans="1:11" ht="15" thickBot="1" x14ac:dyDescent="0.35">
      <c r="A236" s="4" t="s">
        <v>3332</v>
      </c>
      <c r="B236" s="129" t="s">
        <v>256</v>
      </c>
      <c r="C236" s="51" t="s">
        <v>257</v>
      </c>
      <c r="D236" s="289">
        <v>14</v>
      </c>
      <c r="E236" s="289">
        <v>38</v>
      </c>
      <c r="F236" s="51" t="s">
        <v>916</v>
      </c>
      <c r="G236" s="51" t="s">
        <v>460</v>
      </c>
      <c r="H236" s="51" t="s">
        <v>460</v>
      </c>
      <c r="I236" s="51" t="s">
        <v>460</v>
      </c>
      <c r="J236" s="51" t="s">
        <v>461</v>
      </c>
      <c r="K236" s="51" t="s">
        <v>461</v>
      </c>
    </row>
    <row r="237" spans="1:11" ht="15" thickBot="1" x14ac:dyDescent="0.35">
      <c r="A237" s="4" t="s">
        <v>3333</v>
      </c>
      <c r="B237" s="3" t="s">
        <v>258</v>
      </c>
      <c r="C237" s="4" t="s">
        <v>257</v>
      </c>
      <c r="D237" s="286">
        <v>2</v>
      </c>
      <c r="E237" s="286">
        <v>9</v>
      </c>
      <c r="F237" s="4" t="s">
        <v>918</v>
      </c>
      <c r="G237" s="4" t="s">
        <v>460</v>
      </c>
      <c r="H237" s="4" t="s">
        <v>460</v>
      </c>
      <c r="I237" s="4" t="s">
        <v>460</v>
      </c>
      <c r="J237" s="4" t="s">
        <v>461</v>
      </c>
      <c r="K237" s="4" t="s">
        <v>460</v>
      </c>
    </row>
    <row r="238" spans="1:11" ht="15" thickBot="1" x14ac:dyDescent="0.35">
      <c r="A238" s="4" t="s">
        <v>3334</v>
      </c>
      <c r="B238" s="3" t="s">
        <v>259</v>
      </c>
      <c r="C238" s="4" t="s">
        <v>257</v>
      </c>
      <c r="D238" s="286">
        <v>9</v>
      </c>
      <c r="E238" s="286">
        <v>18</v>
      </c>
      <c r="F238" s="4" t="s">
        <v>922</v>
      </c>
      <c r="G238" s="4" t="s">
        <v>460</v>
      </c>
      <c r="H238" s="4" t="s">
        <v>461</v>
      </c>
      <c r="I238" s="4" t="s">
        <v>460</v>
      </c>
      <c r="J238" s="4" t="s">
        <v>461</v>
      </c>
      <c r="K238" s="4" t="s">
        <v>461</v>
      </c>
    </row>
    <row r="239" spans="1:11" ht="15" thickBot="1" x14ac:dyDescent="0.35">
      <c r="A239" s="4" t="s">
        <v>3335</v>
      </c>
      <c r="B239" s="3" t="s">
        <v>260</v>
      </c>
      <c r="C239" s="4" t="s">
        <v>257</v>
      </c>
      <c r="D239" s="286">
        <v>23</v>
      </c>
      <c r="E239" s="286">
        <v>40</v>
      </c>
      <c r="F239" s="4" t="s">
        <v>930</v>
      </c>
      <c r="G239" s="4" t="s">
        <v>460</v>
      </c>
      <c r="H239" s="4" t="s">
        <v>460</v>
      </c>
      <c r="I239" s="4" t="s">
        <v>460</v>
      </c>
      <c r="J239" s="4" t="s">
        <v>460</v>
      </c>
      <c r="K239" s="4" t="s">
        <v>460</v>
      </c>
    </row>
    <row r="240" spans="1:11" ht="15" thickBot="1" x14ac:dyDescent="0.35">
      <c r="A240" s="4" t="s">
        <v>3336</v>
      </c>
      <c r="B240" s="3" t="s">
        <v>261</v>
      </c>
      <c r="C240" s="4" t="s">
        <v>257</v>
      </c>
      <c r="D240" s="286">
        <v>15</v>
      </c>
      <c r="E240" s="286">
        <v>25</v>
      </c>
      <c r="F240" s="4" t="s">
        <v>932</v>
      </c>
      <c r="G240" s="4" t="s">
        <v>460</v>
      </c>
      <c r="H240" s="4" t="s">
        <v>460</v>
      </c>
      <c r="I240" s="4" t="s">
        <v>460</v>
      </c>
      <c r="J240" s="4" t="s">
        <v>460</v>
      </c>
      <c r="K240" s="4" t="s">
        <v>460</v>
      </c>
    </row>
    <row r="241" spans="1:11" ht="15" thickBot="1" x14ac:dyDescent="0.35">
      <c r="A241" s="4" t="s">
        <v>3337</v>
      </c>
      <c r="B241" s="3" t="s">
        <v>262</v>
      </c>
      <c r="C241" s="4" t="s">
        <v>257</v>
      </c>
      <c r="D241" s="286">
        <v>19</v>
      </c>
      <c r="E241" s="286">
        <v>20</v>
      </c>
      <c r="F241" s="4" t="s">
        <v>939</v>
      </c>
      <c r="G241" s="4" t="s">
        <v>460</v>
      </c>
      <c r="H241" s="4" t="s">
        <v>461</v>
      </c>
      <c r="I241" s="4" t="s">
        <v>460</v>
      </c>
      <c r="J241" s="4" t="s">
        <v>461</v>
      </c>
      <c r="K241" s="4" t="s">
        <v>461</v>
      </c>
    </row>
    <row r="242" spans="1:11" ht="15" thickBot="1" x14ac:dyDescent="0.35">
      <c r="A242" s="4" t="s">
        <v>3338</v>
      </c>
      <c r="B242" s="3" t="s">
        <v>263</v>
      </c>
      <c r="C242" s="4" t="s">
        <v>257</v>
      </c>
      <c r="D242" s="286">
        <v>12</v>
      </c>
      <c r="E242" s="286">
        <v>21</v>
      </c>
      <c r="F242" s="4" t="s">
        <v>938</v>
      </c>
      <c r="G242" s="4" t="s">
        <v>460</v>
      </c>
      <c r="H242" s="4" t="s">
        <v>460</v>
      </c>
      <c r="I242" s="4" t="s">
        <v>460</v>
      </c>
      <c r="J242" s="4" t="s">
        <v>461</v>
      </c>
      <c r="K242" s="4" t="s">
        <v>460</v>
      </c>
    </row>
    <row r="243" spans="1:11" ht="15" thickBot="1" x14ac:dyDescent="0.35">
      <c r="A243" s="4" t="s">
        <v>3339</v>
      </c>
      <c r="B243" s="3" t="s">
        <v>264</v>
      </c>
      <c r="C243" s="4" t="s">
        <v>257</v>
      </c>
      <c r="D243" s="286">
        <v>6</v>
      </c>
      <c r="E243" s="286">
        <v>11</v>
      </c>
      <c r="F243" s="4" t="s">
        <v>942</v>
      </c>
      <c r="G243" s="4" t="s">
        <v>460</v>
      </c>
      <c r="H243" s="4" t="s">
        <v>461</v>
      </c>
      <c r="I243" s="4" t="s">
        <v>460</v>
      </c>
      <c r="J243" s="4" t="s">
        <v>461</v>
      </c>
      <c r="K243" s="4" t="s">
        <v>460</v>
      </c>
    </row>
    <row r="244" spans="1:11" ht="15" thickBot="1" x14ac:dyDescent="0.35">
      <c r="A244" s="4" t="s">
        <v>3340</v>
      </c>
      <c r="B244" s="3" t="s">
        <v>265</v>
      </c>
      <c r="C244" s="4" t="s">
        <v>257</v>
      </c>
      <c r="D244" s="286">
        <v>18</v>
      </c>
      <c r="E244" s="286">
        <v>32</v>
      </c>
      <c r="F244" s="4" t="s">
        <v>945</v>
      </c>
      <c r="G244" s="4" t="s">
        <v>460</v>
      </c>
      <c r="H244" s="4" t="s">
        <v>460</v>
      </c>
      <c r="I244" s="4" t="s">
        <v>460</v>
      </c>
      <c r="J244" s="4" t="s">
        <v>461</v>
      </c>
      <c r="K244" s="4" t="s">
        <v>460</v>
      </c>
    </row>
    <row r="245" spans="1:11" ht="15" thickBot="1" x14ac:dyDescent="0.35">
      <c r="A245" s="4" t="s">
        <v>3341</v>
      </c>
      <c r="B245" s="3" t="s">
        <v>266</v>
      </c>
      <c r="C245" s="4" t="s">
        <v>257</v>
      </c>
      <c r="D245" s="286">
        <v>6</v>
      </c>
      <c r="E245" s="286">
        <v>30</v>
      </c>
      <c r="F245" s="4" t="s">
        <v>932</v>
      </c>
      <c r="G245" s="4" t="s">
        <v>460</v>
      </c>
      <c r="H245" s="4" t="s">
        <v>460</v>
      </c>
      <c r="I245" s="4" t="s">
        <v>460</v>
      </c>
      <c r="J245" s="4" t="s">
        <v>461</v>
      </c>
      <c r="K245" s="4" t="s">
        <v>460</v>
      </c>
    </row>
    <row r="246" spans="1:11" ht="15" thickBot="1" x14ac:dyDescent="0.35">
      <c r="A246" s="4" t="s">
        <v>3342</v>
      </c>
      <c r="B246" s="3" t="s">
        <v>267</v>
      </c>
      <c r="C246" s="4" t="s">
        <v>257</v>
      </c>
      <c r="D246" s="286">
        <v>9</v>
      </c>
      <c r="E246" s="286">
        <v>12</v>
      </c>
      <c r="F246" s="4" t="s">
        <v>947</v>
      </c>
      <c r="G246" s="4" t="s">
        <v>460</v>
      </c>
      <c r="H246" s="4" t="s">
        <v>460</v>
      </c>
      <c r="I246" s="4" t="s">
        <v>460</v>
      </c>
      <c r="J246" s="4" t="s">
        <v>461</v>
      </c>
      <c r="K246" s="4" t="s">
        <v>461</v>
      </c>
    </row>
    <row r="247" spans="1:11" ht="15" thickBot="1" x14ac:dyDescent="0.35">
      <c r="A247" s="4" t="s">
        <v>3343</v>
      </c>
      <c r="B247" s="3" t="s">
        <v>268</v>
      </c>
      <c r="C247" s="4" t="s">
        <v>257</v>
      </c>
      <c r="D247" s="286">
        <v>9</v>
      </c>
      <c r="E247" s="286">
        <v>17</v>
      </c>
      <c r="F247" s="4" t="s">
        <v>947</v>
      </c>
      <c r="G247" s="4" t="s">
        <v>460</v>
      </c>
      <c r="H247" s="4" t="s">
        <v>460</v>
      </c>
      <c r="I247" s="4" t="s">
        <v>460</v>
      </c>
      <c r="J247" s="4" t="s">
        <v>461</v>
      </c>
      <c r="K247" s="4" t="s">
        <v>461</v>
      </c>
    </row>
    <row r="248" spans="1:11" ht="15" thickBot="1" x14ac:dyDescent="0.35">
      <c r="A248" s="4" t="s">
        <v>3344</v>
      </c>
      <c r="B248" s="3" t="s">
        <v>269</v>
      </c>
      <c r="C248" s="4" t="s">
        <v>257</v>
      </c>
      <c r="D248" s="286">
        <v>12</v>
      </c>
      <c r="E248" s="286">
        <v>39</v>
      </c>
      <c r="F248" s="4" t="s">
        <v>945</v>
      </c>
      <c r="G248" s="4" t="s">
        <v>460</v>
      </c>
      <c r="H248" s="4" t="s">
        <v>460</v>
      </c>
      <c r="I248" s="4" t="s">
        <v>460</v>
      </c>
      <c r="J248" s="4" t="s">
        <v>460</v>
      </c>
      <c r="K248" s="4" t="s">
        <v>460</v>
      </c>
    </row>
    <row r="249" spans="1:11" ht="15" thickBot="1" x14ac:dyDescent="0.35">
      <c r="A249" s="4" t="s">
        <v>3345</v>
      </c>
      <c r="B249" s="3" t="s">
        <v>270</v>
      </c>
      <c r="C249" s="4" t="s">
        <v>257</v>
      </c>
      <c r="D249" s="286">
        <v>27</v>
      </c>
      <c r="E249" s="286">
        <v>44</v>
      </c>
      <c r="F249" s="4" t="s">
        <v>954</v>
      </c>
      <c r="G249" s="4" t="s">
        <v>460</v>
      </c>
      <c r="H249" s="4" t="s">
        <v>460</v>
      </c>
      <c r="I249" s="4" t="s">
        <v>460</v>
      </c>
      <c r="J249" s="4" t="s">
        <v>460</v>
      </c>
      <c r="K249" s="4" t="s">
        <v>460</v>
      </c>
    </row>
    <row r="250" spans="1:11" ht="15" thickBot="1" x14ac:dyDescent="0.35">
      <c r="A250" s="4" t="s">
        <v>3346</v>
      </c>
      <c r="B250" s="3" t="s">
        <v>271</v>
      </c>
      <c r="C250" s="4" t="s">
        <v>257</v>
      </c>
      <c r="D250" s="286">
        <v>6</v>
      </c>
      <c r="E250" s="286">
        <v>16</v>
      </c>
      <c r="F250" s="4" t="s">
        <v>958</v>
      </c>
      <c r="G250" s="4" t="s">
        <v>460</v>
      </c>
      <c r="H250" s="4" t="s">
        <v>460</v>
      </c>
      <c r="I250" s="4" t="s">
        <v>460</v>
      </c>
      <c r="J250" s="4" t="s">
        <v>461</v>
      </c>
      <c r="K250" s="4" t="s">
        <v>461</v>
      </c>
    </row>
    <row r="251" spans="1:11" ht="15" thickBot="1" x14ac:dyDescent="0.35">
      <c r="A251" s="4" t="s">
        <v>3347</v>
      </c>
      <c r="B251" s="3" t="s">
        <v>272</v>
      </c>
      <c r="C251" s="4" t="s">
        <v>257</v>
      </c>
      <c r="D251" s="286">
        <v>14</v>
      </c>
      <c r="E251" s="286">
        <v>24</v>
      </c>
      <c r="F251" s="4" t="s">
        <v>924</v>
      </c>
      <c r="G251" s="4" t="s">
        <v>460</v>
      </c>
      <c r="H251" s="4" t="s">
        <v>460</v>
      </c>
      <c r="I251" s="4" t="s">
        <v>460</v>
      </c>
      <c r="J251" s="4" t="s">
        <v>460</v>
      </c>
      <c r="K251" s="4" t="s">
        <v>461</v>
      </c>
    </row>
    <row r="252" spans="1:11" ht="15" thickBot="1" x14ac:dyDescent="0.35">
      <c r="A252" s="4" t="s">
        <v>3348</v>
      </c>
      <c r="B252" s="3" t="s">
        <v>273</v>
      </c>
      <c r="C252" s="4" t="s">
        <v>257</v>
      </c>
      <c r="D252" s="286">
        <v>12</v>
      </c>
      <c r="E252" s="286">
        <v>42</v>
      </c>
      <c r="F252" s="4" t="s">
        <v>918</v>
      </c>
      <c r="G252" s="4" t="s">
        <v>460</v>
      </c>
      <c r="H252" s="4" t="s">
        <v>460</v>
      </c>
      <c r="I252" s="4" t="s">
        <v>460</v>
      </c>
      <c r="J252" s="4" t="s">
        <v>461</v>
      </c>
      <c r="K252" s="4" t="s">
        <v>460</v>
      </c>
    </row>
    <row r="253" spans="1:11" ht="15" thickBot="1" x14ac:dyDescent="0.35">
      <c r="A253" s="4" t="s">
        <v>3349</v>
      </c>
      <c r="B253" s="3" t="s">
        <v>274</v>
      </c>
      <c r="C253" s="4" t="s">
        <v>257</v>
      </c>
      <c r="D253" s="286">
        <v>18</v>
      </c>
      <c r="E253" s="286">
        <v>24</v>
      </c>
      <c r="F253" s="4" t="s">
        <v>928</v>
      </c>
      <c r="G253" s="4" t="s">
        <v>460</v>
      </c>
      <c r="H253" s="4" t="s">
        <v>460</v>
      </c>
      <c r="I253" s="4" t="s">
        <v>460</v>
      </c>
      <c r="J253" s="4" t="s">
        <v>461</v>
      </c>
      <c r="K253" s="4" t="s">
        <v>460</v>
      </c>
    </row>
    <row r="254" spans="1:11" ht="15" thickBot="1" x14ac:dyDescent="0.35">
      <c r="A254" s="4" t="s">
        <v>3350</v>
      </c>
      <c r="B254" s="3" t="s">
        <v>275</v>
      </c>
      <c r="C254" s="4" t="s">
        <v>257</v>
      </c>
      <c r="D254" s="286">
        <v>6</v>
      </c>
      <c r="E254" s="286">
        <v>15</v>
      </c>
      <c r="F254" s="4" t="s">
        <v>917</v>
      </c>
      <c r="G254" s="4" t="s">
        <v>460</v>
      </c>
      <c r="H254" s="4" t="s">
        <v>460</v>
      </c>
      <c r="I254" s="4" t="s">
        <v>460</v>
      </c>
      <c r="J254" s="4" t="s">
        <v>461</v>
      </c>
      <c r="K254" s="4" t="s">
        <v>461</v>
      </c>
    </row>
    <row r="255" spans="1:11" ht="15" thickBot="1" x14ac:dyDescent="0.35">
      <c r="A255" s="4" t="s">
        <v>3351</v>
      </c>
      <c r="B255" s="3" t="s">
        <v>276</v>
      </c>
      <c r="C255" s="4" t="s">
        <v>257</v>
      </c>
      <c r="D255" s="286">
        <v>13</v>
      </c>
      <c r="E255" s="286">
        <v>32</v>
      </c>
      <c r="F255" s="4" t="s">
        <v>918</v>
      </c>
      <c r="G255" s="4" t="s">
        <v>460</v>
      </c>
      <c r="H255" s="4" t="s">
        <v>460</v>
      </c>
      <c r="I255" s="4" t="s">
        <v>460</v>
      </c>
      <c r="J255" s="4" t="s">
        <v>461</v>
      </c>
      <c r="K255" s="4" t="s">
        <v>460</v>
      </c>
    </row>
    <row r="256" spans="1:11" ht="15" thickBot="1" x14ac:dyDescent="0.35">
      <c r="A256" s="4" t="s">
        <v>3352</v>
      </c>
      <c r="B256" s="3" t="s">
        <v>277</v>
      </c>
      <c r="C256" s="4" t="s">
        <v>257</v>
      </c>
      <c r="D256" s="286">
        <v>6</v>
      </c>
      <c r="E256" s="286">
        <v>10</v>
      </c>
      <c r="F256" s="4" t="s">
        <v>923</v>
      </c>
      <c r="G256" s="4" t="s">
        <v>460</v>
      </c>
      <c r="H256" s="4" t="s">
        <v>460</v>
      </c>
      <c r="I256" s="4" t="s">
        <v>460</v>
      </c>
      <c r="J256" s="4" t="s">
        <v>461</v>
      </c>
      <c r="K256" s="4" t="s">
        <v>460</v>
      </c>
    </row>
    <row r="257" spans="1:11" ht="15" thickBot="1" x14ac:dyDescent="0.35">
      <c r="A257" s="4" t="s">
        <v>3353</v>
      </c>
      <c r="B257" s="3" t="s">
        <v>278</v>
      </c>
      <c r="C257" s="4" t="s">
        <v>257</v>
      </c>
      <c r="D257" s="286">
        <v>17</v>
      </c>
      <c r="E257" s="286">
        <v>40</v>
      </c>
      <c r="F257" s="4" t="s">
        <v>915</v>
      </c>
      <c r="G257" s="4" t="s">
        <v>460</v>
      </c>
      <c r="H257" s="4" t="s">
        <v>460</v>
      </c>
      <c r="I257" s="4" t="s">
        <v>460</v>
      </c>
      <c r="J257" s="4" t="s">
        <v>460</v>
      </c>
      <c r="K257" s="4" t="s">
        <v>460</v>
      </c>
    </row>
    <row r="258" spans="1:11" ht="15" thickBot="1" x14ac:dyDescent="0.35">
      <c r="A258" s="4" t="s">
        <v>3354</v>
      </c>
      <c r="B258" s="3" t="s">
        <v>279</v>
      </c>
      <c r="C258" s="4" t="s">
        <v>257</v>
      </c>
      <c r="D258" s="286">
        <v>12</v>
      </c>
      <c r="E258" s="286">
        <v>13</v>
      </c>
      <c r="F258" s="4" t="s">
        <v>974</v>
      </c>
      <c r="G258" s="4" t="s">
        <v>460</v>
      </c>
      <c r="H258" s="4" t="s">
        <v>460</v>
      </c>
      <c r="I258" s="4" t="s">
        <v>460</v>
      </c>
      <c r="J258" s="4" t="s">
        <v>460</v>
      </c>
      <c r="K258" s="4" t="s">
        <v>460</v>
      </c>
    </row>
    <row r="259" spans="1:11" ht="15" thickBot="1" x14ac:dyDescent="0.35">
      <c r="A259" s="4" t="s">
        <v>3355</v>
      </c>
      <c r="B259" s="3" t="s">
        <v>280</v>
      </c>
      <c r="C259" s="4" t="s">
        <v>257</v>
      </c>
      <c r="D259" s="286">
        <v>9</v>
      </c>
      <c r="E259" s="286">
        <v>16</v>
      </c>
      <c r="F259" s="4" t="s">
        <v>975</v>
      </c>
      <c r="G259" s="4" t="s">
        <v>460</v>
      </c>
      <c r="H259" s="4" t="s">
        <v>460</v>
      </c>
      <c r="I259" s="4" t="s">
        <v>460</v>
      </c>
      <c r="J259" s="4" t="s">
        <v>461</v>
      </c>
      <c r="K259" s="4" t="s">
        <v>460</v>
      </c>
    </row>
    <row r="260" spans="1:11" ht="15" thickBot="1" x14ac:dyDescent="0.35">
      <c r="A260" s="4" t="s">
        <v>3356</v>
      </c>
      <c r="B260" s="3" t="s">
        <v>281</v>
      </c>
      <c r="C260" s="4" t="s">
        <v>257</v>
      </c>
      <c r="D260" s="286">
        <v>8</v>
      </c>
      <c r="E260" s="286">
        <v>15</v>
      </c>
      <c r="F260" s="4" t="s">
        <v>963</v>
      </c>
      <c r="G260" s="4" t="s">
        <v>460</v>
      </c>
      <c r="H260" s="4" t="s">
        <v>460</v>
      </c>
      <c r="I260" s="4" t="s">
        <v>460</v>
      </c>
      <c r="J260" s="4" t="s">
        <v>461</v>
      </c>
      <c r="K260" s="4" t="s">
        <v>460</v>
      </c>
    </row>
    <row r="261" spans="1:11" ht="15" thickBot="1" x14ac:dyDescent="0.35">
      <c r="A261" s="4" t="s">
        <v>3357</v>
      </c>
      <c r="B261" s="3" t="s">
        <v>282</v>
      </c>
      <c r="C261" s="4" t="s">
        <v>257</v>
      </c>
      <c r="D261" s="286">
        <v>10</v>
      </c>
      <c r="E261" s="286">
        <v>10</v>
      </c>
      <c r="F261" s="4" t="s">
        <v>928</v>
      </c>
      <c r="G261" s="4" t="s">
        <v>460</v>
      </c>
      <c r="H261" s="4" t="s">
        <v>460</v>
      </c>
      <c r="I261" s="4" t="s">
        <v>460</v>
      </c>
      <c r="J261" s="4" t="s">
        <v>461</v>
      </c>
      <c r="K261" s="4" t="s">
        <v>460</v>
      </c>
    </row>
    <row r="262" spans="1:11" ht="15" thickBot="1" x14ac:dyDescent="0.35">
      <c r="A262" s="4" t="s">
        <v>3358</v>
      </c>
      <c r="B262" s="3" t="s">
        <v>283</v>
      </c>
      <c r="C262" s="4" t="s">
        <v>257</v>
      </c>
      <c r="D262" s="286">
        <v>20</v>
      </c>
      <c r="E262" s="286">
        <v>43</v>
      </c>
      <c r="F262" s="4" t="s">
        <v>977</v>
      </c>
      <c r="G262" s="4" t="s">
        <v>460</v>
      </c>
      <c r="H262" s="4" t="s">
        <v>460</v>
      </c>
      <c r="I262" s="4" t="s">
        <v>460</v>
      </c>
      <c r="J262" s="4" t="s">
        <v>461</v>
      </c>
      <c r="K262" s="4" t="s">
        <v>460</v>
      </c>
    </row>
    <row r="263" spans="1:11" ht="15" thickBot="1" x14ac:dyDescent="0.35">
      <c r="A263" s="4" t="s">
        <v>3359</v>
      </c>
      <c r="B263" s="3" t="s">
        <v>284</v>
      </c>
      <c r="C263" s="4" t="s">
        <v>257</v>
      </c>
      <c r="D263" s="286">
        <v>10</v>
      </c>
      <c r="E263" s="286">
        <v>40</v>
      </c>
      <c r="F263" s="4" t="s">
        <v>945</v>
      </c>
      <c r="G263" s="4" t="s">
        <v>460</v>
      </c>
      <c r="H263" s="4" t="s">
        <v>460</v>
      </c>
      <c r="I263" s="4" t="s">
        <v>460</v>
      </c>
      <c r="J263" s="4" t="s">
        <v>461</v>
      </c>
      <c r="K263" s="4" t="s">
        <v>460</v>
      </c>
    </row>
    <row r="264" spans="1:11" ht="15" thickBot="1" x14ac:dyDescent="0.35">
      <c r="A264" s="4" t="s">
        <v>3360</v>
      </c>
      <c r="B264" s="3" t="s">
        <v>285</v>
      </c>
      <c r="C264" s="4" t="s">
        <v>257</v>
      </c>
      <c r="D264" s="286">
        <v>15</v>
      </c>
      <c r="E264" s="286">
        <v>25</v>
      </c>
      <c r="F264" s="4" t="s">
        <v>915</v>
      </c>
      <c r="G264" s="4" t="s">
        <v>460</v>
      </c>
      <c r="H264" s="4" t="s">
        <v>460</v>
      </c>
      <c r="I264" s="4" t="s">
        <v>460</v>
      </c>
      <c r="J264" s="4" t="s">
        <v>461</v>
      </c>
      <c r="K264" s="4" t="s">
        <v>461</v>
      </c>
    </row>
    <row r="265" spans="1:11" ht="15" thickBot="1" x14ac:dyDescent="0.35">
      <c r="A265" s="4" t="s">
        <v>3361</v>
      </c>
      <c r="B265" s="3" t="s">
        <v>286</v>
      </c>
      <c r="C265" s="4" t="s">
        <v>257</v>
      </c>
      <c r="D265" s="286">
        <v>10</v>
      </c>
      <c r="E265" s="286">
        <v>18</v>
      </c>
      <c r="F265" s="4" t="s">
        <v>987</v>
      </c>
      <c r="G265" s="4" t="s">
        <v>460</v>
      </c>
      <c r="H265" s="4" t="s">
        <v>460</v>
      </c>
      <c r="I265" s="4" t="s">
        <v>460</v>
      </c>
      <c r="J265" s="4" t="s">
        <v>461</v>
      </c>
      <c r="K265" s="4" t="s">
        <v>461</v>
      </c>
    </row>
    <row r="266" spans="1:11" ht="15" thickBot="1" x14ac:dyDescent="0.35">
      <c r="A266" s="4" t="s">
        <v>3362</v>
      </c>
      <c r="B266" s="3" t="s">
        <v>287</v>
      </c>
      <c r="C266" s="4" t="s">
        <v>257</v>
      </c>
      <c r="D266" s="290">
        <v>11</v>
      </c>
      <c r="E266" s="290">
        <v>38</v>
      </c>
      <c r="F266" s="4" t="s">
        <v>988</v>
      </c>
      <c r="G266" s="4" t="s">
        <v>460</v>
      </c>
      <c r="H266" s="4" t="s">
        <v>460</v>
      </c>
      <c r="I266" s="4" t="s">
        <v>460</v>
      </c>
      <c r="J266" s="4" t="s">
        <v>461</v>
      </c>
      <c r="K266" s="4" t="s">
        <v>460</v>
      </c>
    </row>
    <row r="267" spans="1:11" ht="15" thickBot="1" x14ac:dyDescent="0.35">
      <c r="A267" s="4" t="s">
        <v>3363</v>
      </c>
      <c r="B267" s="3" t="s">
        <v>288</v>
      </c>
      <c r="C267" s="4" t="s">
        <v>257</v>
      </c>
      <c r="D267" s="286">
        <v>13</v>
      </c>
      <c r="E267" s="286">
        <v>31</v>
      </c>
      <c r="F267" s="4" t="s">
        <v>945</v>
      </c>
      <c r="G267" s="4" t="s">
        <v>460</v>
      </c>
      <c r="H267" s="4" t="s">
        <v>460</v>
      </c>
      <c r="I267" s="4" t="s">
        <v>460</v>
      </c>
      <c r="J267" s="4" t="s">
        <v>461</v>
      </c>
      <c r="K267" s="4" t="s">
        <v>460</v>
      </c>
    </row>
    <row r="268" spans="1:11" ht="15" thickBot="1" x14ac:dyDescent="0.35">
      <c r="A268" s="4" t="s">
        <v>3364</v>
      </c>
      <c r="B268" s="3" t="s">
        <v>290</v>
      </c>
      <c r="C268" s="4" t="s">
        <v>257</v>
      </c>
      <c r="D268" s="286">
        <v>5</v>
      </c>
      <c r="E268" s="286">
        <v>7</v>
      </c>
      <c r="F268" s="4" t="s">
        <v>972</v>
      </c>
      <c r="G268" s="4" t="s">
        <v>460</v>
      </c>
      <c r="H268" s="4" t="s">
        <v>461</v>
      </c>
      <c r="I268" s="4" t="s">
        <v>460</v>
      </c>
      <c r="J268" s="4" t="s">
        <v>461</v>
      </c>
      <c r="K268" s="4" t="s">
        <v>461</v>
      </c>
    </row>
    <row r="269" spans="1:11" ht="15" thickBot="1" x14ac:dyDescent="0.35">
      <c r="A269" s="4" t="s">
        <v>3365</v>
      </c>
      <c r="B269" s="3" t="s">
        <v>291</v>
      </c>
      <c r="C269" s="4" t="s">
        <v>257</v>
      </c>
      <c r="D269" s="286">
        <v>7</v>
      </c>
      <c r="E269" s="286">
        <v>20</v>
      </c>
      <c r="F269" s="4" t="s">
        <v>927</v>
      </c>
      <c r="G269" s="4" t="s">
        <v>460</v>
      </c>
      <c r="H269" s="4" t="s">
        <v>460</v>
      </c>
      <c r="I269" s="4" t="s">
        <v>460</v>
      </c>
      <c r="J269" s="4" t="s">
        <v>460</v>
      </c>
      <c r="K269" s="4" t="s">
        <v>460</v>
      </c>
    </row>
    <row r="270" spans="1:11" ht="15" thickBot="1" x14ac:dyDescent="0.35">
      <c r="A270" s="4" t="s">
        <v>3366</v>
      </c>
      <c r="B270" s="3" t="s">
        <v>292</v>
      </c>
      <c r="C270" s="4" t="s">
        <v>257</v>
      </c>
      <c r="D270" s="286">
        <v>9</v>
      </c>
      <c r="E270" s="286">
        <v>21</v>
      </c>
      <c r="F270" s="4" t="s">
        <v>915</v>
      </c>
      <c r="G270" s="4" t="s">
        <v>460</v>
      </c>
      <c r="H270" s="4" t="s">
        <v>460</v>
      </c>
      <c r="I270" s="4" t="s">
        <v>460</v>
      </c>
      <c r="J270" s="4" t="s">
        <v>461</v>
      </c>
      <c r="K270" s="4" t="s">
        <v>460</v>
      </c>
    </row>
    <row r="271" spans="1:11" ht="15" thickBot="1" x14ac:dyDescent="0.35">
      <c r="A271" s="4" t="s">
        <v>3367</v>
      </c>
      <c r="B271" s="3" t="s">
        <v>293</v>
      </c>
      <c r="C271" s="4" t="s">
        <v>257</v>
      </c>
      <c r="D271" s="286">
        <v>21</v>
      </c>
      <c r="E271" s="286">
        <v>40</v>
      </c>
      <c r="F271" s="4" t="s">
        <v>918</v>
      </c>
      <c r="G271" s="4" t="s">
        <v>460</v>
      </c>
      <c r="H271" s="4" t="s">
        <v>460</v>
      </c>
      <c r="I271" s="4" t="s">
        <v>460</v>
      </c>
      <c r="J271" s="4" t="s">
        <v>461</v>
      </c>
      <c r="K271" s="4" t="s">
        <v>460</v>
      </c>
    </row>
    <row r="272" spans="1:11" ht="15" thickBot="1" x14ac:dyDescent="0.35">
      <c r="A272" s="4" t="s">
        <v>3368</v>
      </c>
      <c r="B272" s="3" t="s">
        <v>294</v>
      </c>
      <c r="C272" s="4" t="s">
        <v>257</v>
      </c>
      <c r="D272" s="286">
        <v>7</v>
      </c>
      <c r="E272" s="286">
        <v>22</v>
      </c>
      <c r="F272" s="4" t="s">
        <v>973</v>
      </c>
      <c r="G272" s="4" t="s">
        <v>460</v>
      </c>
      <c r="H272" s="4" t="s">
        <v>460</v>
      </c>
      <c r="I272" s="4" t="s">
        <v>460</v>
      </c>
      <c r="J272" s="4" t="s">
        <v>461</v>
      </c>
      <c r="K272" s="4" t="s">
        <v>461</v>
      </c>
    </row>
    <row r="273" spans="1:11" ht="15" thickBot="1" x14ac:dyDescent="0.35">
      <c r="A273" s="4" t="s">
        <v>3369</v>
      </c>
      <c r="B273" s="3" t="s">
        <v>295</v>
      </c>
      <c r="C273" s="4" t="s">
        <v>257</v>
      </c>
      <c r="D273" s="286">
        <v>11</v>
      </c>
      <c r="E273" s="286">
        <v>25</v>
      </c>
      <c r="F273" s="4" t="s">
        <v>923</v>
      </c>
      <c r="G273" s="4" t="s">
        <v>460</v>
      </c>
      <c r="H273" s="4" t="s">
        <v>460</v>
      </c>
      <c r="I273" s="4" t="s">
        <v>460</v>
      </c>
      <c r="J273" s="4" t="s">
        <v>461</v>
      </c>
      <c r="K273" s="4" t="s">
        <v>461</v>
      </c>
    </row>
    <row r="274" spans="1:11" ht="15" thickBot="1" x14ac:dyDescent="0.35">
      <c r="A274" s="4" t="s">
        <v>3370</v>
      </c>
      <c r="B274" s="3" t="s">
        <v>296</v>
      </c>
      <c r="C274" s="4" t="s">
        <v>257</v>
      </c>
      <c r="D274" s="286">
        <v>11</v>
      </c>
      <c r="E274" s="286">
        <v>19</v>
      </c>
      <c r="F274" s="4" t="s">
        <v>993</v>
      </c>
      <c r="G274" s="4" t="s">
        <v>460</v>
      </c>
      <c r="H274" s="4" t="s">
        <v>460</v>
      </c>
      <c r="I274" s="4" t="s">
        <v>460</v>
      </c>
      <c r="J274" s="4" t="s">
        <v>461</v>
      </c>
      <c r="K274" s="4" t="s">
        <v>460</v>
      </c>
    </row>
    <row r="275" spans="1:11" ht="15" thickBot="1" x14ac:dyDescent="0.35">
      <c r="A275" s="4" t="s">
        <v>3371</v>
      </c>
      <c r="B275" s="3" t="s">
        <v>297</v>
      </c>
      <c r="C275" s="4" t="s">
        <v>257</v>
      </c>
      <c r="D275" s="286">
        <v>8</v>
      </c>
      <c r="E275" s="286">
        <v>13</v>
      </c>
      <c r="F275" s="4" t="s">
        <v>923</v>
      </c>
      <c r="G275" s="4" t="s">
        <v>460</v>
      </c>
      <c r="H275" s="4" t="s">
        <v>460</v>
      </c>
      <c r="I275" s="4" t="s">
        <v>460</v>
      </c>
      <c r="J275" s="4" t="s">
        <v>461</v>
      </c>
      <c r="K275" s="4" t="s">
        <v>460</v>
      </c>
    </row>
    <row r="276" spans="1:11" ht="15" thickBot="1" x14ac:dyDescent="0.35">
      <c r="A276" s="4" t="s">
        <v>3372</v>
      </c>
      <c r="B276" s="3" t="s">
        <v>298</v>
      </c>
      <c r="C276" s="4" t="s">
        <v>257</v>
      </c>
      <c r="D276" s="286">
        <v>4</v>
      </c>
      <c r="E276" s="286">
        <v>21</v>
      </c>
      <c r="F276" s="4" t="s">
        <v>915</v>
      </c>
      <c r="G276" s="4" t="s">
        <v>460</v>
      </c>
      <c r="H276" s="4" t="s">
        <v>460</v>
      </c>
      <c r="I276" s="4" t="s">
        <v>460</v>
      </c>
      <c r="J276" s="4" t="s">
        <v>461</v>
      </c>
      <c r="K276" s="4" t="s">
        <v>460</v>
      </c>
    </row>
    <row r="277" spans="1:11" ht="15" thickBot="1" x14ac:dyDescent="0.35">
      <c r="A277" s="4" t="s">
        <v>3373</v>
      </c>
      <c r="B277" s="3" t="s">
        <v>299</v>
      </c>
      <c r="C277" s="4" t="s">
        <v>257</v>
      </c>
      <c r="D277" s="286">
        <v>6</v>
      </c>
      <c r="E277" s="286">
        <v>12</v>
      </c>
      <c r="F277" s="4" t="s">
        <v>999</v>
      </c>
      <c r="G277" s="4" t="s">
        <v>460</v>
      </c>
      <c r="H277" s="4" t="s">
        <v>460</v>
      </c>
      <c r="I277" s="4" t="s">
        <v>460</v>
      </c>
      <c r="J277" s="4" t="s">
        <v>461</v>
      </c>
      <c r="K277" s="4" t="s">
        <v>460</v>
      </c>
    </row>
    <row r="278" spans="1:11" ht="15" thickBot="1" x14ac:dyDescent="0.35">
      <c r="A278" s="4" t="s">
        <v>3374</v>
      </c>
      <c r="B278" s="3" t="s">
        <v>300</v>
      </c>
      <c r="C278" s="4" t="s">
        <v>257</v>
      </c>
      <c r="D278" s="286">
        <v>5</v>
      </c>
      <c r="E278" s="286">
        <v>18</v>
      </c>
      <c r="F278" s="4" t="s">
        <v>938</v>
      </c>
      <c r="G278" s="4" t="s">
        <v>460</v>
      </c>
      <c r="H278" s="4" t="s">
        <v>460</v>
      </c>
      <c r="I278" s="4" t="s">
        <v>460</v>
      </c>
      <c r="J278" s="4" t="s">
        <v>461</v>
      </c>
      <c r="K278" s="4" t="s">
        <v>460</v>
      </c>
    </row>
    <row r="279" spans="1:11" ht="15" thickBot="1" x14ac:dyDescent="0.35">
      <c r="A279" s="4" t="s">
        <v>3375</v>
      </c>
      <c r="B279" s="3" t="s">
        <v>301</v>
      </c>
      <c r="C279" s="4" t="s">
        <v>257</v>
      </c>
      <c r="D279" s="286">
        <v>17</v>
      </c>
      <c r="E279" s="286">
        <v>31</v>
      </c>
      <c r="F279" s="4" t="s">
        <v>977</v>
      </c>
      <c r="G279" s="4" t="s">
        <v>460</v>
      </c>
      <c r="H279" s="4" t="s">
        <v>460</v>
      </c>
      <c r="I279" s="4" t="s">
        <v>460</v>
      </c>
      <c r="J279" s="4" t="s">
        <v>461</v>
      </c>
      <c r="K279" s="4" t="s">
        <v>461</v>
      </c>
    </row>
    <row r="280" spans="1:11" ht="15" thickBot="1" x14ac:dyDescent="0.35">
      <c r="A280" s="4" t="s">
        <v>3376</v>
      </c>
      <c r="B280" s="3" t="s">
        <v>302</v>
      </c>
      <c r="C280" s="4" t="s">
        <v>257</v>
      </c>
      <c r="D280" s="286">
        <v>9</v>
      </c>
      <c r="E280" s="286">
        <v>29</v>
      </c>
      <c r="F280" s="4" t="s">
        <v>915</v>
      </c>
      <c r="G280" s="4" t="s">
        <v>460</v>
      </c>
      <c r="H280" s="4" t="s">
        <v>460</v>
      </c>
      <c r="I280" s="4" t="s">
        <v>460</v>
      </c>
      <c r="J280" s="4" t="s">
        <v>461</v>
      </c>
      <c r="K280" s="4" t="s">
        <v>460</v>
      </c>
    </row>
    <row r="281" spans="1:11" ht="15" thickBot="1" x14ac:dyDescent="0.35">
      <c r="A281" s="4" t="s">
        <v>3377</v>
      </c>
      <c r="B281" s="3" t="s">
        <v>303</v>
      </c>
      <c r="C281" s="4" t="s">
        <v>257</v>
      </c>
      <c r="D281" s="286">
        <v>9</v>
      </c>
      <c r="E281" s="286">
        <v>14</v>
      </c>
      <c r="F281" s="4" t="s">
        <v>954</v>
      </c>
      <c r="G281" s="4" t="s">
        <v>460</v>
      </c>
      <c r="H281" s="4" t="s">
        <v>460</v>
      </c>
      <c r="I281" s="4" t="s">
        <v>460</v>
      </c>
      <c r="J281" s="4" t="s">
        <v>461</v>
      </c>
      <c r="K281" s="4" t="s">
        <v>460</v>
      </c>
    </row>
    <row r="282" spans="1:11" ht="15" thickBot="1" x14ac:dyDescent="0.35">
      <c r="A282" s="4" t="s">
        <v>3378</v>
      </c>
      <c r="B282" s="3" t="s">
        <v>304</v>
      </c>
      <c r="C282" s="4" t="s">
        <v>257</v>
      </c>
      <c r="D282" s="286">
        <v>30</v>
      </c>
      <c r="E282" s="286">
        <v>66</v>
      </c>
      <c r="F282" s="4" t="s">
        <v>924</v>
      </c>
      <c r="G282" s="4" t="s">
        <v>460</v>
      </c>
      <c r="H282" s="4" t="s">
        <v>460</v>
      </c>
      <c r="I282" s="4" t="s">
        <v>460</v>
      </c>
      <c r="J282" s="4" t="s">
        <v>460</v>
      </c>
      <c r="K282" s="4" t="s">
        <v>461</v>
      </c>
    </row>
    <row r="283" spans="1:11" ht="15" thickBot="1" x14ac:dyDescent="0.35">
      <c r="A283" s="4" t="s">
        <v>3379</v>
      </c>
      <c r="B283" s="3" t="s">
        <v>305</v>
      </c>
      <c r="C283" s="4" t="s">
        <v>257</v>
      </c>
      <c r="D283" s="286">
        <v>18</v>
      </c>
      <c r="E283" s="286">
        <v>22</v>
      </c>
      <c r="F283" s="4" t="s">
        <v>1007</v>
      </c>
      <c r="G283" s="4" t="s">
        <v>460</v>
      </c>
      <c r="H283" s="4" t="s">
        <v>460</v>
      </c>
      <c r="I283" s="4" t="s">
        <v>460</v>
      </c>
      <c r="J283" s="4" t="s">
        <v>461</v>
      </c>
      <c r="K283" s="4" t="s">
        <v>461</v>
      </c>
    </row>
    <row r="284" spans="1:11" ht="15" thickBot="1" x14ac:dyDescent="0.35">
      <c r="A284" s="4" t="s">
        <v>3380</v>
      </c>
      <c r="B284" s="3" t="s">
        <v>306</v>
      </c>
      <c r="C284" s="4" t="s">
        <v>257</v>
      </c>
      <c r="D284" s="286">
        <v>12</v>
      </c>
      <c r="E284" s="286">
        <v>33</v>
      </c>
      <c r="F284" s="4" t="s">
        <v>1009</v>
      </c>
      <c r="G284" s="4" t="s">
        <v>460</v>
      </c>
      <c r="H284" s="4" t="s">
        <v>460</v>
      </c>
      <c r="I284" s="4" t="s">
        <v>460</v>
      </c>
      <c r="J284" s="4" t="s">
        <v>461</v>
      </c>
      <c r="K284" s="4" t="s">
        <v>460</v>
      </c>
    </row>
    <row r="285" spans="1:11" ht="15" thickBot="1" x14ac:dyDescent="0.35">
      <c r="A285" s="4" t="s">
        <v>3381</v>
      </c>
      <c r="B285" s="3" t="s">
        <v>307</v>
      </c>
      <c r="C285" s="4" t="s">
        <v>257</v>
      </c>
      <c r="D285" s="286">
        <v>1</v>
      </c>
      <c r="E285" s="286">
        <v>20</v>
      </c>
      <c r="F285" s="4" t="s">
        <v>966</v>
      </c>
      <c r="G285" s="4" t="s">
        <v>460</v>
      </c>
      <c r="H285" s="4" t="s">
        <v>460</v>
      </c>
      <c r="I285" s="4" t="s">
        <v>460</v>
      </c>
      <c r="J285" s="4" t="s">
        <v>461</v>
      </c>
      <c r="K285" s="4" t="s">
        <v>460</v>
      </c>
    </row>
    <row r="286" spans="1:11" ht="15" thickBot="1" x14ac:dyDescent="0.35">
      <c r="A286" s="4" t="s">
        <v>3382</v>
      </c>
      <c r="B286" s="3" t="s">
        <v>308</v>
      </c>
      <c r="C286" s="4" t="s">
        <v>257</v>
      </c>
      <c r="D286" s="286">
        <v>8</v>
      </c>
      <c r="E286" s="286">
        <v>18</v>
      </c>
      <c r="F286" s="4" t="s">
        <v>1013</v>
      </c>
      <c r="G286" s="4" t="s">
        <v>460</v>
      </c>
      <c r="H286" s="4" t="s">
        <v>460</v>
      </c>
      <c r="I286" s="4" t="s">
        <v>460</v>
      </c>
      <c r="J286" s="4" t="s">
        <v>461</v>
      </c>
      <c r="K286" s="4" t="s">
        <v>461</v>
      </c>
    </row>
    <row r="287" spans="1:11" ht="15" thickBot="1" x14ac:dyDescent="0.35">
      <c r="A287" s="4" t="s">
        <v>3383</v>
      </c>
      <c r="B287" s="3" t="s">
        <v>309</v>
      </c>
      <c r="C287" s="4" t="s">
        <v>257</v>
      </c>
      <c r="D287" s="286">
        <v>29</v>
      </c>
      <c r="E287" s="286">
        <v>28</v>
      </c>
      <c r="F287" s="4" t="s">
        <v>915</v>
      </c>
      <c r="G287" s="4" t="s">
        <v>460</v>
      </c>
      <c r="H287" s="4" t="s">
        <v>460</v>
      </c>
      <c r="I287" s="4" t="s">
        <v>460</v>
      </c>
      <c r="J287" s="4" t="s">
        <v>460</v>
      </c>
      <c r="K287" s="4" t="s">
        <v>460</v>
      </c>
    </row>
    <row r="288" spans="1:11" ht="15" thickBot="1" x14ac:dyDescent="0.35">
      <c r="A288" s="4" t="s">
        <v>3384</v>
      </c>
      <c r="B288" s="3" t="s">
        <v>310</v>
      </c>
      <c r="C288" s="4" t="s">
        <v>257</v>
      </c>
      <c r="D288" s="286">
        <v>4</v>
      </c>
      <c r="E288" s="286">
        <v>19</v>
      </c>
      <c r="F288" s="4" t="s">
        <v>1014</v>
      </c>
      <c r="G288" s="4" t="s">
        <v>460</v>
      </c>
      <c r="H288" s="4" t="s">
        <v>460</v>
      </c>
      <c r="I288" s="4" t="s">
        <v>460</v>
      </c>
      <c r="J288" s="4" t="s">
        <v>461</v>
      </c>
      <c r="K288" s="4" t="s">
        <v>460</v>
      </c>
    </row>
    <row r="289" spans="1:11" ht="15" thickBot="1" x14ac:dyDescent="0.35">
      <c r="A289" s="4" t="s">
        <v>3385</v>
      </c>
      <c r="B289" s="3" t="s">
        <v>311</v>
      </c>
      <c r="C289" s="4" t="s">
        <v>257</v>
      </c>
      <c r="D289" s="286">
        <v>7</v>
      </c>
      <c r="E289" s="286">
        <v>14</v>
      </c>
      <c r="F289" s="4" t="s">
        <v>932</v>
      </c>
      <c r="G289" s="4" t="s">
        <v>460</v>
      </c>
      <c r="H289" s="4" t="s">
        <v>460</v>
      </c>
      <c r="I289" s="4" t="s">
        <v>460</v>
      </c>
      <c r="J289" s="4" t="s">
        <v>461</v>
      </c>
      <c r="K289" s="4" t="s">
        <v>460</v>
      </c>
    </row>
    <row r="290" spans="1:11" ht="15" thickBot="1" x14ac:dyDescent="0.35">
      <c r="A290" s="4" t="s">
        <v>3386</v>
      </c>
      <c r="B290" s="3" t="s">
        <v>312</v>
      </c>
      <c r="C290" s="4" t="s">
        <v>257</v>
      </c>
      <c r="D290" s="286">
        <v>20</v>
      </c>
      <c r="E290" s="286">
        <v>38</v>
      </c>
      <c r="F290" s="4" t="s">
        <v>934</v>
      </c>
      <c r="G290" s="4" t="s">
        <v>460</v>
      </c>
      <c r="H290" s="4" t="s">
        <v>461</v>
      </c>
      <c r="I290" s="4" t="s">
        <v>460</v>
      </c>
      <c r="J290" s="4" t="s">
        <v>461</v>
      </c>
      <c r="K290" s="4" t="s">
        <v>460</v>
      </c>
    </row>
    <row r="291" spans="1:11" ht="15" thickBot="1" x14ac:dyDescent="0.35">
      <c r="A291" s="4" t="s">
        <v>3387</v>
      </c>
      <c r="B291" s="3" t="s">
        <v>313</v>
      </c>
      <c r="C291" s="4" t="s">
        <v>257</v>
      </c>
      <c r="D291" s="286">
        <v>7</v>
      </c>
      <c r="E291" s="286">
        <v>19</v>
      </c>
      <c r="F291" s="45" t="s">
        <v>2557</v>
      </c>
      <c r="G291" s="4" t="s">
        <v>461</v>
      </c>
      <c r="H291" s="4" t="s">
        <v>461</v>
      </c>
      <c r="I291" s="4" t="s">
        <v>461</v>
      </c>
      <c r="J291" s="4" t="s">
        <v>461</v>
      </c>
      <c r="K291" s="4" t="s">
        <v>461</v>
      </c>
    </row>
    <row r="292" spans="1:11" ht="15" thickBot="1" x14ac:dyDescent="0.35">
      <c r="A292" s="4" t="s">
        <v>3388</v>
      </c>
      <c r="B292" s="3" t="s">
        <v>314</v>
      </c>
      <c r="C292" s="4" t="s">
        <v>257</v>
      </c>
      <c r="D292" s="286">
        <v>27</v>
      </c>
      <c r="E292" s="286">
        <v>75</v>
      </c>
      <c r="F292" s="4" t="s">
        <v>1018</v>
      </c>
      <c r="G292" s="4" t="s">
        <v>460</v>
      </c>
      <c r="H292" s="4" t="s">
        <v>460</v>
      </c>
      <c r="I292" s="4" t="s">
        <v>460</v>
      </c>
      <c r="J292" s="4" t="s">
        <v>461</v>
      </c>
      <c r="K292" s="4" t="s">
        <v>461</v>
      </c>
    </row>
    <row r="293" spans="1:11" ht="15" thickBot="1" x14ac:dyDescent="0.35">
      <c r="A293" s="4" t="s">
        <v>3389</v>
      </c>
      <c r="B293" s="3" t="s">
        <v>315</v>
      </c>
      <c r="C293" s="4" t="s">
        <v>257</v>
      </c>
      <c r="D293" s="286">
        <v>17</v>
      </c>
      <c r="E293" s="286">
        <v>23</v>
      </c>
      <c r="F293" s="4" t="s">
        <v>1019</v>
      </c>
      <c r="G293" s="4" t="s">
        <v>460</v>
      </c>
      <c r="H293" s="4" t="s">
        <v>460</v>
      </c>
      <c r="I293" s="4" t="s">
        <v>460</v>
      </c>
      <c r="J293" s="4" t="s">
        <v>460</v>
      </c>
      <c r="K293" s="4" t="s">
        <v>461</v>
      </c>
    </row>
    <row r="294" spans="1:11" ht="15" thickBot="1" x14ac:dyDescent="0.35">
      <c r="A294" s="4" t="s">
        <v>3390</v>
      </c>
      <c r="B294" s="3" t="s">
        <v>316</v>
      </c>
      <c r="C294" s="4" t="s">
        <v>257</v>
      </c>
      <c r="D294" s="286">
        <v>27</v>
      </c>
      <c r="E294" s="286">
        <v>47</v>
      </c>
      <c r="F294" s="4" t="s">
        <v>1020</v>
      </c>
      <c r="G294" s="4" t="s">
        <v>460</v>
      </c>
      <c r="H294" s="4" t="s">
        <v>460</v>
      </c>
      <c r="I294" s="4" t="s">
        <v>460</v>
      </c>
      <c r="J294" s="4" t="s">
        <v>460</v>
      </c>
      <c r="K294" s="4" t="s">
        <v>460</v>
      </c>
    </row>
    <row r="295" spans="1:11" ht="15" thickBot="1" x14ac:dyDescent="0.35">
      <c r="A295" s="4" t="s">
        <v>3391</v>
      </c>
      <c r="B295" s="3" t="s">
        <v>317</v>
      </c>
      <c r="C295" s="4" t="s">
        <v>257</v>
      </c>
      <c r="D295" s="286">
        <v>16</v>
      </c>
      <c r="E295" s="286">
        <v>23</v>
      </c>
      <c r="F295" s="4" t="s">
        <v>933</v>
      </c>
      <c r="G295" s="4" t="s">
        <v>460</v>
      </c>
      <c r="H295" s="4" t="s">
        <v>460</v>
      </c>
      <c r="I295" s="4" t="s">
        <v>460</v>
      </c>
      <c r="J295" s="4" t="s">
        <v>460</v>
      </c>
      <c r="K295" s="4" t="s">
        <v>461</v>
      </c>
    </row>
    <row r="296" spans="1:11" ht="15" thickBot="1" x14ac:dyDescent="0.35">
      <c r="A296" s="4" t="s">
        <v>3392</v>
      </c>
      <c r="B296" s="3" t="s">
        <v>318</v>
      </c>
      <c r="C296" s="4" t="s">
        <v>257</v>
      </c>
      <c r="D296" s="286">
        <v>12</v>
      </c>
      <c r="E296" s="286">
        <v>20</v>
      </c>
      <c r="F296" s="4" t="s">
        <v>918</v>
      </c>
      <c r="G296" s="4" t="s">
        <v>460</v>
      </c>
      <c r="H296" s="4" t="s">
        <v>460</v>
      </c>
      <c r="I296" s="4" t="s">
        <v>460</v>
      </c>
      <c r="J296" s="4" t="s">
        <v>460</v>
      </c>
      <c r="K296" s="4" t="s">
        <v>460</v>
      </c>
    </row>
    <row r="297" spans="1:11" ht="15" thickBot="1" x14ac:dyDescent="0.35">
      <c r="A297" s="4" t="s">
        <v>3393</v>
      </c>
      <c r="B297" s="3" t="s">
        <v>319</v>
      </c>
      <c r="C297" s="4" t="s">
        <v>257</v>
      </c>
      <c r="D297" s="286">
        <v>11</v>
      </c>
      <c r="E297" s="286">
        <v>22</v>
      </c>
      <c r="F297" s="4" t="s">
        <v>1024</v>
      </c>
      <c r="G297" s="4" t="s">
        <v>460</v>
      </c>
      <c r="H297" s="4" t="s">
        <v>460</v>
      </c>
      <c r="I297" s="4" t="s">
        <v>460</v>
      </c>
      <c r="J297" s="4" t="s">
        <v>461</v>
      </c>
      <c r="K297" s="4" t="s">
        <v>460</v>
      </c>
    </row>
    <row r="298" spans="1:11" ht="15" thickBot="1" x14ac:dyDescent="0.35">
      <c r="A298" s="4" t="s">
        <v>3394</v>
      </c>
      <c r="B298" s="3" t="s">
        <v>320</v>
      </c>
      <c r="C298" s="4" t="s">
        <v>257</v>
      </c>
      <c r="D298" s="286">
        <v>7</v>
      </c>
      <c r="E298" s="286">
        <v>22</v>
      </c>
      <c r="F298" s="4" t="s">
        <v>929</v>
      </c>
      <c r="G298" s="4" t="s">
        <v>460</v>
      </c>
      <c r="H298" s="4" t="s">
        <v>460</v>
      </c>
      <c r="I298" s="4" t="s">
        <v>460</v>
      </c>
      <c r="J298" s="4" t="s">
        <v>461</v>
      </c>
      <c r="K298" s="4" t="s">
        <v>461</v>
      </c>
    </row>
    <row r="299" spans="1:11" ht="15" thickBot="1" x14ac:dyDescent="0.35">
      <c r="A299" s="4" t="s">
        <v>3395</v>
      </c>
      <c r="B299" s="3" t="s">
        <v>321</v>
      </c>
      <c r="C299" s="4" t="s">
        <v>257</v>
      </c>
      <c r="D299" s="286">
        <v>21</v>
      </c>
      <c r="E299" s="286">
        <v>60</v>
      </c>
      <c r="F299" s="4" t="s">
        <v>928</v>
      </c>
      <c r="G299" s="4" t="s">
        <v>460</v>
      </c>
      <c r="H299" s="4" t="s">
        <v>460</v>
      </c>
      <c r="I299" s="4" t="s">
        <v>460</v>
      </c>
      <c r="J299" s="4" t="s">
        <v>461</v>
      </c>
      <c r="K299" s="4" t="s">
        <v>460</v>
      </c>
    </row>
    <row r="300" spans="1:11" ht="15" thickBot="1" x14ac:dyDescent="0.35">
      <c r="A300" s="4" t="s">
        <v>3396</v>
      </c>
      <c r="B300" s="3" t="s">
        <v>322</v>
      </c>
      <c r="C300" s="4" t="s">
        <v>257</v>
      </c>
      <c r="D300" s="286">
        <v>4</v>
      </c>
      <c r="E300" s="286">
        <v>8</v>
      </c>
      <c r="F300" s="4" t="s">
        <v>952</v>
      </c>
      <c r="G300" s="4" t="s">
        <v>460</v>
      </c>
      <c r="H300" s="4" t="s">
        <v>460</v>
      </c>
      <c r="I300" s="4" t="s">
        <v>460</v>
      </c>
      <c r="J300" s="4" t="s">
        <v>461</v>
      </c>
      <c r="K300" s="4" t="s">
        <v>460</v>
      </c>
    </row>
    <row r="301" spans="1:11" ht="15" thickBot="1" x14ac:dyDescent="0.35">
      <c r="A301" s="4" t="s">
        <v>3397</v>
      </c>
      <c r="B301" s="3" t="s">
        <v>323</v>
      </c>
      <c r="C301" s="4" t="s">
        <v>257</v>
      </c>
      <c r="D301" s="286">
        <v>20</v>
      </c>
      <c r="E301" s="286">
        <v>50</v>
      </c>
      <c r="F301" s="4" t="s">
        <v>928</v>
      </c>
      <c r="G301" s="4" t="s">
        <v>460</v>
      </c>
      <c r="H301" s="4" t="s">
        <v>460</v>
      </c>
      <c r="I301" s="4" t="s">
        <v>460</v>
      </c>
      <c r="J301" s="4" t="s">
        <v>460</v>
      </c>
      <c r="K301" s="4" t="s">
        <v>460</v>
      </c>
    </row>
    <row r="302" spans="1:11" ht="15" thickBot="1" x14ac:dyDescent="0.35">
      <c r="A302" s="4" t="s">
        <v>3398</v>
      </c>
      <c r="B302" s="3" t="s">
        <v>324</v>
      </c>
      <c r="C302" s="4" t="s">
        <v>257</v>
      </c>
      <c r="D302" s="286">
        <v>24</v>
      </c>
      <c r="E302" s="286">
        <v>49</v>
      </c>
      <c r="F302" s="4" t="s">
        <v>923</v>
      </c>
      <c r="G302" s="4" t="s">
        <v>460</v>
      </c>
      <c r="H302" s="4" t="s">
        <v>460</v>
      </c>
      <c r="I302" s="4" t="s">
        <v>460</v>
      </c>
      <c r="J302" s="4" t="s">
        <v>460</v>
      </c>
      <c r="K302" s="4" t="s">
        <v>460</v>
      </c>
    </row>
    <row r="303" spans="1:11" ht="15" thickBot="1" x14ac:dyDescent="0.35">
      <c r="A303" s="4" t="s">
        <v>3399</v>
      </c>
      <c r="B303" s="3" t="s">
        <v>325</v>
      </c>
      <c r="C303" s="4" t="s">
        <v>257</v>
      </c>
      <c r="D303" s="286">
        <v>9</v>
      </c>
      <c r="E303" s="286">
        <v>15</v>
      </c>
      <c r="F303" s="4" t="s">
        <v>918</v>
      </c>
      <c r="G303" s="4" t="s">
        <v>460</v>
      </c>
      <c r="H303" s="4" t="s">
        <v>460</v>
      </c>
      <c r="I303" s="4" t="s">
        <v>460</v>
      </c>
      <c r="J303" s="4" t="s">
        <v>461</v>
      </c>
      <c r="K303" s="4" t="s">
        <v>460</v>
      </c>
    </row>
    <row r="304" spans="1:11" ht="15" thickBot="1" x14ac:dyDescent="0.35">
      <c r="A304" s="4" t="s">
        <v>3400</v>
      </c>
      <c r="B304" s="3" t="s">
        <v>326</v>
      </c>
      <c r="C304" s="4" t="s">
        <v>257</v>
      </c>
      <c r="D304" s="286">
        <v>12</v>
      </c>
      <c r="E304" s="286">
        <v>26</v>
      </c>
      <c r="F304" s="4" t="s">
        <v>1044</v>
      </c>
      <c r="G304" s="4" t="s">
        <v>460</v>
      </c>
      <c r="H304" s="4" t="s">
        <v>460</v>
      </c>
      <c r="I304" s="4" t="s">
        <v>460</v>
      </c>
      <c r="J304" s="4" t="s">
        <v>461</v>
      </c>
      <c r="K304" s="4" t="s">
        <v>461</v>
      </c>
    </row>
    <row r="305" spans="1:11" ht="15" thickBot="1" x14ac:dyDescent="0.35">
      <c r="A305" s="4" t="s">
        <v>3401</v>
      </c>
      <c r="B305" s="3" t="s">
        <v>327</v>
      </c>
      <c r="C305" s="4" t="s">
        <v>257</v>
      </c>
      <c r="D305" s="286">
        <v>13</v>
      </c>
      <c r="E305" s="286">
        <v>20</v>
      </c>
      <c r="F305" s="4" t="s">
        <v>933</v>
      </c>
      <c r="G305" s="4" t="s">
        <v>460</v>
      </c>
      <c r="H305" s="4" t="s">
        <v>460</v>
      </c>
      <c r="I305" s="4" t="s">
        <v>460</v>
      </c>
      <c r="J305" s="4" t="s">
        <v>461</v>
      </c>
      <c r="K305" s="4" t="s">
        <v>461</v>
      </c>
    </row>
    <row r="306" spans="1:11" ht="15" thickBot="1" x14ac:dyDescent="0.35">
      <c r="A306" s="4" t="s">
        <v>3402</v>
      </c>
      <c r="B306" s="3" t="s">
        <v>328</v>
      </c>
      <c r="C306" s="4" t="s">
        <v>257</v>
      </c>
      <c r="D306" s="286">
        <v>4</v>
      </c>
      <c r="E306" s="286">
        <v>44</v>
      </c>
      <c r="F306" s="4" t="s">
        <v>951</v>
      </c>
      <c r="G306" s="4" t="s">
        <v>460</v>
      </c>
      <c r="H306" s="4" t="s">
        <v>460</v>
      </c>
      <c r="I306" s="4" t="s">
        <v>460</v>
      </c>
      <c r="J306" s="4" t="s">
        <v>461</v>
      </c>
      <c r="K306" s="4" t="s">
        <v>460</v>
      </c>
    </row>
    <row r="307" spans="1:11" ht="15" thickBot="1" x14ac:dyDescent="0.35">
      <c r="A307" s="4" t="s">
        <v>3403</v>
      </c>
      <c r="B307" s="3" t="s">
        <v>329</v>
      </c>
      <c r="C307" s="4" t="s">
        <v>257</v>
      </c>
      <c r="D307" s="286">
        <v>9</v>
      </c>
      <c r="E307" s="286">
        <v>19</v>
      </c>
      <c r="F307" s="4" t="s">
        <v>939</v>
      </c>
      <c r="G307" s="4" t="s">
        <v>460</v>
      </c>
      <c r="H307" s="4" t="s">
        <v>460</v>
      </c>
      <c r="I307" s="4" t="s">
        <v>460</v>
      </c>
      <c r="J307" s="4" t="s">
        <v>461</v>
      </c>
      <c r="K307" s="4" t="s">
        <v>461</v>
      </c>
    </row>
    <row r="308" spans="1:11" ht="15" thickBot="1" x14ac:dyDescent="0.35">
      <c r="A308" s="4" t="s">
        <v>3404</v>
      </c>
      <c r="B308" s="3" t="s">
        <v>330</v>
      </c>
      <c r="C308" s="4" t="s">
        <v>257</v>
      </c>
      <c r="D308" s="286">
        <v>6</v>
      </c>
      <c r="E308" s="286">
        <v>10</v>
      </c>
      <c r="F308" s="4" t="s">
        <v>924</v>
      </c>
      <c r="G308" s="4" t="s">
        <v>460</v>
      </c>
      <c r="H308" s="4" t="s">
        <v>460</v>
      </c>
      <c r="I308" s="4" t="s">
        <v>460</v>
      </c>
      <c r="J308" s="4" t="s">
        <v>461</v>
      </c>
      <c r="K308" s="4" t="s">
        <v>461</v>
      </c>
    </row>
    <row r="309" spans="1:11" ht="15" thickBot="1" x14ac:dyDescent="0.35">
      <c r="A309" s="4" t="s">
        <v>3405</v>
      </c>
      <c r="B309" s="3" t="s">
        <v>331</v>
      </c>
      <c r="C309" s="4" t="s">
        <v>257</v>
      </c>
      <c r="D309" s="286">
        <v>13</v>
      </c>
      <c r="E309" s="286">
        <v>24</v>
      </c>
      <c r="F309" s="4" t="s">
        <v>1052</v>
      </c>
      <c r="G309" s="4" t="s">
        <v>460</v>
      </c>
      <c r="H309" s="4" t="s">
        <v>460</v>
      </c>
      <c r="I309" s="4" t="s">
        <v>460</v>
      </c>
      <c r="J309" s="4" t="s">
        <v>461</v>
      </c>
      <c r="K309" s="4" t="s">
        <v>460</v>
      </c>
    </row>
    <row r="310" spans="1:11" ht="15" thickBot="1" x14ac:dyDescent="0.35">
      <c r="A310" s="4" t="s">
        <v>3406</v>
      </c>
      <c r="B310" s="39" t="s">
        <v>332</v>
      </c>
      <c r="C310" s="4" t="s">
        <v>257</v>
      </c>
      <c r="D310" s="286">
        <v>13</v>
      </c>
      <c r="E310" s="286">
        <v>32</v>
      </c>
      <c r="F310" s="4" t="s">
        <v>938</v>
      </c>
      <c r="G310" s="4" t="s">
        <v>460</v>
      </c>
      <c r="H310" s="4" t="s">
        <v>460</v>
      </c>
      <c r="I310" s="4" t="s">
        <v>460</v>
      </c>
      <c r="J310" s="4" t="s">
        <v>461</v>
      </c>
      <c r="K310" s="4" t="s">
        <v>460</v>
      </c>
    </row>
    <row r="311" spans="1:11" x14ac:dyDescent="0.3">
      <c r="B311" s="127" t="s">
        <v>3562</v>
      </c>
      <c r="C311" s="125"/>
      <c r="D311" s="287">
        <f>SUM(D236:D310)</f>
        <v>921</v>
      </c>
      <c r="E311" s="287">
        <f>SUM(E236:E310)</f>
        <v>1966</v>
      </c>
      <c r="F311" s="78"/>
      <c r="G311" s="272">
        <v>0.98670000000000002</v>
      </c>
      <c r="H311" s="272">
        <v>0.92</v>
      </c>
      <c r="I311" s="272">
        <v>0.98670000000000002</v>
      </c>
      <c r="J311" s="272">
        <v>0.21329999999999999</v>
      </c>
      <c r="K311" s="273">
        <v>0.65329999999999999</v>
      </c>
    </row>
    <row r="312" spans="1:11" ht="15" thickBot="1" x14ac:dyDescent="0.35">
      <c r="B312" s="128" t="s">
        <v>3563</v>
      </c>
      <c r="C312" s="126"/>
      <c r="D312" s="288">
        <f>D311/75</f>
        <v>12.28</v>
      </c>
      <c r="E312" s="288">
        <f>E311/75</f>
        <v>26.213333333333335</v>
      </c>
      <c r="F312" s="82"/>
      <c r="G312" s="82"/>
      <c r="H312" s="82"/>
      <c r="I312" s="82"/>
      <c r="J312" s="82"/>
      <c r="K312" s="277"/>
    </row>
    <row r="313" spans="1:11" x14ac:dyDescent="0.3">
      <c r="B313" s="22"/>
      <c r="C313" s="4"/>
      <c r="D313" s="286"/>
      <c r="E313" s="286"/>
      <c r="F313" s="4"/>
    </row>
    <row r="314" spans="1:11" ht="15" thickBot="1" x14ac:dyDescent="0.35">
      <c r="A314" s="4" t="s">
        <v>3289</v>
      </c>
      <c r="B314" s="129" t="s">
        <v>333</v>
      </c>
      <c r="C314" s="51" t="s">
        <v>334</v>
      </c>
      <c r="D314" s="289">
        <v>6</v>
      </c>
      <c r="E314" s="289">
        <v>12</v>
      </c>
      <c r="F314" s="51" t="s">
        <v>923</v>
      </c>
      <c r="G314" s="51" t="s">
        <v>460</v>
      </c>
      <c r="H314" s="51" t="s">
        <v>460</v>
      </c>
      <c r="I314" s="51" t="s">
        <v>460</v>
      </c>
      <c r="J314" s="51" t="s">
        <v>461</v>
      </c>
      <c r="K314" s="51" t="s">
        <v>460</v>
      </c>
    </row>
    <row r="315" spans="1:11" ht="15" thickBot="1" x14ac:dyDescent="0.35">
      <c r="A315" s="4" t="s">
        <v>3290</v>
      </c>
      <c r="B315" s="3" t="s">
        <v>335</v>
      </c>
      <c r="C315" s="4" t="s">
        <v>334</v>
      </c>
      <c r="D315" s="286">
        <v>20</v>
      </c>
      <c r="E315" s="286">
        <v>28</v>
      </c>
      <c r="F315" s="4" t="s">
        <v>915</v>
      </c>
      <c r="G315" s="4" t="s">
        <v>460</v>
      </c>
      <c r="H315" s="4" t="s">
        <v>460</v>
      </c>
      <c r="I315" s="4" t="s">
        <v>460</v>
      </c>
      <c r="J315" s="4" t="s">
        <v>461</v>
      </c>
      <c r="K315" s="4" t="s">
        <v>460</v>
      </c>
    </row>
    <row r="316" spans="1:11" ht="15" thickBot="1" x14ac:dyDescent="0.35">
      <c r="A316" s="4" t="s">
        <v>3291</v>
      </c>
      <c r="B316" s="3" t="s">
        <v>336</v>
      </c>
      <c r="C316" s="4" t="s">
        <v>334</v>
      </c>
      <c r="D316" s="286">
        <v>47</v>
      </c>
      <c r="E316" s="286">
        <v>53</v>
      </c>
      <c r="F316" s="4" t="s">
        <v>915</v>
      </c>
      <c r="G316" s="4" t="s">
        <v>460</v>
      </c>
      <c r="H316" s="4" t="s">
        <v>460</v>
      </c>
      <c r="I316" s="4" t="s">
        <v>460</v>
      </c>
      <c r="J316" s="4" t="s">
        <v>460</v>
      </c>
      <c r="K316" s="4" t="s">
        <v>461</v>
      </c>
    </row>
    <row r="317" spans="1:11" ht="15" thickBot="1" x14ac:dyDescent="0.35">
      <c r="A317" s="4" t="s">
        <v>3292</v>
      </c>
      <c r="B317" s="3" t="s">
        <v>337</v>
      </c>
      <c r="C317" s="4" t="s">
        <v>334</v>
      </c>
      <c r="D317" s="286">
        <v>13</v>
      </c>
      <c r="E317" s="286">
        <v>25</v>
      </c>
      <c r="F317" s="4" t="s">
        <v>938</v>
      </c>
      <c r="G317" s="4" t="s">
        <v>460</v>
      </c>
      <c r="H317" s="4" t="s">
        <v>460</v>
      </c>
      <c r="I317" s="4" t="s">
        <v>460</v>
      </c>
      <c r="J317" s="4" t="s">
        <v>461</v>
      </c>
      <c r="K317" s="4" t="s">
        <v>460</v>
      </c>
    </row>
    <row r="318" spans="1:11" ht="15" thickBot="1" x14ac:dyDescent="0.35">
      <c r="A318" s="4" t="s">
        <v>3293</v>
      </c>
      <c r="B318" s="3" t="s">
        <v>338</v>
      </c>
      <c r="C318" s="4" t="s">
        <v>334</v>
      </c>
      <c r="D318" s="286">
        <v>85</v>
      </c>
      <c r="E318" s="286">
        <v>69</v>
      </c>
      <c r="F318" s="4" t="s">
        <v>943</v>
      </c>
      <c r="G318" s="4" t="s">
        <v>460</v>
      </c>
      <c r="H318" s="4" t="s">
        <v>460</v>
      </c>
      <c r="I318" s="4" t="s">
        <v>460</v>
      </c>
      <c r="J318" s="4" t="s">
        <v>460</v>
      </c>
      <c r="K318" s="4" t="s">
        <v>461</v>
      </c>
    </row>
    <row r="319" spans="1:11" ht="15" thickBot="1" x14ac:dyDescent="0.35">
      <c r="A319" s="4" t="s">
        <v>3294</v>
      </c>
      <c r="B319" s="3" t="s">
        <v>339</v>
      </c>
      <c r="C319" s="4" t="s">
        <v>334</v>
      </c>
      <c r="D319" s="286">
        <v>34</v>
      </c>
      <c r="E319" s="286">
        <v>94</v>
      </c>
      <c r="F319" s="4" t="s">
        <v>944</v>
      </c>
      <c r="G319" s="4" t="s">
        <v>460</v>
      </c>
      <c r="H319" s="4" t="s">
        <v>460</v>
      </c>
      <c r="I319" s="4" t="s">
        <v>460</v>
      </c>
      <c r="J319" s="4" t="s">
        <v>461</v>
      </c>
      <c r="K319" s="4" t="s">
        <v>460</v>
      </c>
    </row>
    <row r="320" spans="1:11" ht="15" thickBot="1" x14ac:dyDescent="0.35">
      <c r="A320" s="4" t="s">
        <v>3295</v>
      </c>
      <c r="B320" s="3" t="s">
        <v>340</v>
      </c>
      <c r="C320" s="4" t="s">
        <v>334</v>
      </c>
      <c r="D320" s="286">
        <v>34</v>
      </c>
      <c r="E320" s="286">
        <v>40</v>
      </c>
      <c r="F320" s="4" t="s">
        <v>932</v>
      </c>
      <c r="G320" s="4" t="s">
        <v>460</v>
      </c>
      <c r="H320" s="4" t="s">
        <v>460</v>
      </c>
      <c r="I320" s="4" t="s">
        <v>460</v>
      </c>
      <c r="J320" s="4" t="s">
        <v>460</v>
      </c>
      <c r="K320" s="4" t="s">
        <v>460</v>
      </c>
    </row>
    <row r="321" spans="1:11" ht="15" thickBot="1" x14ac:dyDescent="0.35">
      <c r="A321" s="4" t="s">
        <v>3296</v>
      </c>
      <c r="B321" s="3" t="s">
        <v>341</v>
      </c>
      <c r="C321" s="4" t="s">
        <v>334</v>
      </c>
      <c r="D321" s="286">
        <v>20</v>
      </c>
      <c r="E321" s="286">
        <v>61</v>
      </c>
      <c r="F321" s="4" t="s">
        <v>933</v>
      </c>
      <c r="G321" s="4" t="s">
        <v>460</v>
      </c>
      <c r="H321" s="4" t="s">
        <v>460</v>
      </c>
      <c r="I321" s="4" t="s">
        <v>460</v>
      </c>
      <c r="J321" s="4" t="s">
        <v>461</v>
      </c>
      <c r="K321" s="4" t="s">
        <v>461</v>
      </c>
    </row>
    <row r="322" spans="1:11" ht="15" thickBot="1" x14ac:dyDescent="0.35">
      <c r="A322" s="4" t="s">
        <v>3297</v>
      </c>
      <c r="B322" s="3" t="s">
        <v>342</v>
      </c>
      <c r="C322" s="4" t="s">
        <v>334</v>
      </c>
      <c r="D322" s="286">
        <v>22</v>
      </c>
      <c r="E322" s="286">
        <v>53</v>
      </c>
      <c r="F322" s="4" t="s">
        <v>945</v>
      </c>
      <c r="G322" s="4" t="s">
        <v>460</v>
      </c>
      <c r="H322" s="4" t="s">
        <v>460</v>
      </c>
      <c r="I322" s="4" t="s">
        <v>460</v>
      </c>
      <c r="J322" s="4" t="s">
        <v>461</v>
      </c>
      <c r="K322" s="4" t="s">
        <v>461</v>
      </c>
    </row>
    <row r="323" spans="1:11" ht="15" thickBot="1" x14ac:dyDescent="0.35">
      <c r="A323" s="4" t="s">
        <v>3298</v>
      </c>
      <c r="B323" s="3" t="s">
        <v>343</v>
      </c>
      <c r="C323" s="4" t="s">
        <v>334</v>
      </c>
      <c r="D323" s="286">
        <v>18</v>
      </c>
      <c r="E323" s="286">
        <v>37</v>
      </c>
      <c r="F323" s="4" t="s">
        <v>933</v>
      </c>
      <c r="G323" s="4" t="s">
        <v>460</v>
      </c>
      <c r="H323" s="4" t="s">
        <v>460</v>
      </c>
      <c r="I323" s="4" t="s">
        <v>460</v>
      </c>
      <c r="J323" s="4" t="s">
        <v>461</v>
      </c>
      <c r="K323" s="4" t="s">
        <v>461</v>
      </c>
    </row>
    <row r="324" spans="1:11" ht="15" thickBot="1" x14ac:dyDescent="0.35">
      <c r="A324" s="4" t="s">
        <v>3299</v>
      </c>
      <c r="B324" s="3" t="s">
        <v>344</v>
      </c>
      <c r="C324" s="4" t="s">
        <v>334</v>
      </c>
      <c r="D324" s="286">
        <v>20</v>
      </c>
      <c r="E324" s="286">
        <v>19</v>
      </c>
      <c r="F324" s="4" t="s">
        <v>955</v>
      </c>
      <c r="G324" s="4" t="s">
        <v>460</v>
      </c>
      <c r="H324" s="4" t="s">
        <v>460</v>
      </c>
      <c r="I324" s="4" t="s">
        <v>460</v>
      </c>
      <c r="J324" s="4" t="s">
        <v>461</v>
      </c>
      <c r="K324" s="4" t="s">
        <v>460</v>
      </c>
    </row>
    <row r="325" spans="1:11" ht="15" thickBot="1" x14ac:dyDescent="0.35">
      <c r="A325" s="4" t="s">
        <v>3300</v>
      </c>
      <c r="B325" s="3" t="s">
        <v>345</v>
      </c>
      <c r="C325" s="4" t="s">
        <v>334</v>
      </c>
      <c r="D325" s="286">
        <v>18</v>
      </c>
      <c r="E325" s="286">
        <v>43</v>
      </c>
      <c r="F325" s="4" t="s">
        <v>916</v>
      </c>
      <c r="G325" s="4" t="s">
        <v>460</v>
      </c>
      <c r="H325" s="4" t="s">
        <v>460</v>
      </c>
      <c r="I325" s="4" t="s">
        <v>460</v>
      </c>
      <c r="J325" s="4" t="s">
        <v>460</v>
      </c>
      <c r="K325" s="4" t="s">
        <v>461</v>
      </c>
    </row>
    <row r="326" spans="1:11" ht="15" thickBot="1" x14ac:dyDescent="0.35">
      <c r="A326" s="4" t="s">
        <v>3301</v>
      </c>
      <c r="B326" s="3" t="s">
        <v>346</v>
      </c>
      <c r="C326" s="4" t="s">
        <v>334</v>
      </c>
      <c r="D326" s="290">
        <v>15</v>
      </c>
      <c r="E326" s="286">
        <v>39</v>
      </c>
      <c r="F326" s="4" t="s">
        <v>932</v>
      </c>
      <c r="G326" s="4" t="s">
        <v>460</v>
      </c>
      <c r="H326" s="4" t="s">
        <v>460</v>
      </c>
      <c r="I326" s="4" t="s">
        <v>460</v>
      </c>
      <c r="J326" s="4" t="s">
        <v>460</v>
      </c>
      <c r="K326" s="4" t="s">
        <v>460</v>
      </c>
    </row>
    <row r="327" spans="1:11" ht="15" thickBot="1" x14ac:dyDescent="0.35">
      <c r="A327" s="4" t="s">
        <v>3302</v>
      </c>
      <c r="B327" s="3" t="s">
        <v>347</v>
      </c>
      <c r="C327" s="4" t="s">
        <v>334</v>
      </c>
      <c r="D327" s="286">
        <v>13</v>
      </c>
      <c r="E327" s="286">
        <v>52</v>
      </c>
      <c r="F327" s="4" t="s">
        <v>932</v>
      </c>
      <c r="G327" s="4" t="s">
        <v>460</v>
      </c>
      <c r="H327" s="4" t="s">
        <v>460</v>
      </c>
      <c r="I327" s="4" t="s">
        <v>460</v>
      </c>
      <c r="J327" s="4" t="s">
        <v>461</v>
      </c>
      <c r="K327" s="4" t="s">
        <v>460</v>
      </c>
    </row>
    <row r="328" spans="1:11" ht="15" thickBot="1" x14ac:dyDescent="0.35">
      <c r="A328" s="4" t="s">
        <v>3303</v>
      </c>
      <c r="B328" s="3" t="s">
        <v>348</v>
      </c>
      <c r="C328" s="4" t="s">
        <v>334</v>
      </c>
      <c r="D328" s="286">
        <v>29</v>
      </c>
      <c r="E328" s="286">
        <v>54</v>
      </c>
      <c r="F328" s="4" t="s">
        <v>938</v>
      </c>
      <c r="G328" s="4" t="s">
        <v>460</v>
      </c>
      <c r="H328" s="4" t="s">
        <v>461</v>
      </c>
      <c r="I328" s="4" t="s">
        <v>460</v>
      </c>
      <c r="J328" s="4" t="s">
        <v>460</v>
      </c>
      <c r="K328" s="4" t="s">
        <v>461</v>
      </c>
    </row>
    <row r="329" spans="1:11" ht="15" thickBot="1" x14ac:dyDescent="0.35">
      <c r="A329" s="4" t="s">
        <v>3304</v>
      </c>
      <c r="B329" s="3" t="s">
        <v>349</v>
      </c>
      <c r="C329" s="4" t="s">
        <v>334</v>
      </c>
      <c r="D329" s="286">
        <v>24</v>
      </c>
      <c r="E329" s="286">
        <v>30</v>
      </c>
      <c r="F329" s="4" t="s">
        <v>918</v>
      </c>
      <c r="G329" s="4" t="s">
        <v>460</v>
      </c>
      <c r="H329" s="4" t="s">
        <v>460</v>
      </c>
      <c r="I329" s="4" t="s">
        <v>460</v>
      </c>
      <c r="J329" s="4" t="s">
        <v>460</v>
      </c>
      <c r="K329" s="4" t="s">
        <v>460</v>
      </c>
    </row>
    <row r="330" spans="1:11" ht="15" thickBot="1" x14ac:dyDescent="0.35">
      <c r="A330" s="4" t="s">
        <v>3305</v>
      </c>
      <c r="B330" s="3" t="s">
        <v>350</v>
      </c>
      <c r="C330" s="4" t="s">
        <v>334</v>
      </c>
      <c r="D330" s="286">
        <v>11</v>
      </c>
      <c r="E330" s="286">
        <v>9</v>
      </c>
      <c r="F330" s="4" t="s">
        <v>965</v>
      </c>
      <c r="G330" s="4" t="s">
        <v>460</v>
      </c>
      <c r="H330" s="4" t="s">
        <v>460</v>
      </c>
      <c r="I330" s="4" t="s">
        <v>460</v>
      </c>
      <c r="J330" s="4" t="s">
        <v>460</v>
      </c>
      <c r="K330" s="4" t="s">
        <v>461</v>
      </c>
    </row>
    <row r="331" spans="1:11" ht="15" thickBot="1" x14ac:dyDescent="0.35">
      <c r="A331" s="4" t="s">
        <v>3306</v>
      </c>
      <c r="B331" s="3" t="s">
        <v>351</v>
      </c>
      <c r="C331" s="4" t="s">
        <v>334</v>
      </c>
      <c r="D331" s="286">
        <v>19</v>
      </c>
      <c r="E331" s="286">
        <v>36</v>
      </c>
      <c r="F331" s="4" t="s">
        <v>918</v>
      </c>
      <c r="G331" s="4" t="s">
        <v>460</v>
      </c>
      <c r="H331" s="4" t="s">
        <v>460</v>
      </c>
      <c r="I331" s="4" t="s">
        <v>460</v>
      </c>
      <c r="J331" s="4" t="s">
        <v>461</v>
      </c>
      <c r="K331" s="4" t="s">
        <v>460</v>
      </c>
    </row>
    <row r="332" spans="1:11" ht="15" thickBot="1" x14ac:dyDescent="0.35">
      <c r="A332" s="4" t="s">
        <v>3307</v>
      </c>
      <c r="B332" s="3" t="s">
        <v>352</v>
      </c>
      <c r="C332" s="4" t="s">
        <v>334</v>
      </c>
      <c r="D332" s="286">
        <v>17</v>
      </c>
      <c r="E332" s="286">
        <v>38</v>
      </c>
      <c r="F332" s="4" t="s">
        <v>971</v>
      </c>
      <c r="G332" s="4" t="s">
        <v>460</v>
      </c>
      <c r="H332" s="4" t="s">
        <v>460</v>
      </c>
      <c r="I332" s="4" t="s">
        <v>460</v>
      </c>
      <c r="J332" s="4" t="s">
        <v>460</v>
      </c>
      <c r="K332" s="4" t="s">
        <v>461</v>
      </c>
    </row>
    <row r="333" spans="1:11" ht="15" thickBot="1" x14ac:dyDescent="0.35">
      <c r="A333" s="4" t="s">
        <v>3308</v>
      </c>
      <c r="B333" s="3" t="s">
        <v>353</v>
      </c>
      <c r="C333" s="4" t="s">
        <v>334</v>
      </c>
      <c r="D333" s="286">
        <v>8</v>
      </c>
      <c r="E333" s="286">
        <v>15</v>
      </c>
      <c r="F333" s="4" t="s">
        <v>945</v>
      </c>
      <c r="G333" s="4" t="s">
        <v>460</v>
      </c>
      <c r="H333" s="4" t="s">
        <v>460</v>
      </c>
      <c r="I333" s="4" t="s">
        <v>460</v>
      </c>
      <c r="J333" s="4" t="s">
        <v>461</v>
      </c>
      <c r="K333" s="4" t="s">
        <v>460</v>
      </c>
    </row>
    <row r="334" spans="1:11" ht="15" thickBot="1" x14ac:dyDescent="0.35">
      <c r="A334" s="4" t="s">
        <v>3309</v>
      </c>
      <c r="B334" s="3" t="s">
        <v>354</v>
      </c>
      <c r="C334" s="4" t="s">
        <v>334</v>
      </c>
      <c r="D334" s="286">
        <v>8</v>
      </c>
      <c r="E334" s="286">
        <v>16</v>
      </c>
      <c r="F334" s="4" t="s">
        <v>932</v>
      </c>
      <c r="G334" s="4" t="s">
        <v>460</v>
      </c>
      <c r="H334" s="4" t="s">
        <v>460</v>
      </c>
      <c r="I334" s="4" t="s">
        <v>460</v>
      </c>
      <c r="J334" s="4" t="s">
        <v>461</v>
      </c>
      <c r="K334" s="4" t="s">
        <v>460</v>
      </c>
    </row>
    <row r="335" spans="1:11" ht="15" thickBot="1" x14ac:dyDescent="0.35">
      <c r="A335" s="4" t="s">
        <v>3310</v>
      </c>
      <c r="B335" s="3" t="s">
        <v>355</v>
      </c>
      <c r="C335" s="4" t="s">
        <v>334</v>
      </c>
      <c r="D335" s="290">
        <v>35</v>
      </c>
      <c r="E335" s="290">
        <v>20</v>
      </c>
      <c r="F335" s="4" t="s">
        <v>981</v>
      </c>
      <c r="G335" s="4" t="s">
        <v>460</v>
      </c>
      <c r="H335" s="4" t="s">
        <v>460</v>
      </c>
      <c r="I335" s="4" t="s">
        <v>460</v>
      </c>
      <c r="J335" s="4" t="s">
        <v>461</v>
      </c>
      <c r="K335" s="4" t="s">
        <v>460</v>
      </c>
    </row>
    <row r="336" spans="1:11" ht="15" thickBot="1" x14ac:dyDescent="0.35">
      <c r="A336" s="4" t="s">
        <v>3311</v>
      </c>
      <c r="B336" s="3" t="s">
        <v>356</v>
      </c>
      <c r="C336" s="4" t="s">
        <v>334</v>
      </c>
      <c r="D336" s="286">
        <v>26</v>
      </c>
      <c r="E336" s="286">
        <v>78</v>
      </c>
      <c r="F336" s="4" t="s">
        <v>986</v>
      </c>
      <c r="G336" s="4" t="s">
        <v>460</v>
      </c>
      <c r="H336" s="4" t="s">
        <v>460</v>
      </c>
      <c r="I336" s="4" t="s">
        <v>460</v>
      </c>
      <c r="J336" s="4" t="s">
        <v>460</v>
      </c>
      <c r="K336" s="4" t="s">
        <v>460</v>
      </c>
    </row>
    <row r="337" spans="1:11" ht="15" thickBot="1" x14ac:dyDescent="0.35">
      <c r="A337" s="4" t="s">
        <v>3312</v>
      </c>
      <c r="B337" s="3" t="s">
        <v>357</v>
      </c>
      <c r="C337" s="4" t="s">
        <v>334</v>
      </c>
      <c r="D337" s="286">
        <v>24</v>
      </c>
      <c r="E337" s="286">
        <v>61</v>
      </c>
      <c r="F337" s="4" t="s">
        <v>997</v>
      </c>
      <c r="G337" s="4" t="s">
        <v>460</v>
      </c>
      <c r="H337" s="4" t="s">
        <v>460</v>
      </c>
      <c r="I337" s="4" t="s">
        <v>460</v>
      </c>
      <c r="J337" s="4" t="s">
        <v>461</v>
      </c>
      <c r="K337" s="4" t="s">
        <v>460</v>
      </c>
    </row>
    <row r="338" spans="1:11" ht="15" thickBot="1" x14ac:dyDescent="0.35">
      <c r="A338" s="4" t="s">
        <v>3313</v>
      </c>
      <c r="B338" s="3" t="s">
        <v>358</v>
      </c>
      <c r="C338" s="4" t="s">
        <v>334</v>
      </c>
      <c r="D338" s="286">
        <v>21</v>
      </c>
      <c r="E338" s="286">
        <v>31</v>
      </c>
      <c r="F338" s="4" t="s">
        <v>916</v>
      </c>
      <c r="G338" s="4" t="s">
        <v>460</v>
      </c>
      <c r="H338" s="4" t="s">
        <v>460</v>
      </c>
      <c r="I338" s="4" t="s">
        <v>460</v>
      </c>
      <c r="J338" s="4" t="s">
        <v>461</v>
      </c>
      <c r="K338" s="4" t="s">
        <v>461</v>
      </c>
    </row>
    <row r="339" spans="1:11" ht="15" thickBot="1" x14ac:dyDescent="0.35">
      <c r="A339" s="4" t="s">
        <v>3314</v>
      </c>
      <c r="B339" s="3" t="s">
        <v>359</v>
      </c>
      <c r="C339" s="4" t="s">
        <v>334</v>
      </c>
      <c r="D339" s="286">
        <v>50</v>
      </c>
      <c r="E339" s="286">
        <v>64</v>
      </c>
      <c r="F339" s="4" t="s">
        <v>986</v>
      </c>
      <c r="G339" s="4" t="s">
        <v>460</v>
      </c>
      <c r="H339" s="4" t="s">
        <v>460</v>
      </c>
      <c r="I339" s="4" t="s">
        <v>460</v>
      </c>
      <c r="J339" s="4" t="s">
        <v>460</v>
      </c>
      <c r="K339" s="4" t="s">
        <v>460</v>
      </c>
    </row>
    <row r="340" spans="1:11" ht="15" thickBot="1" x14ac:dyDescent="0.35">
      <c r="A340" s="4" t="s">
        <v>3315</v>
      </c>
      <c r="B340" s="3" t="s">
        <v>360</v>
      </c>
      <c r="C340" s="4" t="s">
        <v>334</v>
      </c>
      <c r="D340" s="290">
        <v>12</v>
      </c>
      <c r="E340" s="290">
        <v>24</v>
      </c>
      <c r="F340" s="4" t="s">
        <v>928</v>
      </c>
      <c r="G340" s="4" t="s">
        <v>460</v>
      </c>
      <c r="H340" s="4" t="s">
        <v>460</v>
      </c>
      <c r="I340" s="4" t="s">
        <v>460</v>
      </c>
      <c r="J340" s="4" t="s">
        <v>460</v>
      </c>
      <c r="K340" s="4" t="s">
        <v>460</v>
      </c>
    </row>
    <row r="341" spans="1:11" ht="15" thickBot="1" x14ac:dyDescent="0.35">
      <c r="A341" s="4" t="s">
        <v>3316</v>
      </c>
      <c r="B341" s="3" t="s">
        <v>361</v>
      </c>
      <c r="C341" s="4" t="s">
        <v>334</v>
      </c>
      <c r="D341" s="286">
        <v>25</v>
      </c>
      <c r="E341" s="286">
        <v>40</v>
      </c>
      <c r="F341" s="4" t="s">
        <v>1008</v>
      </c>
      <c r="G341" s="4" t="s">
        <v>460</v>
      </c>
      <c r="H341" s="4" t="s">
        <v>460</v>
      </c>
      <c r="I341" s="4" t="s">
        <v>460</v>
      </c>
      <c r="J341" s="4" t="s">
        <v>461</v>
      </c>
      <c r="K341" s="4" t="s">
        <v>461</v>
      </c>
    </row>
    <row r="342" spans="1:11" ht="15" thickBot="1" x14ac:dyDescent="0.35">
      <c r="A342" s="4" t="s">
        <v>3317</v>
      </c>
      <c r="B342" s="3" t="s">
        <v>362</v>
      </c>
      <c r="C342" s="4" t="s">
        <v>334</v>
      </c>
      <c r="D342" s="286">
        <v>30</v>
      </c>
      <c r="E342" s="286">
        <v>34</v>
      </c>
      <c r="F342" s="4" t="s">
        <v>1016</v>
      </c>
      <c r="G342" s="4" t="s">
        <v>460</v>
      </c>
      <c r="H342" s="4" t="s">
        <v>461</v>
      </c>
      <c r="I342" s="4" t="s">
        <v>460</v>
      </c>
      <c r="J342" s="4" t="s">
        <v>460</v>
      </c>
      <c r="K342" s="4" t="s">
        <v>460</v>
      </c>
    </row>
    <row r="343" spans="1:11" ht="15" thickBot="1" x14ac:dyDescent="0.35">
      <c r="A343" s="4" t="s">
        <v>3318</v>
      </c>
      <c r="B343" s="3" t="s">
        <v>363</v>
      </c>
      <c r="C343" s="4" t="s">
        <v>334</v>
      </c>
      <c r="D343" s="286">
        <v>13</v>
      </c>
      <c r="E343" s="286">
        <v>26</v>
      </c>
      <c r="F343" s="4" t="s">
        <v>1017</v>
      </c>
      <c r="G343" s="4" t="s">
        <v>460</v>
      </c>
      <c r="H343" s="4" t="s">
        <v>460</v>
      </c>
      <c r="I343" s="4" t="s">
        <v>460</v>
      </c>
      <c r="J343" s="4" t="s">
        <v>460</v>
      </c>
      <c r="K343" s="4" t="s">
        <v>460</v>
      </c>
    </row>
    <row r="344" spans="1:11" ht="15" thickBot="1" x14ac:dyDescent="0.35">
      <c r="A344" s="4" t="s">
        <v>3319</v>
      </c>
      <c r="B344" s="3" t="s">
        <v>364</v>
      </c>
      <c r="C344" s="4" t="s">
        <v>334</v>
      </c>
      <c r="D344" s="286">
        <v>51</v>
      </c>
      <c r="E344" s="286">
        <v>54</v>
      </c>
      <c r="F344" s="4" t="s">
        <v>976</v>
      </c>
      <c r="G344" s="4" t="s">
        <v>460</v>
      </c>
      <c r="H344" s="4" t="s">
        <v>460</v>
      </c>
      <c r="I344" s="4" t="s">
        <v>460</v>
      </c>
      <c r="J344" s="4" t="s">
        <v>461</v>
      </c>
      <c r="K344" s="4" t="s">
        <v>461</v>
      </c>
    </row>
    <row r="345" spans="1:11" ht="15" thickBot="1" x14ac:dyDescent="0.35">
      <c r="A345" s="4" t="s">
        <v>3320</v>
      </c>
      <c r="B345" s="3" t="s">
        <v>365</v>
      </c>
      <c r="C345" s="4" t="s">
        <v>334</v>
      </c>
      <c r="D345" s="286">
        <v>29</v>
      </c>
      <c r="E345" s="286">
        <v>56</v>
      </c>
      <c r="F345" s="4" t="s">
        <v>915</v>
      </c>
      <c r="G345" s="4" t="s">
        <v>460</v>
      </c>
      <c r="H345" s="4" t="s">
        <v>460</v>
      </c>
      <c r="I345" s="4" t="s">
        <v>460</v>
      </c>
      <c r="J345" s="4" t="s">
        <v>461</v>
      </c>
      <c r="K345" s="4" t="s">
        <v>460</v>
      </c>
    </row>
    <row r="346" spans="1:11" ht="15" thickBot="1" x14ac:dyDescent="0.35">
      <c r="A346" s="4" t="s">
        <v>3321</v>
      </c>
      <c r="B346" s="3" t="s">
        <v>366</v>
      </c>
      <c r="C346" s="4" t="s">
        <v>334</v>
      </c>
      <c r="D346" s="286">
        <v>54</v>
      </c>
      <c r="E346" s="286">
        <v>64</v>
      </c>
      <c r="F346" s="4" t="s">
        <v>938</v>
      </c>
      <c r="G346" s="4" t="s">
        <v>460</v>
      </c>
      <c r="H346" s="4" t="s">
        <v>460</v>
      </c>
      <c r="I346" s="4" t="s">
        <v>460</v>
      </c>
      <c r="J346" s="4" t="s">
        <v>460</v>
      </c>
      <c r="K346" s="4" t="s">
        <v>461</v>
      </c>
    </row>
    <row r="347" spans="1:11" ht="15" thickBot="1" x14ac:dyDescent="0.35">
      <c r="A347" s="4" t="s">
        <v>3322</v>
      </c>
      <c r="B347" s="3" t="s">
        <v>367</v>
      </c>
      <c r="C347" s="4" t="s">
        <v>334</v>
      </c>
      <c r="D347" s="286">
        <v>28</v>
      </c>
      <c r="E347" s="286">
        <v>46</v>
      </c>
      <c r="F347" s="4" t="s">
        <v>945</v>
      </c>
      <c r="G347" s="4" t="s">
        <v>460</v>
      </c>
      <c r="H347" s="4" t="s">
        <v>460</v>
      </c>
      <c r="I347" s="4" t="s">
        <v>460</v>
      </c>
      <c r="J347" s="4" t="s">
        <v>460</v>
      </c>
      <c r="K347" s="4" t="s">
        <v>460</v>
      </c>
    </row>
    <row r="348" spans="1:11" ht="15" thickBot="1" x14ac:dyDescent="0.35">
      <c r="A348" s="4" t="s">
        <v>3323</v>
      </c>
      <c r="B348" s="3" t="s">
        <v>368</v>
      </c>
      <c r="C348" s="4" t="s">
        <v>334</v>
      </c>
      <c r="D348" s="286">
        <v>29</v>
      </c>
      <c r="E348" s="286">
        <v>39</v>
      </c>
      <c r="F348" s="4" t="s">
        <v>915</v>
      </c>
      <c r="G348" s="4" t="s">
        <v>460</v>
      </c>
      <c r="H348" s="4" t="s">
        <v>460</v>
      </c>
      <c r="I348" s="4" t="s">
        <v>460</v>
      </c>
      <c r="J348" s="4" t="s">
        <v>460</v>
      </c>
      <c r="K348" s="4" t="s">
        <v>460</v>
      </c>
    </row>
    <row r="349" spans="1:11" ht="15" thickBot="1" x14ac:dyDescent="0.35">
      <c r="A349" s="4" t="s">
        <v>3324</v>
      </c>
      <c r="B349" s="3" t="s">
        <v>369</v>
      </c>
      <c r="C349" s="4" t="s">
        <v>334</v>
      </c>
      <c r="D349" s="286">
        <v>7</v>
      </c>
      <c r="E349" s="286">
        <v>15</v>
      </c>
      <c r="F349" s="4" t="s">
        <v>918</v>
      </c>
      <c r="G349" s="4" t="s">
        <v>460</v>
      </c>
      <c r="H349" s="4" t="s">
        <v>460</v>
      </c>
      <c r="I349" s="4" t="s">
        <v>460</v>
      </c>
      <c r="J349" s="4" t="s">
        <v>461</v>
      </c>
      <c r="K349" s="4" t="s">
        <v>460</v>
      </c>
    </row>
    <row r="350" spans="1:11" ht="15" thickBot="1" x14ac:dyDescent="0.35">
      <c r="A350" s="4" t="s">
        <v>3325</v>
      </c>
      <c r="B350" s="3" t="s">
        <v>370</v>
      </c>
      <c r="C350" s="4" t="s">
        <v>334</v>
      </c>
      <c r="D350" s="286">
        <v>21</v>
      </c>
      <c r="E350" s="286">
        <v>38</v>
      </c>
      <c r="F350" s="4" t="s">
        <v>1032</v>
      </c>
      <c r="G350" s="4" t="s">
        <v>460</v>
      </c>
      <c r="H350" s="4" t="s">
        <v>460</v>
      </c>
      <c r="I350" s="4" t="s">
        <v>460</v>
      </c>
      <c r="J350" s="4" t="s">
        <v>461</v>
      </c>
      <c r="K350" s="4" t="s">
        <v>460</v>
      </c>
    </row>
    <row r="351" spans="1:11" ht="15" thickBot="1" x14ac:dyDescent="0.35">
      <c r="A351" s="4" t="s">
        <v>3326</v>
      </c>
      <c r="B351" s="3" t="s">
        <v>371</v>
      </c>
      <c r="C351" s="4" t="s">
        <v>334</v>
      </c>
      <c r="D351" s="286">
        <v>22</v>
      </c>
      <c r="E351" s="286">
        <v>38</v>
      </c>
      <c r="F351" s="4" t="s">
        <v>916</v>
      </c>
      <c r="G351" s="4" t="s">
        <v>460</v>
      </c>
      <c r="H351" s="4" t="s">
        <v>460</v>
      </c>
      <c r="I351" s="4" t="s">
        <v>460</v>
      </c>
      <c r="J351" s="4" t="s">
        <v>460</v>
      </c>
      <c r="K351" s="4" t="s">
        <v>461</v>
      </c>
    </row>
    <row r="352" spans="1:11" ht="15" thickBot="1" x14ac:dyDescent="0.35">
      <c r="A352" s="4" t="s">
        <v>3327</v>
      </c>
      <c r="B352" s="3" t="s">
        <v>372</v>
      </c>
      <c r="C352" s="4" t="s">
        <v>334</v>
      </c>
      <c r="D352" s="286">
        <v>13</v>
      </c>
      <c r="E352" s="286">
        <v>27</v>
      </c>
      <c r="F352" s="4" t="s">
        <v>929</v>
      </c>
      <c r="G352" s="4" t="s">
        <v>460</v>
      </c>
      <c r="H352" s="4" t="s">
        <v>461</v>
      </c>
      <c r="I352" s="4" t="s">
        <v>460</v>
      </c>
      <c r="J352" s="4" t="s">
        <v>461</v>
      </c>
      <c r="K352" s="4" t="s">
        <v>461</v>
      </c>
    </row>
    <row r="353" spans="1:11" ht="15" thickBot="1" x14ac:dyDescent="0.35">
      <c r="A353" s="4" t="s">
        <v>3328</v>
      </c>
      <c r="B353" s="3" t="s">
        <v>373</v>
      </c>
      <c r="C353" s="4" t="s">
        <v>334</v>
      </c>
      <c r="D353" s="286">
        <v>9</v>
      </c>
      <c r="E353" s="286">
        <v>15</v>
      </c>
      <c r="F353" s="45" t="s">
        <v>2557</v>
      </c>
      <c r="G353" s="4" t="s">
        <v>460</v>
      </c>
      <c r="H353" s="4" t="s">
        <v>460</v>
      </c>
      <c r="I353" s="4" t="s">
        <v>460</v>
      </c>
      <c r="J353" s="4" t="s">
        <v>461</v>
      </c>
      <c r="K353" s="4" t="s">
        <v>460</v>
      </c>
    </row>
    <row r="354" spans="1:11" ht="15" thickBot="1" x14ac:dyDescent="0.35">
      <c r="A354" s="4" t="s">
        <v>3329</v>
      </c>
      <c r="B354" s="3" t="s">
        <v>374</v>
      </c>
      <c r="C354" s="4" t="s">
        <v>334</v>
      </c>
      <c r="D354" s="286">
        <v>27</v>
      </c>
      <c r="E354" s="286">
        <v>87</v>
      </c>
      <c r="F354" s="4" t="s">
        <v>915</v>
      </c>
      <c r="G354" s="4" t="s">
        <v>460</v>
      </c>
      <c r="H354" s="4" t="s">
        <v>460</v>
      </c>
      <c r="I354" s="4" t="s">
        <v>460</v>
      </c>
      <c r="J354" s="4" t="s">
        <v>461</v>
      </c>
      <c r="K354" s="4" t="s">
        <v>460</v>
      </c>
    </row>
    <row r="355" spans="1:11" ht="15" thickBot="1" x14ac:dyDescent="0.35">
      <c r="A355" s="4" t="s">
        <v>3330</v>
      </c>
      <c r="B355" s="3" t="s">
        <v>375</v>
      </c>
      <c r="C355" s="4" t="s">
        <v>334</v>
      </c>
      <c r="D355" s="286">
        <v>44</v>
      </c>
      <c r="E355" s="286">
        <v>66</v>
      </c>
      <c r="F355" s="4" t="s">
        <v>946</v>
      </c>
      <c r="G355" s="4" t="s">
        <v>460</v>
      </c>
      <c r="H355" s="4" t="s">
        <v>460</v>
      </c>
      <c r="I355" s="4" t="s">
        <v>460</v>
      </c>
      <c r="J355" s="4" t="s">
        <v>461</v>
      </c>
      <c r="K355" s="4" t="s">
        <v>460</v>
      </c>
    </row>
    <row r="356" spans="1:11" ht="15" thickBot="1" x14ac:dyDescent="0.35">
      <c r="A356" s="4" t="s">
        <v>3331</v>
      </c>
      <c r="B356" s="39" t="s">
        <v>376</v>
      </c>
      <c r="C356" s="4" t="s">
        <v>334</v>
      </c>
      <c r="D356" s="286">
        <v>13</v>
      </c>
      <c r="E356" s="286">
        <v>18</v>
      </c>
      <c r="F356" s="4" t="s">
        <v>945</v>
      </c>
      <c r="G356" s="4" t="s">
        <v>460</v>
      </c>
      <c r="H356" s="4" t="s">
        <v>460</v>
      </c>
      <c r="I356" s="4" t="s">
        <v>460</v>
      </c>
      <c r="J356" s="4" t="s">
        <v>460</v>
      </c>
      <c r="K356" s="4" t="s">
        <v>460</v>
      </c>
    </row>
    <row r="357" spans="1:11" x14ac:dyDescent="0.3">
      <c r="B357" s="127" t="s">
        <v>2551</v>
      </c>
      <c r="C357" s="125"/>
      <c r="D357" s="287">
        <f>SUM(D314:D356)</f>
        <v>1064</v>
      </c>
      <c r="E357" s="287">
        <f>SUM(E314:E356)</f>
        <v>1764</v>
      </c>
      <c r="F357" s="78"/>
      <c r="G357" s="272">
        <v>1</v>
      </c>
      <c r="H357" s="272">
        <v>0.93023255813953487</v>
      </c>
      <c r="I357" s="272">
        <v>1</v>
      </c>
      <c r="J357" s="272">
        <v>0.44186046511627908</v>
      </c>
      <c r="K357" s="273">
        <v>0.65116279069767447</v>
      </c>
    </row>
    <row r="358" spans="1:11" ht="15" thickBot="1" x14ac:dyDescent="0.35">
      <c r="B358" s="128" t="s">
        <v>2552</v>
      </c>
      <c r="C358" s="126"/>
      <c r="D358" s="288">
        <f>D357/43</f>
        <v>24.744186046511629</v>
      </c>
      <c r="E358" s="288">
        <f>E357/43</f>
        <v>41.02325581395349</v>
      </c>
      <c r="F358" s="82"/>
      <c r="G358" s="82"/>
      <c r="H358" s="82"/>
      <c r="I358" s="82"/>
      <c r="J358" s="82"/>
      <c r="K358" s="277"/>
    </row>
    <row r="359" spans="1:11" x14ac:dyDescent="0.3">
      <c r="B359" s="22"/>
      <c r="C359" s="4"/>
      <c r="D359" s="286"/>
      <c r="E359" s="286"/>
      <c r="F359" s="4"/>
    </row>
    <row r="360" spans="1:11" ht="15" thickBot="1" x14ac:dyDescent="0.35">
      <c r="A360" s="4" t="s">
        <v>3245</v>
      </c>
      <c r="B360" s="129" t="s">
        <v>377</v>
      </c>
      <c r="C360" s="51" t="s">
        <v>378</v>
      </c>
      <c r="D360" s="289">
        <v>181</v>
      </c>
      <c r="E360" s="289">
        <v>242</v>
      </c>
      <c r="F360" s="51" t="s">
        <v>927</v>
      </c>
      <c r="G360" s="51" t="s">
        <v>460</v>
      </c>
      <c r="H360" s="51" t="s">
        <v>460</v>
      </c>
      <c r="I360" s="51" t="s">
        <v>460</v>
      </c>
      <c r="J360" s="51" t="s">
        <v>460</v>
      </c>
      <c r="K360" s="51" t="s">
        <v>461</v>
      </c>
    </row>
    <row r="361" spans="1:11" ht="15" thickBot="1" x14ac:dyDescent="0.35">
      <c r="A361" s="4" t="s">
        <v>3246</v>
      </c>
      <c r="B361" s="3" t="s">
        <v>379</v>
      </c>
      <c r="C361" s="4" t="s">
        <v>378</v>
      </c>
      <c r="D361" s="286">
        <v>90</v>
      </c>
      <c r="E361" s="286">
        <v>120</v>
      </c>
      <c r="F361" s="4" t="s">
        <v>935</v>
      </c>
      <c r="G361" s="4" t="s">
        <v>460</v>
      </c>
      <c r="H361" s="4" t="s">
        <v>460</v>
      </c>
      <c r="I361" s="4" t="s">
        <v>460</v>
      </c>
      <c r="J361" s="4" t="s">
        <v>461</v>
      </c>
      <c r="K361" s="4" t="s">
        <v>460</v>
      </c>
    </row>
    <row r="362" spans="1:11" ht="15" thickBot="1" x14ac:dyDescent="0.35">
      <c r="A362" s="4" t="s">
        <v>3247</v>
      </c>
      <c r="B362" s="3" t="s">
        <v>380</v>
      </c>
      <c r="C362" s="4" t="s">
        <v>378</v>
      </c>
      <c r="D362" s="286">
        <v>92</v>
      </c>
      <c r="E362" s="286">
        <v>151</v>
      </c>
      <c r="F362" s="4" t="s">
        <v>923</v>
      </c>
      <c r="G362" s="4" t="s">
        <v>460</v>
      </c>
      <c r="H362" s="4" t="s">
        <v>460</v>
      </c>
      <c r="I362" s="4" t="s">
        <v>460</v>
      </c>
      <c r="J362" s="4" t="s">
        <v>460</v>
      </c>
      <c r="K362" s="4" t="s">
        <v>461</v>
      </c>
    </row>
    <row r="363" spans="1:11" ht="15" thickBot="1" x14ac:dyDescent="0.35">
      <c r="A363" s="4" t="s">
        <v>3248</v>
      </c>
      <c r="B363" s="3" t="s">
        <v>381</v>
      </c>
      <c r="C363" s="4" t="s">
        <v>378</v>
      </c>
      <c r="D363" s="286">
        <v>147</v>
      </c>
      <c r="E363" s="286">
        <v>307</v>
      </c>
      <c r="F363" s="4" t="s">
        <v>950</v>
      </c>
      <c r="G363" s="4" t="s">
        <v>460</v>
      </c>
      <c r="H363" s="4" t="s">
        <v>460</v>
      </c>
      <c r="I363" s="4" t="s">
        <v>460</v>
      </c>
      <c r="J363" s="4" t="s">
        <v>460</v>
      </c>
      <c r="K363" s="4" t="s">
        <v>461</v>
      </c>
    </row>
    <row r="364" spans="1:11" ht="15" thickBot="1" x14ac:dyDescent="0.35">
      <c r="A364" s="4" t="s">
        <v>3249</v>
      </c>
      <c r="B364" s="3" t="s">
        <v>382</v>
      </c>
      <c r="C364" s="4" t="s">
        <v>378</v>
      </c>
      <c r="D364" s="286">
        <v>41</v>
      </c>
      <c r="E364" s="286">
        <v>132</v>
      </c>
      <c r="F364" s="4" t="s">
        <v>946</v>
      </c>
      <c r="G364" s="4" t="s">
        <v>460</v>
      </c>
      <c r="H364" s="4" t="s">
        <v>460</v>
      </c>
      <c r="I364" s="4" t="s">
        <v>460</v>
      </c>
      <c r="J364" s="4" t="s">
        <v>460</v>
      </c>
      <c r="K364" s="4" t="s">
        <v>460</v>
      </c>
    </row>
    <row r="365" spans="1:11" ht="15" thickBot="1" x14ac:dyDescent="0.35">
      <c r="A365" s="4" t="s">
        <v>3250</v>
      </c>
      <c r="B365" s="3" t="s">
        <v>383</v>
      </c>
      <c r="C365" s="4" t="s">
        <v>378</v>
      </c>
      <c r="D365" s="286">
        <v>80</v>
      </c>
      <c r="E365" s="286">
        <v>89</v>
      </c>
      <c r="F365" s="4" t="s">
        <v>957</v>
      </c>
      <c r="G365" s="4" t="s">
        <v>460</v>
      </c>
      <c r="H365" s="4" t="s">
        <v>460</v>
      </c>
      <c r="I365" s="4" t="s">
        <v>460</v>
      </c>
      <c r="J365" s="4" t="s">
        <v>460</v>
      </c>
      <c r="K365" s="4" t="s">
        <v>461</v>
      </c>
    </row>
    <row r="366" spans="1:11" ht="15" thickBot="1" x14ac:dyDescent="0.35">
      <c r="A366" s="4" t="s">
        <v>3251</v>
      </c>
      <c r="B366" s="3" t="s">
        <v>384</v>
      </c>
      <c r="C366" s="4" t="s">
        <v>378</v>
      </c>
      <c r="D366" s="286">
        <v>36</v>
      </c>
      <c r="E366" s="286">
        <v>74</v>
      </c>
      <c r="F366" s="4" t="s">
        <v>962</v>
      </c>
      <c r="G366" s="4" t="s">
        <v>460</v>
      </c>
      <c r="H366" s="4" t="s">
        <v>460</v>
      </c>
      <c r="I366" s="4" t="s">
        <v>460</v>
      </c>
      <c r="J366" s="4" t="s">
        <v>461</v>
      </c>
      <c r="K366" s="4" t="s">
        <v>460</v>
      </c>
    </row>
    <row r="367" spans="1:11" ht="15" thickBot="1" x14ac:dyDescent="0.35">
      <c r="A367" s="4" t="s">
        <v>3252</v>
      </c>
      <c r="B367" s="3" t="s">
        <v>385</v>
      </c>
      <c r="C367" s="4" t="s">
        <v>378</v>
      </c>
      <c r="D367" s="286">
        <v>72</v>
      </c>
      <c r="E367" s="286">
        <v>93</v>
      </c>
      <c r="F367" s="4" t="s">
        <v>915</v>
      </c>
      <c r="G367" s="4" t="s">
        <v>460</v>
      </c>
      <c r="H367" s="4" t="s">
        <v>461</v>
      </c>
      <c r="I367" s="4" t="s">
        <v>460</v>
      </c>
      <c r="J367" s="4" t="s">
        <v>460</v>
      </c>
      <c r="K367" s="4" t="s">
        <v>461</v>
      </c>
    </row>
    <row r="368" spans="1:11" ht="15" thickBot="1" x14ac:dyDescent="0.35">
      <c r="A368" s="4" t="s">
        <v>3253</v>
      </c>
      <c r="B368" s="3" t="s">
        <v>386</v>
      </c>
      <c r="C368" s="4" t="s">
        <v>378</v>
      </c>
      <c r="D368" s="286">
        <v>350</v>
      </c>
      <c r="E368" s="286">
        <v>733</v>
      </c>
      <c r="F368" s="4" t="s">
        <v>918</v>
      </c>
      <c r="G368" s="4" t="s">
        <v>460</v>
      </c>
      <c r="H368" s="4" t="s">
        <v>460</v>
      </c>
      <c r="I368" s="4" t="s">
        <v>460</v>
      </c>
      <c r="J368" s="4" t="s">
        <v>460</v>
      </c>
      <c r="K368" s="4" t="s">
        <v>460</v>
      </c>
    </row>
    <row r="369" spans="1:11" ht="15" thickBot="1" x14ac:dyDescent="0.35">
      <c r="A369" s="4" t="s">
        <v>3254</v>
      </c>
      <c r="B369" s="3" t="s">
        <v>387</v>
      </c>
      <c r="C369" s="4" t="s">
        <v>378</v>
      </c>
      <c r="D369" s="286">
        <v>94</v>
      </c>
      <c r="E369" s="286">
        <v>134</v>
      </c>
      <c r="F369" s="4" t="s">
        <v>916</v>
      </c>
      <c r="G369" s="4" t="s">
        <v>460</v>
      </c>
      <c r="H369" s="4" t="s">
        <v>460</v>
      </c>
      <c r="I369" s="4" t="s">
        <v>460</v>
      </c>
      <c r="J369" s="4" t="s">
        <v>460</v>
      </c>
      <c r="K369" s="4" t="s">
        <v>461</v>
      </c>
    </row>
    <row r="370" spans="1:11" ht="15" thickBot="1" x14ac:dyDescent="0.35">
      <c r="A370" s="4" t="s">
        <v>3255</v>
      </c>
      <c r="B370" s="3" t="s">
        <v>388</v>
      </c>
      <c r="C370" s="4" t="s">
        <v>378</v>
      </c>
      <c r="D370" s="286">
        <v>57</v>
      </c>
      <c r="E370" s="286">
        <v>97</v>
      </c>
      <c r="F370" s="4" t="s">
        <v>976</v>
      </c>
      <c r="G370" s="4" t="s">
        <v>460</v>
      </c>
      <c r="H370" s="4" t="s">
        <v>461</v>
      </c>
      <c r="I370" s="4" t="s">
        <v>460</v>
      </c>
      <c r="J370" s="4" t="s">
        <v>461</v>
      </c>
      <c r="K370" s="4" t="s">
        <v>461</v>
      </c>
    </row>
    <row r="371" spans="1:11" ht="15" thickBot="1" x14ac:dyDescent="0.35">
      <c r="A371" s="4" t="s">
        <v>3256</v>
      </c>
      <c r="B371" s="3" t="s">
        <v>389</v>
      </c>
      <c r="C371" s="4" t="s">
        <v>378</v>
      </c>
      <c r="D371" s="286">
        <v>80</v>
      </c>
      <c r="E371" s="286">
        <v>238</v>
      </c>
      <c r="F371" s="4" t="s">
        <v>977</v>
      </c>
      <c r="G371" s="4" t="s">
        <v>460</v>
      </c>
      <c r="H371" s="4" t="s">
        <v>460</v>
      </c>
      <c r="I371" s="4" t="s">
        <v>460</v>
      </c>
      <c r="J371" s="4" t="s">
        <v>460</v>
      </c>
      <c r="K371" s="4" t="s">
        <v>461</v>
      </c>
    </row>
    <row r="372" spans="1:11" ht="15" thickBot="1" x14ac:dyDescent="0.35">
      <c r="A372" s="4" t="s">
        <v>3257</v>
      </c>
      <c r="B372" s="3" t="s">
        <v>390</v>
      </c>
      <c r="C372" s="4" t="s">
        <v>378</v>
      </c>
      <c r="D372" s="286">
        <v>39</v>
      </c>
      <c r="E372" s="286">
        <v>50</v>
      </c>
      <c r="F372" s="4" t="s">
        <v>945</v>
      </c>
      <c r="G372" s="4" t="s">
        <v>460</v>
      </c>
      <c r="H372" s="4" t="s">
        <v>460</v>
      </c>
      <c r="I372" s="4" t="s">
        <v>460</v>
      </c>
      <c r="J372" s="4" t="s">
        <v>460</v>
      </c>
      <c r="K372" s="4" t="s">
        <v>460</v>
      </c>
    </row>
    <row r="373" spans="1:11" ht="15" thickBot="1" x14ac:dyDescent="0.35">
      <c r="A373" s="4" t="s">
        <v>3258</v>
      </c>
      <c r="B373" s="3" t="s">
        <v>391</v>
      </c>
      <c r="C373" s="4" t="s">
        <v>378</v>
      </c>
      <c r="D373" s="286">
        <v>148</v>
      </c>
      <c r="E373" s="286">
        <v>171</v>
      </c>
      <c r="F373" s="4" t="s">
        <v>983</v>
      </c>
      <c r="G373" s="4" t="s">
        <v>460</v>
      </c>
      <c r="H373" s="4" t="s">
        <v>460</v>
      </c>
      <c r="I373" s="4" t="s">
        <v>460</v>
      </c>
      <c r="J373" s="4" t="s">
        <v>460</v>
      </c>
      <c r="K373" s="4" t="s">
        <v>461</v>
      </c>
    </row>
    <row r="374" spans="1:11" ht="15" thickBot="1" x14ac:dyDescent="0.35">
      <c r="A374" s="4" t="s">
        <v>3259</v>
      </c>
      <c r="B374" s="3" t="s">
        <v>392</v>
      </c>
      <c r="C374" s="4" t="s">
        <v>378</v>
      </c>
      <c r="D374" s="286">
        <v>50</v>
      </c>
      <c r="E374" s="286">
        <v>55</v>
      </c>
      <c r="F374" s="4" t="s">
        <v>977</v>
      </c>
      <c r="G374" s="4" t="s">
        <v>460</v>
      </c>
      <c r="H374" s="4" t="s">
        <v>460</v>
      </c>
      <c r="I374" s="4" t="s">
        <v>460</v>
      </c>
      <c r="J374" s="4" t="s">
        <v>460</v>
      </c>
      <c r="K374" s="4" t="s">
        <v>460</v>
      </c>
    </row>
    <row r="375" spans="1:11" ht="15" thickBot="1" x14ac:dyDescent="0.35">
      <c r="A375" s="4" t="s">
        <v>3260</v>
      </c>
      <c r="B375" s="3" t="s">
        <v>393</v>
      </c>
      <c r="C375" s="4" t="s">
        <v>378</v>
      </c>
      <c r="D375" s="286">
        <v>74</v>
      </c>
      <c r="E375" s="286">
        <v>104</v>
      </c>
      <c r="F375" s="4" t="s">
        <v>927</v>
      </c>
      <c r="G375" s="4" t="s">
        <v>460</v>
      </c>
      <c r="H375" s="4" t="s">
        <v>460</v>
      </c>
      <c r="I375" s="4" t="s">
        <v>460</v>
      </c>
      <c r="J375" s="4" t="s">
        <v>460</v>
      </c>
      <c r="K375" s="4" t="s">
        <v>460</v>
      </c>
    </row>
    <row r="376" spans="1:11" ht="15" thickBot="1" x14ac:dyDescent="0.35">
      <c r="A376" s="4" t="s">
        <v>3261</v>
      </c>
      <c r="B376" s="3" t="s">
        <v>394</v>
      </c>
      <c r="C376" s="4" t="s">
        <v>378</v>
      </c>
      <c r="D376" s="286">
        <v>59</v>
      </c>
      <c r="E376" s="286">
        <v>59</v>
      </c>
      <c r="F376" s="4" t="s">
        <v>977</v>
      </c>
      <c r="G376" s="4" t="s">
        <v>460</v>
      </c>
      <c r="H376" s="4" t="s">
        <v>460</v>
      </c>
      <c r="I376" s="4" t="s">
        <v>460</v>
      </c>
      <c r="J376" s="4" t="s">
        <v>460</v>
      </c>
      <c r="K376" s="4" t="s">
        <v>461</v>
      </c>
    </row>
    <row r="377" spans="1:11" ht="15" thickBot="1" x14ac:dyDescent="0.35">
      <c r="A377" s="4" t="s">
        <v>3262</v>
      </c>
      <c r="B377" s="3" t="s">
        <v>395</v>
      </c>
      <c r="C377" s="4" t="s">
        <v>378</v>
      </c>
      <c r="D377" s="286">
        <v>88</v>
      </c>
      <c r="E377" s="286">
        <v>166</v>
      </c>
      <c r="F377" s="4" t="s">
        <v>915</v>
      </c>
      <c r="G377" s="4" t="s">
        <v>460</v>
      </c>
      <c r="H377" s="4" t="s">
        <v>460</v>
      </c>
      <c r="I377" s="4" t="s">
        <v>460</v>
      </c>
      <c r="J377" s="4" t="s">
        <v>460</v>
      </c>
      <c r="K377" s="4" t="s">
        <v>460</v>
      </c>
    </row>
    <row r="378" spans="1:11" ht="15" thickBot="1" x14ac:dyDescent="0.35">
      <c r="A378" s="4" t="s">
        <v>3263</v>
      </c>
      <c r="B378" s="3" t="s">
        <v>396</v>
      </c>
      <c r="C378" s="4" t="s">
        <v>378</v>
      </c>
      <c r="D378" s="286">
        <v>134</v>
      </c>
      <c r="E378" s="286">
        <v>107</v>
      </c>
      <c r="F378" s="4" t="s">
        <v>945</v>
      </c>
      <c r="G378" s="4" t="s">
        <v>460</v>
      </c>
      <c r="H378" s="4" t="s">
        <v>460</v>
      </c>
      <c r="I378" s="4" t="s">
        <v>460</v>
      </c>
      <c r="J378" s="4" t="s">
        <v>460</v>
      </c>
      <c r="K378" s="4" t="s">
        <v>461</v>
      </c>
    </row>
    <row r="379" spans="1:11" ht="15" thickBot="1" x14ac:dyDescent="0.35">
      <c r="A379" s="4" t="s">
        <v>3264</v>
      </c>
      <c r="B379" s="3" t="s">
        <v>397</v>
      </c>
      <c r="C379" s="4" t="s">
        <v>378</v>
      </c>
      <c r="D379" s="286">
        <v>254</v>
      </c>
      <c r="E379" s="286">
        <v>325</v>
      </c>
      <c r="F379" s="4" t="s">
        <v>1000</v>
      </c>
      <c r="G379" s="4" t="s">
        <v>460</v>
      </c>
      <c r="H379" s="4" t="s">
        <v>460</v>
      </c>
      <c r="I379" s="4" t="s">
        <v>460</v>
      </c>
      <c r="J379" s="4" t="s">
        <v>460</v>
      </c>
      <c r="K379" s="4" t="s">
        <v>460</v>
      </c>
    </row>
    <row r="380" spans="1:11" ht="15" thickBot="1" x14ac:dyDescent="0.35">
      <c r="A380" s="4" t="s">
        <v>3265</v>
      </c>
      <c r="B380" s="3" t="s">
        <v>398</v>
      </c>
      <c r="C380" s="4" t="s">
        <v>378</v>
      </c>
      <c r="D380" s="286">
        <v>25</v>
      </c>
      <c r="E380" s="286">
        <v>38</v>
      </c>
      <c r="F380" s="4" t="s">
        <v>915</v>
      </c>
      <c r="G380" s="4" t="s">
        <v>460</v>
      </c>
      <c r="H380" s="4" t="s">
        <v>460</v>
      </c>
      <c r="I380" s="4" t="s">
        <v>460</v>
      </c>
      <c r="J380" s="4" t="s">
        <v>460</v>
      </c>
      <c r="K380" s="4" t="s">
        <v>460</v>
      </c>
    </row>
    <row r="381" spans="1:11" ht="15" thickBot="1" x14ac:dyDescent="0.35">
      <c r="A381" s="4" t="s">
        <v>3266</v>
      </c>
      <c r="B381" s="3" t="s">
        <v>399</v>
      </c>
      <c r="C381" s="4" t="s">
        <v>378</v>
      </c>
      <c r="D381" s="286">
        <v>55</v>
      </c>
      <c r="E381" s="286">
        <v>72</v>
      </c>
      <c r="F381" s="4" t="s">
        <v>928</v>
      </c>
      <c r="G381" s="4" t="s">
        <v>460</v>
      </c>
      <c r="H381" s="4" t="s">
        <v>460</v>
      </c>
      <c r="I381" s="4" t="s">
        <v>460</v>
      </c>
      <c r="J381" s="4" t="s">
        <v>460</v>
      </c>
      <c r="K381" s="4" t="s">
        <v>460</v>
      </c>
    </row>
    <row r="382" spans="1:11" ht="15" thickBot="1" x14ac:dyDescent="0.35">
      <c r="A382" s="4" t="s">
        <v>3267</v>
      </c>
      <c r="B382" s="3" t="s">
        <v>400</v>
      </c>
      <c r="C382" s="4" t="s">
        <v>378</v>
      </c>
      <c r="D382" s="286">
        <v>138</v>
      </c>
      <c r="E382" s="286">
        <v>208</v>
      </c>
      <c r="F382" s="4" t="s">
        <v>993</v>
      </c>
      <c r="G382" s="4" t="s">
        <v>460</v>
      </c>
      <c r="H382" s="4" t="s">
        <v>460</v>
      </c>
      <c r="I382" s="4" t="s">
        <v>460</v>
      </c>
      <c r="J382" s="4" t="s">
        <v>460</v>
      </c>
      <c r="K382" s="4" t="s">
        <v>461</v>
      </c>
    </row>
    <row r="383" spans="1:11" ht="15" thickBot="1" x14ac:dyDescent="0.35">
      <c r="A383" s="4" t="s">
        <v>3268</v>
      </c>
      <c r="B383" s="3" t="s">
        <v>401</v>
      </c>
      <c r="C383" s="4" t="s">
        <v>378</v>
      </c>
      <c r="D383" s="286">
        <v>42</v>
      </c>
      <c r="E383" s="286">
        <v>74</v>
      </c>
      <c r="F383" s="4" t="s">
        <v>927</v>
      </c>
      <c r="G383" s="4" t="s">
        <v>460</v>
      </c>
      <c r="H383" s="4" t="s">
        <v>460</v>
      </c>
      <c r="I383" s="4" t="s">
        <v>460</v>
      </c>
      <c r="J383" s="4" t="s">
        <v>460</v>
      </c>
      <c r="K383" s="4" t="s">
        <v>460</v>
      </c>
    </row>
    <row r="384" spans="1:11" ht="15" thickBot="1" x14ac:dyDescent="0.35">
      <c r="A384" s="4" t="s">
        <v>3269</v>
      </c>
      <c r="B384" s="3" t="s">
        <v>402</v>
      </c>
      <c r="C384" s="4" t="s">
        <v>378</v>
      </c>
      <c r="D384" s="286">
        <v>75</v>
      </c>
      <c r="E384" s="286">
        <v>138</v>
      </c>
      <c r="F384" s="4" t="s">
        <v>932</v>
      </c>
      <c r="G384" s="4" t="s">
        <v>460</v>
      </c>
      <c r="H384" s="4" t="s">
        <v>460</v>
      </c>
      <c r="I384" s="4" t="s">
        <v>460</v>
      </c>
      <c r="J384" s="4" t="s">
        <v>460</v>
      </c>
      <c r="K384" s="4" t="s">
        <v>460</v>
      </c>
    </row>
    <row r="385" spans="1:11" ht="15" thickBot="1" x14ac:dyDescent="0.35">
      <c r="A385" s="4" t="s">
        <v>3270</v>
      </c>
      <c r="B385" s="3" t="s">
        <v>403</v>
      </c>
      <c r="C385" s="4" t="s">
        <v>378</v>
      </c>
      <c r="D385" s="286">
        <v>16</v>
      </c>
      <c r="E385" s="286">
        <v>54</v>
      </c>
      <c r="F385" s="4" t="s">
        <v>1023</v>
      </c>
      <c r="G385" s="4" t="s">
        <v>460</v>
      </c>
      <c r="H385" s="4" t="s">
        <v>460</v>
      </c>
      <c r="I385" s="4" t="s">
        <v>460</v>
      </c>
      <c r="J385" s="4" t="s">
        <v>461</v>
      </c>
      <c r="K385" s="4" t="s">
        <v>460</v>
      </c>
    </row>
    <row r="386" spans="1:11" ht="15" thickBot="1" x14ac:dyDescent="0.35">
      <c r="A386" s="4" t="s">
        <v>3271</v>
      </c>
      <c r="B386" s="3" t="s">
        <v>404</v>
      </c>
      <c r="C386" s="4" t="s">
        <v>378</v>
      </c>
      <c r="D386" s="286">
        <v>48</v>
      </c>
      <c r="E386" s="286">
        <v>74</v>
      </c>
      <c r="F386" s="4" t="s">
        <v>915</v>
      </c>
      <c r="G386" s="4" t="s">
        <v>460</v>
      </c>
      <c r="H386" s="4" t="s">
        <v>461</v>
      </c>
      <c r="I386" s="4" t="s">
        <v>460</v>
      </c>
      <c r="J386" s="4" t="s">
        <v>460</v>
      </c>
      <c r="K386" s="4" t="s">
        <v>461</v>
      </c>
    </row>
    <row r="387" spans="1:11" ht="15" thickBot="1" x14ac:dyDescent="0.35">
      <c r="A387" s="4" t="s">
        <v>3272</v>
      </c>
      <c r="B387" s="3" t="s">
        <v>405</v>
      </c>
      <c r="C387" s="4" t="s">
        <v>378</v>
      </c>
      <c r="D387" s="286">
        <v>88</v>
      </c>
      <c r="E387" s="286">
        <v>141</v>
      </c>
      <c r="F387" s="4" t="s">
        <v>915</v>
      </c>
      <c r="G387" s="4" t="s">
        <v>460</v>
      </c>
      <c r="H387" s="4" t="s">
        <v>460</v>
      </c>
      <c r="I387" s="4" t="s">
        <v>460</v>
      </c>
      <c r="J387" s="4" t="s">
        <v>460</v>
      </c>
      <c r="K387" s="4" t="s">
        <v>460</v>
      </c>
    </row>
    <row r="388" spans="1:11" ht="15" thickBot="1" x14ac:dyDescent="0.35">
      <c r="A388" s="4" t="s">
        <v>3273</v>
      </c>
      <c r="B388" s="3" t="s">
        <v>406</v>
      </c>
      <c r="C388" s="4" t="s">
        <v>378</v>
      </c>
      <c r="D388" s="286">
        <v>89</v>
      </c>
      <c r="E388" s="286">
        <v>84</v>
      </c>
      <c r="F388" s="4" t="s">
        <v>977</v>
      </c>
      <c r="G388" s="4" t="s">
        <v>460</v>
      </c>
      <c r="H388" s="4" t="s">
        <v>460</v>
      </c>
      <c r="I388" s="4" t="s">
        <v>460</v>
      </c>
      <c r="J388" s="4" t="s">
        <v>460</v>
      </c>
      <c r="K388" s="4" t="s">
        <v>461</v>
      </c>
    </row>
    <row r="389" spans="1:11" ht="15" thickBot="1" x14ac:dyDescent="0.35">
      <c r="A389" s="4" t="s">
        <v>3274</v>
      </c>
      <c r="B389" s="3" t="s">
        <v>407</v>
      </c>
      <c r="C389" s="4" t="s">
        <v>378</v>
      </c>
      <c r="D389" s="286">
        <v>29</v>
      </c>
      <c r="E389" s="286">
        <v>47</v>
      </c>
      <c r="F389" s="4" t="s">
        <v>932</v>
      </c>
      <c r="G389" s="4" t="s">
        <v>460</v>
      </c>
      <c r="H389" s="4" t="s">
        <v>460</v>
      </c>
      <c r="I389" s="4" t="s">
        <v>460</v>
      </c>
      <c r="J389" s="4" t="s">
        <v>460</v>
      </c>
      <c r="K389" s="4" t="s">
        <v>460</v>
      </c>
    </row>
    <row r="390" spans="1:11" ht="15" thickBot="1" x14ac:dyDescent="0.35">
      <c r="A390" s="4" t="s">
        <v>3275</v>
      </c>
      <c r="B390" s="3" t="s">
        <v>408</v>
      </c>
      <c r="C390" s="4" t="s">
        <v>378</v>
      </c>
      <c r="D390" s="286">
        <v>90</v>
      </c>
      <c r="E390" s="286">
        <v>198</v>
      </c>
      <c r="F390" s="4" t="s">
        <v>1035</v>
      </c>
      <c r="G390" s="4" t="s">
        <v>460</v>
      </c>
      <c r="H390" s="4" t="s">
        <v>461</v>
      </c>
      <c r="I390" s="4" t="s">
        <v>460</v>
      </c>
      <c r="J390" s="4" t="s">
        <v>461</v>
      </c>
      <c r="K390" s="4" t="s">
        <v>461</v>
      </c>
    </row>
    <row r="391" spans="1:11" ht="15" thickBot="1" x14ac:dyDescent="0.35">
      <c r="A391" s="4" t="s">
        <v>3276</v>
      </c>
      <c r="B391" s="3" t="s">
        <v>409</v>
      </c>
      <c r="C391" s="4" t="s">
        <v>378</v>
      </c>
      <c r="D391" s="286">
        <v>25</v>
      </c>
      <c r="E391" s="286">
        <v>29</v>
      </c>
      <c r="F391" s="4" t="s">
        <v>945</v>
      </c>
      <c r="G391" s="4" t="s">
        <v>460</v>
      </c>
      <c r="H391" s="4" t="s">
        <v>460</v>
      </c>
      <c r="I391" s="4" t="s">
        <v>460</v>
      </c>
      <c r="J391" s="4" t="s">
        <v>460</v>
      </c>
      <c r="K391" s="4" t="s">
        <v>460</v>
      </c>
    </row>
    <row r="392" spans="1:11" ht="15" thickBot="1" x14ac:dyDescent="0.35">
      <c r="A392" s="4" t="s">
        <v>3277</v>
      </c>
      <c r="B392" s="3" t="s">
        <v>410</v>
      </c>
      <c r="C392" s="4" t="s">
        <v>378</v>
      </c>
      <c r="D392" s="286">
        <v>18</v>
      </c>
      <c r="E392" s="286">
        <v>29</v>
      </c>
      <c r="F392" s="4" t="s">
        <v>928</v>
      </c>
      <c r="G392" s="4" t="s">
        <v>460</v>
      </c>
      <c r="H392" s="4" t="s">
        <v>460</v>
      </c>
      <c r="I392" s="4" t="s">
        <v>460</v>
      </c>
      <c r="J392" s="4" t="s">
        <v>461</v>
      </c>
      <c r="K392" s="4" t="s">
        <v>460</v>
      </c>
    </row>
    <row r="393" spans="1:11" ht="15" thickBot="1" x14ac:dyDescent="0.35">
      <c r="A393" s="4" t="s">
        <v>3278</v>
      </c>
      <c r="B393" s="3" t="s">
        <v>411</v>
      </c>
      <c r="C393" s="4" t="s">
        <v>378</v>
      </c>
      <c r="D393" s="286">
        <v>75</v>
      </c>
      <c r="E393" s="286">
        <v>108</v>
      </c>
      <c r="F393" s="4" t="s">
        <v>1042</v>
      </c>
      <c r="G393" s="4" t="s">
        <v>460</v>
      </c>
      <c r="H393" s="4" t="s">
        <v>460</v>
      </c>
      <c r="I393" s="4" t="s">
        <v>460</v>
      </c>
      <c r="J393" s="4" t="s">
        <v>460</v>
      </c>
      <c r="K393" s="4" t="s">
        <v>460</v>
      </c>
    </row>
    <row r="394" spans="1:11" ht="15" thickBot="1" x14ac:dyDescent="0.35">
      <c r="A394" s="4" t="s">
        <v>3279</v>
      </c>
      <c r="B394" s="3" t="s">
        <v>412</v>
      </c>
      <c r="C394" s="4" t="s">
        <v>378</v>
      </c>
      <c r="D394" s="286">
        <v>32</v>
      </c>
      <c r="E394" s="286">
        <v>66</v>
      </c>
      <c r="F394" s="4" t="s">
        <v>915</v>
      </c>
      <c r="G394" s="4" t="s">
        <v>460</v>
      </c>
      <c r="H394" s="4" t="s">
        <v>460</v>
      </c>
      <c r="I394" s="4" t="s">
        <v>460</v>
      </c>
      <c r="J394" s="4" t="s">
        <v>461</v>
      </c>
      <c r="K394" s="4" t="s">
        <v>460</v>
      </c>
    </row>
    <row r="395" spans="1:11" ht="15" thickBot="1" x14ac:dyDescent="0.35">
      <c r="A395" s="4" t="s">
        <v>3280</v>
      </c>
      <c r="B395" s="3" t="s">
        <v>413</v>
      </c>
      <c r="C395" s="4" t="s">
        <v>378</v>
      </c>
      <c r="D395" s="286">
        <v>63</v>
      </c>
      <c r="E395" s="286">
        <v>87</v>
      </c>
      <c r="F395" s="4" t="s">
        <v>944</v>
      </c>
      <c r="G395" s="4" t="s">
        <v>460</v>
      </c>
      <c r="H395" s="4" t="s">
        <v>460</v>
      </c>
      <c r="I395" s="4" t="s">
        <v>460</v>
      </c>
      <c r="J395" s="4" t="s">
        <v>460</v>
      </c>
      <c r="K395" s="4" t="s">
        <v>460</v>
      </c>
    </row>
    <row r="396" spans="1:11" ht="15" thickBot="1" x14ac:dyDescent="0.35">
      <c r="A396" s="4" t="s">
        <v>3281</v>
      </c>
      <c r="B396" s="3" t="s">
        <v>414</v>
      </c>
      <c r="C396" s="4" t="s">
        <v>378</v>
      </c>
      <c r="D396" s="286">
        <v>40</v>
      </c>
      <c r="E396" s="286">
        <v>60</v>
      </c>
      <c r="F396" s="4" t="s">
        <v>916</v>
      </c>
      <c r="G396" s="4" t="s">
        <v>460</v>
      </c>
      <c r="H396" s="4" t="s">
        <v>460</v>
      </c>
      <c r="I396" s="4" t="s">
        <v>460</v>
      </c>
      <c r="J396" s="4" t="s">
        <v>460</v>
      </c>
      <c r="K396" s="4" t="s">
        <v>461</v>
      </c>
    </row>
    <row r="397" spans="1:11" ht="15" thickBot="1" x14ac:dyDescent="0.35">
      <c r="A397" s="4" t="s">
        <v>3282</v>
      </c>
      <c r="B397" s="3" t="s">
        <v>415</v>
      </c>
      <c r="C397" s="4" t="s">
        <v>378</v>
      </c>
      <c r="D397" s="286">
        <v>46</v>
      </c>
      <c r="E397" s="286">
        <v>109</v>
      </c>
      <c r="F397" s="4" t="s">
        <v>915</v>
      </c>
      <c r="G397" s="4" t="s">
        <v>460</v>
      </c>
      <c r="H397" s="4" t="s">
        <v>460</v>
      </c>
      <c r="I397" s="4" t="s">
        <v>460</v>
      </c>
      <c r="J397" s="4" t="s">
        <v>460</v>
      </c>
      <c r="K397" s="4" t="s">
        <v>460</v>
      </c>
    </row>
    <row r="398" spans="1:11" ht="15" thickBot="1" x14ac:dyDescent="0.35">
      <c r="A398" s="4" t="s">
        <v>3283</v>
      </c>
      <c r="B398" s="3" t="s">
        <v>416</v>
      </c>
      <c r="C398" s="4" t="s">
        <v>378</v>
      </c>
      <c r="D398" s="286">
        <v>22</v>
      </c>
      <c r="E398" s="286">
        <v>58</v>
      </c>
      <c r="F398" s="4" t="s">
        <v>915</v>
      </c>
      <c r="G398" s="4" t="s">
        <v>460</v>
      </c>
      <c r="H398" s="4" t="s">
        <v>460</v>
      </c>
      <c r="I398" s="4" t="s">
        <v>460</v>
      </c>
      <c r="J398" s="4" t="s">
        <v>460</v>
      </c>
      <c r="K398" s="4" t="s">
        <v>460</v>
      </c>
    </row>
    <row r="399" spans="1:11" ht="15" thickBot="1" x14ac:dyDescent="0.35">
      <c r="A399" s="45" t="s">
        <v>3288</v>
      </c>
      <c r="B399" s="3" t="s">
        <v>417</v>
      </c>
      <c r="C399" s="4" t="s">
        <v>378</v>
      </c>
      <c r="D399" s="286">
        <v>51</v>
      </c>
      <c r="E399" s="286">
        <v>137</v>
      </c>
      <c r="F399" s="4" t="s">
        <v>918</v>
      </c>
      <c r="G399" s="4" t="s">
        <v>460</v>
      </c>
      <c r="H399" s="4" t="s">
        <v>460</v>
      </c>
      <c r="I399" s="4" t="s">
        <v>460</v>
      </c>
      <c r="J399" s="4" t="s">
        <v>460</v>
      </c>
      <c r="K399" s="4" t="s">
        <v>460</v>
      </c>
    </row>
    <row r="400" spans="1:11" ht="15" thickBot="1" x14ac:dyDescent="0.35">
      <c r="A400" s="4" t="s">
        <v>3284</v>
      </c>
      <c r="B400" s="3" t="s">
        <v>418</v>
      </c>
      <c r="C400" s="4" t="s">
        <v>378</v>
      </c>
      <c r="D400" s="286">
        <v>66</v>
      </c>
      <c r="E400" s="286">
        <v>176</v>
      </c>
      <c r="F400" s="4" t="s">
        <v>977</v>
      </c>
      <c r="G400" s="4" t="s">
        <v>460</v>
      </c>
      <c r="H400" s="4" t="s">
        <v>460</v>
      </c>
      <c r="I400" s="4" t="s">
        <v>460</v>
      </c>
      <c r="J400" s="4" t="s">
        <v>460</v>
      </c>
      <c r="K400" s="4" t="s">
        <v>461</v>
      </c>
    </row>
    <row r="401" spans="1:11" ht="15" thickBot="1" x14ac:dyDescent="0.35">
      <c r="A401" s="4" t="s">
        <v>3285</v>
      </c>
      <c r="B401" s="3" t="s">
        <v>419</v>
      </c>
      <c r="C401" s="4" t="s">
        <v>378</v>
      </c>
      <c r="D401" s="286">
        <v>81</v>
      </c>
      <c r="E401" s="286">
        <v>133</v>
      </c>
      <c r="F401" s="4" t="s">
        <v>915</v>
      </c>
      <c r="G401" s="4" t="s">
        <v>460</v>
      </c>
      <c r="H401" s="4" t="s">
        <v>461</v>
      </c>
      <c r="I401" s="4" t="s">
        <v>460</v>
      </c>
      <c r="J401" s="4" t="s">
        <v>460</v>
      </c>
      <c r="K401" s="4" t="s">
        <v>461</v>
      </c>
    </row>
    <row r="402" spans="1:11" ht="15" thickBot="1" x14ac:dyDescent="0.35">
      <c r="A402" s="4" t="s">
        <v>3286</v>
      </c>
      <c r="B402" s="3" t="s">
        <v>420</v>
      </c>
      <c r="C402" s="4" t="s">
        <v>378</v>
      </c>
      <c r="D402" s="286">
        <v>54</v>
      </c>
      <c r="E402" s="286">
        <v>88</v>
      </c>
      <c r="F402" s="4" t="s">
        <v>923</v>
      </c>
      <c r="G402" s="4" t="s">
        <v>460</v>
      </c>
      <c r="H402" s="4" t="s">
        <v>460</v>
      </c>
      <c r="I402" s="4" t="s">
        <v>460</v>
      </c>
      <c r="J402" s="4" t="s">
        <v>460</v>
      </c>
      <c r="K402" s="4" t="s">
        <v>461</v>
      </c>
    </row>
    <row r="403" spans="1:11" ht="15" thickBot="1" x14ac:dyDescent="0.35">
      <c r="A403" s="4" t="s">
        <v>3287</v>
      </c>
      <c r="B403" s="3" t="s">
        <v>421</v>
      </c>
      <c r="C403" s="4" t="s">
        <v>378</v>
      </c>
      <c r="D403" s="286">
        <v>62</v>
      </c>
      <c r="E403" s="286">
        <v>112</v>
      </c>
      <c r="F403" s="4" t="s">
        <v>997</v>
      </c>
      <c r="G403" s="4" t="s">
        <v>460</v>
      </c>
      <c r="H403" s="4" t="s">
        <v>460</v>
      </c>
      <c r="I403" s="4" t="s">
        <v>460</v>
      </c>
      <c r="J403" s="4" t="s">
        <v>460</v>
      </c>
      <c r="K403" s="4" t="s">
        <v>461</v>
      </c>
    </row>
    <row r="404" spans="1:11" x14ac:dyDescent="0.3">
      <c r="B404" s="127" t="s">
        <v>2553</v>
      </c>
      <c r="C404" s="278"/>
      <c r="D404" s="291">
        <f>SUM(D360:D403)</f>
        <v>3496</v>
      </c>
      <c r="E404" s="291">
        <f>SUM(E360:E403)</f>
        <v>5767</v>
      </c>
      <c r="F404" s="279"/>
      <c r="G404" s="280">
        <v>1</v>
      </c>
      <c r="H404" s="280">
        <v>0.88636363636363635</v>
      </c>
      <c r="I404" s="280">
        <v>1</v>
      </c>
      <c r="J404" s="280">
        <v>0.84090909090909094</v>
      </c>
      <c r="K404" s="281">
        <v>0.54545454545454541</v>
      </c>
    </row>
    <row r="405" spans="1:11" ht="15" thickBot="1" x14ac:dyDescent="0.35">
      <c r="B405" s="128" t="s">
        <v>2554</v>
      </c>
      <c r="C405" s="282"/>
      <c r="D405" s="292">
        <f>D404/44</f>
        <v>79.454545454545453</v>
      </c>
      <c r="E405" s="292">
        <f>E404/44</f>
        <v>131.06818181818181</v>
      </c>
      <c r="F405" s="283"/>
      <c r="G405" s="283"/>
      <c r="H405" s="283"/>
      <c r="I405" s="283"/>
      <c r="J405" s="283"/>
      <c r="K405" s="284"/>
    </row>
    <row r="406" spans="1:11" ht="15" thickBot="1" x14ac:dyDescent="0.35"/>
    <row r="407" spans="1:11" ht="15" thickBot="1" x14ac:dyDescent="0.35">
      <c r="B407" s="540" t="s">
        <v>2555</v>
      </c>
      <c r="C407" s="541"/>
      <c r="D407" s="542">
        <f>D404+D357+D311+D233+D154+D74</f>
        <v>6524</v>
      </c>
      <c r="E407" s="543">
        <f>E404+E357+E311+E233+E154+E74</f>
        <v>12181</v>
      </c>
      <c r="F407" s="544"/>
    </row>
  </sheetData>
  <sortState ref="B2:O386">
    <sortCondition ref="C2:C386"/>
    <sortCondition ref="B2:B386"/>
  </sortState>
  <hyperlinks>
    <hyperlink ref="G1" location="'Table of Contents'!A1" display="Return to Table of Contents"/>
    <hyperlink ref="G1:H1" location="'Table of Contents'!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8"/>
  <sheetViews>
    <sheetView zoomScale="75" zoomScaleNormal="75" workbookViewId="0">
      <pane ySplit="3" topLeftCell="A4" activePane="bottomLeft" state="frozen"/>
      <selection pane="bottomLeft" activeCell="B4" sqref="B4"/>
    </sheetView>
  </sheetViews>
  <sheetFormatPr defaultRowHeight="14.4" x14ac:dyDescent="0.3"/>
  <cols>
    <col min="1" max="1" width="8.88671875" style="312"/>
    <col min="2" max="2" width="54.77734375" style="312" bestFit="1" customWidth="1"/>
    <col min="3" max="3" width="29.5546875" style="323" bestFit="1" customWidth="1"/>
    <col min="4" max="4" width="14.77734375" style="323" customWidth="1"/>
    <col min="5" max="5" width="28" style="323" bestFit="1" customWidth="1"/>
    <col min="6" max="6" width="14.77734375" style="323" customWidth="1"/>
    <col min="7" max="7" width="11.109375" style="300" bestFit="1" customWidth="1"/>
    <col min="8" max="8" width="11.109375" style="323" bestFit="1" customWidth="1"/>
    <col min="9" max="9" width="11.109375" style="300" bestFit="1" customWidth="1"/>
    <col min="10" max="10" width="11.109375" style="323" bestFit="1" customWidth="1"/>
    <col min="11" max="12" width="14.77734375" style="323" customWidth="1"/>
    <col min="13" max="13" width="11.109375" style="300" bestFit="1" customWidth="1"/>
    <col min="14" max="14" width="11.109375" style="323" bestFit="1" customWidth="1"/>
    <col min="15" max="15" width="11.109375" style="300" bestFit="1" customWidth="1"/>
    <col min="16" max="16" width="11.109375" style="323" bestFit="1" customWidth="1"/>
    <col min="17" max="18" width="14.77734375" style="323" customWidth="1"/>
    <col min="19" max="19" width="11.109375" style="300" bestFit="1" customWidth="1"/>
    <col min="20" max="20" width="11.109375" style="323" bestFit="1" customWidth="1"/>
    <col min="21" max="21" width="11.109375" style="300" bestFit="1" customWidth="1"/>
    <col min="22" max="22" width="11.109375" style="323" bestFit="1" customWidth="1"/>
    <col min="23" max="24" width="14.77734375" style="323" customWidth="1"/>
    <col min="25" max="16384" width="8.88671875" style="312"/>
  </cols>
  <sheetData>
    <row r="1" spans="1:24" customFormat="1" ht="17.399999999999999" x14ac:dyDescent="0.3">
      <c r="B1" s="16" t="s">
        <v>2546</v>
      </c>
      <c r="C1" s="12"/>
      <c r="D1" s="13" t="s">
        <v>440</v>
      </c>
      <c r="E1" s="12"/>
      <c r="F1" s="14"/>
      <c r="G1" s="633" t="s">
        <v>2545</v>
      </c>
      <c r="H1" s="641"/>
      <c r="I1" s="640"/>
      <c r="J1" s="12"/>
      <c r="O1" s="60"/>
      <c r="P1" s="60"/>
      <c r="S1" s="29"/>
    </row>
    <row r="2" spans="1:24" ht="15" thickBot="1" x14ac:dyDescent="0.35"/>
    <row r="3" spans="1:24" s="269" customFormat="1" ht="56.4" thickBot="1" x14ac:dyDescent="0.35">
      <c r="A3" s="269" t="s">
        <v>3174</v>
      </c>
      <c r="B3" s="268" t="s">
        <v>0</v>
      </c>
      <c r="C3" s="308" t="s">
        <v>1</v>
      </c>
      <c r="D3" s="308" t="s">
        <v>1054</v>
      </c>
      <c r="E3" s="308" t="s">
        <v>1055</v>
      </c>
      <c r="F3" s="308" t="s">
        <v>1056</v>
      </c>
      <c r="G3" s="301" t="s">
        <v>1057</v>
      </c>
      <c r="H3" s="308" t="s">
        <v>1058</v>
      </c>
      <c r="I3" s="301" t="s">
        <v>1059</v>
      </c>
      <c r="J3" s="308" t="s">
        <v>1060</v>
      </c>
      <c r="K3" s="308" t="s">
        <v>1061</v>
      </c>
      <c r="L3" s="308" t="s">
        <v>1062</v>
      </c>
      <c r="M3" s="301" t="s">
        <v>1063</v>
      </c>
      <c r="N3" s="308" t="s">
        <v>1064</v>
      </c>
      <c r="O3" s="301" t="s">
        <v>1065</v>
      </c>
      <c r="P3" s="308" t="s">
        <v>1066</v>
      </c>
      <c r="Q3" s="308" t="s">
        <v>1067</v>
      </c>
      <c r="R3" s="308" t="s">
        <v>1068</v>
      </c>
      <c r="S3" s="301" t="s">
        <v>1069</v>
      </c>
      <c r="T3" s="308" t="s">
        <v>1070</v>
      </c>
      <c r="U3" s="301" t="s">
        <v>1071</v>
      </c>
      <c r="V3" s="308" t="s">
        <v>1072</v>
      </c>
      <c r="W3" s="308" t="s">
        <v>1073</v>
      </c>
      <c r="X3" s="308" t="s">
        <v>1074</v>
      </c>
    </row>
    <row r="4" spans="1:24" ht="15" thickBot="1" x14ac:dyDescent="0.35">
      <c r="A4" s="4" t="s">
        <v>3175</v>
      </c>
      <c r="B4" s="309" t="s">
        <v>12</v>
      </c>
      <c r="C4" s="310" t="s">
        <v>13</v>
      </c>
      <c r="D4" s="310" t="s">
        <v>1102</v>
      </c>
      <c r="E4" s="310" t="s">
        <v>1103</v>
      </c>
      <c r="F4" s="310" t="s">
        <v>1087</v>
      </c>
      <c r="G4" s="294">
        <v>1</v>
      </c>
      <c r="H4" s="311" t="s">
        <v>1104</v>
      </c>
      <c r="I4" s="294">
        <v>1</v>
      </c>
      <c r="J4" s="311" t="s">
        <v>1105</v>
      </c>
      <c r="K4" s="310" t="s">
        <v>461</v>
      </c>
      <c r="L4" s="310" t="s">
        <v>1084</v>
      </c>
      <c r="M4" s="302">
        <v>0</v>
      </c>
      <c r="N4" s="310" t="s">
        <v>34</v>
      </c>
      <c r="O4" s="302">
        <v>0</v>
      </c>
      <c r="P4" s="310" t="s">
        <v>34</v>
      </c>
      <c r="Q4" s="310" t="s">
        <v>34</v>
      </c>
      <c r="R4" s="310" t="s">
        <v>34</v>
      </c>
      <c r="S4" s="302">
        <v>0</v>
      </c>
      <c r="T4" s="310" t="s">
        <v>34</v>
      </c>
      <c r="U4" s="302">
        <v>0</v>
      </c>
      <c r="V4" s="310" t="s">
        <v>34</v>
      </c>
      <c r="W4" s="310" t="s">
        <v>34</v>
      </c>
      <c r="X4" s="310" t="s">
        <v>34</v>
      </c>
    </row>
    <row r="5" spans="1:24" ht="15" thickBot="1" x14ac:dyDescent="0.35">
      <c r="A5" s="4" t="s">
        <v>3176</v>
      </c>
      <c r="B5" s="309" t="s">
        <v>16</v>
      </c>
      <c r="C5" s="310" t="s">
        <v>13</v>
      </c>
      <c r="D5" s="310" t="s">
        <v>1113</v>
      </c>
      <c r="E5" s="310" t="s">
        <v>1138</v>
      </c>
      <c r="F5" s="310" t="s">
        <v>1087</v>
      </c>
      <c r="G5" s="302">
        <v>0</v>
      </c>
      <c r="H5" s="310" t="s">
        <v>34</v>
      </c>
      <c r="I5" s="302">
        <v>0</v>
      </c>
      <c r="J5" s="310" t="s">
        <v>34</v>
      </c>
      <c r="K5" s="310" t="s">
        <v>34</v>
      </c>
      <c r="L5" s="310" t="s">
        <v>34</v>
      </c>
      <c r="M5" s="302">
        <v>0</v>
      </c>
      <c r="N5" s="310" t="s">
        <v>34</v>
      </c>
      <c r="O5" s="302">
        <v>0</v>
      </c>
      <c r="P5" s="310" t="s">
        <v>34</v>
      </c>
      <c r="Q5" s="310" t="s">
        <v>34</v>
      </c>
      <c r="R5" s="310" t="s">
        <v>34</v>
      </c>
      <c r="S5" s="302">
        <v>0</v>
      </c>
      <c r="T5" s="310" t="s">
        <v>34</v>
      </c>
      <c r="U5" s="302">
        <v>0</v>
      </c>
      <c r="V5" s="310" t="s">
        <v>34</v>
      </c>
      <c r="W5" s="310" t="s">
        <v>34</v>
      </c>
      <c r="X5" s="310" t="s">
        <v>34</v>
      </c>
    </row>
    <row r="6" spans="1:24" ht="15" thickBot="1" x14ac:dyDescent="0.35">
      <c r="A6" s="4" t="s">
        <v>3177</v>
      </c>
      <c r="B6" s="309" t="s">
        <v>17</v>
      </c>
      <c r="C6" s="310" t="s">
        <v>13</v>
      </c>
      <c r="D6" s="310" t="s">
        <v>1165</v>
      </c>
      <c r="E6" s="310" t="s">
        <v>1166</v>
      </c>
      <c r="F6" s="310" t="s">
        <v>1087</v>
      </c>
      <c r="G6" s="294">
        <v>1</v>
      </c>
      <c r="H6" s="311" t="s">
        <v>1108</v>
      </c>
      <c r="I6" s="294">
        <v>0.85</v>
      </c>
      <c r="J6" s="311" t="s">
        <v>1167</v>
      </c>
      <c r="K6" s="310" t="s">
        <v>461</v>
      </c>
      <c r="L6" s="310" t="s">
        <v>1084</v>
      </c>
      <c r="M6" s="294">
        <v>0</v>
      </c>
      <c r="N6" s="310" t="s">
        <v>34</v>
      </c>
      <c r="O6" s="294">
        <v>0</v>
      </c>
      <c r="P6" s="310" t="s">
        <v>34</v>
      </c>
      <c r="Q6" s="310" t="s">
        <v>34</v>
      </c>
      <c r="R6" s="310" t="s">
        <v>34</v>
      </c>
      <c r="S6" s="294">
        <v>0</v>
      </c>
      <c r="T6" s="310" t="s">
        <v>34</v>
      </c>
      <c r="U6" s="294">
        <v>0</v>
      </c>
      <c r="V6" s="310" t="s">
        <v>34</v>
      </c>
      <c r="W6" s="310" t="s">
        <v>34</v>
      </c>
      <c r="X6" s="310" t="s">
        <v>34</v>
      </c>
    </row>
    <row r="7" spans="1:24" ht="15" thickBot="1" x14ac:dyDescent="0.35">
      <c r="A7" s="4" t="s">
        <v>3178</v>
      </c>
      <c r="B7" s="309" t="s">
        <v>20</v>
      </c>
      <c r="C7" s="310" t="s">
        <v>13</v>
      </c>
      <c r="D7" s="310" t="s">
        <v>1102</v>
      </c>
      <c r="E7" s="310" t="s">
        <v>1168</v>
      </c>
      <c r="F7" s="310" t="s">
        <v>1087</v>
      </c>
      <c r="G7" s="294">
        <v>0.4</v>
      </c>
      <c r="H7" s="311" t="s">
        <v>1169</v>
      </c>
      <c r="I7" s="294">
        <v>0.33950000000000002</v>
      </c>
      <c r="J7" s="310" t="s">
        <v>34</v>
      </c>
      <c r="K7" s="310" t="s">
        <v>460</v>
      </c>
      <c r="L7" s="310" t="s">
        <v>1084</v>
      </c>
      <c r="M7" s="294">
        <v>0</v>
      </c>
      <c r="N7" s="310" t="s">
        <v>34</v>
      </c>
      <c r="O7" s="294">
        <v>0</v>
      </c>
      <c r="P7" s="310" t="s">
        <v>34</v>
      </c>
      <c r="Q7" s="310" t="s">
        <v>461</v>
      </c>
      <c r="R7" s="310" t="s">
        <v>34</v>
      </c>
      <c r="S7" s="294">
        <v>0</v>
      </c>
      <c r="T7" s="310" t="s">
        <v>34</v>
      </c>
      <c r="U7" s="294">
        <v>0</v>
      </c>
      <c r="V7" s="310" t="s">
        <v>34</v>
      </c>
      <c r="W7" s="310" t="s">
        <v>461</v>
      </c>
      <c r="X7" s="310" t="s">
        <v>34</v>
      </c>
    </row>
    <row r="8" spans="1:24" ht="15" thickBot="1" x14ac:dyDescent="0.35">
      <c r="A8" s="4" t="s">
        <v>3179</v>
      </c>
      <c r="B8" s="309" t="s">
        <v>23</v>
      </c>
      <c r="C8" s="310" t="s">
        <v>13</v>
      </c>
      <c r="D8" s="310" t="s">
        <v>1172</v>
      </c>
      <c r="E8" s="310" t="s">
        <v>1173</v>
      </c>
      <c r="F8" s="310" t="s">
        <v>1055</v>
      </c>
      <c r="G8" s="294">
        <v>0</v>
      </c>
      <c r="H8" s="310" t="s">
        <v>34</v>
      </c>
      <c r="I8" s="294">
        <v>0</v>
      </c>
      <c r="J8" s="310" t="s">
        <v>34</v>
      </c>
      <c r="K8" s="310" t="s">
        <v>461</v>
      </c>
      <c r="L8" s="310" t="s">
        <v>34</v>
      </c>
      <c r="M8" s="294">
        <v>0</v>
      </c>
      <c r="N8" s="310" t="s">
        <v>34</v>
      </c>
      <c r="O8" s="294">
        <v>0</v>
      </c>
      <c r="P8" s="310" t="s">
        <v>34</v>
      </c>
      <c r="Q8" s="310" t="s">
        <v>461</v>
      </c>
      <c r="R8" s="310" t="s">
        <v>34</v>
      </c>
      <c r="S8" s="294">
        <v>0</v>
      </c>
      <c r="T8" s="310" t="s">
        <v>34</v>
      </c>
      <c r="U8" s="294">
        <v>0</v>
      </c>
      <c r="V8" s="310" t="s">
        <v>34</v>
      </c>
      <c r="W8" s="310" t="s">
        <v>461</v>
      </c>
      <c r="X8" s="310" t="s">
        <v>34</v>
      </c>
    </row>
    <row r="9" spans="1:24" ht="15" thickBot="1" x14ac:dyDescent="0.35">
      <c r="A9" s="4" t="s">
        <v>3180</v>
      </c>
      <c r="B9" s="309" t="s">
        <v>24</v>
      </c>
      <c r="C9" s="310" t="s">
        <v>13</v>
      </c>
      <c r="D9" s="310" t="s">
        <v>1179</v>
      </c>
      <c r="E9" s="310" t="s">
        <v>1180</v>
      </c>
      <c r="F9" s="310" t="s">
        <v>1087</v>
      </c>
      <c r="G9" s="294">
        <v>0.75</v>
      </c>
      <c r="H9" s="311" t="s">
        <v>1181</v>
      </c>
      <c r="I9" s="294">
        <v>0.6</v>
      </c>
      <c r="J9" s="310" t="s">
        <v>34</v>
      </c>
      <c r="K9" s="310" t="s">
        <v>460</v>
      </c>
      <c r="L9" s="310" t="s">
        <v>1144</v>
      </c>
      <c r="M9" s="302">
        <v>0</v>
      </c>
      <c r="N9" s="310" t="s">
        <v>34</v>
      </c>
      <c r="O9" s="302">
        <v>0</v>
      </c>
      <c r="P9" s="310" t="s">
        <v>34</v>
      </c>
      <c r="Q9" s="310" t="s">
        <v>34</v>
      </c>
      <c r="R9" s="310" t="s">
        <v>34</v>
      </c>
      <c r="S9" s="302">
        <v>0</v>
      </c>
      <c r="T9" s="310" t="s">
        <v>34</v>
      </c>
      <c r="U9" s="302">
        <v>0</v>
      </c>
      <c r="V9" s="310" t="s">
        <v>34</v>
      </c>
      <c r="W9" s="310" t="s">
        <v>34</v>
      </c>
      <c r="X9" s="310" t="s">
        <v>34</v>
      </c>
    </row>
    <row r="10" spans="1:24" ht="15" thickBot="1" x14ac:dyDescent="0.35">
      <c r="A10" s="4" t="s">
        <v>3181</v>
      </c>
      <c r="B10" s="309" t="s">
        <v>25</v>
      </c>
      <c r="C10" s="310" t="s">
        <v>13</v>
      </c>
      <c r="D10" s="310" t="s">
        <v>1179</v>
      </c>
      <c r="E10" s="310" t="s">
        <v>1182</v>
      </c>
      <c r="F10" s="310" t="s">
        <v>1183</v>
      </c>
      <c r="G10" s="294">
        <v>0.6</v>
      </c>
      <c r="H10" s="311" t="s">
        <v>1184</v>
      </c>
      <c r="I10" s="294">
        <v>0.6</v>
      </c>
      <c r="J10" s="311" t="s">
        <v>1185</v>
      </c>
      <c r="K10" s="310" t="s">
        <v>34</v>
      </c>
      <c r="L10" s="310" t="s">
        <v>1084</v>
      </c>
      <c r="M10" s="302">
        <v>0</v>
      </c>
      <c r="N10" s="310" t="s">
        <v>34</v>
      </c>
      <c r="O10" s="302">
        <v>0</v>
      </c>
      <c r="P10" s="310" t="s">
        <v>34</v>
      </c>
      <c r="Q10" s="310" t="s">
        <v>34</v>
      </c>
      <c r="R10" s="310" t="s">
        <v>34</v>
      </c>
      <c r="S10" s="302">
        <v>0</v>
      </c>
      <c r="T10" s="310" t="s">
        <v>34</v>
      </c>
      <c r="U10" s="302">
        <v>0</v>
      </c>
      <c r="V10" s="310" t="s">
        <v>34</v>
      </c>
      <c r="W10" s="310" t="s">
        <v>34</v>
      </c>
      <c r="X10" s="310" t="s">
        <v>34</v>
      </c>
    </row>
    <row r="11" spans="1:24" ht="15" thickBot="1" x14ac:dyDescent="0.35">
      <c r="A11" s="4" t="s">
        <v>3182</v>
      </c>
      <c r="B11" s="309" t="s">
        <v>26</v>
      </c>
      <c r="C11" s="310" t="s">
        <v>13</v>
      </c>
      <c r="D11" s="310" t="s">
        <v>1188</v>
      </c>
      <c r="E11" s="310" t="s">
        <v>1189</v>
      </c>
      <c r="F11" s="310" t="s">
        <v>1081</v>
      </c>
      <c r="G11" s="294">
        <v>0</v>
      </c>
      <c r="H11" s="310" t="s">
        <v>34</v>
      </c>
      <c r="I11" s="294">
        <v>0</v>
      </c>
      <c r="J11" s="310" t="s">
        <v>34</v>
      </c>
      <c r="K11" s="310" t="s">
        <v>34</v>
      </c>
      <c r="L11" s="310" t="s">
        <v>34</v>
      </c>
      <c r="M11" s="294">
        <v>0</v>
      </c>
      <c r="N11" s="310" t="s">
        <v>34</v>
      </c>
      <c r="O11" s="294">
        <v>0</v>
      </c>
      <c r="P11" s="310" t="s">
        <v>34</v>
      </c>
      <c r="Q11" s="310" t="s">
        <v>34</v>
      </c>
      <c r="R11" s="310" t="s">
        <v>34</v>
      </c>
      <c r="S11" s="294">
        <v>0</v>
      </c>
      <c r="T11" s="310" t="s">
        <v>34</v>
      </c>
      <c r="U11" s="294">
        <v>0</v>
      </c>
      <c r="V11" s="310" t="s">
        <v>34</v>
      </c>
      <c r="W11" s="310" t="s">
        <v>34</v>
      </c>
      <c r="X11" s="310" t="s">
        <v>34</v>
      </c>
    </row>
    <row r="12" spans="1:24" ht="15" thickBot="1" x14ac:dyDescent="0.35">
      <c r="A12" s="4" t="s">
        <v>3183</v>
      </c>
      <c r="B12" s="309" t="s">
        <v>27</v>
      </c>
      <c r="C12" s="310" t="s">
        <v>13</v>
      </c>
      <c r="D12" s="310" t="s">
        <v>1179</v>
      </c>
      <c r="E12" s="310" t="s">
        <v>1190</v>
      </c>
      <c r="F12" s="310" t="s">
        <v>1087</v>
      </c>
      <c r="G12" s="294">
        <v>0.35</v>
      </c>
      <c r="H12" s="311" t="s">
        <v>1191</v>
      </c>
      <c r="I12" s="294">
        <v>0.35</v>
      </c>
      <c r="J12" s="311" t="s">
        <v>1192</v>
      </c>
      <c r="K12" s="310" t="s">
        <v>34</v>
      </c>
      <c r="L12" s="310" t="s">
        <v>1084</v>
      </c>
      <c r="M12" s="302">
        <v>0</v>
      </c>
      <c r="N12" s="310" t="s">
        <v>34</v>
      </c>
      <c r="O12" s="302">
        <v>0</v>
      </c>
      <c r="P12" s="310" t="s">
        <v>34</v>
      </c>
      <c r="Q12" s="310" t="s">
        <v>34</v>
      </c>
      <c r="R12" s="310" t="s">
        <v>34</v>
      </c>
      <c r="S12" s="302">
        <v>0</v>
      </c>
      <c r="T12" s="310" t="s">
        <v>34</v>
      </c>
      <c r="U12" s="302">
        <v>0</v>
      </c>
      <c r="V12" s="310" t="s">
        <v>34</v>
      </c>
      <c r="W12" s="310" t="s">
        <v>34</v>
      </c>
      <c r="X12" s="310" t="s">
        <v>34</v>
      </c>
    </row>
    <row r="13" spans="1:24" ht="15" thickBot="1" x14ac:dyDescent="0.35">
      <c r="A13" s="4" t="s">
        <v>3184</v>
      </c>
      <c r="B13" s="309" t="s">
        <v>30</v>
      </c>
      <c r="C13" s="310" t="s">
        <v>13</v>
      </c>
      <c r="D13" s="310" t="s">
        <v>1241</v>
      </c>
      <c r="E13" s="310" t="s">
        <v>1242</v>
      </c>
      <c r="F13" s="310" t="s">
        <v>1055</v>
      </c>
      <c r="G13" s="294">
        <v>0</v>
      </c>
      <c r="H13" s="310" t="s">
        <v>34</v>
      </c>
      <c r="I13" s="294">
        <v>0</v>
      </c>
      <c r="J13" s="310" t="s">
        <v>34</v>
      </c>
      <c r="K13" s="310" t="s">
        <v>34</v>
      </c>
      <c r="L13" s="310" t="s">
        <v>34</v>
      </c>
      <c r="M13" s="294">
        <v>0</v>
      </c>
      <c r="N13" s="310" t="s">
        <v>34</v>
      </c>
      <c r="O13" s="294">
        <v>0</v>
      </c>
      <c r="P13" s="310" t="s">
        <v>34</v>
      </c>
      <c r="Q13" s="310" t="s">
        <v>34</v>
      </c>
      <c r="R13" s="310" t="s">
        <v>34</v>
      </c>
      <c r="S13" s="294">
        <v>0</v>
      </c>
      <c r="T13" s="310" t="s">
        <v>34</v>
      </c>
      <c r="U13" s="294">
        <v>0</v>
      </c>
      <c r="V13" s="310" t="s">
        <v>34</v>
      </c>
      <c r="W13" s="310" t="s">
        <v>34</v>
      </c>
      <c r="X13" s="310" t="s">
        <v>34</v>
      </c>
    </row>
    <row r="14" spans="1:24" ht="15" thickBot="1" x14ac:dyDescent="0.35">
      <c r="A14" s="4" t="s">
        <v>3185</v>
      </c>
      <c r="B14" s="309" t="s">
        <v>31</v>
      </c>
      <c r="C14" s="310" t="s">
        <v>13</v>
      </c>
      <c r="D14" s="310" t="s">
        <v>1261</v>
      </c>
      <c r="E14" s="310" t="s">
        <v>1262</v>
      </c>
      <c r="F14" s="310" t="s">
        <v>1055</v>
      </c>
      <c r="G14" s="294">
        <v>0.5</v>
      </c>
      <c r="H14" s="311" t="s">
        <v>1105</v>
      </c>
      <c r="I14" s="294">
        <v>0.5</v>
      </c>
      <c r="J14" s="311" t="s">
        <v>1263</v>
      </c>
      <c r="K14" s="310" t="s">
        <v>461</v>
      </c>
      <c r="L14" s="310" t="s">
        <v>34</v>
      </c>
      <c r="M14" s="294">
        <v>0</v>
      </c>
      <c r="N14" s="310" t="s">
        <v>34</v>
      </c>
      <c r="O14" s="294">
        <v>0</v>
      </c>
      <c r="P14" s="310" t="s">
        <v>34</v>
      </c>
      <c r="Q14" s="310" t="s">
        <v>461</v>
      </c>
      <c r="R14" s="310" t="s">
        <v>34</v>
      </c>
      <c r="S14" s="294">
        <v>0</v>
      </c>
      <c r="T14" s="310" t="s">
        <v>34</v>
      </c>
      <c r="U14" s="294">
        <v>0</v>
      </c>
      <c r="V14" s="310" t="s">
        <v>34</v>
      </c>
      <c r="W14" s="310" t="s">
        <v>461</v>
      </c>
      <c r="X14" s="310" t="s">
        <v>34</v>
      </c>
    </row>
    <row r="15" spans="1:24" ht="15" thickBot="1" x14ac:dyDescent="0.35">
      <c r="A15" s="4" t="s">
        <v>3186</v>
      </c>
      <c r="B15" s="309" t="s">
        <v>32</v>
      </c>
      <c r="C15" s="310" t="s">
        <v>13</v>
      </c>
      <c r="D15" s="310" t="s">
        <v>1102</v>
      </c>
      <c r="E15" s="310" t="s">
        <v>1276</v>
      </c>
      <c r="F15" s="310" t="s">
        <v>1087</v>
      </c>
      <c r="G15" s="294">
        <v>1</v>
      </c>
      <c r="H15" s="311" t="s">
        <v>1277</v>
      </c>
      <c r="I15" s="294">
        <v>0.35</v>
      </c>
      <c r="J15" s="311" t="s">
        <v>1278</v>
      </c>
      <c r="K15" s="310" t="s">
        <v>461</v>
      </c>
      <c r="L15" s="310" t="s">
        <v>1084</v>
      </c>
      <c r="M15" s="294">
        <v>0</v>
      </c>
      <c r="N15" s="310" t="s">
        <v>34</v>
      </c>
      <c r="O15" s="294">
        <v>0</v>
      </c>
      <c r="P15" s="310" t="s">
        <v>34</v>
      </c>
      <c r="Q15" s="310" t="s">
        <v>461</v>
      </c>
      <c r="R15" s="310" t="s">
        <v>34</v>
      </c>
      <c r="S15" s="294">
        <v>0</v>
      </c>
      <c r="T15" s="310" t="s">
        <v>34</v>
      </c>
      <c r="U15" s="294">
        <v>0</v>
      </c>
      <c r="V15" s="310" t="s">
        <v>34</v>
      </c>
      <c r="W15" s="310" t="s">
        <v>461</v>
      </c>
      <c r="X15" s="310" t="s">
        <v>34</v>
      </c>
    </row>
    <row r="16" spans="1:24" ht="15" thickBot="1" x14ac:dyDescent="0.35">
      <c r="A16" s="4" t="s">
        <v>3187</v>
      </c>
      <c r="B16" s="309" t="s">
        <v>33</v>
      </c>
      <c r="C16" s="310" t="s">
        <v>13</v>
      </c>
      <c r="D16" s="310" t="s">
        <v>1288</v>
      </c>
      <c r="E16" s="310" t="s">
        <v>1289</v>
      </c>
      <c r="F16" s="310" t="s">
        <v>1055</v>
      </c>
      <c r="G16" s="294">
        <v>0</v>
      </c>
      <c r="H16" s="310" t="s">
        <v>34</v>
      </c>
      <c r="I16" s="294">
        <v>0</v>
      </c>
      <c r="J16" s="310" t="s">
        <v>34</v>
      </c>
      <c r="K16" s="310" t="s">
        <v>461</v>
      </c>
      <c r="L16" s="310" t="s">
        <v>34</v>
      </c>
      <c r="M16" s="302">
        <v>0</v>
      </c>
      <c r="N16" s="310" t="s">
        <v>34</v>
      </c>
      <c r="O16" s="302">
        <v>0</v>
      </c>
      <c r="P16" s="310" t="s">
        <v>34</v>
      </c>
      <c r="Q16" s="310" t="s">
        <v>34</v>
      </c>
      <c r="R16" s="310" t="s">
        <v>34</v>
      </c>
      <c r="S16" s="302">
        <v>0</v>
      </c>
      <c r="T16" s="310" t="s">
        <v>34</v>
      </c>
      <c r="U16" s="302">
        <v>0</v>
      </c>
      <c r="V16" s="310" t="s">
        <v>34</v>
      </c>
      <c r="W16" s="310" t="s">
        <v>34</v>
      </c>
      <c r="X16" s="310" t="s">
        <v>34</v>
      </c>
    </row>
    <row r="17" spans="1:24" ht="15" thickBot="1" x14ac:dyDescent="0.35">
      <c r="A17" s="4" t="s">
        <v>3188</v>
      </c>
      <c r="B17" s="309" t="s">
        <v>35</v>
      </c>
      <c r="C17" s="310" t="s">
        <v>13</v>
      </c>
      <c r="D17" s="310" t="s">
        <v>1079</v>
      </c>
      <c r="E17" s="310" t="s">
        <v>1221</v>
      </c>
      <c r="F17" s="310" t="s">
        <v>1055</v>
      </c>
      <c r="G17" s="294">
        <v>1</v>
      </c>
      <c r="H17" s="311" t="s">
        <v>1308</v>
      </c>
      <c r="I17" s="294">
        <v>0.84550000000000003</v>
      </c>
      <c r="J17" s="310" t="s">
        <v>34</v>
      </c>
      <c r="K17" s="310" t="s">
        <v>460</v>
      </c>
      <c r="L17" s="310" t="s">
        <v>1084</v>
      </c>
      <c r="M17" s="302">
        <v>0</v>
      </c>
      <c r="N17" s="310" t="s">
        <v>34</v>
      </c>
      <c r="O17" s="302">
        <v>0</v>
      </c>
      <c r="P17" s="310" t="s">
        <v>34</v>
      </c>
      <c r="Q17" s="310" t="s">
        <v>34</v>
      </c>
      <c r="R17" s="310" t="s">
        <v>34</v>
      </c>
      <c r="S17" s="302">
        <v>0</v>
      </c>
      <c r="T17" s="310" t="s">
        <v>34</v>
      </c>
      <c r="U17" s="302">
        <v>0</v>
      </c>
      <c r="V17" s="310" t="s">
        <v>34</v>
      </c>
      <c r="W17" s="310" t="s">
        <v>34</v>
      </c>
      <c r="X17" s="310" t="s">
        <v>34</v>
      </c>
    </row>
    <row r="18" spans="1:24" ht="15" thickBot="1" x14ac:dyDescent="0.35">
      <c r="A18" s="4" t="s">
        <v>3189</v>
      </c>
      <c r="B18" s="309" t="s">
        <v>36</v>
      </c>
      <c r="C18" s="310" t="s">
        <v>13</v>
      </c>
      <c r="D18" s="310" t="s">
        <v>1241</v>
      </c>
      <c r="E18" s="310" t="s">
        <v>1316</v>
      </c>
      <c r="F18" s="310" t="s">
        <v>1055</v>
      </c>
      <c r="G18" s="294">
        <v>1</v>
      </c>
      <c r="H18" s="311" t="s">
        <v>1317</v>
      </c>
      <c r="I18" s="294">
        <v>0.89470000000000005</v>
      </c>
      <c r="J18" s="311" t="s">
        <v>1318</v>
      </c>
      <c r="K18" s="310" t="s">
        <v>461</v>
      </c>
      <c r="L18" s="310" t="s">
        <v>1084</v>
      </c>
      <c r="M18" s="294">
        <v>0.9</v>
      </c>
      <c r="N18" s="311" t="s">
        <v>1319</v>
      </c>
      <c r="O18" s="294">
        <v>0.751</v>
      </c>
      <c r="P18" s="311" t="s">
        <v>1320</v>
      </c>
      <c r="Q18" s="310" t="s">
        <v>461</v>
      </c>
      <c r="R18" s="310" t="s">
        <v>1117</v>
      </c>
      <c r="S18" s="302">
        <v>0</v>
      </c>
      <c r="T18" s="310" t="s">
        <v>34</v>
      </c>
      <c r="U18" s="302">
        <v>0</v>
      </c>
      <c r="V18" s="310" t="s">
        <v>34</v>
      </c>
      <c r="W18" s="310" t="s">
        <v>461</v>
      </c>
      <c r="X18" s="310" t="s">
        <v>34</v>
      </c>
    </row>
    <row r="19" spans="1:24" ht="15" thickBot="1" x14ac:dyDescent="0.35">
      <c r="A19" s="4" t="s">
        <v>3190</v>
      </c>
      <c r="B19" s="309" t="s">
        <v>37</v>
      </c>
      <c r="C19" s="310" t="s">
        <v>13</v>
      </c>
      <c r="D19" s="310" t="s">
        <v>1237</v>
      </c>
      <c r="E19" s="310" t="s">
        <v>1321</v>
      </c>
      <c r="F19" s="310" t="s">
        <v>1055</v>
      </c>
      <c r="G19" s="294">
        <v>1</v>
      </c>
      <c r="H19" s="311" t="s">
        <v>1322</v>
      </c>
      <c r="I19" s="294">
        <v>1</v>
      </c>
      <c r="J19" s="311" t="s">
        <v>1323</v>
      </c>
      <c r="K19" s="310" t="s">
        <v>461</v>
      </c>
      <c r="L19" s="310" t="s">
        <v>1078</v>
      </c>
      <c r="M19" s="302">
        <v>0</v>
      </c>
      <c r="N19" s="310" t="s">
        <v>34</v>
      </c>
      <c r="O19" s="302">
        <v>0</v>
      </c>
      <c r="P19" s="310" t="s">
        <v>34</v>
      </c>
      <c r="Q19" s="310" t="s">
        <v>34</v>
      </c>
      <c r="R19" s="310" t="s">
        <v>34</v>
      </c>
      <c r="S19" s="302">
        <v>0</v>
      </c>
      <c r="T19" s="310" t="s">
        <v>34</v>
      </c>
      <c r="U19" s="302">
        <v>0</v>
      </c>
      <c r="V19" s="310" t="s">
        <v>34</v>
      </c>
      <c r="W19" s="310" t="s">
        <v>34</v>
      </c>
      <c r="X19" s="310" t="s">
        <v>34</v>
      </c>
    </row>
    <row r="20" spans="1:24" ht="15" thickBot="1" x14ac:dyDescent="0.35">
      <c r="A20" s="4" t="s">
        <v>3191</v>
      </c>
      <c r="B20" s="309" t="s">
        <v>38</v>
      </c>
      <c r="C20" s="310" t="s">
        <v>13</v>
      </c>
      <c r="D20" s="310" t="s">
        <v>1165</v>
      </c>
      <c r="E20" s="310" t="s">
        <v>1338</v>
      </c>
      <c r="F20" s="310" t="s">
        <v>1087</v>
      </c>
      <c r="G20" s="294">
        <v>0.3</v>
      </c>
      <c r="H20" s="311" t="s">
        <v>1088</v>
      </c>
      <c r="I20" s="294">
        <v>0.3</v>
      </c>
      <c r="J20" s="311" t="s">
        <v>1091</v>
      </c>
      <c r="K20" s="310" t="s">
        <v>461</v>
      </c>
      <c r="L20" s="310" t="s">
        <v>34</v>
      </c>
      <c r="M20" s="294">
        <v>0.3</v>
      </c>
      <c r="N20" s="311" t="s">
        <v>1088</v>
      </c>
      <c r="O20" s="294">
        <v>0.3</v>
      </c>
      <c r="P20" s="311" t="s">
        <v>1091</v>
      </c>
      <c r="Q20" s="310" t="s">
        <v>461</v>
      </c>
      <c r="R20" s="310" t="s">
        <v>34</v>
      </c>
      <c r="S20" s="294">
        <v>0</v>
      </c>
      <c r="T20" s="310" t="s">
        <v>34</v>
      </c>
      <c r="U20" s="294">
        <v>0</v>
      </c>
      <c r="V20" s="310" t="s">
        <v>34</v>
      </c>
      <c r="W20" s="310" t="s">
        <v>461</v>
      </c>
      <c r="X20" s="310" t="s">
        <v>34</v>
      </c>
    </row>
    <row r="21" spans="1:24" ht="15" thickBot="1" x14ac:dyDescent="0.35">
      <c r="A21" s="4" t="s">
        <v>3192</v>
      </c>
      <c r="B21" s="309" t="s">
        <v>39</v>
      </c>
      <c r="C21" s="310" t="s">
        <v>13</v>
      </c>
      <c r="D21" s="310" t="s">
        <v>1339</v>
      </c>
      <c r="E21" s="310" t="s">
        <v>1340</v>
      </c>
      <c r="F21" s="310" t="s">
        <v>1055</v>
      </c>
      <c r="G21" s="294">
        <v>0.4</v>
      </c>
      <c r="H21" s="311" t="s">
        <v>1341</v>
      </c>
      <c r="I21" s="294">
        <v>0.4</v>
      </c>
      <c r="J21" s="311" t="s">
        <v>1342</v>
      </c>
      <c r="K21" s="310" t="s">
        <v>461</v>
      </c>
      <c r="L21" s="310" t="s">
        <v>1084</v>
      </c>
      <c r="M21" s="294">
        <v>0</v>
      </c>
      <c r="N21" s="310" t="s">
        <v>34</v>
      </c>
      <c r="O21" s="294">
        <v>0</v>
      </c>
      <c r="P21" s="310" t="s">
        <v>34</v>
      </c>
      <c r="Q21" s="310" t="s">
        <v>461</v>
      </c>
      <c r="R21" s="310" t="s">
        <v>34</v>
      </c>
      <c r="S21" s="294">
        <v>0</v>
      </c>
      <c r="T21" s="310" t="s">
        <v>34</v>
      </c>
      <c r="U21" s="294">
        <v>0</v>
      </c>
      <c r="V21" s="310" t="s">
        <v>34</v>
      </c>
      <c r="W21" s="310" t="s">
        <v>461</v>
      </c>
      <c r="X21" s="310" t="s">
        <v>34</v>
      </c>
    </row>
    <row r="22" spans="1:24" ht="15" thickBot="1" x14ac:dyDescent="0.35">
      <c r="A22" s="4" t="s">
        <v>3193</v>
      </c>
      <c r="B22" s="309" t="s">
        <v>40</v>
      </c>
      <c r="C22" s="310" t="s">
        <v>13</v>
      </c>
      <c r="D22" s="310" t="s">
        <v>1343</v>
      </c>
      <c r="E22" s="310" t="s">
        <v>1344</v>
      </c>
      <c r="F22" s="310" t="s">
        <v>1087</v>
      </c>
      <c r="G22" s="294">
        <v>1</v>
      </c>
      <c r="H22" s="311" t="s">
        <v>1345</v>
      </c>
      <c r="I22" s="294">
        <v>1</v>
      </c>
      <c r="J22" s="311" t="s">
        <v>1346</v>
      </c>
      <c r="K22" s="310" t="s">
        <v>461</v>
      </c>
      <c r="L22" s="310" t="s">
        <v>1084</v>
      </c>
      <c r="M22" s="294">
        <v>0</v>
      </c>
      <c r="N22" s="310" t="s">
        <v>34</v>
      </c>
      <c r="O22" s="302">
        <v>0</v>
      </c>
      <c r="P22" s="310" t="s">
        <v>34</v>
      </c>
      <c r="Q22" s="310" t="s">
        <v>34</v>
      </c>
      <c r="R22" s="310" t="s">
        <v>34</v>
      </c>
      <c r="S22" s="294">
        <v>0</v>
      </c>
      <c r="T22" s="310" t="s">
        <v>34</v>
      </c>
      <c r="U22" s="302">
        <v>0</v>
      </c>
      <c r="V22" s="310" t="s">
        <v>34</v>
      </c>
      <c r="W22" s="310" t="s">
        <v>34</v>
      </c>
      <c r="X22" s="310" t="s">
        <v>34</v>
      </c>
    </row>
    <row r="23" spans="1:24" ht="15" thickBot="1" x14ac:dyDescent="0.35">
      <c r="A23" s="4" t="s">
        <v>3194</v>
      </c>
      <c r="B23" s="309" t="s">
        <v>41</v>
      </c>
      <c r="C23" s="310" t="s">
        <v>13</v>
      </c>
      <c r="D23" s="310" t="s">
        <v>1098</v>
      </c>
      <c r="E23" s="310" t="s">
        <v>1347</v>
      </c>
      <c r="F23" s="310" t="s">
        <v>1055</v>
      </c>
      <c r="G23" s="294">
        <v>0.5</v>
      </c>
      <c r="H23" s="311" t="s">
        <v>1348</v>
      </c>
      <c r="I23" s="294">
        <v>0.5</v>
      </c>
      <c r="J23" s="311" t="s">
        <v>1349</v>
      </c>
      <c r="K23" s="310" t="s">
        <v>34</v>
      </c>
      <c r="L23" s="310" t="s">
        <v>34</v>
      </c>
      <c r="M23" s="294">
        <v>0</v>
      </c>
      <c r="N23" s="310" t="s">
        <v>34</v>
      </c>
      <c r="O23" s="294">
        <v>0</v>
      </c>
      <c r="P23" s="310" t="s">
        <v>34</v>
      </c>
      <c r="Q23" s="310" t="s">
        <v>34</v>
      </c>
      <c r="R23" s="310" t="s">
        <v>34</v>
      </c>
      <c r="S23" s="294">
        <v>0</v>
      </c>
      <c r="T23" s="310" t="s">
        <v>34</v>
      </c>
      <c r="U23" s="294">
        <v>0</v>
      </c>
      <c r="V23" s="310" t="s">
        <v>34</v>
      </c>
      <c r="W23" s="310" t="s">
        <v>34</v>
      </c>
      <c r="X23" s="310" t="s">
        <v>34</v>
      </c>
    </row>
    <row r="24" spans="1:24" ht="15" thickBot="1" x14ac:dyDescent="0.35">
      <c r="A24" s="4" t="s">
        <v>3195</v>
      </c>
      <c r="B24" s="309" t="s">
        <v>42</v>
      </c>
      <c r="C24" s="310" t="s">
        <v>13</v>
      </c>
      <c r="D24" s="310" t="s">
        <v>1179</v>
      </c>
      <c r="E24" s="310" t="s">
        <v>1182</v>
      </c>
      <c r="F24" s="310" t="s">
        <v>1055</v>
      </c>
      <c r="G24" s="294">
        <v>0.3</v>
      </c>
      <c r="H24" s="311" t="s">
        <v>1195</v>
      </c>
      <c r="I24" s="294">
        <v>0.95</v>
      </c>
      <c r="J24" s="311" t="s">
        <v>1350</v>
      </c>
      <c r="K24" s="310" t="s">
        <v>461</v>
      </c>
      <c r="L24" s="310" t="s">
        <v>1084</v>
      </c>
      <c r="M24" s="302">
        <v>0</v>
      </c>
      <c r="N24" s="310" t="s">
        <v>34</v>
      </c>
      <c r="O24" s="302">
        <v>0</v>
      </c>
      <c r="P24" s="310" t="s">
        <v>34</v>
      </c>
      <c r="Q24" s="310" t="s">
        <v>34</v>
      </c>
      <c r="R24" s="310" t="s">
        <v>34</v>
      </c>
      <c r="S24" s="302">
        <v>0</v>
      </c>
      <c r="T24" s="310" t="s">
        <v>34</v>
      </c>
      <c r="U24" s="302">
        <v>0</v>
      </c>
      <c r="V24" s="310" t="s">
        <v>34</v>
      </c>
      <c r="W24" s="310" t="s">
        <v>34</v>
      </c>
      <c r="X24" s="310" t="s">
        <v>34</v>
      </c>
    </row>
    <row r="25" spans="1:24" ht="15" thickBot="1" x14ac:dyDescent="0.35">
      <c r="A25" s="4" t="s">
        <v>3196</v>
      </c>
      <c r="B25" s="309" t="s">
        <v>43</v>
      </c>
      <c r="C25" s="310" t="s">
        <v>13</v>
      </c>
      <c r="D25" s="310" t="s">
        <v>1363</v>
      </c>
      <c r="E25" s="310" t="s">
        <v>1364</v>
      </c>
      <c r="F25" s="310" t="s">
        <v>1249</v>
      </c>
      <c r="G25" s="294">
        <v>0.25</v>
      </c>
      <c r="H25" s="311" t="s">
        <v>1105</v>
      </c>
      <c r="I25" s="294">
        <v>0.25</v>
      </c>
      <c r="J25" s="311" t="s">
        <v>1287</v>
      </c>
      <c r="K25" s="310" t="s">
        <v>34</v>
      </c>
      <c r="L25" s="310" t="s">
        <v>1144</v>
      </c>
      <c r="M25" s="302">
        <v>0</v>
      </c>
      <c r="N25" s="310" t="s">
        <v>34</v>
      </c>
      <c r="O25" s="302">
        <v>0</v>
      </c>
      <c r="P25" s="310" t="s">
        <v>34</v>
      </c>
      <c r="Q25" s="310" t="s">
        <v>34</v>
      </c>
      <c r="R25" s="310" t="s">
        <v>34</v>
      </c>
      <c r="S25" s="302">
        <v>0</v>
      </c>
      <c r="T25" s="310" t="s">
        <v>34</v>
      </c>
      <c r="U25" s="302">
        <v>0</v>
      </c>
      <c r="V25" s="310" t="s">
        <v>34</v>
      </c>
      <c r="W25" s="310" t="s">
        <v>34</v>
      </c>
      <c r="X25" s="310" t="s">
        <v>34</v>
      </c>
    </row>
    <row r="26" spans="1:24" ht="15" thickBot="1" x14ac:dyDescent="0.35">
      <c r="A26" s="4" t="s">
        <v>3197</v>
      </c>
      <c r="B26" s="309" t="s">
        <v>44</v>
      </c>
      <c r="C26" s="310" t="s">
        <v>13</v>
      </c>
      <c r="D26" s="310" t="s">
        <v>1085</v>
      </c>
      <c r="E26" s="310" t="s">
        <v>1402</v>
      </c>
      <c r="F26" s="310" t="s">
        <v>1055</v>
      </c>
      <c r="G26" s="294">
        <v>0.2</v>
      </c>
      <c r="H26" s="311" t="s">
        <v>1403</v>
      </c>
      <c r="I26" s="294">
        <v>0.2</v>
      </c>
      <c r="J26" s="311" t="s">
        <v>1404</v>
      </c>
      <c r="K26" s="310" t="s">
        <v>461</v>
      </c>
      <c r="L26" s="310" t="s">
        <v>1144</v>
      </c>
      <c r="M26" s="302">
        <v>0</v>
      </c>
      <c r="N26" s="310" t="s">
        <v>34</v>
      </c>
      <c r="O26" s="302">
        <v>0</v>
      </c>
      <c r="P26" s="310" t="s">
        <v>34</v>
      </c>
      <c r="Q26" s="310" t="s">
        <v>34</v>
      </c>
      <c r="R26" s="310" t="s">
        <v>34</v>
      </c>
      <c r="S26" s="302">
        <v>0</v>
      </c>
      <c r="T26" s="310" t="s">
        <v>34</v>
      </c>
      <c r="U26" s="302">
        <v>0</v>
      </c>
      <c r="V26" s="310" t="s">
        <v>34</v>
      </c>
      <c r="W26" s="310" t="s">
        <v>34</v>
      </c>
      <c r="X26" s="310" t="s">
        <v>34</v>
      </c>
    </row>
    <row r="27" spans="1:24" ht="15" thickBot="1" x14ac:dyDescent="0.35">
      <c r="A27" s="4" t="s">
        <v>3198</v>
      </c>
      <c r="B27" s="309" t="s">
        <v>45</v>
      </c>
      <c r="C27" s="310" t="s">
        <v>13</v>
      </c>
      <c r="D27" s="310" t="s">
        <v>1221</v>
      </c>
      <c r="E27" s="310" t="s">
        <v>1405</v>
      </c>
      <c r="F27" s="310" t="s">
        <v>1087</v>
      </c>
      <c r="G27" s="294">
        <v>1</v>
      </c>
      <c r="H27" s="311" t="s">
        <v>1406</v>
      </c>
      <c r="I27" s="294">
        <v>0.99960000000000004</v>
      </c>
      <c r="J27" s="310" t="s">
        <v>34</v>
      </c>
      <c r="K27" s="310" t="s">
        <v>460</v>
      </c>
      <c r="L27" s="310" t="s">
        <v>1084</v>
      </c>
      <c r="M27" s="302">
        <v>0</v>
      </c>
      <c r="N27" s="310" t="s">
        <v>34</v>
      </c>
      <c r="O27" s="302">
        <v>0</v>
      </c>
      <c r="P27" s="310" t="s">
        <v>34</v>
      </c>
      <c r="Q27" s="310" t="s">
        <v>34</v>
      </c>
      <c r="R27" s="310" t="s">
        <v>34</v>
      </c>
      <c r="S27" s="302">
        <v>0</v>
      </c>
      <c r="T27" s="310" t="s">
        <v>34</v>
      </c>
      <c r="U27" s="302">
        <v>0</v>
      </c>
      <c r="V27" s="310" t="s">
        <v>34</v>
      </c>
      <c r="W27" s="310" t="s">
        <v>34</v>
      </c>
      <c r="X27" s="310" t="s">
        <v>34</v>
      </c>
    </row>
    <row r="28" spans="1:24" ht="15" thickBot="1" x14ac:dyDescent="0.35">
      <c r="A28" s="4" t="s">
        <v>3199</v>
      </c>
      <c r="B28" s="309" t="s">
        <v>46</v>
      </c>
      <c r="C28" s="310" t="s">
        <v>13</v>
      </c>
      <c r="D28" s="310" t="s">
        <v>1418</v>
      </c>
      <c r="E28" s="310" t="s">
        <v>1419</v>
      </c>
      <c r="F28" s="310" t="s">
        <v>1055</v>
      </c>
      <c r="G28" s="294">
        <v>0</v>
      </c>
      <c r="H28" s="310" t="s">
        <v>34</v>
      </c>
      <c r="I28" s="294">
        <v>0</v>
      </c>
      <c r="J28" s="310" t="s">
        <v>34</v>
      </c>
      <c r="K28" s="310" t="s">
        <v>34</v>
      </c>
      <c r="L28" s="310" t="s">
        <v>34</v>
      </c>
      <c r="M28" s="294">
        <v>0</v>
      </c>
      <c r="N28" s="310" t="s">
        <v>34</v>
      </c>
      <c r="O28" s="294">
        <v>0</v>
      </c>
      <c r="P28" s="310" t="s">
        <v>34</v>
      </c>
      <c r="Q28" s="310" t="s">
        <v>34</v>
      </c>
      <c r="R28" s="310" t="s">
        <v>34</v>
      </c>
      <c r="S28" s="294">
        <v>0</v>
      </c>
      <c r="T28" s="310" t="s">
        <v>34</v>
      </c>
      <c r="U28" s="294">
        <v>0</v>
      </c>
      <c r="V28" s="310" t="s">
        <v>34</v>
      </c>
      <c r="W28" s="310" t="s">
        <v>34</v>
      </c>
      <c r="X28" s="310" t="s">
        <v>34</v>
      </c>
    </row>
    <row r="29" spans="1:24" ht="15" thickBot="1" x14ac:dyDescent="0.35">
      <c r="A29" s="4" t="s">
        <v>3200</v>
      </c>
      <c r="B29" s="309" t="s">
        <v>47</v>
      </c>
      <c r="C29" s="310" t="s">
        <v>13</v>
      </c>
      <c r="D29" s="310" t="s">
        <v>1075</v>
      </c>
      <c r="E29" s="310" t="s">
        <v>1438</v>
      </c>
      <c r="F29" s="310" t="s">
        <v>1183</v>
      </c>
      <c r="G29" s="294">
        <v>1</v>
      </c>
      <c r="H29" s="311" t="s">
        <v>1439</v>
      </c>
      <c r="I29" s="294">
        <v>0.63900000000000001</v>
      </c>
      <c r="J29" s="310" t="s">
        <v>34</v>
      </c>
      <c r="K29" s="310" t="s">
        <v>460</v>
      </c>
      <c r="L29" s="310" t="s">
        <v>1144</v>
      </c>
      <c r="M29" s="294">
        <v>0</v>
      </c>
      <c r="N29" s="310" t="s">
        <v>34</v>
      </c>
      <c r="O29" s="294">
        <v>0</v>
      </c>
      <c r="P29" s="310" t="s">
        <v>34</v>
      </c>
      <c r="Q29" s="310" t="s">
        <v>34</v>
      </c>
      <c r="R29" s="310" t="s">
        <v>34</v>
      </c>
      <c r="S29" s="294">
        <v>0</v>
      </c>
      <c r="T29" s="310" t="s">
        <v>34</v>
      </c>
      <c r="U29" s="294">
        <v>0</v>
      </c>
      <c r="V29" s="310" t="s">
        <v>34</v>
      </c>
      <c r="W29" s="310" t="s">
        <v>461</v>
      </c>
      <c r="X29" s="310" t="s">
        <v>34</v>
      </c>
    </row>
    <row r="30" spans="1:24" ht="15" thickBot="1" x14ac:dyDescent="0.35">
      <c r="A30" s="4" t="s">
        <v>3201</v>
      </c>
      <c r="B30" s="309" t="s">
        <v>48</v>
      </c>
      <c r="C30" s="310" t="s">
        <v>13</v>
      </c>
      <c r="D30" s="310" t="s">
        <v>1174</v>
      </c>
      <c r="E30" s="310" t="s">
        <v>1448</v>
      </c>
      <c r="F30" s="310" t="s">
        <v>1055</v>
      </c>
      <c r="G30" s="294">
        <v>1</v>
      </c>
      <c r="H30" s="311" t="s">
        <v>1449</v>
      </c>
      <c r="I30" s="294">
        <v>0.98809999999999998</v>
      </c>
      <c r="J30" s="311" t="s">
        <v>1450</v>
      </c>
      <c r="K30" s="310" t="s">
        <v>461</v>
      </c>
      <c r="L30" s="310" t="s">
        <v>1271</v>
      </c>
      <c r="M30" s="294">
        <v>0.3</v>
      </c>
      <c r="N30" s="311" t="s">
        <v>1451</v>
      </c>
      <c r="O30" s="294">
        <v>0.19389999999999999</v>
      </c>
      <c r="P30" s="310" t="s">
        <v>34</v>
      </c>
      <c r="Q30" s="310" t="s">
        <v>460</v>
      </c>
      <c r="R30" s="310" t="s">
        <v>34</v>
      </c>
      <c r="S30" s="302">
        <v>0</v>
      </c>
      <c r="T30" s="310" t="s">
        <v>34</v>
      </c>
      <c r="U30" s="302">
        <v>0</v>
      </c>
      <c r="V30" s="310" t="s">
        <v>34</v>
      </c>
      <c r="W30" s="310" t="s">
        <v>34</v>
      </c>
      <c r="X30" s="310" t="s">
        <v>34</v>
      </c>
    </row>
    <row r="31" spans="1:24" ht="15" thickBot="1" x14ac:dyDescent="0.35">
      <c r="A31" s="4" t="s">
        <v>3202</v>
      </c>
      <c r="B31" s="309" t="s">
        <v>49</v>
      </c>
      <c r="C31" s="310" t="s">
        <v>13</v>
      </c>
      <c r="D31" s="310" t="s">
        <v>1362</v>
      </c>
      <c r="E31" s="310" t="s">
        <v>1459</v>
      </c>
      <c r="F31" s="310" t="s">
        <v>1055</v>
      </c>
      <c r="G31" s="294">
        <v>0.56000000000000005</v>
      </c>
      <c r="H31" s="311" t="s">
        <v>1460</v>
      </c>
      <c r="I31" s="294">
        <v>0</v>
      </c>
      <c r="J31" s="311" t="s">
        <v>1461</v>
      </c>
      <c r="K31" s="310" t="s">
        <v>461</v>
      </c>
      <c r="L31" s="310" t="s">
        <v>1144</v>
      </c>
      <c r="M31" s="294">
        <v>0</v>
      </c>
      <c r="N31" s="310" t="s">
        <v>34</v>
      </c>
      <c r="O31" s="294">
        <v>0</v>
      </c>
      <c r="P31" s="310" t="s">
        <v>34</v>
      </c>
      <c r="Q31" s="310" t="s">
        <v>461</v>
      </c>
      <c r="R31" s="310" t="s">
        <v>34</v>
      </c>
      <c r="S31" s="294">
        <v>0</v>
      </c>
      <c r="T31" s="310" t="s">
        <v>34</v>
      </c>
      <c r="U31" s="294">
        <v>0</v>
      </c>
      <c r="V31" s="310" t="s">
        <v>34</v>
      </c>
      <c r="W31" s="310" t="s">
        <v>461</v>
      </c>
      <c r="X31" s="310" t="s">
        <v>34</v>
      </c>
    </row>
    <row r="32" spans="1:24" ht="15" thickBot="1" x14ac:dyDescent="0.35">
      <c r="A32" s="4" t="s">
        <v>3203</v>
      </c>
      <c r="B32" s="309" t="s">
        <v>50</v>
      </c>
      <c r="C32" s="310" t="s">
        <v>13</v>
      </c>
      <c r="D32" s="310" t="s">
        <v>1466</v>
      </c>
      <c r="E32" s="310" t="s">
        <v>1467</v>
      </c>
      <c r="F32" s="310" t="s">
        <v>1087</v>
      </c>
      <c r="G32" s="294">
        <v>0.25</v>
      </c>
      <c r="H32" s="311" t="s">
        <v>1468</v>
      </c>
      <c r="I32" s="294">
        <v>0.19040000000000001</v>
      </c>
      <c r="J32" s="311" t="s">
        <v>1469</v>
      </c>
      <c r="K32" s="310" t="s">
        <v>461</v>
      </c>
      <c r="L32" s="310" t="s">
        <v>1144</v>
      </c>
      <c r="M32" s="302">
        <v>0</v>
      </c>
      <c r="N32" s="310" t="s">
        <v>34</v>
      </c>
      <c r="O32" s="302">
        <v>0</v>
      </c>
      <c r="P32" s="310" t="s">
        <v>34</v>
      </c>
      <c r="Q32" s="310" t="s">
        <v>34</v>
      </c>
      <c r="R32" s="310" t="s">
        <v>34</v>
      </c>
      <c r="S32" s="302">
        <v>0</v>
      </c>
      <c r="T32" s="310" t="s">
        <v>34</v>
      </c>
      <c r="U32" s="302">
        <v>0</v>
      </c>
      <c r="V32" s="310" t="s">
        <v>34</v>
      </c>
      <c r="W32" s="310" t="s">
        <v>34</v>
      </c>
      <c r="X32" s="310" t="s">
        <v>34</v>
      </c>
    </row>
    <row r="33" spans="1:24" ht="15" thickBot="1" x14ac:dyDescent="0.35">
      <c r="A33" s="4" t="s">
        <v>3204</v>
      </c>
      <c r="B33" s="309" t="s">
        <v>51</v>
      </c>
      <c r="C33" s="310" t="s">
        <v>13</v>
      </c>
      <c r="D33" s="310" t="s">
        <v>1119</v>
      </c>
      <c r="E33" s="310" t="s">
        <v>1470</v>
      </c>
      <c r="F33" s="310" t="s">
        <v>1055</v>
      </c>
      <c r="G33" s="294">
        <v>0.9</v>
      </c>
      <c r="H33" s="311" t="s">
        <v>1471</v>
      </c>
      <c r="I33" s="294">
        <v>0.9</v>
      </c>
      <c r="J33" s="311" t="s">
        <v>1472</v>
      </c>
      <c r="K33" s="310" t="s">
        <v>461</v>
      </c>
      <c r="L33" s="310" t="s">
        <v>1078</v>
      </c>
      <c r="M33" s="302">
        <v>0</v>
      </c>
      <c r="N33" s="310" t="s">
        <v>34</v>
      </c>
      <c r="O33" s="302">
        <v>0</v>
      </c>
      <c r="P33" s="310" t="s">
        <v>34</v>
      </c>
      <c r="Q33" s="310" t="s">
        <v>34</v>
      </c>
      <c r="R33" s="310" t="s">
        <v>34</v>
      </c>
      <c r="S33" s="302">
        <v>0</v>
      </c>
      <c r="T33" s="310" t="s">
        <v>34</v>
      </c>
      <c r="U33" s="302">
        <v>0</v>
      </c>
      <c r="V33" s="310" t="s">
        <v>34</v>
      </c>
      <c r="W33" s="310" t="s">
        <v>34</v>
      </c>
      <c r="X33" s="310" t="s">
        <v>34</v>
      </c>
    </row>
    <row r="34" spans="1:24" ht="15" thickBot="1" x14ac:dyDescent="0.35">
      <c r="A34" s="4" t="s">
        <v>3205</v>
      </c>
      <c r="B34" s="309" t="s">
        <v>52</v>
      </c>
      <c r="C34" s="310" t="s">
        <v>13</v>
      </c>
      <c r="D34" s="310" t="s">
        <v>1094</v>
      </c>
      <c r="E34" s="310" t="s">
        <v>1542</v>
      </c>
      <c r="F34" s="310" t="s">
        <v>1183</v>
      </c>
      <c r="G34" s="294">
        <v>1</v>
      </c>
      <c r="H34" s="311" t="s">
        <v>1543</v>
      </c>
      <c r="I34" s="294">
        <v>1</v>
      </c>
      <c r="J34" s="311" t="s">
        <v>1544</v>
      </c>
      <c r="K34" s="310" t="s">
        <v>461</v>
      </c>
      <c r="L34" s="310" t="s">
        <v>1084</v>
      </c>
      <c r="M34" s="302">
        <v>0</v>
      </c>
      <c r="N34" s="310" t="s">
        <v>34</v>
      </c>
      <c r="O34" s="302">
        <v>0</v>
      </c>
      <c r="P34" s="310" t="s">
        <v>34</v>
      </c>
      <c r="Q34" s="310" t="s">
        <v>34</v>
      </c>
      <c r="R34" s="310" t="s">
        <v>34</v>
      </c>
      <c r="S34" s="302">
        <v>0</v>
      </c>
      <c r="T34" s="310" t="s">
        <v>34</v>
      </c>
      <c r="U34" s="302">
        <v>0</v>
      </c>
      <c r="V34" s="310" t="s">
        <v>34</v>
      </c>
      <c r="W34" s="310" t="s">
        <v>34</v>
      </c>
      <c r="X34" s="310" t="s">
        <v>34</v>
      </c>
    </row>
    <row r="35" spans="1:24" ht="15" thickBot="1" x14ac:dyDescent="0.35">
      <c r="A35" s="4" t="s">
        <v>3206</v>
      </c>
      <c r="B35" s="309" t="s">
        <v>53</v>
      </c>
      <c r="C35" s="310" t="s">
        <v>13</v>
      </c>
      <c r="D35" s="310" t="s">
        <v>1290</v>
      </c>
      <c r="E35" s="310" t="s">
        <v>1560</v>
      </c>
      <c r="F35" s="310" t="s">
        <v>1055</v>
      </c>
      <c r="G35" s="294">
        <v>0.3</v>
      </c>
      <c r="H35" s="311" t="s">
        <v>1561</v>
      </c>
      <c r="I35" s="294">
        <v>0.29670000000000002</v>
      </c>
      <c r="J35" s="310" t="s">
        <v>34</v>
      </c>
      <c r="K35" s="310" t="s">
        <v>460</v>
      </c>
      <c r="L35" s="310" t="s">
        <v>1084</v>
      </c>
      <c r="M35" s="302">
        <v>0</v>
      </c>
      <c r="N35" s="310" t="s">
        <v>34</v>
      </c>
      <c r="O35" s="302">
        <v>0</v>
      </c>
      <c r="P35" s="310" t="s">
        <v>34</v>
      </c>
      <c r="Q35" s="310" t="s">
        <v>34</v>
      </c>
      <c r="R35" s="310" t="s">
        <v>34</v>
      </c>
      <c r="S35" s="302">
        <v>0</v>
      </c>
      <c r="T35" s="310" t="s">
        <v>34</v>
      </c>
      <c r="U35" s="302">
        <v>0</v>
      </c>
      <c r="V35" s="310" t="s">
        <v>34</v>
      </c>
      <c r="W35" s="310" t="s">
        <v>34</v>
      </c>
      <c r="X35" s="310" t="s">
        <v>34</v>
      </c>
    </row>
    <row r="36" spans="1:24" ht="15" thickBot="1" x14ac:dyDescent="0.35">
      <c r="A36" s="4" t="s">
        <v>3207</v>
      </c>
      <c r="B36" s="309" t="s">
        <v>54</v>
      </c>
      <c r="C36" s="310" t="s">
        <v>13</v>
      </c>
      <c r="D36" s="310" t="s">
        <v>1247</v>
      </c>
      <c r="E36" s="310" t="s">
        <v>1596</v>
      </c>
      <c r="F36" s="310" t="s">
        <v>1249</v>
      </c>
      <c r="G36" s="294">
        <v>0</v>
      </c>
      <c r="H36" s="310" t="s">
        <v>34</v>
      </c>
      <c r="I36" s="294">
        <v>0</v>
      </c>
      <c r="J36" s="310" t="s">
        <v>34</v>
      </c>
      <c r="K36" s="310" t="s">
        <v>461</v>
      </c>
      <c r="L36" s="310" t="s">
        <v>34</v>
      </c>
      <c r="M36" s="294">
        <v>0</v>
      </c>
      <c r="N36" s="310" t="s">
        <v>34</v>
      </c>
      <c r="O36" s="294">
        <v>0</v>
      </c>
      <c r="P36" s="310" t="s">
        <v>34</v>
      </c>
      <c r="Q36" s="310" t="s">
        <v>461</v>
      </c>
      <c r="R36" s="310" t="s">
        <v>34</v>
      </c>
      <c r="S36" s="294">
        <v>0</v>
      </c>
      <c r="T36" s="310" t="s">
        <v>34</v>
      </c>
      <c r="U36" s="294">
        <v>0</v>
      </c>
      <c r="V36" s="310" t="s">
        <v>34</v>
      </c>
      <c r="W36" s="310" t="s">
        <v>461</v>
      </c>
      <c r="X36" s="310" t="s">
        <v>34</v>
      </c>
    </row>
    <row r="37" spans="1:24" ht="15" thickBot="1" x14ac:dyDescent="0.35">
      <c r="A37" s="4" t="s">
        <v>3208</v>
      </c>
      <c r="B37" s="309" t="s">
        <v>55</v>
      </c>
      <c r="C37" s="310" t="s">
        <v>13</v>
      </c>
      <c r="D37" s="310" t="s">
        <v>1145</v>
      </c>
      <c r="E37" s="310" t="s">
        <v>1600</v>
      </c>
      <c r="F37" s="310" t="s">
        <v>1183</v>
      </c>
      <c r="G37" s="294">
        <v>0</v>
      </c>
      <c r="H37" s="310" t="s">
        <v>34</v>
      </c>
      <c r="I37" s="294">
        <v>0</v>
      </c>
      <c r="J37" s="310" t="s">
        <v>34</v>
      </c>
      <c r="K37" s="310" t="s">
        <v>34</v>
      </c>
      <c r="L37" s="310" t="s">
        <v>34</v>
      </c>
      <c r="M37" s="294">
        <v>0</v>
      </c>
      <c r="N37" s="310" t="s">
        <v>34</v>
      </c>
      <c r="O37" s="294">
        <v>0</v>
      </c>
      <c r="P37" s="310" t="s">
        <v>34</v>
      </c>
      <c r="Q37" s="310" t="s">
        <v>34</v>
      </c>
      <c r="R37" s="310" t="s">
        <v>34</v>
      </c>
      <c r="S37" s="294">
        <v>0</v>
      </c>
      <c r="T37" s="310" t="s">
        <v>34</v>
      </c>
      <c r="U37" s="294">
        <v>0</v>
      </c>
      <c r="V37" s="310" t="s">
        <v>34</v>
      </c>
      <c r="W37" s="310" t="s">
        <v>34</v>
      </c>
      <c r="X37" s="310" t="s">
        <v>34</v>
      </c>
    </row>
    <row r="38" spans="1:24" ht="15" thickBot="1" x14ac:dyDescent="0.35">
      <c r="A38" s="4" t="s">
        <v>3209</v>
      </c>
      <c r="B38" s="309" t="s">
        <v>56</v>
      </c>
      <c r="C38" s="310" t="s">
        <v>13</v>
      </c>
      <c r="D38" s="310" t="s">
        <v>1512</v>
      </c>
      <c r="E38" s="310" t="s">
        <v>1601</v>
      </c>
      <c r="F38" s="310" t="s">
        <v>1183</v>
      </c>
      <c r="G38" s="294">
        <v>1</v>
      </c>
      <c r="H38" s="311" t="s">
        <v>1602</v>
      </c>
      <c r="I38" s="294">
        <v>0.91</v>
      </c>
      <c r="J38" s="310" t="s">
        <v>34</v>
      </c>
      <c r="K38" s="310" t="s">
        <v>460</v>
      </c>
      <c r="L38" s="310" t="s">
        <v>1144</v>
      </c>
      <c r="M38" s="302">
        <v>0</v>
      </c>
      <c r="N38" s="310" t="s">
        <v>34</v>
      </c>
      <c r="O38" s="302">
        <v>0</v>
      </c>
      <c r="P38" s="310" t="s">
        <v>34</v>
      </c>
      <c r="Q38" s="310" t="s">
        <v>34</v>
      </c>
      <c r="R38" s="310" t="s">
        <v>34</v>
      </c>
      <c r="S38" s="302">
        <v>0</v>
      </c>
      <c r="T38" s="310" t="s">
        <v>34</v>
      </c>
      <c r="U38" s="302">
        <v>0</v>
      </c>
      <c r="V38" s="310" t="s">
        <v>34</v>
      </c>
      <c r="W38" s="310" t="s">
        <v>34</v>
      </c>
      <c r="X38" s="310" t="s">
        <v>34</v>
      </c>
    </row>
    <row r="39" spans="1:24" ht="15" thickBot="1" x14ac:dyDescent="0.35">
      <c r="A39" s="4" t="s">
        <v>3210</v>
      </c>
      <c r="B39" s="309" t="s">
        <v>59</v>
      </c>
      <c r="C39" s="310" t="s">
        <v>13</v>
      </c>
      <c r="D39" s="310" t="s">
        <v>1466</v>
      </c>
      <c r="E39" s="310" t="s">
        <v>1466</v>
      </c>
      <c r="F39" s="310" t="s">
        <v>1055</v>
      </c>
      <c r="G39" s="294">
        <v>0</v>
      </c>
      <c r="H39" s="310" t="s">
        <v>34</v>
      </c>
      <c r="I39" s="294">
        <v>0</v>
      </c>
      <c r="J39" s="310" t="s">
        <v>34</v>
      </c>
      <c r="K39" s="310" t="s">
        <v>34</v>
      </c>
      <c r="L39" s="310" t="s">
        <v>34</v>
      </c>
      <c r="M39" s="302">
        <v>0</v>
      </c>
      <c r="N39" s="310" t="s">
        <v>34</v>
      </c>
      <c r="O39" s="302">
        <v>0</v>
      </c>
      <c r="P39" s="310" t="s">
        <v>34</v>
      </c>
      <c r="Q39" s="310" t="s">
        <v>34</v>
      </c>
      <c r="R39" s="310" t="s">
        <v>34</v>
      </c>
      <c r="S39" s="302">
        <v>0</v>
      </c>
      <c r="T39" s="310" t="s">
        <v>34</v>
      </c>
      <c r="U39" s="302">
        <v>0</v>
      </c>
      <c r="V39" s="310" t="s">
        <v>34</v>
      </c>
      <c r="W39" s="310" t="s">
        <v>34</v>
      </c>
      <c r="X39" s="310" t="s">
        <v>34</v>
      </c>
    </row>
    <row r="40" spans="1:24" ht="15" thickBot="1" x14ac:dyDescent="0.35">
      <c r="A40" s="4" t="s">
        <v>3211</v>
      </c>
      <c r="B40" s="309" t="s">
        <v>60</v>
      </c>
      <c r="C40" s="310" t="s">
        <v>13</v>
      </c>
      <c r="D40" s="310" t="s">
        <v>1408</v>
      </c>
      <c r="E40" s="310" t="s">
        <v>1611</v>
      </c>
      <c r="F40" s="310" t="s">
        <v>1087</v>
      </c>
      <c r="G40" s="294">
        <v>0</v>
      </c>
      <c r="H40" s="310" t="s">
        <v>34</v>
      </c>
      <c r="I40" s="302">
        <v>0</v>
      </c>
      <c r="J40" s="310" t="s">
        <v>34</v>
      </c>
      <c r="K40" s="310" t="s">
        <v>34</v>
      </c>
      <c r="L40" s="310" t="s">
        <v>34</v>
      </c>
      <c r="M40" s="302">
        <v>0</v>
      </c>
      <c r="N40" s="310" t="s">
        <v>34</v>
      </c>
      <c r="O40" s="302">
        <v>0</v>
      </c>
      <c r="P40" s="310" t="s">
        <v>34</v>
      </c>
      <c r="Q40" s="310" t="s">
        <v>34</v>
      </c>
      <c r="R40" s="310" t="s">
        <v>34</v>
      </c>
      <c r="S40" s="302">
        <v>0</v>
      </c>
      <c r="T40" s="310" t="s">
        <v>34</v>
      </c>
      <c r="U40" s="302">
        <v>0</v>
      </c>
      <c r="V40" s="310" t="s">
        <v>34</v>
      </c>
      <c r="W40" s="310" t="s">
        <v>34</v>
      </c>
      <c r="X40" s="310" t="s">
        <v>34</v>
      </c>
    </row>
    <row r="41" spans="1:24" ht="15" thickBot="1" x14ac:dyDescent="0.35">
      <c r="A41" s="4" t="s">
        <v>3212</v>
      </c>
      <c r="B41" s="309" t="s">
        <v>61</v>
      </c>
      <c r="C41" s="310" t="s">
        <v>13</v>
      </c>
      <c r="D41" s="310" t="s">
        <v>1250</v>
      </c>
      <c r="E41" s="310" t="s">
        <v>1616</v>
      </c>
      <c r="F41" s="310" t="s">
        <v>1087</v>
      </c>
      <c r="G41" s="294">
        <v>0.99750000000000005</v>
      </c>
      <c r="H41" s="311" t="s">
        <v>1617</v>
      </c>
      <c r="I41" s="294">
        <v>1</v>
      </c>
      <c r="J41" s="311" t="s">
        <v>551</v>
      </c>
      <c r="K41" s="310" t="s">
        <v>460</v>
      </c>
      <c r="L41" s="310" t="s">
        <v>1618</v>
      </c>
      <c r="M41" s="294">
        <v>0</v>
      </c>
      <c r="N41" s="310" t="s">
        <v>34</v>
      </c>
      <c r="O41" s="294">
        <v>0</v>
      </c>
      <c r="P41" s="310" t="s">
        <v>34</v>
      </c>
      <c r="Q41" s="310" t="s">
        <v>460</v>
      </c>
      <c r="R41" s="310" t="s">
        <v>34</v>
      </c>
      <c r="S41" s="294">
        <v>0</v>
      </c>
      <c r="T41" s="310" t="s">
        <v>34</v>
      </c>
      <c r="U41" s="302">
        <v>0</v>
      </c>
      <c r="V41" s="310" t="s">
        <v>34</v>
      </c>
      <c r="W41" s="310" t="s">
        <v>460</v>
      </c>
      <c r="X41" s="310" t="s">
        <v>34</v>
      </c>
    </row>
    <row r="42" spans="1:24" ht="15" thickBot="1" x14ac:dyDescent="0.35">
      <c r="A42" s="4" t="s">
        <v>3213</v>
      </c>
      <c r="B42" s="309" t="s">
        <v>62</v>
      </c>
      <c r="C42" s="310" t="s">
        <v>13</v>
      </c>
      <c r="D42" s="310" t="s">
        <v>1127</v>
      </c>
      <c r="E42" s="310" t="s">
        <v>1627</v>
      </c>
      <c r="F42" s="310" t="s">
        <v>1087</v>
      </c>
      <c r="G42" s="294">
        <v>1</v>
      </c>
      <c r="H42" s="311" t="s">
        <v>1309</v>
      </c>
      <c r="I42" s="294">
        <v>0.93389999999999995</v>
      </c>
      <c r="J42" s="311" t="s">
        <v>1148</v>
      </c>
      <c r="K42" s="310" t="s">
        <v>461</v>
      </c>
      <c r="L42" s="310" t="s">
        <v>1084</v>
      </c>
      <c r="M42" s="302">
        <v>0</v>
      </c>
      <c r="N42" s="310" t="s">
        <v>34</v>
      </c>
      <c r="O42" s="302">
        <v>0</v>
      </c>
      <c r="P42" s="310" t="s">
        <v>34</v>
      </c>
      <c r="Q42" s="310" t="s">
        <v>34</v>
      </c>
      <c r="R42" s="310" t="s">
        <v>34</v>
      </c>
      <c r="S42" s="302">
        <v>0</v>
      </c>
      <c r="T42" s="310" t="s">
        <v>34</v>
      </c>
      <c r="U42" s="302">
        <v>0</v>
      </c>
      <c r="V42" s="310" t="s">
        <v>34</v>
      </c>
      <c r="W42" s="310" t="s">
        <v>34</v>
      </c>
      <c r="X42" s="310" t="s">
        <v>34</v>
      </c>
    </row>
    <row r="43" spans="1:24" ht="15" thickBot="1" x14ac:dyDescent="0.35">
      <c r="A43" s="4" t="s">
        <v>3214</v>
      </c>
      <c r="B43" s="309" t="s">
        <v>63</v>
      </c>
      <c r="C43" s="310" t="s">
        <v>13</v>
      </c>
      <c r="D43" s="310" t="s">
        <v>1631</v>
      </c>
      <c r="E43" s="310" t="s">
        <v>1632</v>
      </c>
      <c r="F43" s="310" t="s">
        <v>1081</v>
      </c>
      <c r="G43" s="294">
        <v>0</v>
      </c>
      <c r="H43" s="310" t="s">
        <v>34</v>
      </c>
      <c r="I43" s="294">
        <v>0</v>
      </c>
      <c r="J43" s="310" t="s">
        <v>34</v>
      </c>
      <c r="K43" s="310" t="s">
        <v>461</v>
      </c>
      <c r="L43" s="310" t="s">
        <v>34</v>
      </c>
      <c r="M43" s="294">
        <v>0</v>
      </c>
      <c r="N43" s="310" t="s">
        <v>34</v>
      </c>
      <c r="O43" s="294">
        <v>0</v>
      </c>
      <c r="P43" s="310" t="s">
        <v>34</v>
      </c>
      <c r="Q43" s="310" t="s">
        <v>461</v>
      </c>
      <c r="R43" s="310" t="s">
        <v>34</v>
      </c>
      <c r="S43" s="294">
        <v>0</v>
      </c>
      <c r="T43" s="310" t="s">
        <v>34</v>
      </c>
      <c r="U43" s="294">
        <v>0</v>
      </c>
      <c r="V43" s="310" t="s">
        <v>34</v>
      </c>
      <c r="W43" s="310" t="s">
        <v>461</v>
      </c>
      <c r="X43" s="310" t="s">
        <v>34</v>
      </c>
    </row>
    <row r="44" spans="1:24" ht="15" thickBot="1" x14ac:dyDescent="0.35">
      <c r="A44" s="4" t="s">
        <v>3215</v>
      </c>
      <c r="B44" s="309" t="s">
        <v>64</v>
      </c>
      <c r="C44" s="310" t="s">
        <v>13</v>
      </c>
      <c r="D44" s="310" t="s">
        <v>1221</v>
      </c>
      <c r="E44" s="310" t="s">
        <v>1645</v>
      </c>
      <c r="F44" s="310" t="s">
        <v>1183</v>
      </c>
      <c r="G44" s="294">
        <v>1</v>
      </c>
      <c r="H44" s="311" t="s">
        <v>1646</v>
      </c>
      <c r="I44" s="294">
        <v>0.89049999999999996</v>
      </c>
      <c r="J44" s="310" t="s">
        <v>34</v>
      </c>
      <c r="K44" s="310" t="s">
        <v>460</v>
      </c>
      <c r="L44" s="310" t="s">
        <v>1084</v>
      </c>
      <c r="M44" s="294">
        <v>0</v>
      </c>
      <c r="N44" s="310" t="s">
        <v>34</v>
      </c>
      <c r="O44" s="294">
        <v>0</v>
      </c>
      <c r="P44" s="310" t="s">
        <v>34</v>
      </c>
      <c r="Q44" s="310" t="s">
        <v>461</v>
      </c>
      <c r="R44" s="310" t="s">
        <v>34</v>
      </c>
      <c r="S44" s="294">
        <v>0</v>
      </c>
      <c r="T44" s="310" t="s">
        <v>34</v>
      </c>
      <c r="U44" s="294">
        <v>0</v>
      </c>
      <c r="V44" s="310" t="s">
        <v>34</v>
      </c>
      <c r="W44" s="310" t="s">
        <v>461</v>
      </c>
      <c r="X44" s="310" t="s">
        <v>34</v>
      </c>
    </row>
    <row r="45" spans="1:24" ht="15" thickBot="1" x14ac:dyDescent="0.35">
      <c r="A45" s="4" t="s">
        <v>3216</v>
      </c>
      <c r="B45" s="309" t="s">
        <v>65</v>
      </c>
      <c r="C45" s="310" t="s">
        <v>13</v>
      </c>
      <c r="D45" s="310" t="s">
        <v>1261</v>
      </c>
      <c r="E45" s="310" t="s">
        <v>1663</v>
      </c>
      <c r="F45" s="310" t="s">
        <v>1055</v>
      </c>
      <c r="G45" s="294">
        <v>0</v>
      </c>
      <c r="H45" s="311" t="s">
        <v>551</v>
      </c>
      <c r="I45" s="294">
        <v>0</v>
      </c>
      <c r="J45" s="311" t="s">
        <v>551</v>
      </c>
      <c r="K45" s="310" t="s">
        <v>461</v>
      </c>
      <c r="L45" s="310" t="s">
        <v>34</v>
      </c>
      <c r="M45" s="294">
        <v>0</v>
      </c>
      <c r="N45" s="310" t="s">
        <v>34</v>
      </c>
      <c r="O45" s="294">
        <v>0</v>
      </c>
      <c r="P45" s="310" t="s">
        <v>34</v>
      </c>
      <c r="Q45" s="310" t="s">
        <v>461</v>
      </c>
      <c r="R45" s="310" t="s">
        <v>34</v>
      </c>
      <c r="S45" s="294">
        <v>0</v>
      </c>
      <c r="T45" s="310" t="s">
        <v>34</v>
      </c>
      <c r="U45" s="294">
        <v>0</v>
      </c>
      <c r="V45" s="310" t="s">
        <v>34</v>
      </c>
      <c r="W45" s="310" t="s">
        <v>461</v>
      </c>
      <c r="X45" s="310" t="s">
        <v>34</v>
      </c>
    </row>
    <row r="46" spans="1:24" ht="15" thickBot="1" x14ac:dyDescent="0.35">
      <c r="A46" s="4" t="s">
        <v>3217</v>
      </c>
      <c r="B46" s="309" t="s">
        <v>66</v>
      </c>
      <c r="C46" s="310" t="s">
        <v>13</v>
      </c>
      <c r="D46" s="310" t="s">
        <v>1214</v>
      </c>
      <c r="E46" s="310" t="s">
        <v>1668</v>
      </c>
      <c r="F46" s="310" t="s">
        <v>1087</v>
      </c>
      <c r="G46" s="294">
        <v>0.6</v>
      </c>
      <c r="H46" s="311" t="s">
        <v>1286</v>
      </c>
      <c r="I46" s="294">
        <v>0.6</v>
      </c>
      <c r="J46" s="311" t="s">
        <v>1089</v>
      </c>
      <c r="K46" s="310" t="s">
        <v>461</v>
      </c>
      <c r="L46" s="310" t="s">
        <v>1084</v>
      </c>
      <c r="M46" s="302">
        <v>0</v>
      </c>
      <c r="N46" s="310" t="s">
        <v>34</v>
      </c>
      <c r="O46" s="302">
        <v>0</v>
      </c>
      <c r="P46" s="310" t="s">
        <v>34</v>
      </c>
      <c r="Q46" s="310" t="s">
        <v>34</v>
      </c>
      <c r="R46" s="310" t="s">
        <v>34</v>
      </c>
      <c r="S46" s="302">
        <v>0</v>
      </c>
      <c r="T46" s="310" t="s">
        <v>34</v>
      </c>
      <c r="U46" s="302">
        <v>0</v>
      </c>
      <c r="V46" s="310" t="s">
        <v>34</v>
      </c>
      <c r="W46" s="310" t="s">
        <v>34</v>
      </c>
      <c r="X46" s="310" t="s">
        <v>34</v>
      </c>
    </row>
    <row r="47" spans="1:24" ht="15" thickBot="1" x14ac:dyDescent="0.35">
      <c r="A47" s="4" t="s">
        <v>3218</v>
      </c>
      <c r="B47" s="309" t="s">
        <v>67</v>
      </c>
      <c r="C47" s="310" t="s">
        <v>13</v>
      </c>
      <c r="D47" s="310" t="s">
        <v>1172</v>
      </c>
      <c r="E47" s="310" t="s">
        <v>1689</v>
      </c>
      <c r="F47" s="310" t="s">
        <v>1087</v>
      </c>
      <c r="G47" s="294">
        <v>1</v>
      </c>
      <c r="H47" s="311" t="s">
        <v>1690</v>
      </c>
      <c r="I47" s="294">
        <v>0.84830000000000005</v>
      </c>
      <c r="J47" s="310" t="s">
        <v>34</v>
      </c>
      <c r="K47" s="310" t="s">
        <v>460</v>
      </c>
      <c r="L47" s="310" t="s">
        <v>1078</v>
      </c>
      <c r="M47" s="294">
        <v>0.3</v>
      </c>
      <c r="N47" s="311" t="s">
        <v>1691</v>
      </c>
      <c r="O47" s="294">
        <v>0.84830000000000005</v>
      </c>
      <c r="P47" s="310" t="s">
        <v>34</v>
      </c>
      <c r="Q47" s="310" t="s">
        <v>460</v>
      </c>
      <c r="R47" s="310" t="s">
        <v>1078</v>
      </c>
      <c r="S47" s="294">
        <v>0</v>
      </c>
      <c r="T47" s="310" t="s">
        <v>34</v>
      </c>
      <c r="U47" s="294">
        <v>0</v>
      </c>
      <c r="V47" s="310" t="s">
        <v>34</v>
      </c>
      <c r="W47" s="310" t="s">
        <v>34</v>
      </c>
      <c r="X47" s="310" t="s">
        <v>34</v>
      </c>
    </row>
    <row r="48" spans="1:24" ht="15" thickBot="1" x14ac:dyDescent="0.35">
      <c r="A48" s="4" t="s">
        <v>3219</v>
      </c>
      <c r="B48" s="309" t="s">
        <v>68</v>
      </c>
      <c r="C48" s="310" t="s">
        <v>13</v>
      </c>
      <c r="D48" s="310" t="s">
        <v>1119</v>
      </c>
      <c r="E48" s="310" t="s">
        <v>1707</v>
      </c>
      <c r="F48" s="310" t="s">
        <v>1055</v>
      </c>
      <c r="G48" s="294">
        <v>1</v>
      </c>
      <c r="H48" s="311" t="s">
        <v>1377</v>
      </c>
      <c r="I48" s="294">
        <v>1</v>
      </c>
      <c r="J48" s="311" t="s">
        <v>1708</v>
      </c>
      <c r="K48" s="310" t="s">
        <v>461</v>
      </c>
      <c r="L48" s="310" t="s">
        <v>1084</v>
      </c>
      <c r="M48" s="294">
        <v>0</v>
      </c>
      <c r="N48" s="311" t="s">
        <v>551</v>
      </c>
      <c r="O48" s="294">
        <v>0</v>
      </c>
      <c r="P48" s="311" t="s">
        <v>551</v>
      </c>
      <c r="Q48" s="310" t="s">
        <v>461</v>
      </c>
      <c r="R48" s="310" t="s">
        <v>34</v>
      </c>
      <c r="S48" s="294">
        <v>0</v>
      </c>
      <c r="T48" s="311" t="s">
        <v>551</v>
      </c>
      <c r="U48" s="294">
        <v>0</v>
      </c>
      <c r="V48" s="311" t="s">
        <v>551</v>
      </c>
      <c r="W48" s="310" t="s">
        <v>461</v>
      </c>
      <c r="X48" s="310" t="s">
        <v>34</v>
      </c>
    </row>
    <row r="49" spans="1:24" ht="15" thickBot="1" x14ac:dyDescent="0.35">
      <c r="A49" s="4" t="s">
        <v>3220</v>
      </c>
      <c r="B49" s="309" t="s">
        <v>69</v>
      </c>
      <c r="C49" s="310" t="s">
        <v>13</v>
      </c>
      <c r="D49" s="310" t="s">
        <v>1075</v>
      </c>
      <c r="E49" s="310" t="s">
        <v>34</v>
      </c>
      <c r="F49" s="310" t="s">
        <v>1054</v>
      </c>
      <c r="G49" s="302">
        <v>0</v>
      </c>
      <c r="H49" s="310" t="s">
        <v>34</v>
      </c>
      <c r="I49" s="302">
        <v>0</v>
      </c>
      <c r="J49" s="310" t="s">
        <v>34</v>
      </c>
      <c r="K49" s="310" t="s">
        <v>34</v>
      </c>
      <c r="L49" s="310" t="s">
        <v>34</v>
      </c>
      <c r="M49" s="302">
        <v>0</v>
      </c>
      <c r="N49" s="310" t="s">
        <v>34</v>
      </c>
      <c r="O49" s="302">
        <v>0</v>
      </c>
      <c r="P49" s="310" t="s">
        <v>34</v>
      </c>
      <c r="Q49" s="310" t="s">
        <v>34</v>
      </c>
      <c r="R49" s="310" t="s">
        <v>34</v>
      </c>
      <c r="S49" s="302">
        <v>0</v>
      </c>
      <c r="T49" s="310" t="s">
        <v>34</v>
      </c>
      <c r="U49" s="302">
        <v>0</v>
      </c>
      <c r="V49" s="310" t="s">
        <v>34</v>
      </c>
      <c r="W49" s="310" t="s">
        <v>34</v>
      </c>
      <c r="X49" s="310" t="s">
        <v>34</v>
      </c>
    </row>
    <row r="50" spans="1:24" ht="15" thickBot="1" x14ac:dyDescent="0.35">
      <c r="A50" s="4" t="s">
        <v>3221</v>
      </c>
      <c r="B50" s="309" t="s">
        <v>70</v>
      </c>
      <c r="C50" s="310" t="s">
        <v>13</v>
      </c>
      <c r="D50" s="310" t="s">
        <v>1261</v>
      </c>
      <c r="E50" s="310" t="s">
        <v>1261</v>
      </c>
      <c r="F50" s="310" t="s">
        <v>1055</v>
      </c>
      <c r="G50" s="294">
        <v>0.5</v>
      </c>
      <c r="H50" s="311" t="s">
        <v>1729</v>
      </c>
      <c r="I50" s="294">
        <v>0.5</v>
      </c>
      <c r="J50" s="311" t="s">
        <v>1730</v>
      </c>
      <c r="K50" s="310" t="s">
        <v>461</v>
      </c>
      <c r="L50" s="310" t="s">
        <v>1084</v>
      </c>
      <c r="M50" s="302">
        <v>0</v>
      </c>
      <c r="N50" s="310" t="s">
        <v>34</v>
      </c>
      <c r="O50" s="302">
        <v>0</v>
      </c>
      <c r="P50" s="310" t="s">
        <v>34</v>
      </c>
      <c r="Q50" s="310" t="s">
        <v>34</v>
      </c>
      <c r="R50" s="310" t="s">
        <v>34</v>
      </c>
      <c r="S50" s="302">
        <v>0</v>
      </c>
      <c r="T50" s="310" t="s">
        <v>34</v>
      </c>
      <c r="U50" s="302">
        <v>0</v>
      </c>
      <c r="V50" s="310" t="s">
        <v>34</v>
      </c>
      <c r="W50" s="310" t="s">
        <v>34</v>
      </c>
      <c r="X50" s="310" t="s">
        <v>34</v>
      </c>
    </row>
    <row r="51" spans="1:24" ht="15" thickBot="1" x14ac:dyDescent="0.35">
      <c r="A51" s="4" t="s">
        <v>3222</v>
      </c>
      <c r="B51" s="309" t="s">
        <v>73</v>
      </c>
      <c r="C51" s="310" t="s">
        <v>13</v>
      </c>
      <c r="D51" s="310" t="s">
        <v>1247</v>
      </c>
      <c r="E51" s="310" t="s">
        <v>1408</v>
      </c>
      <c r="F51" s="310" t="s">
        <v>1249</v>
      </c>
      <c r="G51" s="294">
        <v>0</v>
      </c>
      <c r="H51" s="310" t="s">
        <v>34</v>
      </c>
      <c r="I51" s="294">
        <v>0</v>
      </c>
      <c r="J51" s="310" t="s">
        <v>34</v>
      </c>
      <c r="K51" s="310" t="s">
        <v>34</v>
      </c>
      <c r="L51" s="310" t="s">
        <v>34</v>
      </c>
      <c r="M51" s="294">
        <v>0</v>
      </c>
      <c r="N51" s="310" t="s">
        <v>34</v>
      </c>
      <c r="O51" s="294">
        <v>0</v>
      </c>
      <c r="P51" s="310" t="s">
        <v>34</v>
      </c>
      <c r="Q51" s="310" t="s">
        <v>34</v>
      </c>
      <c r="R51" s="310" t="s">
        <v>34</v>
      </c>
      <c r="S51" s="302">
        <v>0</v>
      </c>
      <c r="T51" s="310" t="s">
        <v>34</v>
      </c>
      <c r="U51" s="302">
        <v>0</v>
      </c>
      <c r="V51" s="310" t="s">
        <v>34</v>
      </c>
      <c r="W51" s="310" t="s">
        <v>34</v>
      </c>
      <c r="X51" s="310" t="s">
        <v>34</v>
      </c>
    </row>
    <row r="52" spans="1:24" ht="15" thickBot="1" x14ac:dyDescent="0.35">
      <c r="A52" s="4" t="s">
        <v>3223</v>
      </c>
      <c r="B52" s="309" t="s">
        <v>74</v>
      </c>
      <c r="C52" s="310" t="s">
        <v>13</v>
      </c>
      <c r="D52" s="310" t="s">
        <v>1509</v>
      </c>
      <c r="E52" s="310" t="s">
        <v>1754</v>
      </c>
      <c r="F52" s="310" t="s">
        <v>1055</v>
      </c>
      <c r="G52" s="294">
        <v>1</v>
      </c>
      <c r="H52" s="311" t="s">
        <v>1755</v>
      </c>
      <c r="I52" s="294">
        <v>0.83850000000000002</v>
      </c>
      <c r="J52" s="310" t="s">
        <v>34</v>
      </c>
      <c r="K52" s="310" t="s">
        <v>460</v>
      </c>
      <c r="L52" s="310" t="s">
        <v>34</v>
      </c>
      <c r="M52" s="294">
        <v>0</v>
      </c>
      <c r="N52" s="310" t="s">
        <v>34</v>
      </c>
      <c r="O52" s="294">
        <v>0</v>
      </c>
      <c r="P52" s="310" t="s">
        <v>34</v>
      </c>
      <c r="Q52" s="310" t="s">
        <v>461</v>
      </c>
      <c r="R52" s="310" t="s">
        <v>34</v>
      </c>
      <c r="S52" s="294">
        <v>0</v>
      </c>
      <c r="T52" s="310" t="s">
        <v>34</v>
      </c>
      <c r="U52" s="294">
        <v>0</v>
      </c>
      <c r="V52" s="310" t="s">
        <v>34</v>
      </c>
      <c r="W52" s="310" t="s">
        <v>461</v>
      </c>
      <c r="X52" s="310" t="s">
        <v>1084</v>
      </c>
    </row>
    <row r="53" spans="1:24" ht="15" thickBot="1" x14ac:dyDescent="0.35">
      <c r="A53" s="4" t="s">
        <v>3224</v>
      </c>
      <c r="B53" s="309" t="s">
        <v>75</v>
      </c>
      <c r="C53" s="310" t="s">
        <v>13</v>
      </c>
      <c r="D53" s="310" t="s">
        <v>1134</v>
      </c>
      <c r="E53" s="310" t="s">
        <v>1809</v>
      </c>
      <c r="F53" s="310" t="s">
        <v>1055</v>
      </c>
      <c r="G53" s="294">
        <v>0.3</v>
      </c>
      <c r="H53" s="311" t="s">
        <v>1810</v>
      </c>
      <c r="I53" s="294">
        <v>0.3</v>
      </c>
      <c r="J53" s="310" t="s">
        <v>34</v>
      </c>
      <c r="K53" s="310" t="s">
        <v>460</v>
      </c>
      <c r="L53" s="310" t="s">
        <v>1084</v>
      </c>
      <c r="M53" s="294">
        <v>0</v>
      </c>
      <c r="N53" s="310" t="s">
        <v>34</v>
      </c>
      <c r="O53" s="294">
        <v>0</v>
      </c>
      <c r="P53" s="310" t="s">
        <v>34</v>
      </c>
      <c r="Q53" s="310" t="s">
        <v>461</v>
      </c>
      <c r="R53" s="310" t="s">
        <v>34</v>
      </c>
      <c r="S53" s="294">
        <v>0</v>
      </c>
      <c r="T53" s="310" t="s">
        <v>34</v>
      </c>
      <c r="U53" s="294">
        <v>0</v>
      </c>
      <c r="V53" s="310" t="s">
        <v>34</v>
      </c>
      <c r="W53" s="310" t="s">
        <v>461</v>
      </c>
      <c r="X53" s="310" t="s">
        <v>34</v>
      </c>
    </row>
    <row r="54" spans="1:24" ht="15" thickBot="1" x14ac:dyDescent="0.35">
      <c r="A54" s="4" t="s">
        <v>3225</v>
      </c>
      <c r="B54" s="309" t="s">
        <v>76</v>
      </c>
      <c r="C54" s="310" t="s">
        <v>13</v>
      </c>
      <c r="D54" s="310" t="s">
        <v>1428</v>
      </c>
      <c r="E54" s="310" t="s">
        <v>1820</v>
      </c>
      <c r="F54" s="310" t="s">
        <v>1249</v>
      </c>
      <c r="G54" s="294">
        <v>0</v>
      </c>
      <c r="H54" s="310" t="s">
        <v>34</v>
      </c>
      <c r="I54" s="294">
        <v>0</v>
      </c>
      <c r="J54" s="310" t="s">
        <v>34</v>
      </c>
      <c r="K54" s="310" t="s">
        <v>34</v>
      </c>
      <c r="L54" s="310" t="s">
        <v>34</v>
      </c>
      <c r="M54" s="294">
        <v>0</v>
      </c>
      <c r="N54" s="310" t="s">
        <v>34</v>
      </c>
      <c r="O54" s="294">
        <v>0</v>
      </c>
      <c r="P54" s="310" t="s">
        <v>34</v>
      </c>
      <c r="Q54" s="310" t="s">
        <v>34</v>
      </c>
      <c r="R54" s="310" t="s">
        <v>34</v>
      </c>
      <c r="S54" s="294">
        <v>0</v>
      </c>
      <c r="T54" s="310" t="s">
        <v>34</v>
      </c>
      <c r="U54" s="294">
        <v>0</v>
      </c>
      <c r="V54" s="310" t="s">
        <v>34</v>
      </c>
      <c r="W54" s="310" t="s">
        <v>34</v>
      </c>
      <c r="X54" s="310" t="s">
        <v>34</v>
      </c>
    </row>
    <row r="55" spans="1:24" ht="15" thickBot="1" x14ac:dyDescent="0.35">
      <c r="A55" s="4" t="s">
        <v>3226</v>
      </c>
      <c r="B55" s="309" t="s">
        <v>77</v>
      </c>
      <c r="C55" s="310" t="s">
        <v>13</v>
      </c>
      <c r="D55" s="310" t="s">
        <v>1546</v>
      </c>
      <c r="E55" s="310" t="s">
        <v>1821</v>
      </c>
      <c r="F55" s="310" t="s">
        <v>1055</v>
      </c>
      <c r="G55" s="294">
        <v>0</v>
      </c>
      <c r="H55" s="310" t="s">
        <v>34</v>
      </c>
      <c r="I55" s="294">
        <v>0</v>
      </c>
      <c r="J55" s="310" t="s">
        <v>34</v>
      </c>
      <c r="K55" s="310" t="s">
        <v>461</v>
      </c>
      <c r="L55" s="310" t="s">
        <v>34</v>
      </c>
      <c r="M55" s="294">
        <v>0</v>
      </c>
      <c r="N55" s="310" t="s">
        <v>34</v>
      </c>
      <c r="O55" s="294">
        <v>0</v>
      </c>
      <c r="P55" s="310" t="s">
        <v>34</v>
      </c>
      <c r="Q55" s="310" t="s">
        <v>461</v>
      </c>
      <c r="R55" s="310" t="s">
        <v>34</v>
      </c>
      <c r="S55" s="294">
        <v>0</v>
      </c>
      <c r="T55" s="310" t="s">
        <v>34</v>
      </c>
      <c r="U55" s="294">
        <v>0</v>
      </c>
      <c r="V55" s="310" t="s">
        <v>34</v>
      </c>
      <c r="W55" s="310" t="s">
        <v>461</v>
      </c>
      <c r="X55" s="310" t="s">
        <v>34</v>
      </c>
    </row>
    <row r="56" spans="1:24" ht="15" thickBot="1" x14ac:dyDescent="0.35">
      <c r="A56" s="4" t="s">
        <v>3227</v>
      </c>
      <c r="B56" s="309" t="s">
        <v>78</v>
      </c>
      <c r="C56" s="310" t="s">
        <v>13</v>
      </c>
      <c r="D56" s="310" t="s">
        <v>1264</v>
      </c>
      <c r="E56" s="310" t="s">
        <v>1803</v>
      </c>
      <c r="F56" s="310" t="s">
        <v>1055</v>
      </c>
      <c r="G56" s="294">
        <v>0.5</v>
      </c>
      <c r="H56" s="311" t="s">
        <v>1108</v>
      </c>
      <c r="I56" s="294">
        <v>0.5</v>
      </c>
      <c r="J56" s="311" t="s">
        <v>1431</v>
      </c>
      <c r="K56" s="310" t="s">
        <v>461</v>
      </c>
      <c r="L56" s="310" t="s">
        <v>34</v>
      </c>
      <c r="M56" s="302">
        <v>0</v>
      </c>
      <c r="N56" s="310" t="s">
        <v>34</v>
      </c>
      <c r="O56" s="302">
        <v>0</v>
      </c>
      <c r="P56" s="310" t="s">
        <v>34</v>
      </c>
      <c r="Q56" s="310" t="s">
        <v>461</v>
      </c>
      <c r="R56" s="310" t="s">
        <v>34</v>
      </c>
      <c r="S56" s="302">
        <v>0</v>
      </c>
      <c r="T56" s="310" t="s">
        <v>34</v>
      </c>
      <c r="U56" s="302">
        <v>0</v>
      </c>
      <c r="V56" s="310" t="s">
        <v>34</v>
      </c>
      <c r="W56" s="310" t="s">
        <v>461</v>
      </c>
      <c r="X56" s="310" t="s">
        <v>34</v>
      </c>
    </row>
    <row r="57" spans="1:24" ht="15" thickBot="1" x14ac:dyDescent="0.35">
      <c r="A57" s="4" t="s">
        <v>3228</v>
      </c>
      <c r="B57" s="309" t="s">
        <v>79</v>
      </c>
      <c r="C57" s="310" t="s">
        <v>13</v>
      </c>
      <c r="D57" s="310" t="s">
        <v>1428</v>
      </c>
      <c r="E57" s="310" t="s">
        <v>1824</v>
      </c>
      <c r="F57" s="310" t="s">
        <v>1055</v>
      </c>
      <c r="G57" s="294">
        <v>0</v>
      </c>
      <c r="H57" s="310" t="s">
        <v>34</v>
      </c>
      <c r="I57" s="294">
        <v>0</v>
      </c>
      <c r="J57" s="310" t="s">
        <v>34</v>
      </c>
      <c r="K57" s="310" t="s">
        <v>461</v>
      </c>
      <c r="L57" s="310" t="s">
        <v>34</v>
      </c>
      <c r="M57" s="294">
        <v>0</v>
      </c>
      <c r="N57" s="310" t="s">
        <v>34</v>
      </c>
      <c r="O57" s="294">
        <v>0</v>
      </c>
      <c r="P57" s="310" t="s">
        <v>34</v>
      </c>
      <c r="Q57" s="310" t="s">
        <v>461</v>
      </c>
      <c r="R57" s="310" t="s">
        <v>34</v>
      </c>
      <c r="S57" s="294">
        <v>0</v>
      </c>
      <c r="T57" s="310" t="s">
        <v>34</v>
      </c>
      <c r="U57" s="294">
        <v>0</v>
      </c>
      <c r="V57" s="310" t="s">
        <v>34</v>
      </c>
      <c r="W57" s="310" t="s">
        <v>461</v>
      </c>
      <c r="X57" s="310" t="s">
        <v>34</v>
      </c>
    </row>
    <row r="58" spans="1:24" ht="15" thickBot="1" x14ac:dyDescent="0.35">
      <c r="A58" s="4" t="s">
        <v>3229</v>
      </c>
      <c r="B58" s="309" t="s">
        <v>80</v>
      </c>
      <c r="C58" s="310" t="s">
        <v>13</v>
      </c>
      <c r="D58" s="310" t="s">
        <v>1075</v>
      </c>
      <c r="E58" s="310" t="s">
        <v>1843</v>
      </c>
      <c r="F58" s="310" t="s">
        <v>1055</v>
      </c>
      <c r="G58" s="294">
        <v>1.2834000000000001</v>
      </c>
      <c r="H58" s="311" t="s">
        <v>1844</v>
      </c>
      <c r="I58" s="294">
        <v>1.2834000000000001</v>
      </c>
      <c r="J58" s="310" t="s">
        <v>34</v>
      </c>
      <c r="K58" s="310" t="s">
        <v>460</v>
      </c>
      <c r="L58" s="310" t="s">
        <v>1532</v>
      </c>
      <c r="M58" s="294">
        <v>0.71660000000000001</v>
      </c>
      <c r="N58" s="311" t="s">
        <v>1844</v>
      </c>
      <c r="O58" s="294">
        <v>0.71660000000000001</v>
      </c>
      <c r="P58" s="310" t="s">
        <v>34</v>
      </c>
      <c r="Q58" s="310" t="s">
        <v>34</v>
      </c>
      <c r="R58" s="310" t="s">
        <v>34</v>
      </c>
      <c r="S58" s="302">
        <v>0</v>
      </c>
      <c r="T58" s="310" t="s">
        <v>34</v>
      </c>
      <c r="U58" s="302">
        <v>0</v>
      </c>
      <c r="V58" s="310" t="s">
        <v>34</v>
      </c>
      <c r="W58" s="310" t="s">
        <v>34</v>
      </c>
      <c r="X58" s="310" t="s">
        <v>34</v>
      </c>
    </row>
    <row r="59" spans="1:24" ht="15" thickBot="1" x14ac:dyDescent="0.35">
      <c r="A59" s="4" t="s">
        <v>3230</v>
      </c>
      <c r="B59" s="309" t="s">
        <v>81</v>
      </c>
      <c r="C59" s="310" t="s">
        <v>13</v>
      </c>
      <c r="D59" s="310" t="s">
        <v>1145</v>
      </c>
      <c r="E59" s="310" t="s">
        <v>1643</v>
      </c>
      <c r="F59" s="310" t="s">
        <v>1183</v>
      </c>
      <c r="G59" s="294">
        <v>0.5</v>
      </c>
      <c r="H59" s="311" t="s">
        <v>1874</v>
      </c>
      <c r="I59" s="294">
        <v>0.5</v>
      </c>
      <c r="J59" s="310" t="s">
        <v>34</v>
      </c>
      <c r="K59" s="310" t="s">
        <v>460</v>
      </c>
      <c r="L59" s="310" t="s">
        <v>1084</v>
      </c>
      <c r="M59" s="294">
        <v>0.5</v>
      </c>
      <c r="N59" s="311" t="s">
        <v>1875</v>
      </c>
      <c r="O59" s="294">
        <v>0.4597</v>
      </c>
      <c r="P59" s="310" t="s">
        <v>34</v>
      </c>
      <c r="Q59" s="310" t="s">
        <v>460</v>
      </c>
      <c r="R59" s="310" t="s">
        <v>1084</v>
      </c>
      <c r="S59" s="294">
        <v>0.5</v>
      </c>
      <c r="T59" s="311" t="s">
        <v>1876</v>
      </c>
      <c r="U59" s="294">
        <v>0.5</v>
      </c>
      <c r="V59" s="310" t="s">
        <v>34</v>
      </c>
      <c r="W59" s="310" t="s">
        <v>460</v>
      </c>
      <c r="X59" s="310" t="s">
        <v>1084</v>
      </c>
    </row>
    <row r="60" spans="1:24" ht="15" thickBot="1" x14ac:dyDescent="0.35">
      <c r="A60" s="4" t="s">
        <v>3231</v>
      </c>
      <c r="B60" s="309" t="s">
        <v>82</v>
      </c>
      <c r="C60" s="310" t="s">
        <v>13</v>
      </c>
      <c r="D60" s="310" t="s">
        <v>1113</v>
      </c>
      <c r="E60" s="310" t="s">
        <v>1881</v>
      </c>
      <c r="F60" s="310" t="s">
        <v>1055</v>
      </c>
      <c r="G60" s="294">
        <v>0.25</v>
      </c>
      <c r="H60" s="311" t="s">
        <v>1882</v>
      </c>
      <c r="I60" s="294">
        <v>0.25</v>
      </c>
      <c r="J60" s="311" t="s">
        <v>1883</v>
      </c>
      <c r="K60" s="310" t="s">
        <v>461</v>
      </c>
      <c r="L60" s="310" t="s">
        <v>1144</v>
      </c>
      <c r="M60" s="294">
        <v>0</v>
      </c>
      <c r="N60" s="311" t="s">
        <v>551</v>
      </c>
      <c r="O60" s="294">
        <v>0</v>
      </c>
      <c r="P60" s="311" t="s">
        <v>551</v>
      </c>
      <c r="Q60" s="310" t="s">
        <v>34</v>
      </c>
      <c r="R60" s="310" t="s">
        <v>34</v>
      </c>
      <c r="S60" s="294">
        <v>0</v>
      </c>
      <c r="T60" s="311" t="s">
        <v>551</v>
      </c>
      <c r="U60" s="294">
        <v>0</v>
      </c>
      <c r="V60" s="310" t="s">
        <v>34</v>
      </c>
      <c r="W60" s="310" t="s">
        <v>34</v>
      </c>
      <c r="X60" s="310" t="s">
        <v>34</v>
      </c>
    </row>
    <row r="61" spans="1:24" ht="15" thickBot="1" x14ac:dyDescent="0.35">
      <c r="A61" s="4" t="s">
        <v>3232</v>
      </c>
      <c r="B61" s="309" t="s">
        <v>83</v>
      </c>
      <c r="C61" s="310" t="s">
        <v>13</v>
      </c>
      <c r="D61" s="310" t="s">
        <v>1152</v>
      </c>
      <c r="E61" s="310" t="s">
        <v>1222</v>
      </c>
      <c r="F61" s="310" t="s">
        <v>1183</v>
      </c>
      <c r="G61" s="294">
        <v>0.3</v>
      </c>
      <c r="H61" s="311" t="s">
        <v>1890</v>
      </c>
      <c r="I61" s="294">
        <v>0.3</v>
      </c>
      <c r="J61" s="310" t="s">
        <v>34</v>
      </c>
      <c r="K61" s="310" t="s">
        <v>460</v>
      </c>
      <c r="L61" s="310" t="s">
        <v>1084</v>
      </c>
      <c r="M61" s="294">
        <v>0.7</v>
      </c>
      <c r="N61" s="311" t="s">
        <v>1891</v>
      </c>
      <c r="O61" s="294">
        <v>0.7</v>
      </c>
      <c r="P61" s="311" t="s">
        <v>1892</v>
      </c>
      <c r="Q61" s="310" t="s">
        <v>461</v>
      </c>
      <c r="R61" s="310" t="s">
        <v>1078</v>
      </c>
      <c r="S61" s="302">
        <v>0</v>
      </c>
      <c r="T61" s="310" t="s">
        <v>34</v>
      </c>
      <c r="U61" s="302">
        <v>0</v>
      </c>
      <c r="V61" s="310" t="s">
        <v>34</v>
      </c>
      <c r="W61" s="310" t="s">
        <v>34</v>
      </c>
      <c r="X61" s="310" t="s">
        <v>34</v>
      </c>
    </row>
    <row r="62" spans="1:24" ht="15" thickBot="1" x14ac:dyDescent="0.35">
      <c r="A62" s="4" t="s">
        <v>3233</v>
      </c>
      <c r="B62" s="309" t="s">
        <v>84</v>
      </c>
      <c r="C62" s="310" t="s">
        <v>13</v>
      </c>
      <c r="D62" s="310" t="s">
        <v>1174</v>
      </c>
      <c r="E62" s="310" t="s">
        <v>1893</v>
      </c>
      <c r="F62" s="310" t="s">
        <v>1055</v>
      </c>
      <c r="G62" s="294">
        <v>0.4</v>
      </c>
      <c r="H62" s="311" t="s">
        <v>1894</v>
      </c>
      <c r="I62" s="294">
        <v>0.4</v>
      </c>
      <c r="J62" s="311" t="s">
        <v>1578</v>
      </c>
      <c r="K62" s="310" t="s">
        <v>34</v>
      </c>
      <c r="L62" s="310" t="s">
        <v>1078</v>
      </c>
      <c r="M62" s="302">
        <v>0</v>
      </c>
      <c r="N62" s="310" t="s">
        <v>34</v>
      </c>
      <c r="O62" s="302">
        <v>0</v>
      </c>
      <c r="P62" s="310" t="s">
        <v>34</v>
      </c>
      <c r="Q62" s="310" t="s">
        <v>34</v>
      </c>
      <c r="R62" s="310" t="s">
        <v>34</v>
      </c>
      <c r="S62" s="302">
        <v>0</v>
      </c>
      <c r="T62" s="310" t="s">
        <v>34</v>
      </c>
      <c r="U62" s="302">
        <v>0</v>
      </c>
      <c r="V62" s="310" t="s">
        <v>34</v>
      </c>
      <c r="W62" s="310" t="s">
        <v>34</v>
      </c>
      <c r="X62" s="310" t="s">
        <v>34</v>
      </c>
    </row>
    <row r="63" spans="1:24" ht="15" thickBot="1" x14ac:dyDescent="0.35">
      <c r="A63" s="4" t="s">
        <v>3234</v>
      </c>
      <c r="B63" s="309" t="s">
        <v>85</v>
      </c>
      <c r="C63" s="310" t="s">
        <v>13</v>
      </c>
      <c r="D63" s="310" t="s">
        <v>1172</v>
      </c>
      <c r="E63" s="310" t="s">
        <v>1913</v>
      </c>
      <c r="F63" s="310" t="s">
        <v>1087</v>
      </c>
      <c r="G63" s="294">
        <v>0.7</v>
      </c>
      <c r="H63" s="311" t="s">
        <v>1914</v>
      </c>
      <c r="I63" s="294">
        <v>0.65910000000000002</v>
      </c>
      <c r="J63" s="311" t="s">
        <v>1915</v>
      </c>
      <c r="K63" s="310" t="s">
        <v>461</v>
      </c>
      <c r="L63" s="310" t="s">
        <v>1084</v>
      </c>
      <c r="M63" s="294">
        <v>0.6</v>
      </c>
      <c r="N63" s="311" t="s">
        <v>1212</v>
      </c>
      <c r="O63" s="294">
        <v>0.56489999999999996</v>
      </c>
      <c r="P63" s="311" t="s">
        <v>1220</v>
      </c>
      <c r="Q63" s="310" t="s">
        <v>461</v>
      </c>
      <c r="R63" s="310" t="s">
        <v>1084</v>
      </c>
      <c r="S63" s="302">
        <v>0</v>
      </c>
      <c r="T63" s="310" t="s">
        <v>34</v>
      </c>
      <c r="U63" s="302">
        <v>0</v>
      </c>
      <c r="V63" s="310" t="s">
        <v>34</v>
      </c>
      <c r="W63" s="310" t="s">
        <v>34</v>
      </c>
      <c r="X63" s="310" t="s">
        <v>34</v>
      </c>
    </row>
    <row r="64" spans="1:24" ht="15" thickBot="1" x14ac:dyDescent="0.35">
      <c r="A64" s="4" t="s">
        <v>3235</v>
      </c>
      <c r="B64" s="309" t="s">
        <v>86</v>
      </c>
      <c r="C64" s="310" t="s">
        <v>13</v>
      </c>
      <c r="D64" s="310" t="s">
        <v>1094</v>
      </c>
      <c r="E64" s="310" t="s">
        <v>1933</v>
      </c>
      <c r="F64" s="310" t="s">
        <v>1055</v>
      </c>
      <c r="G64" s="294">
        <v>1</v>
      </c>
      <c r="H64" s="311" t="s">
        <v>1309</v>
      </c>
      <c r="I64" s="294">
        <v>0.96020000000000005</v>
      </c>
      <c r="J64" s="311" t="s">
        <v>1934</v>
      </c>
      <c r="K64" s="310" t="s">
        <v>461</v>
      </c>
      <c r="L64" s="310" t="s">
        <v>1078</v>
      </c>
      <c r="M64" s="302">
        <v>0</v>
      </c>
      <c r="N64" s="310" t="s">
        <v>34</v>
      </c>
      <c r="O64" s="302">
        <v>0</v>
      </c>
      <c r="P64" s="310" t="s">
        <v>34</v>
      </c>
      <c r="Q64" s="310" t="s">
        <v>34</v>
      </c>
      <c r="R64" s="310" t="s">
        <v>34</v>
      </c>
      <c r="S64" s="302">
        <v>0</v>
      </c>
      <c r="T64" s="310" t="s">
        <v>34</v>
      </c>
      <c r="U64" s="302">
        <v>0</v>
      </c>
      <c r="V64" s="310" t="s">
        <v>34</v>
      </c>
      <c r="W64" s="310" t="s">
        <v>34</v>
      </c>
      <c r="X64" s="310" t="s">
        <v>34</v>
      </c>
    </row>
    <row r="65" spans="1:24" ht="15" thickBot="1" x14ac:dyDescent="0.35">
      <c r="A65" s="4" t="s">
        <v>3236</v>
      </c>
      <c r="B65" s="309" t="s">
        <v>87</v>
      </c>
      <c r="C65" s="310" t="s">
        <v>13</v>
      </c>
      <c r="D65" s="310" t="s">
        <v>1290</v>
      </c>
      <c r="E65" s="310" t="s">
        <v>1951</v>
      </c>
      <c r="F65" s="310" t="s">
        <v>1055</v>
      </c>
      <c r="G65" s="294">
        <v>0</v>
      </c>
      <c r="H65" s="310" t="s">
        <v>34</v>
      </c>
      <c r="I65" s="294">
        <v>0</v>
      </c>
      <c r="J65" s="310" t="s">
        <v>34</v>
      </c>
      <c r="K65" s="310" t="s">
        <v>461</v>
      </c>
      <c r="L65" s="310" t="s">
        <v>34</v>
      </c>
      <c r="M65" s="294">
        <v>0</v>
      </c>
      <c r="N65" s="310" t="s">
        <v>34</v>
      </c>
      <c r="O65" s="294">
        <v>0</v>
      </c>
      <c r="P65" s="310" t="s">
        <v>34</v>
      </c>
      <c r="Q65" s="310" t="s">
        <v>461</v>
      </c>
      <c r="R65" s="310" t="s">
        <v>34</v>
      </c>
      <c r="S65" s="294">
        <v>0</v>
      </c>
      <c r="T65" s="310" t="s">
        <v>34</v>
      </c>
      <c r="U65" s="294">
        <v>0</v>
      </c>
      <c r="V65" s="310" t="s">
        <v>34</v>
      </c>
      <c r="W65" s="310" t="s">
        <v>461</v>
      </c>
      <c r="X65" s="310" t="s">
        <v>34</v>
      </c>
    </row>
    <row r="66" spans="1:24" ht="15" thickBot="1" x14ac:dyDescent="0.35">
      <c r="A66" s="4" t="s">
        <v>3237</v>
      </c>
      <c r="B66" s="309" t="s">
        <v>88</v>
      </c>
      <c r="C66" s="310" t="s">
        <v>13</v>
      </c>
      <c r="D66" s="310" t="s">
        <v>1172</v>
      </c>
      <c r="E66" s="310" t="s">
        <v>1960</v>
      </c>
      <c r="F66" s="310" t="s">
        <v>1055</v>
      </c>
      <c r="G66" s="294">
        <v>0.75</v>
      </c>
      <c r="H66" s="311" t="s">
        <v>1961</v>
      </c>
      <c r="I66" s="294">
        <v>0.75</v>
      </c>
      <c r="J66" s="311" t="s">
        <v>1962</v>
      </c>
      <c r="K66" s="310" t="s">
        <v>461</v>
      </c>
      <c r="L66" s="310" t="s">
        <v>1144</v>
      </c>
      <c r="M66" s="294">
        <v>0.25</v>
      </c>
      <c r="N66" s="311" t="s">
        <v>1961</v>
      </c>
      <c r="O66" s="294">
        <v>0.25</v>
      </c>
      <c r="P66" s="311" t="s">
        <v>1962</v>
      </c>
      <c r="Q66" s="310" t="s">
        <v>461</v>
      </c>
      <c r="R66" s="310" t="s">
        <v>1144</v>
      </c>
      <c r="S66" s="294">
        <v>0</v>
      </c>
      <c r="T66" s="311" t="s">
        <v>551</v>
      </c>
      <c r="U66" s="294">
        <v>0</v>
      </c>
      <c r="V66" s="311" t="s">
        <v>551</v>
      </c>
      <c r="W66" s="310" t="s">
        <v>34</v>
      </c>
      <c r="X66" s="310" t="s">
        <v>551</v>
      </c>
    </row>
    <row r="67" spans="1:24" ht="15" thickBot="1" x14ac:dyDescent="0.35">
      <c r="A67" s="4" t="s">
        <v>3238</v>
      </c>
      <c r="B67" s="309" t="s">
        <v>89</v>
      </c>
      <c r="C67" s="310" t="s">
        <v>13</v>
      </c>
      <c r="D67" s="310" t="s">
        <v>1188</v>
      </c>
      <c r="E67" s="310" t="s">
        <v>34</v>
      </c>
      <c r="F67" s="310" t="s">
        <v>1081</v>
      </c>
      <c r="G67" s="294">
        <v>0</v>
      </c>
      <c r="H67" s="310" t="s">
        <v>34</v>
      </c>
      <c r="I67" s="302">
        <v>0</v>
      </c>
      <c r="J67" s="310" t="s">
        <v>34</v>
      </c>
      <c r="K67" s="310" t="s">
        <v>34</v>
      </c>
      <c r="L67" s="310" t="s">
        <v>34</v>
      </c>
      <c r="M67" s="302">
        <v>0</v>
      </c>
      <c r="N67" s="310" t="s">
        <v>34</v>
      </c>
      <c r="O67" s="302">
        <v>0</v>
      </c>
      <c r="P67" s="310" t="s">
        <v>34</v>
      </c>
      <c r="Q67" s="310" t="s">
        <v>34</v>
      </c>
      <c r="R67" s="310" t="s">
        <v>34</v>
      </c>
      <c r="S67" s="302">
        <v>0</v>
      </c>
      <c r="T67" s="310" t="s">
        <v>34</v>
      </c>
      <c r="U67" s="302">
        <v>0</v>
      </c>
      <c r="V67" s="310" t="s">
        <v>34</v>
      </c>
      <c r="W67" s="310" t="s">
        <v>34</v>
      </c>
      <c r="X67" s="310" t="s">
        <v>34</v>
      </c>
    </row>
    <row r="68" spans="1:24" ht="15" thickBot="1" x14ac:dyDescent="0.35">
      <c r="A68" s="4" t="s">
        <v>3239</v>
      </c>
      <c r="B68" s="309" t="s">
        <v>90</v>
      </c>
      <c r="C68" s="310" t="s">
        <v>13</v>
      </c>
      <c r="D68" s="310" t="s">
        <v>1250</v>
      </c>
      <c r="E68" s="310" t="s">
        <v>1966</v>
      </c>
      <c r="F68" s="310" t="s">
        <v>1087</v>
      </c>
      <c r="G68" s="294">
        <v>1</v>
      </c>
      <c r="H68" s="311" t="s">
        <v>1967</v>
      </c>
      <c r="I68" s="294">
        <v>0.99460000000000004</v>
      </c>
      <c r="J68" s="310" t="s">
        <v>34</v>
      </c>
      <c r="K68" s="310" t="s">
        <v>460</v>
      </c>
      <c r="L68" s="310" t="s">
        <v>1084</v>
      </c>
      <c r="M68" s="294">
        <v>0</v>
      </c>
      <c r="N68" s="310" t="s">
        <v>34</v>
      </c>
      <c r="O68" s="294">
        <v>0</v>
      </c>
      <c r="P68" s="310" t="s">
        <v>34</v>
      </c>
      <c r="Q68" s="310" t="s">
        <v>34</v>
      </c>
      <c r="R68" s="310" t="s">
        <v>34</v>
      </c>
      <c r="S68" s="294">
        <v>0</v>
      </c>
      <c r="T68" s="310" t="s">
        <v>34</v>
      </c>
      <c r="U68" s="294">
        <v>0</v>
      </c>
      <c r="V68" s="310" t="s">
        <v>34</v>
      </c>
      <c r="W68" s="310" t="s">
        <v>34</v>
      </c>
      <c r="X68" s="310" t="s">
        <v>34</v>
      </c>
    </row>
    <row r="69" spans="1:24" ht="15" thickBot="1" x14ac:dyDescent="0.35">
      <c r="A69" s="4" t="s">
        <v>3240</v>
      </c>
      <c r="B69" s="309" t="s">
        <v>93</v>
      </c>
      <c r="C69" s="310" t="s">
        <v>13</v>
      </c>
      <c r="D69" s="310" t="s">
        <v>1509</v>
      </c>
      <c r="E69" s="310" t="s">
        <v>1968</v>
      </c>
      <c r="F69" s="310" t="s">
        <v>1249</v>
      </c>
      <c r="G69" s="302">
        <v>0</v>
      </c>
      <c r="H69" s="310" t="s">
        <v>34</v>
      </c>
      <c r="I69" s="302">
        <v>0</v>
      </c>
      <c r="J69" s="310" t="s">
        <v>34</v>
      </c>
      <c r="K69" s="310" t="s">
        <v>34</v>
      </c>
      <c r="L69" s="310" t="s">
        <v>34</v>
      </c>
      <c r="M69" s="302">
        <v>0</v>
      </c>
      <c r="N69" s="310" t="s">
        <v>34</v>
      </c>
      <c r="O69" s="302">
        <v>0</v>
      </c>
      <c r="P69" s="310" t="s">
        <v>34</v>
      </c>
      <c r="Q69" s="310" t="s">
        <v>34</v>
      </c>
      <c r="R69" s="310" t="s">
        <v>34</v>
      </c>
      <c r="S69" s="302">
        <v>0</v>
      </c>
      <c r="T69" s="310" t="s">
        <v>34</v>
      </c>
      <c r="U69" s="302">
        <v>0</v>
      </c>
      <c r="V69" s="310" t="s">
        <v>34</v>
      </c>
      <c r="W69" s="310" t="s">
        <v>34</v>
      </c>
      <c r="X69" s="310" t="s">
        <v>34</v>
      </c>
    </row>
    <row r="70" spans="1:24" ht="15" thickBot="1" x14ac:dyDescent="0.35">
      <c r="A70" s="4" t="s">
        <v>3241</v>
      </c>
      <c r="B70" s="309" t="s">
        <v>94</v>
      </c>
      <c r="C70" s="310" t="s">
        <v>13</v>
      </c>
      <c r="D70" s="310" t="s">
        <v>1237</v>
      </c>
      <c r="E70" s="310" t="s">
        <v>1979</v>
      </c>
      <c r="F70" s="310" t="s">
        <v>1055</v>
      </c>
      <c r="G70" s="294">
        <v>0</v>
      </c>
      <c r="H70" s="310" t="s">
        <v>34</v>
      </c>
      <c r="I70" s="294">
        <v>0</v>
      </c>
      <c r="J70" s="310" t="s">
        <v>34</v>
      </c>
      <c r="K70" s="310" t="s">
        <v>461</v>
      </c>
      <c r="L70" s="310" t="s">
        <v>34</v>
      </c>
      <c r="M70" s="294">
        <v>0</v>
      </c>
      <c r="N70" s="310" t="s">
        <v>34</v>
      </c>
      <c r="O70" s="294">
        <v>0</v>
      </c>
      <c r="P70" s="310" t="s">
        <v>34</v>
      </c>
      <c r="Q70" s="310" t="s">
        <v>461</v>
      </c>
      <c r="R70" s="310" t="s">
        <v>34</v>
      </c>
      <c r="S70" s="294">
        <v>0</v>
      </c>
      <c r="T70" s="310" t="s">
        <v>34</v>
      </c>
      <c r="U70" s="294">
        <v>0</v>
      </c>
      <c r="V70" s="310" t="s">
        <v>34</v>
      </c>
      <c r="W70" s="310" t="s">
        <v>461</v>
      </c>
      <c r="X70" s="310" t="s">
        <v>34</v>
      </c>
    </row>
    <row r="71" spans="1:24" ht="15" thickBot="1" x14ac:dyDescent="0.35">
      <c r="A71" s="4" t="s">
        <v>3242</v>
      </c>
      <c r="B71" s="309" t="s">
        <v>95</v>
      </c>
      <c r="C71" s="310" t="s">
        <v>13</v>
      </c>
      <c r="D71" s="310" t="s">
        <v>1157</v>
      </c>
      <c r="E71" s="310" t="s">
        <v>1991</v>
      </c>
      <c r="F71" s="310" t="s">
        <v>1055</v>
      </c>
      <c r="G71" s="294">
        <v>0.8</v>
      </c>
      <c r="H71" s="311" t="s">
        <v>1088</v>
      </c>
      <c r="I71" s="294">
        <v>0.8</v>
      </c>
      <c r="J71" s="311" t="s">
        <v>1089</v>
      </c>
      <c r="K71" s="310" t="s">
        <v>461</v>
      </c>
      <c r="L71" s="310" t="s">
        <v>1084</v>
      </c>
      <c r="M71" s="294">
        <v>0.43</v>
      </c>
      <c r="N71" s="311" t="s">
        <v>1992</v>
      </c>
      <c r="O71" s="294">
        <v>0.43</v>
      </c>
      <c r="P71" s="311" t="s">
        <v>1993</v>
      </c>
      <c r="Q71" s="310" t="s">
        <v>461</v>
      </c>
      <c r="R71" s="310" t="s">
        <v>1117</v>
      </c>
      <c r="S71" s="294">
        <v>0</v>
      </c>
      <c r="T71" s="310" t="s">
        <v>34</v>
      </c>
      <c r="U71" s="294">
        <v>0</v>
      </c>
      <c r="V71" s="310" t="s">
        <v>34</v>
      </c>
      <c r="W71" s="310" t="s">
        <v>461</v>
      </c>
      <c r="X71" s="310" t="s">
        <v>34</v>
      </c>
    </row>
    <row r="72" spans="1:24" ht="15" thickBot="1" x14ac:dyDescent="0.35">
      <c r="A72" s="4" t="s">
        <v>3243</v>
      </c>
      <c r="B72" s="309" t="s">
        <v>96</v>
      </c>
      <c r="C72" s="310" t="s">
        <v>13</v>
      </c>
      <c r="D72" s="310" t="s">
        <v>1363</v>
      </c>
      <c r="E72" s="310" t="s">
        <v>2007</v>
      </c>
      <c r="F72" s="310" t="s">
        <v>1055</v>
      </c>
      <c r="G72" s="294">
        <v>0.5</v>
      </c>
      <c r="H72" s="311" t="s">
        <v>1783</v>
      </c>
      <c r="I72" s="294">
        <v>0.44950000000000001</v>
      </c>
      <c r="J72" s="311" t="s">
        <v>2008</v>
      </c>
      <c r="K72" s="310" t="s">
        <v>461</v>
      </c>
      <c r="L72" s="310" t="s">
        <v>34</v>
      </c>
      <c r="M72" s="294">
        <v>0</v>
      </c>
      <c r="N72" s="310" t="s">
        <v>34</v>
      </c>
      <c r="O72" s="294">
        <v>0</v>
      </c>
      <c r="P72" s="310" t="s">
        <v>34</v>
      </c>
      <c r="Q72" s="310" t="s">
        <v>461</v>
      </c>
      <c r="R72" s="310" t="s">
        <v>34</v>
      </c>
      <c r="S72" s="294">
        <v>0</v>
      </c>
      <c r="T72" s="310" t="s">
        <v>34</v>
      </c>
      <c r="U72" s="294">
        <v>0</v>
      </c>
      <c r="V72" s="310" t="s">
        <v>34</v>
      </c>
      <c r="W72" s="310" t="s">
        <v>461</v>
      </c>
      <c r="X72" s="310" t="s">
        <v>34</v>
      </c>
    </row>
    <row r="73" spans="1:24" ht="15" thickBot="1" x14ac:dyDescent="0.35">
      <c r="A73" s="4" t="s">
        <v>3244</v>
      </c>
      <c r="B73" s="309" t="s">
        <v>97</v>
      </c>
      <c r="C73" s="310" t="s">
        <v>13</v>
      </c>
      <c r="D73" s="310" t="s">
        <v>1290</v>
      </c>
      <c r="E73" s="310" t="s">
        <v>2014</v>
      </c>
      <c r="F73" s="310" t="s">
        <v>1087</v>
      </c>
      <c r="G73" s="294">
        <v>0.62439999999999996</v>
      </c>
      <c r="H73" s="310" t="s">
        <v>34</v>
      </c>
      <c r="I73" s="294">
        <v>0.75</v>
      </c>
      <c r="J73" s="310" t="s">
        <v>34</v>
      </c>
      <c r="K73" s="310" t="s">
        <v>34</v>
      </c>
      <c r="L73" s="310" t="s">
        <v>34</v>
      </c>
      <c r="M73" s="302">
        <v>0</v>
      </c>
      <c r="N73" s="310" t="s">
        <v>34</v>
      </c>
      <c r="O73" s="302">
        <v>0</v>
      </c>
      <c r="P73" s="310" t="s">
        <v>34</v>
      </c>
      <c r="Q73" s="310" t="s">
        <v>34</v>
      </c>
      <c r="R73" s="310" t="s">
        <v>34</v>
      </c>
      <c r="S73" s="302">
        <v>0</v>
      </c>
      <c r="T73" s="310" t="s">
        <v>34</v>
      </c>
      <c r="U73" s="302">
        <v>0</v>
      </c>
      <c r="V73" s="310" t="s">
        <v>34</v>
      </c>
      <c r="W73" s="310" t="s">
        <v>34</v>
      </c>
      <c r="X73" s="310" t="s">
        <v>34</v>
      </c>
    </row>
    <row r="74" spans="1:24" ht="15" thickBot="1" x14ac:dyDescent="0.35">
      <c r="A74" s="4" t="s">
        <v>3483</v>
      </c>
      <c r="B74" s="309" t="s">
        <v>98</v>
      </c>
      <c r="C74" s="313" t="s">
        <v>99</v>
      </c>
      <c r="D74" s="313" t="s">
        <v>1075</v>
      </c>
      <c r="E74" s="313" t="s">
        <v>1076</v>
      </c>
      <c r="F74" s="313" t="s">
        <v>1055</v>
      </c>
      <c r="G74" s="295">
        <v>0.75</v>
      </c>
      <c r="H74" s="314" t="s">
        <v>1077</v>
      </c>
      <c r="I74" s="295">
        <v>0.5696</v>
      </c>
      <c r="J74" s="314" t="s">
        <v>982</v>
      </c>
      <c r="K74" s="313" t="s">
        <v>460</v>
      </c>
      <c r="L74" s="313" t="s">
        <v>1078</v>
      </c>
      <c r="M74" s="303">
        <v>0</v>
      </c>
      <c r="N74" s="313" t="s">
        <v>34</v>
      </c>
      <c r="O74" s="303">
        <v>0</v>
      </c>
      <c r="P74" s="313" t="s">
        <v>34</v>
      </c>
      <c r="Q74" s="313" t="s">
        <v>34</v>
      </c>
      <c r="R74" s="313" t="s">
        <v>34</v>
      </c>
      <c r="S74" s="303">
        <v>0</v>
      </c>
      <c r="T74" s="313" t="s">
        <v>34</v>
      </c>
      <c r="U74" s="303">
        <v>0</v>
      </c>
      <c r="V74" s="313" t="s">
        <v>34</v>
      </c>
      <c r="W74" s="313" t="s">
        <v>34</v>
      </c>
      <c r="X74" s="313" t="s">
        <v>34</v>
      </c>
    </row>
    <row r="75" spans="1:24" ht="15" thickBot="1" x14ac:dyDescent="0.35">
      <c r="A75" s="4" t="s">
        <v>3484</v>
      </c>
      <c r="B75" s="309" t="s">
        <v>100</v>
      </c>
      <c r="C75" s="313" t="s">
        <v>99</v>
      </c>
      <c r="D75" s="313" t="s">
        <v>1119</v>
      </c>
      <c r="E75" s="313" t="s">
        <v>1120</v>
      </c>
      <c r="F75" s="313" t="s">
        <v>1087</v>
      </c>
      <c r="G75" s="295">
        <v>1.25</v>
      </c>
      <c r="H75" s="314" t="s">
        <v>1121</v>
      </c>
      <c r="I75" s="295">
        <v>1.25</v>
      </c>
      <c r="J75" s="314" t="s">
        <v>1122</v>
      </c>
      <c r="K75" s="313" t="s">
        <v>461</v>
      </c>
      <c r="L75" s="313" t="s">
        <v>1084</v>
      </c>
      <c r="M75" s="303">
        <v>0</v>
      </c>
      <c r="N75" s="313" t="s">
        <v>34</v>
      </c>
      <c r="O75" s="303">
        <v>0</v>
      </c>
      <c r="P75" s="313" t="s">
        <v>34</v>
      </c>
      <c r="Q75" s="313" t="s">
        <v>34</v>
      </c>
      <c r="R75" s="313" t="s">
        <v>34</v>
      </c>
      <c r="S75" s="303">
        <v>0</v>
      </c>
      <c r="T75" s="313" t="s">
        <v>34</v>
      </c>
      <c r="U75" s="303">
        <v>0</v>
      </c>
      <c r="V75" s="313" t="s">
        <v>34</v>
      </c>
      <c r="W75" s="313" t="s">
        <v>34</v>
      </c>
      <c r="X75" s="313" t="s">
        <v>34</v>
      </c>
    </row>
    <row r="76" spans="1:24" ht="15" thickBot="1" x14ac:dyDescent="0.35">
      <c r="A76" s="4" t="s">
        <v>3485</v>
      </c>
      <c r="B76" s="309" t="s">
        <v>103</v>
      </c>
      <c r="C76" s="313" t="s">
        <v>99</v>
      </c>
      <c r="D76" s="313" t="s">
        <v>1134</v>
      </c>
      <c r="E76" s="313" t="s">
        <v>1135</v>
      </c>
      <c r="F76" s="313" t="s">
        <v>1055</v>
      </c>
      <c r="G76" s="295">
        <v>0.75</v>
      </c>
      <c r="H76" s="314" t="s">
        <v>1136</v>
      </c>
      <c r="I76" s="295">
        <v>0.64359999999999995</v>
      </c>
      <c r="J76" s="314" t="s">
        <v>551</v>
      </c>
      <c r="K76" s="313" t="s">
        <v>460</v>
      </c>
      <c r="L76" s="313" t="s">
        <v>1084</v>
      </c>
      <c r="M76" s="295">
        <v>0.5</v>
      </c>
      <c r="N76" s="314" t="s">
        <v>1137</v>
      </c>
      <c r="O76" s="295">
        <v>0.44919999999999999</v>
      </c>
      <c r="P76" s="314" t="s">
        <v>551</v>
      </c>
      <c r="Q76" s="313" t="s">
        <v>460</v>
      </c>
      <c r="R76" s="313" t="s">
        <v>1084</v>
      </c>
      <c r="S76" s="295">
        <v>0</v>
      </c>
      <c r="T76" s="313" t="s">
        <v>34</v>
      </c>
      <c r="U76" s="295">
        <v>0</v>
      </c>
      <c r="V76" s="313" t="s">
        <v>34</v>
      </c>
      <c r="W76" s="313" t="s">
        <v>34</v>
      </c>
      <c r="X76" s="313" t="s">
        <v>34</v>
      </c>
    </row>
    <row r="77" spans="1:24" ht="15" thickBot="1" x14ac:dyDescent="0.35">
      <c r="A77" s="4" t="s">
        <v>3486</v>
      </c>
      <c r="B77" s="309" t="s">
        <v>104</v>
      </c>
      <c r="C77" s="313" t="s">
        <v>99</v>
      </c>
      <c r="D77" s="313" t="s">
        <v>1094</v>
      </c>
      <c r="E77" s="313" t="s">
        <v>1139</v>
      </c>
      <c r="F77" s="313" t="s">
        <v>1055</v>
      </c>
      <c r="G77" s="295">
        <v>0.5</v>
      </c>
      <c r="H77" s="314" t="s">
        <v>1140</v>
      </c>
      <c r="I77" s="295">
        <v>0.5</v>
      </c>
      <c r="J77" s="314" t="s">
        <v>1141</v>
      </c>
      <c r="K77" s="313" t="s">
        <v>461</v>
      </c>
      <c r="L77" s="313" t="s">
        <v>1084</v>
      </c>
      <c r="M77" s="295">
        <v>0</v>
      </c>
      <c r="N77" s="313" t="s">
        <v>34</v>
      </c>
      <c r="O77" s="295">
        <v>0</v>
      </c>
      <c r="P77" s="313" t="s">
        <v>34</v>
      </c>
      <c r="Q77" s="313" t="s">
        <v>461</v>
      </c>
      <c r="R77" s="313" t="s">
        <v>34</v>
      </c>
      <c r="S77" s="295">
        <v>0</v>
      </c>
      <c r="T77" s="313" t="s">
        <v>34</v>
      </c>
      <c r="U77" s="295">
        <v>0</v>
      </c>
      <c r="V77" s="313" t="s">
        <v>34</v>
      </c>
      <c r="W77" s="313" t="s">
        <v>461</v>
      </c>
      <c r="X77" s="313" t="s">
        <v>34</v>
      </c>
    </row>
    <row r="78" spans="1:24" ht="15" thickBot="1" x14ac:dyDescent="0.35">
      <c r="A78" s="4" t="s">
        <v>3487</v>
      </c>
      <c r="B78" s="309" t="s">
        <v>105</v>
      </c>
      <c r="C78" s="313" t="s">
        <v>99</v>
      </c>
      <c r="D78" s="313" t="s">
        <v>1152</v>
      </c>
      <c r="E78" s="313" t="s">
        <v>1153</v>
      </c>
      <c r="F78" s="313" t="s">
        <v>1087</v>
      </c>
      <c r="G78" s="295">
        <v>0.9</v>
      </c>
      <c r="H78" s="314" t="s">
        <v>1154</v>
      </c>
      <c r="I78" s="295">
        <v>0.9</v>
      </c>
      <c r="J78" s="313" t="s">
        <v>34</v>
      </c>
      <c r="K78" s="313" t="s">
        <v>460</v>
      </c>
      <c r="L78" s="313" t="s">
        <v>1084</v>
      </c>
      <c r="M78" s="303">
        <v>0</v>
      </c>
      <c r="N78" s="313" t="s">
        <v>34</v>
      </c>
      <c r="O78" s="303">
        <v>0</v>
      </c>
      <c r="P78" s="313" t="s">
        <v>34</v>
      </c>
      <c r="Q78" s="313" t="s">
        <v>34</v>
      </c>
      <c r="R78" s="313" t="s">
        <v>34</v>
      </c>
      <c r="S78" s="303">
        <v>0</v>
      </c>
      <c r="T78" s="313" t="s">
        <v>34</v>
      </c>
      <c r="U78" s="303">
        <v>0</v>
      </c>
      <c r="V78" s="313" t="s">
        <v>34</v>
      </c>
      <c r="W78" s="313" t="s">
        <v>34</v>
      </c>
      <c r="X78" s="313" t="s">
        <v>34</v>
      </c>
    </row>
    <row r="79" spans="1:24" ht="15" thickBot="1" x14ac:dyDescent="0.35">
      <c r="A79" s="4" t="s">
        <v>3488</v>
      </c>
      <c r="B79" s="309" t="s">
        <v>106</v>
      </c>
      <c r="C79" s="313" t="s">
        <v>99</v>
      </c>
      <c r="D79" s="313" t="s">
        <v>1157</v>
      </c>
      <c r="E79" s="313" t="s">
        <v>1158</v>
      </c>
      <c r="F79" s="313" t="s">
        <v>1087</v>
      </c>
      <c r="G79" s="295">
        <v>1</v>
      </c>
      <c r="H79" s="314" t="s">
        <v>1159</v>
      </c>
      <c r="I79" s="295">
        <v>1</v>
      </c>
      <c r="J79" s="314" t="s">
        <v>1160</v>
      </c>
      <c r="K79" s="313" t="s">
        <v>461</v>
      </c>
      <c r="L79" s="313" t="s">
        <v>1084</v>
      </c>
      <c r="M79" s="303">
        <v>0</v>
      </c>
      <c r="N79" s="313" t="s">
        <v>34</v>
      </c>
      <c r="O79" s="303">
        <v>0</v>
      </c>
      <c r="P79" s="313" t="s">
        <v>34</v>
      </c>
      <c r="Q79" s="313" t="s">
        <v>34</v>
      </c>
      <c r="R79" s="313" t="s">
        <v>34</v>
      </c>
      <c r="S79" s="303">
        <v>0</v>
      </c>
      <c r="T79" s="313" t="s">
        <v>34</v>
      </c>
      <c r="U79" s="303">
        <v>0</v>
      </c>
      <c r="V79" s="313" t="s">
        <v>34</v>
      </c>
      <c r="W79" s="313" t="s">
        <v>34</v>
      </c>
      <c r="X79" s="313" t="s">
        <v>34</v>
      </c>
    </row>
    <row r="80" spans="1:24" ht="15" thickBot="1" x14ac:dyDescent="0.35">
      <c r="A80" s="4" t="s">
        <v>3489</v>
      </c>
      <c r="B80" s="309" t="s">
        <v>107</v>
      </c>
      <c r="C80" s="313" t="s">
        <v>99</v>
      </c>
      <c r="D80" s="313" t="s">
        <v>1174</v>
      </c>
      <c r="E80" s="313" t="s">
        <v>1218</v>
      </c>
      <c r="F80" s="313" t="s">
        <v>1081</v>
      </c>
      <c r="G80" s="295">
        <v>1</v>
      </c>
      <c r="H80" s="314" t="s">
        <v>1219</v>
      </c>
      <c r="I80" s="295">
        <v>0.73470000000000002</v>
      </c>
      <c r="J80" s="313" t="s">
        <v>34</v>
      </c>
      <c r="K80" s="313" t="s">
        <v>34</v>
      </c>
      <c r="L80" s="313" t="s">
        <v>1078</v>
      </c>
      <c r="M80" s="295">
        <v>1</v>
      </c>
      <c r="N80" s="314" t="s">
        <v>1211</v>
      </c>
      <c r="O80" s="295">
        <v>1</v>
      </c>
      <c r="P80" s="314" t="s">
        <v>1220</v>
      </c>
      <c r="Q80" s="313" t="s">
        <v>461</v>
      </c>
      <c r="R80" s="313" t="s">
        <v>1084</v>
      </c>
      <c r="S80" s="303">
        <v>0</v>
      </c>
      <c r="T80" s="313" t="s">
        <v>34</v>
      </c>
      <c r="U80" s="303">
        <v>0</v>
      </c>
      <c r="V80" s="313" t="s">
        <v>34</v>
      </c>
      <c r="W80" s="313" t="s">
        <v>34</v>
      </c>
      <c r="X80" s="313" t="s">
        <v>34</v>
      </c>
    </row>
    <row r="81" spans="1:24" ht="15" thickBot="1" x14ac:dyDescent="0.35">
      <c r="A81" s="4" t="s">
        <v>3490</v>
      </c>
      <c r="B81" s="309" t="s">
        <v>108</v>
      </c>
      <c r="C81" s="313" t="s">
        <v>99</v>
      </c>
      <c r="D81" s="313" t="s">
        <v>1085</v>
      </c>
      <c r="E81" s="313" t="s">
        <v>1230</v>
      </c>
      <c r="F81" s="313" t="s">
        <v>1081</v>
      </c>
      <c r="G81" s="295">
        <v>0.2</v>
      </c>
      <c r="H81" s="314" t="s">
        <v>1231</v>
      </c>
      <c r="I81" s="295">
        <v>0.02</v>
      </c>
      <c r="J81" s="314" t="s">
        <v>1089</v>
      </c>
      <c r="K81" s="313" t="s">
        <v>461</v>
      </c>
      <c r="L81" s="313" t="s">
        <v>1084</v>
      </c>
      <c r="M81" s="295">
        <v>0</v>
      </c>
      <c r="N81" s="314" t="s">
        <v>1232</v>
      </c>
      <c r="O81" s="295">
        <v>0.2</v>
      </c>
      <c r="P81" s="314" t="s">
        <v>1089</v>
      </c>
      <c r="Q81" s="313" t="s">
        <v>461</v>
      </c>
      <c r="R81" s="313" t="s">
        <v>1084</v>
      </c>
      <c r="S81" s="295">
        <v>0.2</v>
      </c>
      <c r="T81" s="314" t="s">
        <v>1232</v>
      </c>
      <c r="U81" s="295">
        <v>0.2</v>
      </c>
      <c r="V81" s="314" t="s">
        <v>1089</v>
      </c>
      <c r="W81" s="313" t="s">
        <v>461</v>
      </c>
      <c r="X81" s="313" t="s">
        <v>1084</v>
      </c>
    </row>
    <row r="82" spans="1:24" ht="15" thickBot="1" x14ac:dyDescent="0.35">
      <c r="A82" s="4" t="s">
        <v>3491</v>
      </c>
      <c r="B82" s="309" t="s">
        <v>109</v>
      </c>
      <c r="C82" s="313" t="s">
        <v>99</v>
      </c>
      <c r="D82" s="313" t="s">
        <v>1250</v>
      </c>
      <c r="E82" s="313" t="s">
        <v>1251</v>
      </c>
      <c r="F82" s="313" t="s">
        <v>1055</v>
      </c>
      <c r="G82" s="295">
        <v>0.75</v>
      </c>
      <c r="H82" s="314" t="s">
        <v>1104</v>
      </c>
      <c r="I82" s="295">
        <v>0.75</v>
      </c>
      <c r="J82" s="313" t="s">
        <v>34</v>
      </c>
      <c r="K82" s="313" t="s">
        <v>460</v>
      </c>
      <c r="L82" s="313" t="s">
        <v>1084</v>
      </c>
      <c r="M82" s="303">
        <v>0</v>
      </c>
      <c r="N82" s="313" t="s">
        <v>34</v>
      </c>
      <c r="O82" s="303">
        <v>0</v>
      </c>
      <c r="P82" s="313" t="s">
        <v>34</v>
      </c>
      <c r="Q82" s="313" t="s">
        <v>34</v>
      </c>
      <c r="R82" s="313" t="s">
        <v>34</v>
      </c>
      <c r="S82" s="303">
        <v>0</v>
      </c>
      <c r="T82" s="313" t="s">
        <v>34</v>
      </c>
      <c r="U82" s="303">
        <v>0</v>
      </c>
      <c r="V82" s="313" t="s">
        <v>34</v>
      </c>
      <c r="W82" s="313" t="s">
        <v>34</v>
      </c>
      <c r="X82" s="313" t="s">
        <v>34</v>
      </c>
    </row>
    <row r="83" spans="1:24" ht="15" thickBot="1" x14ac:dyDescent="0.35">
      <c r="A83" s="4" t="s">
        <v>3492</v>
      </c>
      <c r="B83" s="309" t="s">
        <v>110</v>
      </c>
      <c r="C83" s="313" t="s">
        <v>99</v>
      </c>
      <c r="D83" s="313" t="s">
        <v>1310</v>
      </c>
      <c r="E83" s="313" t="s">
        <v>1311</v>
      </c>
      <c r="F83" s="313" t="s">
        <v>1087</v>
      </c>
      <c r="G83" s="295">
        <v>1</v>
      </c>
      <c r="H83" s="314" t="s">
        <v>1312</v>
      </c>
      <c r="I83" s="295">
        <v>1</v>
      </c>
      <c r="J83" s="314" t="s">
        <v>1101</v>
      </c>
      <c r="K83" s="313" t="s">
        <v>461</v>
      </c>
      <c r="L83" s="313" t="s">
        <v>1084</v>
      </c>
      <c r="M83" s="295">
        <v>0</v>
      </c>
      <c r="N83" s="313" t="s">
        <v>34</v>
      </c>
      <c r="O83" s="295">
        <v>0</v>
      </c>
      <c r="P83" s="313" t="s">
        <v>34</v>
      </c>
      <c r="Q83" s="313" t="s">
        <v>34</v>
      </c>
      <c r="R83" s="313" t="s">
        <v>34</v>
      </c>
      <c r="S83" s="295">
        <v>0</v>
      </c>
      <c r="T83" s="313" t="s">
        <v>34</v>
      </c>
      <c r="U83" s="295">
        <v>0</v>
      </c>
      <c r="V83" s="313" t="s">
        <v>34</v>
      </c>
      <c r="W83" s="313" t="s">
        <v>461</v>
      </c>
      <c r="X83" s="313" t="s">
        <v>34</v>
      </c>
    </row>
    <row r="84" spans="1:24" ht="15" thickBot="1" x14ac:dyDescent="0.35">
      <c r="A84" s="4" t="s">
        <v>3493</v>
      </c>
      <c r="B84" s="309" t="s">
        <v>111</v>
      </c>
      <c r="C84" s="313" t="s">
        <v>99</v>
      </c>
      <c r="D84" s="313" t="s">
        <v>1241</v>
      </c>
      <c r="E84" s="313" t="s">
        <v>1331</v>
      </c>
      <c r="F84" s="313" t="s">
        <v>1055</v>
      </c>
      <c r="G84" s="295">
        <v>1</v>
      </c>
      <c r="H84" s="314" t="s">
        <v>1332</v>
      </c>
      <c r="I84" s="295">
        <v>0.94520000000000004</v>
      </c>
      <c r="J84" s="313" t="s">
        <v>34</v>
      </c>
      <c r="K84" s="313" t="s">
        <v>460</v>
      </c>
      <c r="L84" s="313" t="s">
        <v>1084</v>
      </c>
      <c r="M84" s="303">
        <v>0</v>
      </c>
      <c r="N84" s="313" t="s">
        <v>34</v>
      </c>
      <c r="O84" s="303">
        <v>0</v>
      </c>
      <c r="P84" s="313" t="s">
        <v>34</v>
      </c>
      <c r="Q84" s="313" t="s">
        <v>34</v>
      </c>
      <c r="R84" s="313" t="s">
        <v>34</v>
      </c>
      <c r="S84" s="303">
        <v>0</v>
      </c>
      <c r="T84" s="313" t="s">
        <v>34</v>
      </c>
      <c r="U84" s="303">
        <v>0</v>
      </c>
      <c r="V84" s="313" t="s">
        <v>34</v>
      </c>
      <c r="W84" s="313" t="s">
        <v>34</v>
      </c>
      <c r="X84" s="313" t="s">
        <v>34</v>
      </c>
    </row>
    <row r="85" spans="1:24" ht="15" thickBot="1" x14ac:dyDescent="0.35">
      <c r="A85" s="4" t="s">
        <v>3494</v>
      </c>
      <c r="B85" s="309" t="s">
        <v>112</v>
      </c>
      <c r="C85" s="313" t="s">
        <v>99</v>
      </c>
      <c r="D85" s="313" t="s">
        <v>1085</v>
      </c>
      <c r="E85" s="313" t="s">
        <v>1359</v>
      </c>
      <c r="F85" s="313" t="s">
        <v>1183</v>
      </c>
      <c r="G85" s="295">
        <v>0.2</v>
      </c>
      <c r="H85" s="314" t="s">
        <v>1088</v>
      </c>
      <c r="I85" s="295">
        <v>0.2</v>
      </c>
      <c r="J85" s="314" t="s">
        <v>1089</v>
      </c>
      <c r="K85" s="313" t="s">
        <v>461</v>
      </c>
      <c r="L85" s="313" t="s">
        <v>34</v>
      </c>
      <c r="M85" s="295">
        <v>0</v>
      </c>
      <c r="N85" s="313" t="s">
        <v>34</v>
      </c>
      <c r="O85" s="295">
        <v>0</v>
      </c>
      <c r="P85" s="313" t="s">
        <v>34</v>
      </c>
      <c r="Q85" s="313" t="s">
        <v>461</v>
      </c>
      <c r="R85" s="313" t="s">
        <v>34</v>
      </c>
      <c r="S85" s="295">
        <v>0</v>
      </c>
      <c r="T85" s="313" t="s">
        <v>34</v>
      </c>
      <c r="U85" s="295">
        <v>0</v>
      </c>
      <c r="V85" s="313" t="s">
        <v>34</v>
      </c>
      <c r="W85" s="313" t="s">
        <v>461</v>
      </c>
      <c r="X85" s="313" t="s">
        <v>34</v>
      </c>
    </row>
    <row r="86" spans="1:24" ht="15" thickBot="1" x14ac:dyDescent="0.35">
      <c r="A86" s="4" t="s">
        <v>3495</v>
      </c>
      <c r="B86" s="309" t="s">
        <v>113</v>
      </c>
      <c r="C86" s="313" t="s">
        <v>99</v>
      </c>
      <c r="D86" s="313" t="s">
        <v>1172</v>
      </c>
      <c r="E86" s="313" t="s">
        <v>1379</v>
      </c>
      <c r="F86" s="313" t="s">
        <v>1055</v>
      </c>
      <c r="G86" s="295">
        <v>0</v>
      </c>
      <c r="H86" s="313" t="s">
        <v>34</v>
      </c>
      <c r="I86" s="295">
        <v>0</v>
      </c>
      <c r="J86" s="313" t="s">
        <v>34</v>
      </c>
      <c r="K86" s="313" t="s">
        <v>461</v>
      </c>
      <c r="L86" s="313" t="s">
        <v>34</v>
      </c>
      <c r="M86" s="295">
        <v>0</v>
      </c>
      <c r="N86" s="313" t="s">
        <v>34</v>
      </c>
      <c r="O86" s="295">
        <v>0</v>
      </c>
      <c r="P86" s="313" t="s">
        <v>34</v>
      </c>
      <c r="Q86" s="313" t="s">
        <v>34</v>
      </c>
      <c r="R86" s="313" t="s">
        <v>34</v>
      </c>
      <c r="S86" s="295">
        <v>0</v>
      </c>
      <c r="T86" s="313" t="s">
        <v>34</v>
      </c>
      <c r="U86" s="295">
        <v>0</v>
      </c>
      <c r="V86" s="313" t="s">
        <v>34</v>
      </c>
      <c r="W86" s="313" t="s">
        <v>461</v>
      </c>
      <c r="X86" s="313" t="s">
        <v>34</v>
      </c>
    </row>
    <row r="87" spans="1:24" ht="15" thickBot="1" x14ac:dyDescent="0.35">
      <c r="A87" s="4" t="s">
        <v>3496</v>
      </c>
      <c r="B87" s="309" t="s">
        <v>114</v>
      </c>
      <c r="C87" s="313" t="s">
        <v>99</v>
      </c>
      <c r="D87" s="313" t="s">
        <v>1362</v>
      </c>
      <c r="E87" s="313" t="s">
        <v>1385</v>
      </c>
      <c r="F87" s="313" t="s">
        <v>1055</v>
      </c>
      <c r="G87" s="295">
        <v>2.9999999999999997E-4</v>
      </c>
      <c r="H87" s="314" t="s">
        <v>1088</v>
      </c>
      <c r="I87" s="295">
        <v>2.9999999999999997E-4</v>
      </c>
      <c r="J87" s="314" t="s">
        <v>1089</v>
      </c>
      <c r="K87" s="313" t="s">
        <v>461</v>
      </c>
      <c r="L87" s="313" t="s">
        <v>1084</v>
      </c>
      <c r="M87" s="295">
        <v>2.9999999999999997E-4</v>
      </c>
      <c r="N87" s="314" t="s">
        <v>1088</v>
      </c>
      <c r="O87" s="295">
        <v>2.9999999999999997E-4</v>
      </c>
      <c r="P87" s="314" t="s">
        <v>1089</v>
      </c>
      <c r="Q87" s="313" t="s">
        <v>461</v>
      </c>
      <c r="R87" s="313" t="s">
        <v>1084</v>
      </c>
      <c r="S87" s="295">
        <v>0</v>
      </c>
      <c r="T87" s="314" t="s">
        <v>551</v>
      </c>
      <c r="U87" s="295">
        <v>0</v>
      </c>
      <c r="V87" s="314" t="s">
        <v>551</v>
      </c>
      <c r="W87" s="313" t="s">
        <v>461</v>
      </c>
      <c r="X87" s="313" t="s">
        <v>551</v>
      </c>
    </row>
    <row r="88" spans="1:24" ht="15" thickBot="1" x14ac:dyDescent="0.35">
      <c r="A88" s="4" t="s">
        <v>3497</v>
      </c>
      <c r="B88" s="309" t="s">
        <v>115</v>
      </c>
      <c r="C88" s="313" t="s">
        <v>99</v>
      </c>
      <c r="D88" s="313" t="s">
        <v>1119</v>
      </c>
      <c r="E88" s="313" t="s">
        <v>1386</v>
      </c>
      <c r="F88" s="313" t="s">
        <v>1055</v>
      </c>
      <c r="G88" s="303">
        <v>0</v>
      </c>
      <c r="H88" s="313" t="s">
        <v>34</v>
      </c>
      <c r="I88" s="295">
        <v>0.36449999999999999</v>
      </c>
      <c r="J88" s="313" t="s">
        <v>34</v>
      </c>
      <c r="K88" s="313" t="s">
        <v>460</v>
      </c>
      <c r="L88" s="313" t="s">
        <v>34</v>
      </c>
      <c r="M88" s="295">
        <v>0</v>
      </c>
      <c r="N88" s="314" t="s">
        <v>551</v>
      </c>
      <c r="O88" s="295">
        <v>0</v>
      </c>
      <c r="P88" s="314" t="s">
        <v>551</v>
      </c>
      <c r="Q88" s="313" t="s">
        <v>34</v>
      </c>
      <c r="R88" s="313" t="s">
        <v>551</v>
      </c>
      <c r="S88" s="295">
        <v>0</v>
      </c>
      <c r="T88" s="314" t="s">
        <v>551</v>
      </c>
      <c r="U88" s="295">
        <v>0</v>
      </c>
      <c r="V88" s="314" t="s">
        <v>551</v>
      </c>
      <c r="W88" s="313" t="s">
        <v>34</v>
      </c>
      <c r="X88" s="313" t="s">
        <v>551</v>
      </c>
    </row>
    <row r="89" spans="1:24" ht="15" thickBot="1" x14ac:dyDescent="0.35">
      <c r="A89" s="4" t="s">
        <v>3498</v>
      </c>
      <c r="B89" s="309" t="s">
        <v>116</v>
      </c>
      <c r="C89" s="313" t="s">
        <v>99</v>
      </c>
      <c r="D89" s="313" t="s">
        <v>1172</v>
      </c>
      <c r="E89" s="313" t="s">
        <v>1397</v>
      </c>
      <c r="F89" s="313" t="s">
        <v>1081</v>
      </c>
      <c r="G89" s="295">
        <v>0</v>
      </c>
      <c r="H89" s="313" t="s">
        <v>34</v>
      </c>
      <c r="I89" s="295">
        <v>0</v>
      </c>
      <c r="J89" s="313" t="s">
        <v>34</v>
      </c>
      <c r="K89" s="313" t="s">
        <v>461</v>
      </c>
      <c r="L89" s="313" t="s">
        <v>34</v>
      </c>
      <c r="M89" s="295">
        <v>0</v>
      </c>
      <c r="N89" s="313" t="s">
        <v>34</v>
      </c>
      <c r="O89" s="295">
        <v>0</v>
      </c>
      <c r="P89" s="313" t="s">
        <v>34</v>
      </c>
      <c r="Q89" s="313" t="s">
        <v>461</v>
      </c>
      <c r="R89" s="313" t="s">
        <v>34</v>
      </c>
      <c r="S89" s="295">
        <v>0</v>
      </c>
      <c r="T89" s="313" t="s">
        <v>34</v>
      </c>
      <c r="U89" s="295">
        <v>0</v>
      </c>
      <c r="V89" s="313" t="s">
        <v>34</v>
      </c>
      <c r="W89" s="313" t="s">
        <v>461</v>
      </c>
      <c r="X89" s="313" t="s">
        <v>34</v>
      </c>
    </row>
    <row r="90" spans="1:24" ht="15" thickBot="1" x14ac:dyDescent="0.35">
      <c r="A90" s="4" t="s">
        <v>3499</v>
      </c>
      <c r="B90" s="309" t="s">
        <v>117</v>
      </c>
      <c r="C90" s="313" t="s">
        <v>99</v>
      </c>
      <c r="D90" s="313" t="s">
        <v>1102</v>
      </c>
      <c r="E90" s="313" t="s">
        <v>1400</v>
      </c>
      <c r="F90" s="313" t="s">
        <v>1087</v>
      </c>
      <c r="G90" s="295">
        <v>0.6</v>
      </c>
      <c r="H90" s="314" t="s">
        <v>1401</v>
      </c>
      <c r="I90" s="295">
        <v>0.52800000000000002</v>
      </c>
      <c r="J90" s="314" t="s">
        <v>785</v>
      </c>
      <c r="K90" s="313" t="s">
        <v>460</v>
      </c>
      <c r="L90" s="313" t="s">
        <v>1084</v>
      </c>
      <c r="M90" s="303">
        <v>0</v>
      </c>
      <c r="N90" s="313" t="s">
        <v>34</v>
      </c>
      <c r="O90" s="303">
        <v>0</v>
      </c>
      <c r="P90" s="313" t="s">
        <v>34</v>
      </c>
      <c r="Q90" s="313" t="s">
        <v>34</v>
      </c>
      <c r="R90" s="313" t="s">
        <v>34</v>
      </c>
      <c r="S90" s="303">
        <v>0</v>
      </c>
      <c r="T90" s="313" t="s">
        <v>34</v>
      </c>
      <c r="U90" s="303">
        <v>0</v>
      </c>
      <c r="V90" s="313" t="s">
        <v>34</v>
      </c>
      <c r="W90" s="313" t="s">
        <v>34</v>
      </c>
      <c r="X90" s="313" t="s">
        <v>34</v>
      </c>
    </row>
    <row r="91" spans="1:24" ht="15" thickBot="1" x14ac:dyDescent="0.35">
      <c r="A91" s="4" t="s">
        <v>3500</v>
      </c>
      <c r="B91" s="309" t="s">
        <v>118</v>
      </c>
      <c r="C91" s="313" t="s">
        <v>99</v>
      </c>
      <c r="D91" s="313" t="s">
        <v>1428</v>
      </c>
      <c r="E91" s="313" t="s">
        <v>1429</v>
      </c>
      <c r="F91" s="313" t="s">
        <v>1055</v>
      </c>
      <c r="G91" s="295">
        <v>0.5</v>
      </c>
      <c r="H91" s="314" t="s">
        <v>1430</v>
      </c>
      <c r="I91" s="295">
        <v>0.4965</v>
      </c>
      <c r="J91" s="314" t="s">
        <v>1431</v>
      </c>
      <c r="K91" s="313" t="s">
        <v>461</v>
      </c>
      <c r="L91" s="313" t="s">
        <v>1084</v>
      </c>
      <c r="M91" s="295">
        <v>0</v>
      </c>
      <c r="N91" s="313" t="s">
        <v>34</v>
      </c>
      <c r="O91" s="295">
        <v>0</v>
      </c>
      <c r="P91" s="313" t="s">
        <v>34</v>
      </c>
      <c r="Q91" s="313" t="s">
        <v>461</v>
      </c>
      <c r="R91" s="313" t="s">
        <v>34</v>
      </c>
      <c r="S91" s="295">
        <v>0</v>
      </c>
      <c r="T91" s="313" t="s">
        <v>34</v>
      </c>
      <c r="U91" s="295">
        <v>0</v>
      </c>
      <c r="V91" s="313" t="s">
        <v>34</v>
      </c>
      <c r="W91" s="313" t="s">
        <v>461</v>
      </c>
      <c r="X91" s="313" t="s">
        <v>34</v>
      </c>
    </row>
    <row r="92" spans="1:24" ht="15" thickBot="1" x14ac:dyDescent="0.35">
      <c r="A92" s="4" t="s">
        <v>3501</v>
      </c>
      <c r="B92" s="309" t="s">
        <v>119</v>
      </c>
      <c r="C92" s="313" t="s">
        <v>99</v>
      </c>
      <c r="D92" s="313" t="s">
        <v>1362</v>
      </c>
      <c r="E92" s="313" t="s">
        <v>1442</v>
      </c>
      <c r="F92" s="313" t="s">
        <v>1087</v>
      </c>
      <c r="G92" s="295">
        <v>0.49399999999999999</v>
      </c>
      <c r="H92" s="314" t="s">
        <v>1443</v>
      </c>
      <c r="I92" s="295">
        <v>0.49490000000000001</v>
      </c>
      <c r="J92" s="314" t="s">
        <v>1444</v>
      </c>
      <c r="K92" s="313" t="s">
        <v>461</v>
      </c>
      <c r="L92" s="313" t="s">
        <v>1084</v>
      </c>
      <c r="M92" s="295">
        <v>0</v>
      </c>
      <c r="N92" s="313" t="s">
        <v>34</v>
      </c>
      <c r="O92" s="303">
        <v>0</v>
      </c>
      <c r="P92" s="313" t="s">
        <v>34</v>
      </c>
      <c r="Q92" s="313" t="s">
        <v>34</v>
      </c>
      <c r="R92" s="313" t="s">
        <v>34</v>
      </c>
      <c r="S92" s="295">
        <v>0</v>
      </c>
      <c r="T92" s="313" t="s">
        <v>34</v>
      </c>
      <c r="U92" s="303">
        <v>0</v>
      </c>
      <c r="V92" s="313" t="s">
        <v>34</v>
      </c>
      <c r="W92" s="313" t="s">
        <v>34</v>
      </c>
      <c r="X92" s="313" t="s">
        <v>34</v>
      </c>
    </row>
    <row r="93" spans="1:24" ht="15" thickBot="1" x14ac:dyDescent="0.35">
      <c r="A93" s="4" t="s">
        <v>3502</v>
      </c>
      <c r="B93" s="309" t="s">
        <v>120</v>
      </c>
      <c r="C93" s="313" t="s">
        <v>99</v>
      </c>
      <c r="D93" s="313" t="s">
        <v>1247</v>
      </c>
      <c r="E93" s="313" t="s">
        <v>1499</v>
      </c>
      <c r="F93" s="313" t="s">
        <v>1249</v>
      </c>
      <c r="G93" s="295">
        <v>0</v>
      </c>
      <c r="H93" s="313" t="s">
        <v>34</v>
      </c>
      <c r="I93" s="295">
        <v>0</v>
      </c>
      <c r="J93" s="313" t="s">
        <v>34</v>
      </c>
      <c r="K93" s="313" t="s">
        <v>461</v>
      </c>
      <c r="L93" s="313" t="s">
        <v>34</v>
      </c>
      <c r="M93" s="295">
        <v>0</v>
      </c>
      <c r="N93" s="313" t="s">
        <v>34</v>
      </c>
      <c r="O93" s="295">
        <v>0</v>
      </c>
      <c r="P93" s="313" t="s">
        <v>34</v>
      </c>
      <c r="Q93" s="313" t="s">
        <v>461</v>
      </c>
      <c r="R93" s="313" t="s">
        <v>34</v>
      </c>
      <c r="S93" s="295">
        <v>0</v>
      </c>
      <c r="T93" s="313" t="s">
        <v>34</v>
      </c>
      <c r="U93" s="295">
        <v>0</v>
      </c>
      <c r="V93" s="313" t="s">
        <v>34</v>
      </c>
      <c r="W93" s="313" t="s">
        <v>461</v>
      </c>
      <c r="X93" s="313" t="s">
        <v>34</v>
      </c>
    </row>
    <row r="94" spans="1:24" ht="15" thickBot="1" x14ac:dyDescent="0.35">
      <c r="A94" s="4" t="s">
        <v>3503</v>
      </c>
      <c r="B94" s="309" t="s">
        <v>121</v>
      </c>
      <c r="C94" s="313" t="s">
        <v>99</v>
      </c>
      <c r="D94" s="313" t="s">
        <v>1152</v>
      </c>
      <c r="E94" s="313" t="s">
        <v>1500</v>
      </c>
      <c r="F94" s="313" t="s">
        <v>1087</v>
      </c>
      <c r="G94" s="295">
        <v>1.6</v>
      </c>
      <c r="H94" s="314" t="s">
        <v>1501</v>
      </c>
      <c r="I94" s="295">
        <v>1.5781000000000001</v>
      </c>
      <c r="J94" s="314" t="s">
        <v>1502</v>
      </c>
      <c r="K94" s="313" t="s">
        <v>460</v>
      </c>
      <c r="L94" s="313" t="s">
        <v>1084</v>
      </c>
      <c r="M94" s="303">
        <v>0</v>
      </c>
      <c r="N94" s="313" t="s">
        <v>34</v>
      </c>
      <c r="O94" s="303">
        <v>0</v>
      </c>
      <c r="P94" s="313" t="s">
        <v>34</v>
      </c>
      <c r="Q94" s="313" t="s">
        <v>34</v>
      </c>
      <c r="R94" s="313" t="s">
        <v>34</v>
      </c>
      <c r="S94" s="303">
        <v>0</v>
      </c>
      <c r="T94" s="313" t="s">
        <v>34</v>
      </c>
      <c r="U94" s="303">
        <v>0</v>
      </c>
      <c r="V94" s="313" t="s">
        <v>34</v>
      </c>
      <c r="W94" s="313" t="s">
        <v>34</v>
      </c>
      <c r="X94" s="313" t="s">
        <v>34</v>
      </c>
    </row>
    <row r="95" spans="1:24" ht="15" thickBot="1" x14ac:dyDescent="0.35">
      <c r="A95" s="4" t="s">
        <v>3504</v>
      </c>
      <c r="B95" s="309" t="s">
        <v>122</v>
      </c>
      <c r="C95" s="313" t="s">
        <v>99</v>
      </c>
      <c r="D95" s="313" t="s">
        <v>1512</v>
      </c>
      <c r="E95" s="313" t="s">
        <v>1513</v>
      </c>
      <c r="F95" s="313" t="s">
        <v>1087</v>
      </c>
      <c r="G95" s="295">
        <v>0.85</v>
      </c>
      <c r="H95" s="314" t="s">
        <v>1514</v>
      </c>
      <c r="I95" s="295">
        <v>0.76239999999999997</v>
      </c>
      <c r="J95" s="314" t="s">
        <v>551</v>
      </c>
      <c r="K95" s="313" t="s">
        <v>460</v>
      </c>
      <c r="L95" s="313" t="s">
        <v>1084</v>
      </c>
      <c r="M95" s="295">
        <v>0.85</v>
      </c>
      <c r="N95" s="314" t="s">
        <v>1515</v>
      </c>
      <c r="O95" s="295">
        <v>0.77829999999999999</v>
      </c>
      <c r="P95" s="314" t="s">
        <v>551</v>
      </c>
      <c r="Q95" s="313" t="s">
        <v>460</v>
      </c>
      <c r="R95" s="313" t="s">
        <v>1084</v>
      </c>
      <c r="S95" s="295">
        <v>0</v>
      </c>
      <c r="T95" s="314" t="s">
        <v>551</v>
      </c>
      <c r="U95" s="295">
        <v>0</v>
      </c>
      <c r="V95" s="314" t="s">
        <v>551</v>
      </c>
      <c r="W95" s="313" t="s">
        <v>461</v>
      </c>
      <c r="X95" s="313" t="s">
        <v>551</v>
      </c>
    </row>
    <row r="96" spans="1:24" ht="15" thickBot="1" x14ac:dyDescent="0.35">
      <c r="A96" s="4" t="s">
        <v>3505</v>
      </c>
      <c r="B96" s="309" t="s">
        <v>123</v>
      </c>
      <c r="C96" s="313" t="s">
        <v>99</v>
      </c>
      <c r="D96" s="313" t="s">
        <v>1339</v>
      </c>
      <c r="E96" s="313" t="s">
        <v>1525</v>
      </c>
      <c r="F96" s="313" t="s">
        <v>1087</v>
      </c>
      <c r="G96" s="295">
        <v>0.75</v>
      </c>
      <c r="H96" s="314" t="s">
        <v>1526</v>
      </c>
      <c r="I96" s="295">
        <v>0.75</v>
      </c>
      <c r="J96" s="314" t="s">
        <v>1527</v>
      </c>
      <c r="K96" s="313" t="s">
        <v>461</v>
      </c>
      <c r="L96" s="313" t="s">
        <v>1084</v>
      </c>
      <c r="M96" s="295">
        <v>0.96</v>
      </c>
      <c r="N96" s="314" t="s">
        <v>1528</v>
      </c>
      <c r="O96" s="295">
        <v>0.96</v>
      </c>
      <c r="P96" s="314" t="s">
        <v>1529</v>
      </c>
      <c r="Q96" s="313" t="s">
        <v>461</v>
      </c>
      <c r="R96" s="313" t="s">
        <v>1117</v>
      </c>
      <c r="S96" s="303">
        <v>0</v>
      </c>
      <c r="T96" s="313" t="s">
        <v>34</v>
      </c>
      <c r="U96" s="303">
        <v>0</v>
      </c>
      <c r="V96" s="313" t="s">
        <v>34</v>
      </c>
      <c r="W96" s="313" t="s">
        <v>34</v>
      </c>
      <c r="X96" s="313" t="s">
        <v>34</v>
      </c>
    </row>
    <row r="97" spans="1:24" ht="15" thickBot="1" x14ac:dyDescent="0.35">
      <c r="A97" s="4" t="s">
        <v>3506</v>
      </c>
      <c r="B97" s="309" t="s">
        <v>124</v>
      </c>
      <c r="C97" s="313" t="s">
        <v>99</v>
      </c>
      <c r="D97" s="313" t="s">
        <v>1264</v>
      </c>
      <c r="E97" s="313" t="s">
        <v>1541</v>
      </c>
      <c r="F97" s="313" t="s">
        <v>1055</v>
      </c>
      <c r="G97" s="295">
        <v>0.5</v>
      </c>
      <c r="H97" s="314" t="s">
        <v>1108</v>
      </c>
      <c r="I97" s="295">
        <v>0.46560000000000001</v>
      </c>
      <c r="J97" s="314" t="s">
        <v>1234</v>
      </c>
      <c r="K97" s="313" t="s">
        <v>461</v>
      </c>
      <c r="L97" s="313" t="s">
        <v>1084</v>
      </c>
      <c r="M97" s="303">
        <v>0</v>
      </c>
      <c r="N97" s="313" t="s">
        <v>34</v>
      </c>
      <c r="O97" s="303">
        <v>0</v>
      </c>
      <c r="P97" s="313" t="s">
        <v>34</v>
      </c>
      <c r="Q97" s="313" t="s">
        <v>461</v>
      </c>
      <c r="R97" s="313" t="s">
        <v>34</v>
      </c>
      <c r="S97" s="303">
        <v>0</v>
      </c>
      <c r="T97" s="313" t="s">
        <v>34</v>
      </c>
      <c r="U97" s="303">
        <v>0</v>
      </c>
      <c r="V97" s="313" t="s">
        <v>34</v>
      </c>
      <c r="W97" s="313" t="s">
        <v>461</v>
      </c>
      <c r="X97" s="313" t="s">
        <v>34</v>
      </c>
    </row>
    <row r="98" spans="1:24" ht="15" thickBot="1" x14ac:dyDescent="0.35">
      <c r="A98" s="4" t="s">
        <v>3507</v>
      </c>
      <c r="B98" s="309" t="s">
        <v>125</v>
      </c>
      <c r="C98" s="313" t="s">
        <v>99</v>
      </c>
      <c r="D98" s="313" t="s">
        <v>1106</v>
      </c>
      <c r="E98" s="313" t="s">
        <v>1545</v>
      </c>
      <c r="F98" s="313" t="s">
        <v>1087</v>
      </c>
      <c r="G98" s="295">
        <v>0.6</v>
      </c>
      <c r="H98" s="314" t="s">
        <v>1176</v>
      </c>
      <c r="I98" s="295">
        <v>0.6</v>
      </c>
      <c r="J98" s="313" t="s">
        <v>34</v>
      </c>
      <c r="K98" s="313" t="s">
        <v>460</v>
      </c>
      <c r="L98" s="313" t="s">
        <v>34</v>
      </c>
      <c r="M98" s="303">
        <v>0</v>
      </c>
      <c r="N98" s="313" t="s">
        <v>34</v>
      </c>
      <c r="O98" s="303">
        <v>0</v>
      </c>
      <c r="P98" s="313" t="s">
        <v>34</v>
      </c>
      <c r="Q98" s="313" t="s">
        <v>34</v>
      </c>
      <c r="R98" s="313" t="s">
        <v>34</v>
      </c>
      <c r="S98" s="303">
        <v>0</v>
      </c>
      <c r="T98" s="313" t="s">
        <v>34</v>
      </c>
      <c r="U98" s="303">
        <v>0</v>
      </c>
      <c r="V98" s="313" t="s">
        <v>34</v>
      </c>
      <c r="W98" s="313" t="s">
        <v>34</v>
      </c>
      <c r="X98" s="313" t="s">
        <v>34</v>
      </c>
    </row>
    <row r="99" spans="1:24" ht="15" thickBot="1" x14ac:dyDescent="0.35">
      <c r="A99" s="4" t="s">
        <v>3508</v>
      </c>
      <c r="B99" s="309" t="s">
        <v>126</v>
      </c>
      <c r="C99" s="313" t="s">
        <v>99</v>
      </c>
      <c r="D99" s="313" t="s">
        <v>1113</v>
      </c>
      <c r="E99" s="313" t="s">
        <v>1552</v>
      </c>
      <c r="F99" s="313" t="s">
        <v>1183</v>
      </c>
      <c r="G99" s="303">
        <v>0</v>
      </c>
      <c r="H99" s="313" t="s">
        <v>34</v>
      </c>
      <c r="I99" s="303">
        <v>0</v>
      </c>
      <c r="J99" s="313" t="s">
        <v>34</v>
      </c>
      <c r="K99" s="313" t="s">
        <v>34</v>
      </c>
      <c r="L99" s="313" t="s">
        <v>34</v>
      </c>
      <c r="M99" s="303">
        <v>0</v>
      </c>
      <c r="N99" s="313" t="s">
        <v>34</v>
      </c>
      <c r="O99" s="303">
        <v>0</v>
      </c>
      <c r="P99" s="313" t="s">
        <v>34</v>
      </c>
      <c r="Q99" s="313" t="s">
        <v>34</v>
      </c>
      <c r="R99" s="313" t="s">
        <v>34</v>
      </c>
      <c r="S99" s="303">
        <v>0</v>
      </c>
      <c r="T99" s="313" t="s">
        <v>34</v>
      </c>
      <c r="U99" s="303">
        <v>0</v>
      </c>
      <c r="V99" s="313" t="s">
        <v>34</v>
      </c>
      <c r="W99" s="313" t="s">
        <v>34</v>
      </c>
      <c r="X99" s="313" t="s">
        <v>34</v>
      </c>
    </row>
    <row r="100" spans="1:24" ht="15" thickBot="1" x14ac:dyDescent="0.35">
      <c r="A100" s="4" t="s">
        <v>3509</v>
      </c>
      <c r="B100" s="309" t="s">
        <v>127</v>
      </c>
      <c r="C100" s="313" t="s">
        <v>99</v>
      </c>
      <c r="D100" s="313" t="s">
        <v>1079</v>
      </c>
      <c r="E100" s="313" t="s">
        <v>1557</v>
      </c>
      <c r="F100" s="313" t="s">
        <v>1087</v>
      </c>
      <c r="G100" s="295">
        <v>0.75</v>
      </c>
      <c r="H100" s="314" t="s">
        <v>1369</v>
      </c>
      <c r="I100" s="295">
        <v>0.75</v>
      </c>
      <c r="J100" s="314" t="s">
        <v>1558</v>
      </c>
      <c r="K100" s="313" t="s">
        <v>461</v>
      </c>
      <c r="L100" s="313" t="s">
        <v>1078</v>
      </c>
      <c r="M100" s="303">
        <v>0</v>
      </c>
      <c r="N100" s="313" t="s">
        <v>34</v>
      </c>
      <c r="O100" s="303">
        <v>0</v>
      </c>
      <c r="P100" s="313" t="s">
        <v>34</v>
      </c>
      <c r="Q100" s="313" t="s">
        <v>34</v>
      </c>
      <c r="R100" s="313" t="s">
        <v>34</v>
      </c>
      <c r="S100" s="303">
        <v>0</v>
      </c>
      <c r="T100" s="313" t="s">
        <v>34</v>
      </c>
      <c r="U100" s="303">
        <v>0</v>
      </c>
      <c r="V100" s="313" t="s">
        <v>34</v>
      </c>
      <c r="W100" s="313" t="s">
        <v>34</v>
      </c>
      <c r="X100" s="313" t="s">
        <v>34</v>
      </c>
    </row>
    <row r="101" spans="1:24" ht="15" thickBot="1" x14ac:dyDescent="0.35">
      <c r="A101" s="4" t="s">
        <v>3510</v>
      </c>
      <c r="B101" s="309" t="s">
        <v>128</v>
      </c>
      <c r="C101" s="313" t="s">
        <v>99</v>
      </c>
      <c r="D101" s="313" t="s">
        <v>1418</v>
      </c>
      <c r="E101" s="313" t="s">
        <v>1562</v>
      </c>
      <c r="F101" s="313" t="s">
        <v>1055</v>
      </c>
      <c r="G101" s="295">
        <v>1.1000000000000001</v>
      </c>
      <c r="H101" s="314" t="s">
        <v>1563</v>
      </c>
      <c r="I101" s="295">
        <v>1.01</v>
      </c>
      <c r="J101" s="314" t="s">
        <v>1091</v>
      </c>
      <c r="K101" s="313" t="s">
        <v>34</v>
      </c>
      <c r="L101" s="313" t="s">
        <v>1084</v>
      </c>
      <c r="M101" s="303">
        <v>0</v>
      </c>
      <c r="N101" s="313" t="s">
        <v>34</v>
      </c>
      <c r="O101" s="303">
        <v>0</v>
      </c>
      <c r="P101" s="313" t="s">
        <v>34</v>
      </c>
      <c r="Q101" s="313" t="s">
        <v>34</v>
      </c>
      <c r="R101" s="313" t="s">
        <v>34</v>
      </c>
      <c r="S101" s="303">
        <v>0</v>
      </c>
      <c r="T101" s="313" t="s">
        <v>34</v>
      </c>
      <c r="U101" s="303">
        <v>0</v>
      </c>
      <c r="V101" s="313" t="s">
        <v>34</v>
      </c>
      <c r="W101" s="313" t="s">
        <v>34</v>
      </c>
      <c r="X101" s="313" t="s">
        <v>34</v>
      </c>
    </row>
    <row r="102" spans="1:24" ht="15" thickBot="1" x14ac:dyDescent="0.35">
      <c r="A102" s="4" t="s">
        <v>3511</v>
      </c>
      <c r="B102" s="309" t="s">
        <v>129</v>
      </c>
      <c r="C102" s="313" t="s">
        <v>99</v>
      </c>
      <c r="D102" s="313" t="s">
        <v>1106</v>
      </c>
      <c r="E102" s="313" t="s">
        <v>1574</v>
      </c>
      <c r="F102" s="313" t="s">
        <v>1055</v>
      </c>
      <c r="G102" s="295">
        <v>0</v>
      </c>
      <c r="H102" s="314" t="s">
        <v>551</v>
      </c>
      <c r="I102" s="295">
        <v>0</v>
      </c>
      <c r="J102" s="314" t="s">
        <v>551</v>
      </c>
      <c r="K102" s="313" t="s">
        <v>461</v>
      </c>
      <c r="L102" s="313" t="s">
        <v>34</v>
      </c>
      <c r="M102" s="295">
        <v>0</v>
      </c>
      <c r="N102" s="313" t="s">
        <v>34</v>
      </c>
      <c r="O102" s="295">
        <v>0</v>
      </c>
      <c r="P102" s="313" t="s">
        <v>34</v>
      </c>
      <c r="Q102" s="313" t="s">
        <v>461</v>
      </c>
      <c r="R102" s="313" t="s">
        <v>34</v>
      </c>
      <c r="S102" s="295">
        <v>0</v>
      </c>
      <c r="T102" s="313" t="s">
        <v>34</v>
      </c>
      <c r="U102" s="295">
        <v>0</v>
      </c>
      <c r="V102" s="313" t="s">
        <v>34</v>
      </c>
      <c r="W102" s="313" t="s">
        <v>461</v>
      </c>
      <c r="X102" s="313" t="s">
        <v>34</v>
      </c>
    </row>
    <row r="103" spans="1:24" ht="15" thickBot="1" x14ac:dyDescent="0.35">
      <c r="A103" s="4" t="s">
        <v>3512</v>
      </c>
      <c r="B103" s="309" t="s">
        <v>130</v>
      </c>
      <c r="C103" s="313" t="s">
        <v>99</v>
      </c>
      <c r="D103" s="313" t="s">
        <v>1237</v>
      </c>
      <c r="E103" s="313" t="s">
        <v>1580</v>
      </c>
      <c r="F103" s="313" t="s">
        <v>1249</v>
      </c>
      <c r="G103" s="295">
        <v>0</v>
      </c>
      <c r="H103" s="313" t="s">
        <v>34</v>
      </c>
      <c r="I103" s="295">
        <v>0</v>
      </c>
      <c r="J103" s="313" t="s">
        <v>34</v>
      </c>
      <c r="K103" s="313" t="s">
        <v>461</v>
      </c>
      <c r="L103" s="313" t="s">
        <v>34</v>
      </c>
      <c r="M103" s="295">
        <v>0</v>
      </c>
      <c r="N103" s="313" t="s">
        <v>34</v>
      </c>
      <c r="O103" s="295">
        <v>0</v>
      </c>
      <c r="P103" s="313" t="s">
        <v>34</v>
      </c>
      <c r="Q103" s="313" t="s">
        <v>461</v>
      </c>
      <c r="R103" s="313" t="s">
        <v>34</v>
      </c>
      <c r="S103" s="295">
        <v>0</v>
      </c>
      <c r="T103" s="313" t="s">
        <v>34</v>
      </c>
      <c r="U103" s="295">
        <v>0</v>
      </c>
      <c r="V103" s="313" t="s">
        <v>34</v>
      </c>
      <c r="W103" s="313" t="s">
        <v>461</v>
      </c>
      <c r="X103" s="313" t="s">
        <v>34</v>
      </c>
    </row>
    <row r="104" spans="1:24" ht="15" thickBot="1" x14ac:dyDescent="0.35">
      <c r="A104" s="4" t="s">
        <v>3513</v>
      </c>
      <c r="B104" s="309" t="s">
        <v>131</v>
      </c>
      <c r="C104" s="313" t="s">
        <v>99</v>
      </c>
      <c r="D104" s="313" t="s">
        <v>1250</v>
      </c>
      <c r="E104" s="313" t="s">
        <v>1581</v>
      </c>
      <c r="F104" s="313" t="s">
        <v>1087</v>
      </c>
      <c r="G104" s="295">
        <v>1</v>
      </c>
      <c r="H104" s="314" t="s">
        <v>1582</v>
      </c>
      <c r="I104" s="295">
        <v>1</v>
      </c>
      <c r="J104" s="313" t="s">
        <v>34</v>
      </c>
      <c r="K104" s="313" t="s">
        <v>460</v>
      </c>
      <c r="L104" s="313" t="s">
        <v>1078</v>
      </c>
      <c r="M104" s="303">
        <v>0</v>
      </c>
      <c r="N104" s="313" t="s">
        <v>34</v>
      </c>
      <c r="O104" s="303">
        <v>0</v>
      </c>
      <c r="P104" s="313" t="s">
        <v>34</v>
      </c>
      <c r="Q104" s="313" t="s">
        <v>34</v>
      </c>
      <c r="R104" s="313" t="s">
        <v>34</v>
      </c>
      <c r="S104" s="303">
        <v>0</v>
      </c>
      <c r="T104" s="313" t="s">
        <v>34</v>
      </c>
      <c r="U104" s="303">
        <v>0</v>
      </c>
      <c r="V104" s="313" t="s">
        <v>34</v>
      </c>
      <c r="W104" s="313" t="s">
        <v>34</v>
      </c>
      <c r="X104" s="313" t="s">
        <v>34</v>
      </c>
    </row>
    <row r="105" spans="1:24" ht="15" thickBot="1" x14ac:dyDescent="0.35">
      <c r="A105" s="4" t="s">
        <v>3514</v>
      </c>
      <c r="B105" s="309" t="s">
        <v>132</v>
      </c>
      <c r="C105" s="313" t="s">
        <v>99</v>
      </c>
      <c r="D105" s="313" t="s">
        <v>1165</v>
      </c>
      <c r="E105" s="313" t="s">
        <v>1583</v>
      </c>
      <c r="F105" s="313" t="s">
        <v>1087</v>
      </c>
      <c r="G105" s="303">
        <v>0</v>
      </c>
      <c r="H105" s="313" t="s">
        <v>34</v>
      </c>
      <c r="I105" s="303">
        <v>0</v>
      </c>
      <c r="J105" s="313" t="s">
        <v>34</v>
      </c>
      <c r="K105" s="313" t="s">
        <v>34</v>
      </c>
      <c r="L105" s="313" t="s">
        <v>34</v>
      </c>
      <c r="M105" s="303">
        <v>0</v>
      </c>
      <c r="N105" s="313" t="s">
        <v>34</v>
      </c>
      <c r="O105" s="303">
        <v>0</v>
      </c>
      <c r="P105" s="313" t="s">
        <v>34</v>
      </c>
      <c r="Q105" s="313" t="s">
        <v>34</v>
      </c>
      <c r="R105" s="313" t="s">
        <v>34</v>
      </c>
      <c r="S105" s="303">
        <v>0</v>
      </c>
      <c r="T105" s="313" t="s">
        <v>34</v>
      </c>
      <c r="U105" s="303">
        <v>0</v>
      </c>
      <c r="V105" s="313" t="s">
        <v>34</v>
      </c>
      <c r="W105" s="313" t="s">
        <v>34</v>
      </c>
      <c r="X105" s="313" t="s">
        <v>34</v>
      </c>
    </row>
    <row r="106" spans="1:24" ht="15" thickBot="1" x14ac:dyDescent="0.35">
      <c r="A106" s="4" t="s">
        <v>3515</v>
      </c>
      <c r="B106" s="309" t="s">
        <v>133</v>
      </c>
      <c r="C106" s="313" t="s">
        <v>99</v>
      </c>
      <c r="D106" s="313" t="s">
        <v>1127</v>
      </c>
      <c r="E106" s="313" t="s">
        <v>1597</v>
      </c>
      <c r="F106" s="313" t="s">
        <v>1087</v>
      </c>
      <c r="G106" s="295">
        <v>1</v>
      </c>
      <c r="H106" s="314" t="s">
        <v>1309</v>
      </c>
      <c r="I106" s="295">
        <v>1</v>
      </c>
      <c r="J106" s="314" t="s">
        <v>1287</v>
      </c>
      <c r="K106" s="313" t="s">
        <v>461</v>
      </c>
      <c r="L106" s="313" t="s">
        <v>1084</v>
      </c>
      <c r="M106" s="295">
        <v>1</v>
      </c>
      <c r="N106" s="314" t="s">
        <v>1455</v>
      </c>
      <c r="O106" s="295">
        <v>1</v>
      </c>
      <c r="P106" s="313" t="s">
        <v>34</v>
      </c>
      <c r="Q106" s="313" t="s">
        <v>460</v>
      </c>
      <c r="R106" s="313" t="s">
        <v>1078</v>
      </c>
      <c r="S106" s="303">
        <v>0</v>
      </c>
      <c r="T106" s="313" t="s">
        <v>34</v>
      </c>
      <c r="U106" s="303">
        <v>0</v>
      </c>
      <c r="V106" s="313" t="s">
        <v>34</v>
      </c>
      <c r="W106" s="313" t="s">
        <v>34</v>
      </c>
      <c r="X106" s="313" t="s">
        <v>34</v>
      </c>
    </row>
    <row r="107" spans="1:24" ht="15" thickBot="1" x14ac:dyDescent="0.35">
      <c r="A107" s="4" t="s">
        <v>3516</v>
      </c>
      <c r="B107" s="309" t="s">
        <v>134</v>
      </c>
      <c r="C107" s="313" t="s">
        <v>99</v>
      </c>
      <c r="D107" s="313" t="s">
        <v>1106</v>
      </c>
      <c r="E107" s="313" t="s">
        <v>1604</v>
      </c>
      <c r="F107" s="313" t="s">
        <v>1055</v>
      </c>
      <c r="G107" s="295">
        <v>2</v>
      </c>
      <c r="H107" s="314" t="s">
        <v>1605</v>
      </c>
      <c r="I107" s="295">
        <v>1</v>
      </c>
      <c r="J107" s="313" t="s">
        <v>34</v>
      </c>
      <c r="K107" s="313" t="s">
        <v>460</v>
      </c>
      <c r="L107" s="313" t="s">
        <v>1144</v>
      </c>
      <c r="M107" s="303">
        <v>0</v>
      </c>
      <c r="N107" s="313" t="s">
        <v>34</v>
      </c>
      <c r="O107" s="303">
        <v>0</v>
      </c>
      <c r="P107" s="313" t="s">
        <v>34</v>
      </c>
      <c r="Q107" s="313" t="s">
        <v>34</v>
      </c>
      <c r="R107" s="313" t="s">
        <v>34</v>
      </c>
      <c r="S107" s="303">
        <v>0</v>
      </c>
      <c r="T107" s="313" t="s">
        <v>34</v>
      </c>
      <c r="U107" s="303">
        <v>0</v>
      </c>
      <c r="V107" s="313" t="s">
        <v>34</v>
      </c>
      <c r="W107" s="313" t="s">
        <v>461</v>
      </c>
      <c r="X107" s="313" t="s">
        <v>34</v>
      </c>
    </row>
    <row r="108" spans="1:24" ht="15" thickBot="1" x14ac:dyDescent="0.35">
      <c r="A108" s="4" t="s">
        <v>3517</v>
      </c>
      <c r="B108" s="309" t="s">
        <v>135</v>
      </c>
      <c r="C108" s="313" t="s">
        <v>99</v>
      </c>
      <c r="D108" s="313" t="s">
        <v>1466</v>
      </c>
      <c r="E108" s="313" t="s">
        <v>1606</v>
      </c>
      <c r="F108" s="313" t="s">
        <v>1055</v>
      </c>
      <c r="G108" s="295">
        <v>0</v>
      </c>
      <c r="H108" s="314" t="s">
        <v>551</v>
      </c>
      <c r="I108" s="295">
        <v>0</v>
      </c>
      <c r="J108" s="314" t="s">
        <v>551</v>
      </c>
      <c r="K108" s="313" t="s">
        <v>461</v>
      </c>
      <c r="L108" s="313" t="s">
        <v>551</v>
      </c>
      <c r="M108" s="295">
        <v>0</v>
      </c>
      <c r="N108" s="314" t="s">
        <v>551</v>
      </c>
      <c r="O108" s="295">
        <v>0</v>
      </c>
      <c r="P108" s="314" t="s">
        <v>551</v>
      </c>
      <c r="Q108" s="313" t="s">
        <v>461</v>
      </c>
      <c r="R108" s="313" t="s">
        <v>551</v>
      </c>
      <c r="S108" s="295">
        <v>0</v>
      </c>
      <c r="T108" s="314" t="s">
        <v>551</v>
      </c>
      <c r="U108" s="295">
        <v>0</v>
      </c>
      <c r="V108" s="314" t="s">
        <v>551</v>
      </c>
      <c r="W108" s="313" t="s">
        <v>461</v>
      </c>
      <c r="X108" s="313" t="s">
        <v>551</v>
      </c>
    </row>
    <row r="109" spans="1:24" ht="15" thickBot="1" x14ac:dyDescent="0.35">
      <c r="A109" s="4" t="s">
        <v>3518</v>
      </c>
      <c r="B109" s="309" t="s">
        <v>136</v>
      </c>
      <c r="C109" s="313" t="s">
        <v>99</v>
      </c>
      <c r="D109" s="313" t="s">
        <v>1288</v>
      </c>
      <c r="E109" s="313" t="s">
        <v>1625</v>
      </c>
      <c r="F109" s="313" t="s">
        <v>1087</v>
      </c>
      <c r="G109" s="295">
        <v>0</v>
      </c>
      <c r="H109" s="313" t="s">
        <v>34</v>
      </c>
      <c r="I109" s="295">
        <v>0</v>
      </c>
      <c r="J109" s="313" t="s">
        <v>34</v>
      </c>
      <c r="K109" s="313" t="s">
        <v>34</v>
      </c>
      <c r="L109" s="313" t="s">
        <v>1084</v>
      </c>
      <c r="M109" s="303">
        <v>0</v>
      </c>
      <c r="N109" s="313" t="s">
        <v>34</v>
      </c>
      <c r="O109" s="303">
        <v>0</v>
      </c>
      <c r="P109" s="313" t="s">
        <v>34</v>
      </c>
      <c r="Q109" s="313" t="s">
        <v>34</v>
      </c>
      <c r="R109" s="313" t="s">
        <v>34</v>
      </c>
      <c r="S109" s="303">
        <v>0</v>
      </c>
      <c r="T109" s="313" t="s">
        <v>34</v>
      </c>
      <c r="U109" s="303">
        <v>0</v>
      </c>
      <c r="V109" s="313" t="s">
        <v>34</v>
      </c>
      <c r="W109" s="313" t="s">
        <v>34</v>
      </c>
      <c r="X109" s="313" t="s">
        <v>34</v>
      </c>
    </row>
    <row r="110" spans="1:24" ht="15" thickBot="1" x14ac:dyDescent="0.35">
      <c r="A110" s="4" t="s">
        <v>3519</v>
      </c>
      <c r="B110" s="309" t="s">
        <v>137</v>
      </c>
      <c r="C110" s="313" t="s">
        <v>99</v>
      </c>
      <c r="D110" s="313" t="s">
        <v>1408</v>
      </c>
      <c r="E110" s="313" t="s">
        <v>1359</v>
      </c>
      <c r="F110" s="313" t="s">
        <v>1183</v>
      </c>
      <c r="G110" s="295">
        <v>1</v>
      </c>
      <c r="H110" s="314" t="s">
        <v>1628</v>
      </c>
      <c r="I110" s="295">
        <v>1</v>
      </c>
      <c r="J110" s="313" t="s">
        <v>34</v>
      </c>
      <c r="K110" s="313" t="s">
        <v>460</v>
      </c>
      <c r="L110" s="313" t="s">
        <v>1144</v>
      </c>
      <c r="M110" s="295">
        <v>0</v>
      </c>
      <c r="N110" s="314" t="s">
        <v>551</v>
      </c>
      <c r="O110" s="295">
        <v>0</v>
      </c>
      <c r="P110" s="314" t="s">
        <v>551</v>
      </c>
      <c r="Q110" s="313" t="s">
        <v>461</v>
      </c>
      <c r="R110" s="313" t="s">
        <v>34</v>
      </c>
      <c r="S110" s="295">
        <v>0</v>
      </c>
      <c r="T110" s="314" t="s">
        <v>551</v>
      </c>
      <c r="U110" s="295">
        <v>0</v>
      </c>
      <c r="V110" s="314" t="s">
        <v>551</v>
      </c>
      <c r="W110" s="313" t="s">
        <v>461</v>
      </c>
      <c r="X110" s="313" t="s">
        <v>34</v>
      </c>
    </row>
    <row r="111" spans="1:24" ht="15" thickBot="1" x14ac:dyDescent="0.35">
      <c r="A111" s="4" t="s">
        <v>3520</v>
      </c>
      <c r="B111" s="309" t="s">
        <v>138</v>
      </c>
      <c r="C111" s="313" t="s">
        <v>99</v>
      </c>
      <c r="D111" s="313" t="s">
        <v>1092</v>
      </c>
      <c r="E111" s="313" t="s">
        <v>1633</v>
      </c>
      <c r="F111" s="313" t="s">
        <v>1087</v>
      </c>
      <c r="G111" s="295">
        <v>1</v>
      </c>
      <c r="H111" s="314" t="s">
        <v>1634</v>
      </c>
      <c r="I111" s="295">
        <v>0.84950000000000003</v>
      </c>
      <c r="J111" s="313" t="s">
        <v>34</v>
      </c>
      <c r="K111" s="313" t="s">
        <v>460</v>
      </c>
      <c r="L111" s="313" t="s">
        <v>1084</v>
      </c>
      <c r="M111" s="303">
        <v>0</v>
      </c>
      <c r="N111" s="313" t="s">
        <v>34</v>
      </c>
      <c r="O111" s="303">
        <v>0</v>
      </c>
      <c r="P111" s="313" t="s">
        <v>34</v>
      </c>
      <c r="Q111" s="313" t="s">
        <v>34</v>
      </c>
      <c r="R111" s="313" t="s">
        <v>34</v>
      </c>
      <c r="S111" s="303">
        <v>0</v>
      </c>
      <c r="T111" s="313" t="s">
        <v>34</v>
      </c>
      <c r="U111" s="303">
        <v>0</v>
      </c>
      <c r="V111" s="313" t="s">
        <v>34</v>
      </c>
      <c r="W111" s="313" t="s">
        <v>34</v>
      </c>
      <c r="X111" s="313" t="s">
        <v>34</v>
      </c>
    </row>
    <row r="112" spans="1:24" ht="15" thickBot="1" x14ac:dyDescent="0.35">
      <c r="A112" s="4" t="s">
        <v>3521</v>
      </c>
      <c r="B112" s="309" t="s">
        <v>139</v>
      </c>
      <c r="C112" s="313" t="s">
        <v>99</v>
      </c>
      <c r="D112" s="313" t="s">
        <v>1102</v>
      </c>
      <c r="E112" s="313" t="s">
        <v>1636</v>
      </c>
      <c r="F112" s="313" t="s">
        <v>1055</v>
      </c>
      <c r="G112" s="295">
        <v>0</v>
      </c>
      <c r="H112" s="313" t="s">
        <v>34</v>
      </c>
      <c r="I112" s="295">
        <v>0</v>
      </c>
      <c r="J112" s="313" t="s">
        <v>34</v>
      </c>
      <c r="K112" s="313" t="s">
        <v>461</v>
      </c>
      <c r="L112" s="313" t="s">
        <v>34</v>
      </c>
      <c r="M112" s="295">
        <v>0</v>
      </c>
      <c r="N112" s="313" t="s">
        <v>34</v>
      </c>
      <c r="O112" s="295">
        <v>0</v>
      </c>
      <c r="P112" s="313" t="s">
        <v>34</v>
      </c>
      <c r="Q112" s="313" t="s">
        <v>461</v>
      </c>
      <c r="R112" s="313" t="s">
        <v>34</v>
      </c>
      <c r="S112" s="295">
        <v>0</v>
      </c>
      <c r="T112" s="313" t="s">
        <v>34</v>
      </c>
      <c r="U112" s="295">
        <v>0</v>
      </c>
      <c r="V112" s="313" t="s">
        <v>34</v>
      </c>
      <c r="W112" s="313" t="s">
        <v>461</v>
      </c>
      <c r="X112" s="313" t="s">
        <v>34</v>
      </c>
    </row>
    <row r="113" spans="1:24" ht="15" thickBot="1" x14ac:dyDescent="0.35">
      <c r="A113" s="4" t="s">
        <v>3522</v>
      </c>
      <c r="B113" s="309" t="s">
        <v>140</v>
      </c>
      <c r="C113" s="313" t="s">
        <v>99</v>
      </c>
      <c r="D113" s="313" t="s">
        <v>1268</v>
      </c>
      <c r="E113" s="313" t="s">
        <v>1647</v>
      </c>
      <c r="F113" s="313" t="s">
        <v>1055</v>
      </c>
      <c r="G113" s="295">
        <v>1</v>
      </c>
      <c r="H113" s="314" t="s">
        <v>1648</v>
      </c>
      <c r="I113" s="295">
        <v>1</v>
      </c>
      <c r="J113" s="314" t="s">
        <v>1649</v>
      </c>
      <c r="K113" s="313" t="s">
        <v>461</v>
      </c>
      <c r="L113" s="313" t="s">
        <v>1084</v>
      </c>
      <c r="M113" s="295">
        <v>0</v>
      </c>
      <c r="N113" s="314" t="s">
        <v>551</v>
      </c>
      <c r="O113" s="295">
        <v>0</v>
      </c>
      <c r="P113" s="314" t="s">
        <v>551</v>
      </c>
      <c r="Q113" s="313" t="s">
        <v>461</v>
      </c>
      <c r="R113" s="313" t="s">
        <v>1084</v>
      </c>
      <c r="S113" s="295">
        <v>0</v>
      </c>
      <c r="T113" s="314" t="s">
        <v>551</v>
      </c>
      <c r="U113" s="295">
        <v>0</v>
      </c>
      <c r="V113" s="314" t="s">
        <v>551</v>
      </c>
      <c r="W113" s="313" t="s">
        <v>461</v>
      </c>
      <c r="X113" s="313" t="s">
        <v>551</v>
      </c>
    </row>
    <row r="114" spans="1:24" ht="15" thickBot="1" x14ac:dyDescent="0.35">
      <c r="A114" s="4" t="s">
        <v>3523</v>
      </c>
      <c r="B114" s="309" t="s">
        <v>141</v>
      </c>
      <c r="C114" s="313" t="s">
        <v>99</v>
      </c>
      <c r="D114" s="313" t="s">
        <v>1085</v>
      </c>
      <c r="E114" s="313" t="s">
        <v>1650</v>
      </c>
      <c r="F114" s="313" t="s">
        <v>1087</v>
      </c>
      <c r="G114" s="295">
        <v>0.2</v>
      </c>
      <c r="H114" s="314" t="s">
        <v>1088</v>
      </c>
      <c r="I114" s="295">
        <v>0.2</v>
      </c>
      <c r="J114" s="314" t="s">
        <v>1089</v>
      </c>
      <c r="K114" s="313" t="s">
        <v>34</v>
      </c>
      <c r="L114" s="313" t="s">
        <v>34</v>
      </c>
      <c r="M114" s="303">
        <v>0</v>
      </c>
      <c r="N114" s="313" t="s">
        <v>34</v>
      </c>
      <c r="O114" s="303">
        <v>0</v>
      </c>
      <c r="P114" s="313" t="s">
        <v>34</v>
      </c>
      <c r="Q114" s="313" t="s">
        <v>34</v>
      </c>
      <c r="R114" s="313" t="s">
        <v>34</v>
      </c>
      <c r="S114" s="303">
        <v>0</v>
      </c>
      <c r="T114" s="313" t="s">
        <v>34</v>
      </c>
      <c r="U114" s="303">
        <v>0</v>
      </c>
      <c r="V114" s="313" t="s">
        <v>34</v>
      </c>
      <c r="W114" s="313" t="s">
        <v>34</v>
      </c>
      <c r="X114" s="313" t="s">
        <v>34</v>
      </c>
    </row>
    <row r="115" spans="1:24" ht="15" thickBot="1" x14ac:dyDescent="0.35">
      <c r="A115" s="4" t="s">
        <v>3524</v>
      </c>
      <c r="B115" s="309" t="s">
        <v>142</v>
      </c>
      <c r="C115" s="313" t="s">
        <v>99</v>
      </c>
      <c r="D115" s="313" t="s">
        <v>1237</v>
      </c>
      <c r="E115" s="313" t="s">
        <v>1659</v>
      </c>
      <c r="F115" s="313" t="s">
        <v>1087</v>
      </c>
      <c r="G115" s="295">
        <v>0.75</v>
      </c>
      <c r="H115" s="314" t="s">
        <v>1403</v>
      </c>
      <c r="I115" s="295">
        <v>0.75</v>
      </c>
      <c r="J115" s="314" t="s">
        <v>1660</v>
      </c>
      <c r="K115" s="313" t="s">
        <v>461</v>
      </c>
      <c r="L115" s="313" t="s">
        <v>1084</v>
      </c>
      <c r="M115" s="303">
        <v>0</v>
      </c>
      <c r="N115" s="313" t="s">
        <v>34</v>
      </c>
      <c r="O115" s="303">
        <v>0</v>
      </c>
      <c r="P115" s="313" t="s">
        <v>34</v>
      </c>
      <c r="Q115" s="313" t="s">
        <v>34</v>
      </c>
      <c r="R115" s="313" t="s">
        <v>34</v>
      </c>
      <c r="S115" s="303">
        <v>0</v>
      </c>
      <c r="T115" s="313" t="s">
        <v>34</v>
      </c>
      <c r="U115" s="303">
        <v>0</v>
      </c>
      <c r="V115" s="313" t="s">
        <v>34</v>
      </c>
      <c r="W115" s="313" t="s">
        <v>34</v>
      </c>
      <c r="X115" s="313" t="s">
        <v>34</v>
      </c>
    </row>
    <row r="116" spans="1:24" ht="15" thickBot="1" x14ac:dyDescent="0.35">
      <c r="A116" s="4" t="s">
        <v>3525</v>
      </c>
      <c r="B116" s="309" t="s">
        <v>143</v>
      </c>
      <c r="C116" s="313" t="s">
        <v>99</v>
      </c>
      <c r="D116" s="313" t="s">
        <v>1661</v>
      </c>
      <c r="E116" s="313" t="s">
        <v>1662</v>
      </c>
      <c r="F116" s="313" t="s">
        <v>1249</v>
      </c>
      <c r="G116" s="295">
        <v>0</v>
      </c>
      <c r="H116" s="313" t="s">
        <v>34</v>
      </c>
      <c r="I116" s="295">
        <v>0</v>
      </c>
      <c r="J116" s="313" t="s">
        <v>34</v>
      </c>
      <c r="K116" s="313" t="s">
        <v>461</v>
      </c>
      <c r="L116" s="313" t="s">
        <v>34</v>
      </c>
      <c r="M116" s="295">
        <v>0</v>
      </c>
      <c r="N116" s="313" t="s">
        <v>34</v>
      </c>
      <c r="O116" s="295">
        <v>0</v>
      </c>
      <c r="P116" s="313" t="s">
        <v>34</v>
      </c>
      <c r="Q116" s="313" t="s">
        <v>461</v>
      </c>
      <c r="R116" s="313" t="s">
        <v>34</v>
      </c>
      <c r="S116" s="295">
        <v>0</v>
      </c>
      <c r="T116" s="313" t="s">
        <v>34</v>
      </c>
      <c r="U116" s="295">
        <v>0</v>
      </c>
      <c r="V116" s="313" t="s">
        <v>34</v>
      </c>
      <c r="W116" s="313" t="s">
        <v>461</v>
      </c>
      <c r="X116" s="313" t="s">
        <v>34</v>
      </c>
    </row>
    <row r="117" spans="1:24" ht="15" thickBot="1" x14ac:dyDescent="0.35">
      <c r="A117" s="4" t="s">
        <v>3526</v>
      </c>
      <c r="B117" s="309" t="s">
        <v>144</v>
      </c>
      <c r="C117" s="313" t="s">
        <v>99</v>
      </c>
      <c r="D117" s="313" t="s">
        <v>1241</v>
      </c>
      <c r="E117" s="313" t="s">
        <v>1664</v>
      </c>
      <c r="F117" s="313" t="s">
        <v>1055</v>
      </c>
      <c r="G117" s="295">
        <v>1</v>
      </c>
      <c r="H117" s="314" t="s">
        <v>1665</v>
      </c>
      <c r="I117" s="295">
        <v>0.90980000000000005</v>
      </c>
      <c r="J117" s="314" t="s">
        <v>1665</v>
      </c>
      <c r="K117" s="313" t="s">
        <v>460</v>
      </c>
      <c r="L117" s="313" t="s">
        <v>1084</v>
      </c>
      <c r="M117" s="295">
        <v>0</v>
      </c>
      <c r="N117" s="314" t="s">
        <v>551</v>
      </c>
      <c r="O117" s="295">
        <v>0</v>
      </c>
      <c r="P117" s="314" t="s">
        <v>551</v>
      </c>
      <c r="Q117" s="313" t="s">
        <v>34</v>
      </c>
      <c r="R117" s="313" t="s">
        <v>551</v>
      </c>
      <c r="S117" s="295">
        <v>0</v>
      </c>
      <c r="T117" s="314" t="s">
        <v>551</v>
      </c>
      <c r="U117" s="295">
        <v>0</v>
      </c>
      <c r="V117" s="314" t="s">
        <v>551</v>
      </c>
      <c r="W117" s="313" t="s">
        <v>34</v>
      </c>
      <c r="X117" s="313" t="s">
        <v>551</v>
      </c>
    </row>
    <row r="118" spans="1:24" ht="15" thickBot="1" x14ac:dyDescent="0.35">
      <c r="A118" s="4" t="s">
        <v>3527</v>
      </c>
      <c r="B118" s="309" t="s">
        <v>145</v>
      </c>
      <c r="C118" s="313" t="s">
        <v>99</v>
      </c>
      <c r="D118" s="313" t="s">
        <v>1085</v>
      </c>
      <c r="E118" s="313" t="s">
        <v>1086</v>
      </c>
      <c r="F118" s="313" t="s">
        <v>1087</v>
      </c>
      <c r="G118" s="295">
        <v>0.2</v>
      </c>
      <c r="H118" s="314" t="s">
        <v>1211</v>
      </c>
      <c r="I118" s="295">
        <v>0.2</v>
      </c>
      <c r="J118" s="314" t="s">
        <v>1399</v>
      </c>
      <c r="K118" s="313" t="s">
        <v>461</v>
      </c>
      <c r="L118" s="313" t="s">
        <v>1144</v>
      </c>
      <c r="M118" s="295">
        <v>0.6</v>
      </c>
      <c r="N118" s="314" t="s">
        <v>1682</v>
      </c>
      <c r="O118" s="295">
        <v>0.59860000000000002</v>
      </c>
      <c r="P118" s="314" t="s">
        <v>1683</v>
      </c>
      <c r="Q118" s="313" t="s">
        <v>461</v>
      </c>
      <c r="R118" s="313" t="s">
        <v>1144</v>
      </c>
      <c r="S118" s="303">
        <v>0</v>
      </c>
      <c r="T118" s="313" t="s">
        <v>34</v>
      </c>
      <c r="U118" s="303">
        <v>0</v>
      </c>
      <c r="V118" s="313" t="s">
        <v>34</v>
      </c>
      <c r="W118" s="313" t="s">
        <v>34</v>
      </c>
      <c r="X118" s="313" t="s">
        <v>34</v>
      </c>
    </row>
    <row r="119" spans="1:24" ht="15" thickBot="1" x14ac:dyDescent="0.35">
      <c r="A119" s="4" t="s">
        <v>3528</v>
      </c>
      <c r="B119" s="309" t="s">
        <v>146</v>
      </c>
      <c r="C119" s="313" t="s">
        <v>99</v>
      </c>
      <c r="D119" s="313" t="s">
        <v>1157</v>
      </c>
      <c r="E119" s="313" t="s">
        <v>1684</v>
      </c>
      <c r="F119" s="313" t="s">
        <v>1055</v>
      </c>
      <c r="G119" s="295">
        <v>0.8</v>
      </c>
      <c r="H119" s="314" t="s">
        <v>1685</v>
      </c>
      <c r="I119" s="295">
        <v>0.73960000000000004</v>
      </c>
      <c r="J119" s="313" t="s">
        <v>34</v>
      </c>
      <c r="K119" s="313" t="s">
        <v>460</v>
      </c>
      <c r="L119" s="313" t="s">
        <v>1084</v>
      </c>
      <c r="M119" s="295">
        <v>0.66</v>
      </c>
      <c r="N119" s="314" t="s">
        <v>1475</v>
      </c>
      <c r="O119" s="295">
        <v>0.62490000000000001</v>
      </c>
      <c r="P119" s="314" t="s">
        <v>1686</v>
      </c>
      <c r="Q119" s="313" t="s">
        <v>461</v>
      </c>
      <c r="R119" s="313" t="s">
        <v>1117</v>
      </c>
      <c r="S119" s="303">
        <v>0</v>
      </c>
      <c r="T119" s="313" t="s">
        <v>34</v>
      </c>
      <c r="U119" s="303">
        <v>0</v>
      </c>
      <c r="V119" s="313" t="s">
        <v>34</v>
      </c>
      <c r="W119" s="313" t="s">
        <v>34</v>
      </c>
      <c r="X119" s="313" t="s">
        <v>34</v>
      </c>
    </row>
    <row r="120" spans="1:24" ht="15" thickBot="1" x14ac:dyDescent="0.35">
      <c r="A120" s="4" t="s">
        <v>3529</v>
      </c>
      <c r="B120" s="309" t="s">
        <v>147</v>
      </c>
      <c r="C120" s="313" t="s">
        <v>99</v>
      </c>
      <c r="D120" s="313" t="s">
        <v>1174</v>
      </c>
      <c r="E120" s="313" t="s">
        <v>1697</v>
      </c>
      <c r="F120" s="313" t="s">
        <v>1055</v>
      </c>
      <c r="G120" s="295">
        <v>0.5</v>
      </c>
      <c r="H120" s="314" t="s">
        <v>1698</v>
      </c>
      <c r="I120" s="295">
        <v>0.34520000000000001</v>
      </c>
      <c r="J120" s="314" t="s">
        <v>1699</v>
      </c>
      <c r="K120" s="313" t="s">
        <v>460</v>
      </c>
      <c r="L120" s="313" t="s">
        <v>1144</v>
      </c>
      <c r="M120" s="295">
        <v>0.45219999999999999</v>
      </c>
      <c r="N120" s="314" t="s">
        <v>1700</v>
      </c>
      <c r="O120" s="295">
        <v>0.35</v>
      </c>
      <c r="P120" s="314" t="s">
        <v>1701</v>
      </c>
      <c r="Q120" s="313" t="s">
        <v>34</v>
      </c>
      <c r="R120" s="313" t="s">
        <v>1456</v>
      </c>
      <c r="S120" s="295">
        <v>0</v>
      </c>
      <c r="T120" s="314" t="s">
        <v>551</v>
      </c>
      <c r="U120" s="295">
        <v>0</v>
      </c>
      <c r="V120" s="314" t="s">
        <v>551</v>
      </c>
      <c r="W120" s="313" t="s">
        <v>34</v>
      </c>
      <c r="X120" s="313" t="s">
        <v>551</v>
      </c>
    </row>
    <row r="121" spans="1:24" ht="15" thickBot="1" x14ac:dyDescent="0.35">
      <c r="A121" s="4" t="s">
        <v>3530</v>
      </c>
      <c r="B121" s="309" t="s">
        <v>148</v>
      </c>
      <c r="C121" s="313" t="s">
        <v>99</v>
      </c>
      <c r="D121" s="313" t="s">
        <v>1339</v>
      </c>
      <c r="E121" s="313" t="s">
        <v>1702</v>
      </c>
      <c r="F121" s="313" t="s">
        <v>1087</v>
      </c>
      <c r="G121" s="295">
        <v>1.1000000000000001</v>
      </c>
      <c r="H121" s="314" t="s">
        <v>1108</v>
      </c>
      <c r="I121" s="295">
        <v>1.1000000000000001</v>
      </c>
      <c r="J121" s="314" t="s">
        <v>1703</v>
      </c>
      <c r="K121" s="313" t="s">
        <v>34</v>
      </c>
      <c r="L121" s="313" t="s">
        <v>1078</v>
      </c>
      <c r="M121" s="295">
        <v>0</v>
      </c>
      <c r="N121" s="313" t="s">
        <v>34</v>
      </c>
      <c r="O121" s="295">
        <v>0</v>
      </c>
      <c r="P121" s="313" t="s">
        <v>34</v>
      </c>
      <c r="Q121" s="313" t="s">
        <v>34</v>
      </c>
      <c r="R121" s="313" t="s">
        <v>34</v>
      </c>
      <c r="S121" s="295">
        <v>0</v>
      </c>
      <c r="T121" s="313" t="s">
        <v>34</v>
      </c>
      <c r="U121" s="295">
        <v>0</v>
      </c>
      <c r="V121" s="313" t="s">
        <v>34</v>
      </c>
      <c r="W121" s="313" t="s">
        <v>34</v>
      </c>
      <c r="X121" s="313" t="s">
        <v>34</v>
      </c>
    </row>
    <row r="122" spans="1:24" ht="15" thickBot="1" x14ac:dyDescent="0.35">
      <c r="A122" s="4" t="s">
        <v>3531</v>
      </c>
      <c r="B122" s="309" t="s">
        <v>149</v>
      </c>
      <c r="C122" s="313" t="s">
        <v>99</v>
      </c>
      <c r="D122" s="313" t="s">
        <v>1250</v>
      </c>
      <c r="E122" s="313" t="s">
        <v>1706</v>
      </c>
      <c r="F122" s="313" t="s">
        <v>1087</v>
      </c>
      <c r="G122" s="295">
        <v>0</v>
      </c>
      <c r="H122" s="313" t="s">
        <v>34</v>
      </c>
      <c r="I122" s="295">
        <v>0</v>
      </c>
      <c r="J122" s="313" t="s">
        <v>34</v>
      </c>
      <c r="K122" s="313" t="s">
        <v>461</v>
      </c>
      <c r="L122" s="313" t="s">
        <v>34</v>
      </c>
      <c r="M122" s="295">
        <v>0</v>
      </c>
      <c r="N122" s="313" t="s">
        <v>34</v>
      </c>
      <c r="O122" s="295">
        <v>0</v>
      </c>
      <c r="P122" s="313" t="s">
        <v>34</v>
      </c>
      <c r="Q122" s="313" t="s">
        <v>461</v>
      </c>
      <c r="R122" s="313" t="s">
        <v>34</v>
      </c>
      <c r="S122" s="295">
        <v>0</v>
      </c>
      <c r="T122" s="313" t="s">
        <v>34</v>
      </c>
      <c r="U122" s="295">
        <v>0</v>
      </c>
      <c r="V122" s="313" t="s">
        <v>34</v>
      </c>
      <c r="W122" s="313" t="s">
        <v>461</v>
      </c>
      <c r="X122" s="313" t="s">
        <v>34</v>
      </c>
    </row>
    <row r="123" spans="1:24" ht="15" thickBot="1" x14ac:dyDescent="0.35">
      <c r="A123" s="4" t="s">
        <v>3532</v>
      </c>
      <c r="B123" s="309" t="s">
        <v>150</v>
      </c>
      <c r="C123" s="313" t="s">
        <v>99</v>
      </c>
      <c r="D123" s="313" t="s">
        <v>1241</v>
      </c>
      <c r="E123" s="313" t="s">
        <v>1718</v>
      </c>
      <c r="F123" s="313" t="s">
        <v>1055</v>
      </c>
      <c r="G123" s="295">
        <v>1.6351</v>
      </c>
      <c r="H123" s="314" t="s">
        <v>1719</v>
      </c>
      <c r="I123" s="295">
        <v>1.6351</v>
      </c>
      <c r="J123" s="314" t="s">
        <v>1720</v>
      </c>
      <c r="K123" s="313" t="s">
        <v>461</v>
      </c>
      <c r="L123" s="313" t="s">
        <v>1084</v>
      </c>
      <c r="M123" s="303">
        <v>0</v>
      </c>
      <c r="N123" s="313" t="s">
        <v>34</v>
      </c>
      <c r="O123" s="303">
        <v>0</v>
      </c>
      <c r="P123" s="313" t="s">
        <v>34</v>
      </c>
      <c r="Q123" s="313" t="s">
        <v>34</v>
      </c>
      <c r="R123" s="313" t="s">
        <v>34</v>
      </c>
      <c r="S123" s="303">
        <v>0</v>
      </c>
      <c r="T123" s="313" t="s">
        <v>34</v>
      </c>
      <c r="U123" s="303">
        <v>0</v>
      </c>
      <c r="V123" s="313" t="s">
        <v>34</v>
      </c>
      <c r="W123" s="313" t="s">
        <v>34</v>
      </c>
      <c r="X123" s="313" t="s">
        <v>34</v>
      </c>
    </row>
    <row r="124" spans="1:24" ht="15" thickBot="1" x14ac:dyDescent="0.35">
      <c r="A124" s="4" t="s">
        <v>3533</v>
      </c>
      <c r="B124" s="309" t="s">
        <v>151</v>
      </c>
      <c r="C124" s="313" t="s">
        <v>99</v>
      </c>
      <c r="D124" s="313" t="s">
        <v>1221</v>
      </c>
      <c r="E124" s="313" t="s">
        <v>1740</v>
      </c>
      <c r="F124" s="313" t="s">
        <v>1087</v>
      </c>
      <c r="G124" s="295">
        <v>1</v>
      </c>
      <c r="H124" s="314" t="s">
        <v>1741</v>
      </c>
      <c r="I124" s="295">
        <v>0.75</v>
      </c>
      <c r="J124" s="313" t="s">
        <v>34</v>
      </c>
      <c r="K124" s="313" t="s">
        <v>34</v>
      </c>
      <c r="L124" s="313" t="s">
        <v>1084</v>
      </c>
      <c r="M124" s="295">
        <v>0</v>
      </c>
      <c r="N124" s="313" t="s">
        <v>34</v>
      </c>
      <c r="O124" s="295">
        <v>0</v>
      </c>
      <c r="P124" s="313" t="s">
        <v>34</v>
      </c>
      <c r="Q124" s="313" t="s">
        <v>34</v>
      </c>
      <c r="R124" s="313" t="s">
        <v>34</v>
      </c>
      <c r="S124" s="295">
        <v>0</v>
      </c>
      <c r="T124" s="313" t="s">
        <v>34</v>
      </c>
      <c r="U124" s="295">
        <v>0</v>
      </c>
      <c r="V124" s="313" t="s">
        <v>34</v>
      </c>
      <c r="W124" s="313" t="s">
        <v>34</v>
      </c>
      <c r="X124" s="313" t="s">
        <v>34</v>
      </c>
    </row>
    <row r="125" spans="1:24" ht="15" thickBot="1" x14ac:dyDescent="0.35">
      <c r="A125" s="4" t="s">
        <v>3534</v>
      </c>
      <c r="B125" s="309" t="s">
        <v>152</v>
      </c>
      <c r="C125" s="313" t="s">
        <v>99</v>
      </c>
      <c r="D125" s="313" t="s">
        <v>1288</v>
      </c>
      <c r="E125" s="313" t="s">
        <v>1745</v>
      </c>
      <c r="F125" s="313" t="s">
        <v>1055</v>
      </c>
      <c r="G125" s="295">
        <v>1</v>
      </c>
      <c r="H125" s="314" t="s">
        <v>1746</v>
      </c>
      <c r="I125" s="295">
        <v>1</v>
      </c>
      <c r="J125" s="313" t="s">
        <v>34</v>
      </c>
      <c r="K125" s="313" t="s">
        <v>460</v>
      </c>
      <c r="L125" s="313" t="s">
        <v>1078</v>
      </c>
      <c r="M125" s="295">
        <v>0</v>
      </c>
      <c r="N125" s="313" t="s">
        <v>34</v>
      </c>
      <c r="O125" s="295">
        <v>0</v>
      </c>
      <c r="P125" s="313" t="s">
        <v>34</v>
      </c>
      <c r="Q125" s="313" t="s">
        <v>461</v>
      </c>
      <c r="R125" s="313" t="s">
        <v>34</v>
      </c>
      <c r="S125" s="295">
        <v>0</v>
      </c>
      <c r="T125" s="313" t="s">
        <v>34</v>
      </c>
      <c r="U125" s="295">
        <v>0</v>
      </c>
      <c r="V125" s="313" t="s">
        <v>34</v>
      </c>
      <c r="W125" s="313" t="s">
        <v>461</v>
      </c>
      <c r="X125" s="313" t="s">
        <v>34</v>
      </c>
    </row>
    <row r="126" spans="1:24" ht="15" thickBot="1" x14ac:dyDescent="0.35">
      <c r="A126" s="4" t="s">
        <v>3535</v>
      </c>
      <c r="B126" s="309" t="s">
        <v>153</v>
      </c>
      <c r="C126" s="313" t="s">
        <v>99</v>
      </c>
      <c r="D126" s="313" t="s">
        <v>1418</v>
      </c>
      <c r="E126" s="313" t="s">
        <v>1753</v>
      </c>
      <c r="F126" s="313" t="s">
        <v>1055</v>
      </c>
      <c r="G126" s="295">
        <v>0</v>
      </c>
      <c r="H126" s="313" t="s">
        <v>34</v>
      </c>
      <c r="I126" s="303">
        <v>0</v>
      </c>
      <c r="J126" s="313" t="s">
        <v>34</v>
      </c>
      <c r="K126" s="313" t="s">
        <v>461</v>
      </c>
      <c r="L126" s="313" t="s">
        <v>34</v>
      </c>
      <c r="M126" s="295">
        <v>0</v>
      </c>
      <c r="N126" s="313" t="s">
        <v>34</v>
      </c>
      <c r="O126" s="303">
        <v>0</v>
      </c>
      <c r="P126" s="313" t="s">
        <v>34</v>
      </c>
      <c r="Q126" s="313" t="s">
        <v>461</v>
      </c>
      <c r="R126" s="313" t="s">
        <v>34</v>
      </c>
      <c r="S126" s="303">
        <v>0</v>
      </c>
      <c r="T126" s="313" t="s">
        <v>34</v>
      </c>
      <c r="U126" s="303">
        <v>0</v>
      </c>
      <c r="V126" s="313" t="s">
        <v>34</v>
      </c>
      <c r="W126" s="313" t="s">
        <v>461</v>
      </c>
      <c r="X126" s="313" t="s">
        <v>34</v>
      </c>
    </row>
    <row r="127" spans="1:24" ht="15" thickBot="1" x14ac:dyDescent="0.35">
      <c r="A127" s="4" t="s">
        <v>3536</v>
      </c>
      <c r="B127" s="309" t="s">
        <v>154</v>
      </c>
      <c r="C127" s="313" t="s">
        <v>99</v>
      </c>
      <c r="D127" s="313" t="s">
        <v>1250</v>
      </c>
      <c r="E127" s="313" t="s">
        <v>1772</v>
      </c>
      <c r="F127" s="313" t="s">
        <v>1055</v>
      </c>
      <c r="G127" s="295">
        <v>0.93</v>
      </c>
      <c r="H127" s="313" t="s">
        <v>34</v>
      </c>
      <c r="I127" s="295">
        <v>0.93</v>
      </c>
      <c r="J127" s="314" t="s">
        <v>1773</v>
      </c>
      <c r="K127" s="313" t="s">
        <v>461</v>
      </c>
      <c r="L127" s="313" t="s">
        <v>1084</v>
      </c>
      <c r="M127" s="295">
        <v>0</v>
      </c>
      <c r="N127" s="313" t="s">
        <v>34</v>
      </c>
      <c r="O127" s="295">
        <v>0</v>
      </c>
      <c r="P127" s="313" t="s">
        <v>34</v>
      </c>
      <c r="Q127" s="313" t="s">
        <v>461</v>
      </c>
      <c r="R127" s="313" t="s">
        <v>34</v>
      </c>
      <c r="S127" s="295">
        <v>0</v>
      </c>
      <c r="T127" s="313" t="s">
        <v>34</v>
      </c>
      <c r="U127" s="295">
        <v>0</v>
      </c>
      <c r="V127" s="313" t="s">
        <v>34</v>
      </c>
      <c r="W127" s="313" t="s">
        <v>461</v>
      </c>
      <c r="X127" s="313" t="s">
        <v>34</v>
      </c>
    </row>
    <row r="128" spans="1:24" ht="15" thickBot="1" x14ac:dyDescent="0.35">
      <c r="A128" s="4" t="s">
        <v>3537</v>
      </c>
      <c r="B128" s="309" t="s">
        <v>155</v>
      </c>
      <c r="C128" s="313" t="s">
        <v>99</v>
      </c>
      <c r="D128" s="313" t="s">
        <v>1152</v>
      </c>
      <c r="E128" s="313" t="s">
        <v>1780</v>
      </c>
      <c r="F128" s="313" t="s">
        <v>1055</v>
      </c>
      <c r="G128" s="295">
        <v>0.45</v>
      </c>
      <c r="H128" s="314" t="s">
        <v>1781</v>
      </c>
      <c r="I128" s="295">
        <v>0.48</v>
      </c>
      <c r="J128" s="314" t="s">
        <v>1782</v>
      </c>
      <c r="K128" s="313" t="s">
        <v>34</v>
      </c>
      <c r="L128" s="313" t="s">
        <v>1271</v>
      </c>
      <c r="M128" s="295">
        <v>0.5</v>
      </c>
      <c r="N128" s="314" t="s">
        <v>1783</v>
      </c>
      <c r="O128" s="295">
        <v>0.5</v>
      </c>
      <c r="P128" s="314" t="s">
        <v>1784</v>
      </c>
      <c r="Q128" s="313" t="s">
        <v>34</v>
      </c>
      <c r="R128" s="313" t="s">
        <v>1456</v>
      </c>
      <c r="S128" s="295">
        <v>0.35</v>
      </c>
      <c r="T128" s="314" t="s">
        <v>1783</v>
      </c>
      <c r="U128" s="295">
        <v>0.35</v>
      </c>
      <c r="V128" s="314" t="s">
        <v>1785</v>
      </c>
      <c r="W128" s="313" t="s">
        <v>34</v>
      </c>
      <c r="X128" s="313" t="s">
        <v>1144</v>
      </c>
    </row>
    <row r="129" spans="1:24" ht="15" thickBot="1" x14ac:dyDescent="0.35">
      <c r="A129" s="4" t="s">
        <v>3538</v>
      </c>
      <c r="B129" s="309" t="s">
        <v>156</v>
      </c>
      <c r="C129" s="313" t="s">
        <v>99</v>
      </c>
      <c r="D129" s="313" t="s">
        <v>1172</v>
      </c>
      <c r="E129" s="313" t="s">
        <v>1175</v>
      </c>
      <c r="F129" s="313" t="s">
        <v>1087</v>
      </c>
      <c r="G129" s="295">
        <v>0.5</v>
      </c>
      <c r="H129" s="314" t="s">
        <v>1455</v>
      </c>
      <c r="I129" s="295">
        <v>0.46210000000000001</v>
      </c>
      <c r="J129" s="313" t="s">
        <v>34</v>
      </c>
      <c r="K129" s="313" t="s">
        <v>460</v>
      </c>
      <c r="L129" s="313" t="s">
        <v>1078</v>
      </c>
      <c r="M129" s="295">
        <v>0</v>
      </c>
      <c r="N129" s="313" t="s">
        <v>34</v>
      </c>
      <c r="O129" s="295">
        <v>0</v>
      </c>
      <c r="P129" s="313" t="s">
        <v>34</v>
      </c>
      <c r="Q129" s="313" t="s">
        <v>34</v>
      </c>
      <c r="R129" s="313" t="s">
        <v>34</v>
      </c>
      <c r="S129" s="295">
        <v>0</v>
      </c>
      <c r="T129" s="313" t="s">
        <v>34</v>
      </c>
      <c r="U129" s="295">
        <v>0</v>
      </c>
      <c r="V129" s="313" t="s">
        <v>34</v>
      </c>
      <c r="W129" s="313" t="s">
        <v>34</v>
      </c>
      <c r="X129" s="313" t="s">
        <v>34</v>
      </c>
    </row>
    <row r="130" spans="1:24" ht="15" thickBot="1" x14ac:dyDescent="0.35">
      <c r="A130" s="4" t="s">
        <v>3539</v>
      </c>
      <c r="B130" s="309" t="s">
        <v>157</v>
      </c>
      <c r="C130" s="313" t="s">
        <v>99</v>
      </c>
      <c r="D130" s="313" t="s">
        <v>1362</v>
      </c>
      <c r="E130" s="313" t="s">
        <v>1800</v>
      </c>
      <c r="F130" s="313" t="s">
        <v>1087</v>
      </c>
      <c r="G130" s="295">
        <v>0.5</v>
      </c>
      <c r="H130" s="314" t="s">
        <v>1801</v>
      </c>
      <c r="I130" s="295">
        <v>0.5</v>
      </c>
      <c r="J130" s="314" t="s">
        <v>1802</v>
      </c>
      <c r="K130" s="313" t="s">
        <v>461</v>
      </c>
      <c r="L130" s="313" t="s">
        <v>1084</v>
      </c>
      <c r="M130" s="303">
        <v>0</v>
      </c>
      <c r="N130" s="313" t="s">
        <v>34</v>
      </c>
      <c r="O130" s="303">
        <v>0</v>
      </c>
      <c r="P130" s="313" t="s">
        <v>34</v>
      </c>
      <c r="Q130" s="313" t="s">
        <v>34</v>
      </c>
      <c r="R130" s="313" t="s">
        <v>34</v>
      </c>
      <c r="S130" s="303">
        <v>0</v>
      </c>
      <c r="T130" s="313" t="s">
        <v>34</v>
      </c>
      <c r="U130" s="303">
        <v>0</v>
      </c>
      <c r="V130" s="313" t="s">
        <v>34</v>
      </c>
      <c r="W130" s="313" t="s">
        <v>34</v>
      </c>
      <c r="X130" s="313" t="s">
        <v>34</v>
      </c>
    </row>
    <row r="131" spans="1:24" ht="15" thickBot="1" x14ac:dyDescent="0.35">
      <c r="A131" s="4" t="s">
        <v>3540</v>
      </c>
      <c r="B131" s="309" t="s">
        <v>158</v>
      </c>
      <c r="C131" s="313" t="s">
        <v>99</v>
      </c>
      <c r="D131" s="313" t="s">
        <v>1214</v>
      </c>
      <c r="E131" s="313" t="s">
        <v>1803</v>
      </c>
      <c r="F131" s="313" t="s">
        <v>1055</v>
      </c>
      <c r="G131" s="295">
        <v>0.75</v>
      </c>
      <c r="H131" s="314" t="s">
        <v>1804</v>
      </c>
      <c r="I131" s="295">
        <v>0.68120000000000003</v>
      </c>
      <c r="J131" s="313" t="s">
        <v>34</v>
      </c>
      <c r="K131" s="313" t="s">
        <v>460</v>
      </c>
      <c r="L131" s="313" t="s">
        <v>1084</v>
      </c>
      <c r="M131" s="303">
        <v>0</v>
      </c>
      <c r="N131" s="313" t="s">
        <v>34</v>
      </c>
      <c r="O131" s="303">
        <v>0</v>
      </c>
      <c r="P131" s="313" t="s">
        <v>34</v>
      </c>
      <c r="Q131" s="313" t="s">
        <v>34</v>
      </c>
      <c r="R131" s="313" t="s">
        <v>34</v>
      </c>
      <c r="S131" s="303">
        <v>0</v>
      </c>
      <c r="T131" s="313" t="s">
        <v>34</v>
      </c>
      <c r="U131" s="303">
        <v>0</v>
      </c>
      <c r="V131" s="313" t="s">
        <v>34</v>
      </c>
      <c r="W131" s="313" t="s">
        <v>34</v>
      </c>
      <c r="X131" s="313" t="s">
        <v>34</v>
      </c>
    </row>
    <row r="132" spans="1:24" ht="15" thickBot="1" x14ac:dyDescent="0.35">
      <c r="A132" s="4" t="s">
        <v>3541</v>
      </c>
      <c r="B132" s="309" t="s">
        <v>159</v>
      </c>
      <c r="C132" s="313" t="s">
        <v>99</v>
      </c>
      <c r="D132" s="313" t="s">
        <v>1250</v>
      </c>
      <c r="E132" s="313" t="s">
        <v>1811</v>
      </c>
      <c r="F132" s="313" t="s">
        <v>1087</v>
      </c>
      <c r="G132" s="295">
        <v>0.5</v>
      </c>
      <c r="H132" s="314" t="s">
        <v>1812</v>
      </c>
      <c r="I132" s="295">
        <v>0</v>
      </c>
      <c r="J132" s="313" t="s">
        <v>34</v>
      </c>
      <c r="K132" s="313" t="s">
        <v>460</v>
      </c>
      <c r="L132" s="313" t="s">
        <v>1271</v>
      </c>
      <c r="M132" s="295">
        <v>0</v>
      </c>
      <c r="N132" s="313" t="s">
        <v>34</v>
      </c>
      <c r="O132" s="295">
        <v>0</v>
      </c>
      <c r="P132" s="313" t="s">
        <v>34</v>
      </c>
      <c r="Q132" s="313" t="s">
        <v>34</v>
      </c>
      <c r="R132" s="313" t="s">
        <v>34</v>
      </c>
      <c r="S132" s="303">
        <v>0</v>
      </c>
      <c r="T132" s="313" t="s">
        <v>34</v>
      </c>
      <c r="U132" s="303">
        <v>0</v>
      </c>
      <c r="V132" s="313" t="s">
        <v>34</v>
      </c>
      <c r="W132" s="313" t="s">
        <v>34</v>
      </c>
      <c r="X132" s="313" t="s">
        <v>34</v>
      </c>
    </row>
    <row r="133" spans="1:24" ht="15" thickBot="1" x14ac:dyDescent="0.35">
      <c r="A133" s="4" t="s">
        <v>3542</v>
      </c>
      <c r="B133" s="309" t="s">
        <v>160</v>
      </c>
      <c r="C133" s="313" t="s">
        <v>99</v>
      </c>
      <c r="D133" s="313" t="s">
        <v>1237</v>
      </c>
      <c r="E133" s="313" t="s">
        <v>1818</v>
      </c>
      <c r="F133" s="313" t="s">
        <v>1249</v>
      </c>
      <c r="G133" s="295">
        <v>1</v>
      </c>
      <c r="H133" s="314" t="s">
        <v>1413</v>
      </c>
      <c r="I133" s="295">
        <v>1</v>
      </c>
      <c r="J133" s="314" t="s">
        <v>1819</v>
      </c>
      <c r="K133" s="313" t="s">
        <v>461</v>
      </c>
      <c r="L133" s="313" t="s">
        <v>1084</v>
      </c>
      <c r="M133" s="295">
        <v>0</v>
      </c>
      <c r="N133" s="313" t="s">
        <v>34</v>
      </c>
      <c r="O133" s="303">
        <v>0</v>
      </c>
      <c r="P133" s="313" t="s">
        <v>34</v>
      </c>
      <c r="Q133" s="313" t="s">
        <v>461</v>
      </c>
      <c r="R133" s="313" t="s">
        <v>34</v>
      </c>
      <c r="S133" s="303">
        <v>0</v>
      </c>
      <c r="T133" s="313" t="s">
        <v>34</v>
      </c>
      <c r="U133" s="303">
        <v>0</v>
      </c>
      <c r="V133" s="313" t="s">
        <v>34</v>
      </c>
      <c r="W133" s="313" t="s">
        <v>34</v>
      </c>
      <c r="X133" s="313" t="s">
        <v>34</v>
      </c>
    </row>
    <row r="134" spans="1:24" ht="15" thickBot="1" x14ac:dyDescent="0.35">
      <c r="A134" s="4" t="s">
        <v>3543</v>
      </c>
      <c r="B134" s="309" t="s">
        <v>161</v>
      </c>
      <c r="C134" s="313" t="s">
        <v>99</v>
      </c>
      <c r="D134" s="313" t="s">
        <v>1214</v>
      </c>
      <c r="E134" s="313" t="s">
        <v>1825</v>
      </c>
      <c r="F134" s="313" t="s">
        <v>1087</v>
      </c>
      <c r="G134" s="295">
        <v>1</v>
      </c>
      <c r="H134" s="314" t="s">
        <v>1826</v>
      </c>
      <c r="I134" s="295">
        <v>1</v>
      </c>
      <c r="J134" s="314" t="s">
        <v>1827</v>
      </c>
      <c r="K134" s="313" t="s">
        <v>461</v>
      </c>
      <c r="L134" s="313" t="s">
        <v>34</v>
      </c>
      <c r="M134" s="295">
        <v>0</v>
      </c>
      <c r="N134" s="314" t="s">
        <v>1828</v>
      </c>
      <c r="O134" s="295">
        <v>0</v>
      </c>
      <c r="P134" s="313" t="s">
        <v>34</v>
      </c>
      <c r="Q134" s="313" t="s">
        <v>461</v>
      </c>
      <c r="R134" s="313" t="s">
        <v>34</v>
      </c>
      <c r="S134" s="295">
        <v>0</v>
      </c>
      <c r="T134" s="313" t="s">
        <v>34</v>
      </c>
      <c r="U134" s="295">
        <v>0</v>
      </c>
      <c r="V134" s="313" t="s">
        <v>34</v>
      </c>
      <c r="W134" s="313" t="s">
        <v>461</v>
      </c>
      <c r="X134" s="313" t="s">
        <v>34</v>
      </c>
    </row>
    <row r="135" spans="1:24" ht="15" thickBot="1" x14ac:dyDescent="0.35">
      <c r="A135" s="4" t="s">
        <v>3544</v>
      </c>
      <c r="B135" s="309" t="s">
        <v>162</v>
      </c>
      <c r="C135" s="313" t="s">
        <v>99</v>
      </c>
      <c r="D135" s="313" t="s">
        <v>1546</v>
      </c>
      <c r="E135" s="313" t="s">
        <v>1836</v>
      </c>
      <c r="F135" s="313" t="s">
        <v>1087</v>
      </c>
      <c r="G135" s="295">
        <v>0.75</v>
      </c>
      <c r="H135" s="314" t="s">
        <v>1369</v>
      </c>
      <c r="I135" s="295">
        <v>0.5</v>
      </c>
      <c r="J135" s="314" t="s">
        <v>1837</v>
      </c>
      <c r="K135" s="313" t="s">
        <v>461</v>
      </c>
      <c r="L135" s="313" t="s">
        <v>1078</v>
      </c>
      <c r="M135" s="295">
        <v>0</v>
      </c>
      <c r="N135" s="314" t="s">
        <v>551</v>
      </c>
      <c r="O135" s="303">
        <v>0</v>
      </c>
      <c r="P135" s="313" t="s">
        <v>34</v>
      </c>
      <c r="Q135" s="313" t="s">
        <v>34</v>
      </c>
      <c r="R135" s="313" t="s">
        <v>34</v>
      </c>
      <c r="S135" s="303">
        <v>0</v>
      </c>
      <c r="T135" s="313" t="s">
        <v>34</v>
      </c>
      <c r="U135" s="303">
        <v>0</v>
      </c>
      <c r="V135" s="313" t="s">
        <v>34</v>
      </c>
      <c r="W135" s="313" t="s">
        <v>34</v>
      </c>
      <c r="X135" s="313" t="s">
        <v>34</v>
      </c>
    </row>
    <row r="136" spans="1:24" ht="15" thickBot="1" x14ac:dyDescent="0.35">
      <c r="A136" s="4" t="s">
        <v>3545</v>
      </c>
      <c r="B136" s="309" t="s">
        <v>163</v>
      </c>
      <c r="C136" s="313" t="s">
        <v>99</v>
      </c>
      <c r="D136" s="313" t="s">
        <v>1631</v>
      </c>
      <c r="E136" s="313" t="s">
        <v>1855</v>
      </c>
      <c r="F136" s="313" t="s">
        <v>1081</v>
      </c>
      <c r="G136" s="295">
        <v>1</v>
      </c>
      <c r="H136" s="314" t="s">
        <v>1176</v>
      </c>
      <c r="I136" s="295">
        <v>1</v>
      </c>
      <c r="J136" s="314" t="s">
        <v>1091</v>
      </c>
      <c r="K136" s="313" t="s">
        <v>461</v>
      </c>
      <c r="L136" s="313" t="s">
        <v>1084</v>
      </c>
      <c r="M136" s="303">
        <v>0</v>
      </c>
      <c r="N136" s="313" t="s">
        <v>34</v>
      </c>
      <c r="O136" s="303">
        <v>0</v>
      </c>
      <c r="P136" s="313" t="s">
        <v>34</v>
      </c>
      <c r="Q136" s="313" t="s">
        <v>34</v>
      </c>
      <c r="R136" s="313" t="s">
        <v>34</v>
      </c>
      <c r="S136" s="303">
        <v>0</v>
      </c>
      <c r="T136" s="313" t="s">
        <v>34</v>
      </c>
      <c r="U136" s="303">
        <v>0</v>
      </c>
      <c r="V136" s="313" t="s">
        <v>34</v>
      </c>
      <c r="W136" s="313" t="s">
        <v>34</v>
      </c>
      <c r="X136" s="313" t="s">
        <v>34</v>
      </c>
    </row>
    <row r="137" spans="1:24" ht="15" thickBot="1" x14ac:dyDescent="0.35">
      <c r="A137" s="4" t="s">
        <v>3546</v>
      </c>
      <c r="B137" s="309" t="s">
        <v>164</v>
      </c>
      <c r="C137" s="313" t="s">
        <v>99</v>
      </c>
      <c r="D137" s="313" t="s">
        <v>1085</v>
      </c>
      <c r="E137" s="313" t="s">
        <v>1085</v>
      </c>
      <c r="F137" s="313" t="s">
        <v>1087</v>
      </c>
      <c r="G137" s="295">
        <v>0.625</v>
      </c>
      <c r="H137" s="314" t="s">
        <v>1867</v>
      </c>
      <c r="I137" s="295">
        <v>0.625</v>
      </c>
      <c r="J137" s="314" t="s">
        <v>1868</v>
      </c>
      <c r="K137" s="313" t="s">
        <v>461</v>
      </c>
      <c r="L137" s="313" t="s">
        <v>1084</v>
      </c>
      <c r="M137" s="295">
        <v>0.2</v>
      </c>
      <c r="N137" s="314" t="s">
        <v>1403</v>
      </c>
      <c r="O137" s="295">
        <v>0.2</v>
      </c>
      <c r="P137" s="314" t="s">
        <v>1346</v>
      </c>
      <c r="Q137" s="313" t="s">
        <v>461</v>
      </c>
      <c r="R137" s="313" t="s">
        <v>1084</v>
      </c>
      <c r="S137" s="295">
        <v>0</v>
      </c>
      <c r="T137" s="314" t="s">
        <v>551</v>
      </c>
      <c r="U137" s="295">
        <v>0</v>
      </c>
      <c r="V137" s="314" t="s">
        <v>551</v>
      </c>
      <c r="W137" s="313" t="s">
        <v>461</v>
      </c>
      <c r="X137" s="313" t="s">
        <v>551</v>
      </c>
    </row>
    <row r="138" spans="1:24" ht="15" thickBot="1" x14ac:dyDescent="0.35">
      <c r="A138" s="4" t="s">
        <v>3547</v>
      </c>
      <c r="B138" s="309" t="s">
        <v>165</v>
      </c>
      <c r="C138" s="313" t="s">
        <v>99</v>
      </c>
      <c r="D138" s="313" t="s">
        <v>1106</v>
      </c>
      <c r="E138" s="313" t="s">
        <v>1873</v>
      </c>
      <c r="F138" s="313" t="s">
        <v>1087</v>
      </c>
      <c r="G138" s="295">
        <v>0.3</v>
      </c>
      <c r="H138" s="314" t="s">
        <v>1617</v>
      </c>
      <c r="I138" s="295">
        <v>0.22309999999999999</v>
      </c>
      <c r="J138" s="314" t="s">
        <v>1848</v>
      </c>
      <c r="K138" s="313" t="s">
        <v>460</v>
      </c>
      <c r="L138" s="313" t="s">
        <v>1084</v>
      </c>
      <c r="M138" s="295">
        <v>0.2</v>
      </c>
      <c r="N138" s="314" t="s">
        <v>1826</v>
      </c>
      <c r="O138" s="295">
        <v>0.2</v>
      </c>
      <c r="P138" s="314" t="s">
        <v>1827</v>
      </c>
      <c r="Q138" s="313" t="s">
        <v>461</v>
      </c>
      <c r="R138" s="313" t="s">
        <v>1084</v>
      </c>
      <c r="S138" s="295">
        <v>0.1</v>
      </c>
      <c r="T138" s="314" t="s">
        <v>1779</v>
      </c>
      <c r="U138" s="295">
        <v>9.4200000000000006E-2</v>
      </c>
      <c r="V138" s="314" t="s">
        <v>1465</v>
      </c>
      <c r="W138" s="313" t="s">
        <v>461</v>
      </c>
      <c r="X138" s="313" t="s">
        <v>1078</v>
      </c>
    </row>
    <row r="139" spans="1:24" ht="15" thickBot="1" x14ac:dyDescent="0.35">
      <c r="A139" s="4" t="s">
        <v>3548</v>
      </c>
      <c r="B139" s="309" t="s">
        <v>166</v>
      </c>
      <c r="C139" s="313" t="s">
        <v>99</v>
      </c>
      <c r="D139" s="313" t="s">
        <v>1152</v>
      </c>
      <c r="E139" s="313" t="s">
        <v>1878</v>
      </c>
      <c r="F139" s="313" t="s">
        <v>1055</v>
      </c>
      <c r="G139" s="295">
        <v>0.5</v>
      </c>
      <c r="H139" s="314" t="s">
        <v>1105</v>
      </c>
      <c r="I139" s="295">
        <v>0.5</v>
      </c>
      <c r="J139" s="314" t="s">
        <v>1879</v>
      </c>
      <c r="K139" s="313" t="s">
        <v>461</v>
      </c>
      <c r="L139" s="313" t="s">
        <v>1084</v>
      </c>
      <c r="M139" s="295">
        <v>0.3</v>
      </c>
      <c r="N139" s="314" t="s">
        <v>1105</v>
      </c>
      <c r="O139" s="295">
        <v>0.3</v>
      </c>
      <c r="P139" s="314" t="s">
        <v>1116</v>
      </c>
      <c r="Q139" s="313" t="s">
        <v>461</v>
      </c>
      <c r="R139" s="313" t="s">
        <v>1084</v>
      </c>
      <c r="S139" s="295">
        <v>0.1</v>
      </c>
      <c r="T139" s="314" t="s">
        <v>1880</v>
      </c>
      <c r="U139" s="295">
        <v>0.1</v>
      </c>
      <c r="V139" s="314" t="s">
        <v>1350</v>
      </c>
      <c r="W139" s="313" t="s">
        <v>461</v>
      </c>
      <c r="X139" s="313" t="s">
        <v>1084</v>
      </c>
    </row>
    <row r="140" spans="1:24" ht="15" thickBot="1" x14ac:dyDescent="0.35">
      <c r="A140" s="4" t="s">
        <v>3549</v>
      </c>
      <c r="B140" s="309" t="s">
        <v>167</v>
      </c>
      <c r="C140" s="313" t="s">
        <v>99</v>
      </c>
      <c r="D140" s="313" t="s">
        <v>1302</v>
      </c>
      <c r="E140" s="313" t="s">
        <v>1886</v>
      </c>
      <c r="F140" s="313" t="s">
        <v>1055</v>
      </c>
      <c r="G140" s="295">
        <v>0.75</v>
      </c>
      <c r="H140" s="314" t="s">
        <v>1162</v>
      </c>
      <c r="I140" s="295">
        <v>0.75</v>
      </c>
      <c r="J140" s="314" t="s">
        <v>1394</v>
      </c>
      <c r="K140" s="313" t="s">
        <v>461</v>
      </c>
      <c r="L140" s="313" t="s">
        <v>1084</v>
      </c>
      <c r="M140" s="303">
        <v>0</v>
      </c>
      <c r="N140" s="313" t="s">
        <v>34</v>
      </c>
      <c r="O140" s="303">
        <v>0</v>
      </c>
      <c r="P140" s="313" t="s">
        <v>34</v>
      </c>
      <c r="Q140" s="313" t="s">
        <v>34</v>
      </c>
      <c r="R140" s="313" t="s">
        <v>34</v>
      </c>
      <c r="S140" s="303">
        <v>0</v>
      </c>
      <c r="T140" s="313" t="s">
        <v>34</v>
      </c>
      <c r="U140" s="303">
        <v>0</v>
      </c>
      <c r="V140" s="313" t="s">
        <v>34</v>
      </c>
      <c r="W140" s="313" t="s">
        <v>34</v>
      </c>
      <c r="X140" s="313" t="s">
        <v>34</v>
      </c>
    </row>
    <row r="141" spans="1:24" ht="15" thickBot="1" x14ac:dyDescent="0.35">
      <c r="A141" s="4" t="s">
        <v>3550</v>
      </c>
      <c r="B141" s="309" t="s">
        <v>168</v>
      </c>
      <c r="C141" s="313" t="s">
        <v>99</v>
      </c>
      <c r="D141" s="313" t="s">
        <v>1079</v>
      </c>
      <c r="E141" s="313" t="s">
        <v>1910</v>
      </c>
      <c r="F141" s="313" t="s">
        <v>1081</v>
      </c>
      <c r="G141" s="295">
        <v>0</v>
      </c>
      <c r="H141" s="313" t="s">
        <v>34</v>
      </c>
      <c r="I141" s="295">
        <v>0</v>
      </c>
      <c r="J141" s="313" t="s">
        <v>34</v>
      </c>
      <c r="K141" s="313" t="s">
        <v>34</v>
      </c>
      <c r="L141" s="313" t="s">
        <v>551</v>
      </c>
      <c r="M141" s="295">
        <v>0</v>
      </c>
      <c r="N141" s="313" t="s">
        <v>34</v>
      </c>
      <c r="O141" s="295">
        <v>0</v>
      </c>
      <c r="P141" s="314" t="s">
        <v>551</v>
      </c>
      <c r="Q141" s="313" t="s">
        <v>34</v>
      </c>
      <c r="R141" s="313" t="s">
        <v>551</v>
      </c>
      <c r="S141" s="295">
        <v>0</v>
      </c>
      <c r="T141" s="313" t="s">
        <v>34</v>
      </c>
      <c r="U141" s="295">
        <v>0</v>
      </c>
      <c r="V141" s="313" t="s">
        <v>34</v>
      </c>
      <c r="W141" s="313" t="s">
        <v>34</v>
      </c>
      <c r="X141" s="313" t="s">
        <v>34</v>
      </c>
    </row>
    <row r="142" spans="1:24" ht="15" thickBot="1" x14ac:dyDescent="0.35">
      <c r="A142" s="4" t="s">
        <v>3551</v>
      </c>
      <c r="B142" s="309" t="s">
        <v>169</v>
      </c>
      <c r="C142" s="313" t="s">
        <v>99</v>
      </c>
      <c r="D142" s="313" t="s">
        <v>1466</v>
      </c>
      <c r="E142" s="313" t="s">
        <v>1921</v>
      </c>
      <c r="F142" s="313" t="s">
        <v>1087</v>
      </c>
      <c r="G142" s="295">
        <v>0.32500000000000001</v>
      </c>
      <c r="H142" s="314" t="s">
        <v>1922</v>
      </c>
      <c r="I142" s="295">
        <v>0.32500000000000001</v>
      </c>
      <c r="J142" s="313" t="s">
        <v>34</v>
      </c>
      <c r="K142" s="313" t="s">
        <v>460</v>
      </c>
      <c r="L142" s="313" t="s">
        <v>1084</v>
      </c>
      <c r="M142" s="303">
        <v>0</v>
      </c>
      <c r="N142" s="313" t="s">
        <v>34</v>
      </c>
      <c r="O142" s="303">
        <v>0</v>
      </c>
      <c r="P142" s="313" t="s">
        <v>34</v>
      </c>
      <c r="Q142" s="313" t="s">
        <v>34</v>
      </c>
      <c r="R142" s="313" t="s">
        <v>34</v>
      </c>
      <c r="S142" s="303">
        <v>0</v>
      </c>
      <c r="T142" s="313" t="s">
        <v>34</v>
      </c>
      <c r="U142" s="303">
        <v>0</v>
      </c>
      <c r="V142" s="313" t="s">
        <v>34</v>
      </c>
      <c r="W142" s="313" t="s">
        <v>34</v>
      </c>
      <c r="X142" s="313" t="s">
        <v>34</v>
      </c>
    </row>
    <row r="143" spans="1:24" ht="15" thickBot="1" x14ac:dyDescent="0.35">
      <c r="A143" s="4" t="s">
        <v>3552</v>
      </c>
      <c r="B143" s="309" t="s">
        <v>170</v>
      </c>
      <c r="C143" s="313" t="s">
        <v>99</v>
      </c>
      <c r="D143" s="313" t="s">
        <v>1214</v>
      </c>
      <c r="E143" s="313" t="s">
        <v>1929</v>
      </c>
      <c r="F143" s="313" t="s">
        <v>1055</v>
      </c>
      <c r="G143" s="295">
        <v>0</v>
      </c>
      <c r="H143" s="313" t="s">
        <v>34</v>
      </c>
      <c r="I143" s="295">
        <v>0</v>
      </c>
      <c r="J143" s="313" t="s">
        <v>34</v>
      </c>
      <c r="K143" s="313" t="s">
        <v>34</v>
      </c>
      <c r="L143" s="313" t="s">
        <v>34</v>
      </c>
      <c r="M143" s="295">
        <v>0</v>
      </c>
      <c r="N143" s="313" t="s">
        <v>34</v>
      </c>
      <c r="O143" s="295">
        <v>0</v>
      </c>
      <c r="P143" s="313" t="s">
        <v>34</v>
      </c>
      <c r="Q143" s="313" t="s">
        <v>34</v>
      </c>
      <c r="R143" s="313" t="s">
        <v>34</v>
      </c>
      <c r="S143" s="295">
        <v>0</v>
      </c>
      <c r="T143" s="313" t="s">
        <v>34</v>
      </c>
      <c r="U143" s="295">
        <v>0</v>
      </c>
      <c r="V143" s="313" t="s">
        <v>34</v>
      </c>
      <c r="W143" s="313" t="s">
        <v>34</v>
      </c>
      <c r="X143" s="313" t="s">
        <v>34</v>
      </c>
    </row>
    <row r="144" spans="1:24" ht="15" thickBot="1" x14ac:dyDescent="0.35">
      <c r="A144" s="4" t="s">
        <v>3553</v>
      </c>
      <c r="B144" s="309" t="s">
        <v>171</v>
      </c>
      <c r="C144" s="313" t="s">
        <v>99</v>
      </c>
      <c r="D144" s="313" t="s">
        <v>1214</v>
      </c>
      <c r="E144" s="313" t="s">
        <v>1936</v>
      </c>
      <c r="F144" s="313" t="s">
        <v>1055</v>
      </c>
      <c r="G144" s="295">
        <v>0</v>
      </c>
      <c r="H144" s="313" t="s">
        <v>34</v>
      </c>
      <c r="I144" s="295">
        <v>0</v>
      </c>
      <c r="J144" s="313" t="s">
        <v>34</v>
      </c>
      <c r="K144" s="313" t="s">
        <v>461</v>
      </c>
      <c r="L144" s="313" t="s">
        <v>34</v>
      </c>
      <c r="M144" s="295">
        <v>0</v>
      </c>
      <c r="N144" s="313" t="s">
        <v>34</v>
      </c>
      <c r="O144" s="295">
        <v>0</v>
      </c>
      <c r="P144" s="313" t="s">
        <v>34</v>
      </c>
      <c r="Q144" s="313" t="s">
        <v>461</v>
      </c>
      <c r="R144" s="313" t="s">
        <v>34</v>
      </c>
      <c r="S144" s="295">
        <v>0</v>
      </c>
      <c r="T144" s="313" t="s">
        <v>34</v>
      </c>
      <c r="U144" s="295">
        <v>0</v>
      </c>
      <c r="V144" s="313" t="s">
        <v>34</v>
      </c>
      <c r="W144" s="313" t="s">
        <v>461</v>
      </c>
      <c r="X144" s="313" t="s">
        <v>34</v>
      </c>
    </row>
    <row r="145" spans="1:24" ht="15" thickBot="1" x14ac:dyDescent="0.35">
      <c r="A145" s="4" t="s">
        <v>3554</v>
      </c>
      <c r="B145" s="309" t="s">
        <v>172</v>
      </c>
      <c r="C145" s="313" t="s">
        <v>99</v>
      </c>
      <c r="D145" s="313" t="s">
        <v>1174</v>
      </c>
      <c r="E145" s="313" t="s">
        <v>1944</v>
      </c>
      <c r="F145" s="313" t="s">
        <v>1055</v>
      </c>
      <c r="G145" s="295">
        <v>1.5</v>
      </c>
      <c r="H145" s="314" t="s">
        <v>1945</v>
      </c>
      <c r="I145" s="295">
        <v>1.5</v>
      </c>
      <c r="J145" s="314" t="s">
        <v>1946</v>
      </c>
      <c r="K145" s="313" t="s">
        <v>461</v>
      </c>
      <c r="L145" s="313" t="s">
        <v>1084</v>
      </c>
      <c r="M145" s="303">
        <v>0</v>
      </c>
      <c r="N145" s="313" t="s">
        <v>34</v>
      </c>
      <c r="O145" s="303">
        <v>0</v>
      </c>
      <c r="P145" s="313" t="s">
        <v>34</v>
      </c>
      <c r="Q145" s="313" t="s">
        <v>34</v>
      </c>
      <c r="R145" s="313" t="s">
        <v>34</v>
      </c>
      <c r="S145" s="303">
        <v>0</v>
      </c>
      <c r="T145" s="313" t="s">
        <v>34</v>
      </c>
      <c r="U145" s="303">
        <v>0</v>
      </c>
      <c r="V145" s="313" t="s">
        <v>34</v>
      </c>
      <c r="W145" s="313" t="s">
        <v>34</v>
      </c>
      <c r="X145" s="313" t="s">
        <v>34</v>
      </c>
    </row>
    <row r="146" spans="1:24" ht="15" thickBot="1" x14ac:dyDescent="0.35">
      <c r="A146" s="4" t="s">
        <v>3555</v>
      </c>
      <c r="B146" s="309" t="s">
        <v>173</v>
      </c>
      <c r="C146" s="313" t="s">
        <v>99</v>
      </c>
      <c r="D146" s="313" t="s">
        <v>1134</v>
      </c>
      <c r="E146" s="313" t="s">
        <v>1956</v>
      </c>
      <c r="F146" s="313" t="s">
        <v>1081</v>
      </c>
      <c r="G146" s="295">
        <v>1</v>
      </c>
      <c r="H146" s="314" t="s">
        <v>1957</v>
      </c>
      <c r="I146" s="295">
        <v>0.85419999999999996</v>
      </c>
      <c r="J146" s="314" t="s">
        <v>982</v>
      </c>
      <c r="K146" s="313" t="s">
        <v>460</v>
      </c>
      <c r="L146" s="313" t="s">
        <v>1084</v>
      </c>
      <c r="M146" s="303">
        <v>0</v>
      </c>
      <c r="N146" s="313" t="s">
        <v>34</v>
      </c>
      <c r="O146" s="303">
        <v>0</v>
      </c>
      <c r="P146" s="313" t="s">
        <v>34</v>
      </c>
      <c r="Q146" s="313" t="s">
        <v>34</v>
      </c>
      <c r="R146" s="313" t="s">
        <v>34</v>
      </c>
      <c r="S146" s="303">
        <v>0</v>
      </c>
      <c r="T146" s="313" t="s">
        <v>34</v>
      </c>
      <c r="U146" s="303">
        <v>0</v>
      </c>
      <c r="V146" s="313" t="s">
        <v>34</v>
      </c>
      <c r="W146" s="313" t="s">
        <v>34</v>
      </c>
      <c r="X146" s="313" t="s">
        <v>34</v>
      </c>
    </row>
    <row r="147" spans="1:24" ht="15" thickBot="1" x14ac:dyDescent="0.35">
      <c r="A147" s="4" t="s">
        <v>3556</v>
      </c>
      <c r="B147" s="309" t="s">
        <v>174</v>
      </c>
      <c r="C147" s="313" t="s">
        <v>99</v>
      </c>
      <c r="D147" s="313" t="s">
        <v>1325</v>
      </c>
      <c r="E147" s="313" t="s">
        <v>1963</v>
      </c>
      <c r="F147" s="313" t="s">
        <v>1055</v>
      </c>
      <c r="G147" s="295">
        <v>0.5</v>
      </c>
      <c r="H147" s="314" t="s">
        <v>1964</v>
      </c>
      <c r="I147" s="295">
        <v>0.5</v>
      </c>
      <c r="J147" s="314" t="s">
        <v>982</v>
      </c>
      <c r="K147" s="313" t="s">
        <v>460</v>
      </c>
      <c r="L147" s="313" t="s">
        <v>1084</v>
      </c>
      <c r="M147" s="303">
        <v>0</v>
      </c>
      <c r="N147" s="313" t="s">
        <v>34</v>
      </c>
      <c r="O147" s="303">
        <v>0</v>
      </c>
      <c r="P147" s="313" t="s">
        <v>34</v>
      </c>
      <c r="Q147" s="313" t="s">
        <v>34</v>
      </c>
      <c r="R147" s="313" t="s">
        <v>34</v>
      </c>
      <c r="S147" s="303">
        <v>0</v>
      </c>
      <c r="T147" s="313" t="s">
        <v>34</v>
      </c>
      <c r="U147" s="303">
        <v>0</v>
      </c>
      <c r="V147" s="313" t="s">
        <v>34</v>
      </c>
      <c r="W147" s="313" t="s">
        <v>460</v>
      </c>
      <c r="X147" s="313" t="s">
        <v>1084</v>
      </c>
    </row>
    <row r="148" spans="1:24" ht="15" thickBot="1" x14ac:dyDescent="0.35">
      <c r="A148" s="4" t="s">
        <v>3557</v>
      </c>
      <c r="B148" s="309" t="s">
        <v>175</v>
      </c>
      <c r="C148" s="313" t="s">
        <v>99</v>
      </c>
      <c r="D148" s="313" t="s">
        <v>1075</v>
      </c>
      <c r="E148" s="313" t="s">
        <v>1969</v>
      </c>
      <c r="F148" s="313" t="s">
        <v>1081</v>
      </c>
      <c r="G148" s="295">
        <v>1</v>
      </c>
      <c r="H148" s="314" t="s">
        <v>1970</v>
      </c>
      <c r="I148" s="295">
        <v>0.79749999999999999</v>
      </c>
      <c r="J148" s="313" t="s">
        <v>34</v>
      </c>
      <c r="K148" s="313" t="s">
        <v>460</v>
      </c>
      <c r="L148" s="313" t="s">
        <v>1084</v>
      </c>
      <c r="M148" s="295">
        <v>1</v>
      </c>
      <c r="N148" s="314" t="s">
        <v>1971</v>
      </c>
      <c r="O148" s="295">
        <v>0.98740000000000006</v>
      </c>
      <c r="P148" s="314" t="s">
        <v>1972</v>
      </c>
      <c r="Q148" s="313" t="s">
        <v>461</v>
      </c>
      <c r="R148" s="313" t="s">
        <v>1084</v>
      </c>
      <c r="S148" s="303">
        <v>0</v>
      </c>
      <c r="T148" s="313" t="s">
        <v>34</v>
      </c>
      <c r="U148" s="303">
        <v>0</v>
      </c>
      <c r="V148" s="313" t="s">
        <v>34</v>
      </c>
      <c r="W148" s="313" t="s">
        <v>34</v>
      </c>
      <c r="X148" s="313" t="s">
        <v>34</v>
      </c>
    </row>
    <row r="149" spans="1:24" ht="15" thickBot="1" x14ac:dyDescent="0.35">
      <c r="A149" s="4" t="s">
        <v>3558</v>
      </c>
      <c r="B149" s="309" t="s">
        <v>176</v>
      </c>
      <c r="C149" s="313" t="s">
        <v>99</v>
      </c>
      <c r="D149" s="313" t="s">
        <v>1174</v>
      </c>
      <c r="E149" s="313" t="s">
        <v>1980</v>
      </c>
      <c r="F149" s="313" t="s">
        <v>1087</v>
      </c>
      <c r="G149" s="295">
        <v>1</v>
      </c>
      <c r="H149" s="314" t="s">
        <v>1543</v>
      </c>
      <c r="I149" s="295">
        <v>1</v>
      </c>
      <c r="J149" s="314" t="s">
        <v>1981</v>
      </c>
      <c r="K149" s="313" t="s">
        <v>34</v>
      </c>
      <c r="L149" s="313" t="s">
        <v>1144</v>
      </c>
      <c r="M149" s="295">
        <v>1</v>
      </c>
      <c r="N149" s="314" t="s">
        <v>1543</v>
      </c>
      <c r="O149" s="295">
        <v>1</v>
      </c>
      <c r="P149" s="314" t="s">
        <v>1981</v>
      </c>
      <c r="Q149" s="313" t="s">
        <v>461</v>
      </c>
      <c r="R149" s="313" t="s">
        <v>1144</v>
      </c>
      <c r="S149" s="295">
        <v>0</v>
      </c>
      <c r="T149" s="314" t="s">
        <v>551</v>
      </c>
      <c r="U149" s="295">
        <v>0</v>
      </c>
      <c r="V149" s="314" t="s">
        <v>551</v>
      </c>
      <c r="W149" s="313" t="s">
        <v>461</v>
      </c>
      <c r="X149" s="313" t="s">
        <v>785</v>
      </c>
    </row>
    <row r="150" spans="1:24" ht="15" thickBot="1" x14ac:dyDescent="0.35">
      <c r="A150" s="4" t="s">
        <v>3559</v>
      </c>
      <c r="B150" s="309" t="s">
        <v>177</v>
      </c>
      <c r="C150" s="313" t="s">
        <v>99</v>
      </c>
      <c r="D150" s="313" t="s">
        <v>1241</v>
      </c>
      <c r="E150" s="313" t="s">
        <v>2002</v>
      </c>
      <c r="F150" s="313" t="s">
        <v>1055</v>
      </c>
      <c r="G150" s="295">
        <v>0.3</v>
      </c>
      <c r="H150" s="314" t="s">
        <v>1088</v>
      </c>
      <c r="I150" s="295">
        <v>0.3</v>
      </c>
      <c r="J150" s="314" t="s">
        <v>1089</v>
      </c>
      <c r="K150" s="313" t="s">
        <v>461</v>
      </c>
      <c r="L150" s="313" t="s">
        <v>441</v>
      </c>
      <c r="M150" s="295">
        <v>0.7</v>
      </c>
      <c r="N150" s="314" t="s">
        <v>2003</v>
      </c>
      <c r="O150" s="295">
        <v>0.64870000000000005</v>
      </c>
      <c r="P150" s="313" t="s">
        <v>34</v>
      </c>
      <c r="Q150" s="313" t="s">
        <v>460</v>
      </c>
      <c r="R150" s="313" t="s">
        <v>1084</v>
      </c>
      <c r="S150" s="303">
        <v>0</v>
      </c>
      <c r="T150" s="313" t="s">
        <v>34</v>
      </c>
      <c r="U150" s="303">
        <v>0</v>
      </c>
      <c r="V150" s="313" t="s">
        <v>34</v>
      </c>
      <c r="W150" s="313" t="s">
        <v>34</v>
      </c>
      <c r="X150" s="313" t="s">
        <v>34</v>
      </c>
    </row>
    <row r="151" spans="1:24" ht="15" thickBot="1" x14ac:dyDescent="0.35">
      <c r="A151" s="4" t="s">
        <v>3408</v>
      </c>
      <c r="B151" s="309" t="s">
        <v>178</v>
      </c>
      <c r="C151" s="315" t="s">
        <v>179</v>
      </c>
      <c r="D151" s="315" t="s">
        <v>1085</v>
      </c>
      <c r="E151" s="315" t="s">
        <v>1086</v>
      </c>
      <c r="F151" s="315" t="s">
        <v>1087</v>
      </c>
      <c r="G151" s="296">
        <v>0.2</v>
      </c>
      <c r="H151" s="316" t="s">
        <v>1088</v>
      </c>
      <c r="I151" s="296">
        <v>0.2</v>
      </c>
      <c r="J151" s="316" t="s">
        <v>1089</v>
      </c>
      <c r="K151" s="315" t="s">
        <v>461</v>
      </c>
      <c r="L151" s="315" t="s">
        <v>1084</v>
      </c>
      <c r="M151" s="296">
        <v>0.79</v>
      </c>
      <c r="N151" s="316" t="s">
        <v>1090</v>
      </c>
      <c r="O151" s="296">
        <v>0.79</v>
      </c>
      <c r="P151" s="316" t="s">
        <v>1091</v>
      </c>
      <c r="Q151" s="315" t="s">
        <v>461</v>
      </c>
      <c r="R151" s="315" t="s">
        <v>1084</v>
      </c>
      <c r="S151" s="296">
        <v>0</v>
      </c>
      <c r="T151" s="315" t="s">
        <v>34</v>
      </c>
      <c r="U151" s="296">
        <v>0</v>
      </c>
      <c r="V151" s="315" t="s">
        <v>34</v>
      </c>
      <c r="W151" s="315" t="s">
        <v>461</v>
      </c>
      <c r="X151" s="315" t="s">
        <v>34</v>
      </c>
    </row>
    <row r="152" spans="1:24" ht="15" thickBot="1" x14ac:dyDescent="0.35">
      <c r="A152" s="4" t="s">
        <v>3409</v>
      </c>
      <c r="B152" s="309" t="s">
        <v>180</v>
      </c>
      <c r="C152" s="315" t="s">
        <v>179</v>
      </c>
      <c r="D152" s="315" t="s">
        <v>1094</v>
      </c>
      <c r="E152" s="315" t="s">
        <v>1095</v>
      </c>
      <c r="F152" s="315" t="s">
        <v>1087</v>
      </c>
      <c r="G152" s="296">
        <v>2.25</v>
      </c>
      <c r="H152" s="316" t="s">
        <v>1096</v>
      </c>
      <c r="I152" s="296">
        <v>2.25</v>
      </c>
      <c r="J152" s="316" t="s">
        <v>1097</v>
      </c>
      <c r="K152" s="315" t="s">
        <v>461</v>
      </c>
      <c r="L152" s="315" t="s">
        <v>1084</v>
      </c>
      <c r="M152" s="304">
        <v>0</v>
      </c>
      <c r="N152" s="315" t="s">
        <v>34</v>
      </c>
      <c r="O152" s="304">
        <v>0</v>
      </c>
      <c r="P152" s="315" t="s">
        <v>34</v>
      </c>
      <c r="Q152" s="315" t="s">
        <v>34</v>
      </c>
      <c r="R152" s="315" t="s">
        <v>34</v>
      </c>
      <c r="S152" s="304">
        <v>0</v>
      </c>
      <c r="T152" s="315" t="s">
        <v>34</v>
      </c>
      <c r="U152" s="304">
        <v>0</v>
      </c>
      <c r="V152" s="315" t="s">
        <v>34</v>
      </c>
      <c r="W152" s="315" t="s">
        <v>34</v>
      </c>
      <c r="X152" s="315" t="s">
        <v>34</v>
      </c>
    </row>
    <row r="153" spans="1:24" ht="15" thickBot="1" x14ac:dyDescent="0.35">
      <c r="A153" s="4" t="s">
        <v>3410</v>
      </c>
      <c r="B153" s="309" t="s">
        <v>181</v>
      </c>
      <c r="C153" s="315" t="s">
        <v>179</v>
      </c>
      <c r="D153" s="315" t="s">
        <v>1098</v>
      </c>
      <c r="E153" s="315" t="s">
        <v>1099</v>
      </c>
      <c r="F153" s="315" t="s">
        <v>1054</v>
      </c>
      <c r="G153" s="296">
        <v>0.5</v>
      </c>
      <c r="H153" s="316" t="s">
        <v>1100</v>
      </c>
      <c r="I153" s="296">
        <v>0.5</v>
      </c>
      <c r="J153" s="316" t="s">
        <v>1101</v>
      </c>
      <c r="K153" s="315" t="s">
        <v>461</v>
      </c>
      <c r="L153" s="315" t="s">
        <v>1078</v>
      </c>
      <c r="M153" s="304">
        <v>0</v>
      </c>
      <c r="N153" s="315" t="s">
        <v>34</v>
      </c>
      <c r="O153" s="304">
        <v>0</v>
      </c>
      <c r="P153" s="315" t="s">
        <v>34</v>
      </c>
      <c r="Q153" s="315" t="s">
        <v>34</v>
      </c>
      <c r="R153" s="315" t="s">
        <v>34</v>
      </c>
      <c r="S153" s="304">
        <v>0</v>
      </c>
      <c r="T153" s="315" t="s">
        <v>34</v>
      </c>
      <c r="U153" s="304">
        <v>0</v>
      </c>
      <c r="V153" s="315" t="s">
        <v>34</v>
      </c>
      <c r="W153" s="315" t="s">
        <v>34</v>
      </c>
      <c r="X153" s="315" t="s">
        <v>34</v>
      </c>
    </row>
    <row r="154" spans="1:24" ht="15" thickBot="1" x14ac:dyDescent="0.35">
      <c r="A154" s="4" t="s">
        <v>3411</v>
      </c>
      <c r="B154" s="309" t="s">
        <v>182</v>
      </c>
      <c r="C154" s="315" t="s">
        <v>179</v>
      </c>
      <c r="D154" s="315" t="s">
        <v>1113</v>
      </c>
      <c r="E154" s="315" t="s">
        <v>1114</v>
      </c>
      <c r="F154" s="315" t="s">
        <v>1081</v>
      </c>
      <c r="G154" s="296">
        <v>2</v>
      </c>
      <c r="H154" s="316" t="s">
        <v>1115</v>
      </c>
      <c r="I154" s="296">
        <v>2</v>
      </c>
      <c r="J154" s="316" t="s">
        <v>1116</v>
      </c>
      <c r="K154" s="315" t="s">
        <v>461</v>
      </c>
      <c r="L154" s="315" t="s">
        <v>1117</v>
      </c>
      <c r="M154" s="296">
        <v>0</v>
      </c>
      <c r="N154" s="316" t="s">
        <v>1118</v>
      </c>
      <c r="O154" s="296">
        <v>1</v>
      </c>
      <c r="P154" s="315" t="s">
        <v>34</v>
      </c>
      <c r="Q154" s="315" t="s">
        <v>460</v>
      </c>
      <c r="R154" s="315" t="s">
        <v>1084</v>
      </c>
      <c r="S154" s="296">
        <v>0</v>
      </c>
      <c r="T154" s="315" t="s">
        <v>34</v>
      </c>
      <c r="U154" s="296">
        <v>0</v>
      </c>
      <c r="V154" s="315" t="s">
        <v>34</v>
      </c>
      <c r="W154" s="315" t="s">
        <v>461</v>
      </c>
      <c r="X154" s="315" t="s">
        <v>34</v>
      </c>
    </row>
    <row r="155" spans="1:24" ht="15" thickBot="1" x14ac:dyDescent="0.35">
      <c r="A155" s="4" t="s">
        <v>3412</v>
      </c>
      <c r="B155" s="309" t="s">
        <v>183</v>
      </c>
      <c r="C155" s="315" t="s">
        <v>179</v>
      </c>
      <c r="D155" s="315" t="s">
        <v>1127</v>
      </c>
      <c r="E155" s="315" t="s">
        <v>1128</v>
      </c>
      <c r="F155" s="315" t="s">
        <v>1081</v>
      </c>
      <c r="G155" s="296">
        <v>1</v>
      </c>
      <c r="H155" s="316" t="s">
        <v>1129</v>
      </c>
      <c r="I155" s="296">
        <v>0.93389999999999995</v>
      </c>
      <c r="J155" s="316" t="s">
        <v>1130</v>
      </c>
      <c r="K155" s="315" t="s">
        <v>461</v>
      </c>
      <c r="L155" s="315" t="s">
        <v>1084</v>
      </c>
      <c r="M155" s="296">
        <v>0</v>
      </c>
      <c r="N155" s="315" t="s">
        <v>34</v>
      </c>
      <c r="O155" s="296">
        <v>0</v>
      </c>
      <c r="P155" s="315" t="s">
        <v>34</v>
      </c>
      <c r="Q155" s="315" t="s">
        <v>461</v>
      </c>
      <c r="R155" s="315" t="s">
        <v>34</v>
      </c>
      <c r="S155" s="296">
        <v>0</v>
      </c>
      <c r="T155" s="315" t="s">
        <v>34</v>
      </c>
      <c r="U155" s="296">
        <v>0</v>
      </c>
      <c r="V155" s="315" t="s">
        <v>34</v>
      </c>
      <c r="W155" s="315" t="s">
        <v>461</v>
      </c>
      <c r="X155" s="315" t="s">
        <v>34</v>
      </c>
    </row>
    <row r="156" spans="1:24" ht="15" thickBot="1" x14ac:dyDescent="0.35">
      <c r="A156" s="4" t="s">
        <v>3413</v>
      </c>
      <c r="B156" s="309" t="s">
        <v>184</v>
      </c>
      <c r="C156" s="315" t="s">
        <v>179</v>
      </c>
      <c r="D156" s="315" t="s">
        <v>1145</v>
      </c>
      <c r="E156" s="315" t="s">
        <v>1146</v>
      </c>
      <c r="F156" s="315" t="s">
        <v>1087</v>
      </c>
      <c r="G156" s="296">
        <v>0.5</v>
      </c>
      <c r="H156" s="316" t="s">
        <v>1147</v>
      </c>
      <c r="I156" s="296">
        <v>0.5</v>
      </c>
      <c r="J156" s="316" t="s">
        <v>1148</v>
      </c>
      <c r="K156" s="315" t="s">
        <v>461</v>
      </c>
      <c r="L156" s="315" t="s">
        <v>1084</v>
      </c>
      <c r="M156" s="304">
        <v>0</v>
      </c>
      <c r="N156" s="315" t="s">
        <v>34</v>
      </c>
      <c r="O156" s="304">
        <v>0</v>
      </c>
      <c r="P156" s="315" t="s">
        <v>34</v>
      </c>
      <c r="Q156" s="315" t="s">
        <v>34</v>
      </c>
      <c r="R156" s="315" t="s">
        <v>34</v>
      </c>
      <c r="S156" s="304">
        <v>0</v>
      </c>
      <c r="T156" s="315" t="s">
        <v>34</v>
      </c>
      <c r="U156" s="304">
        <v>0</v>
      </c>
      <c r="V156" s="315" t="s">
        <v>34</v>
      </c>
      <c r="W156" s="315" t="s">
        <v>34</v>
      </c>
      <c r="X156" s="315" t="s">
        <v>34</v>
      </c>
    </row>
    <row r="157" spans="1:24" ht="15" thickBot="1" x14ac:dyDescent="0.35">
      <c r="A157" s="4" t="s">
        <v>3414</v>
      </c>
      <c r="B157" s="309" t="s">
        <v>185</v>
      </c>
      <c r="C157" s="315" t="s">
        <v>179</v>
      </c>
      <c r="D157" s="315" t="s">
        <v>1174</v>
      </c>
      <c r="E157" s="315" t="s">
        <v>1187</v>
      </c>
      <c r="F157" s="315" t="s">
        <v>1087</v>
      </c>
      <c r="G157" s="296">
        <v>1</v>
      </c>
      <c r="H157" s="316" t="s">
        <v>1154</v>
      </c>
      <c r="I157" s="296">
        <v>0.99829999999999997</v>
      </c>
      <c r="J157" s="316" t="s">
        <v>1091</v>
      </c>
      <c r="K157" s="315" t="s">
        <v>461</v>
      </c>
      <c r="L157" s="315" t="s">
        <v>1084</v>
      </c>
      <c r="M157" s="296">
        <v>0</v>
      </c>
      <c r="N157" s="315" t="s">
        <v>34</v>
      </c>
      <c r="O157" s="296">
        <v>0</v>
      </c>
      <c r="P157" s="315" t="s">
        <v>34</v>
      </c>
      <c r="Q157" s="315" t="s">
        <v>34</v>
      </c>
      <c r="R157" s="315" t="s">
        <v>34</v>
      </c>
      <c r="S157" s="296">
        <v>0</v>
      </c>
      <c r="T157" s="315" t="s">
        <v>34</v>
      </c>
      <c r="U157" s="296">
        <v>0</v>
      </c>
      <c r="V157" s="315" t="s">
        <v>34</v>
      </c>
      <c r="W157" s="315" t="s">
        <v>34</v>
      </c>
      <c r="X157" s="315" t="s">
        <v>34</v>
      </c>
    </row>
    <row r="158" spans="1:24" ht="15" thickBot="1" x14ac:dyDescent="0.35">
      <c r="A158" s="4" t="s">
        <v>3415</v>
      </c>
      <c r="B158" s="309" t="s">
        <v>186</v>
      </c>
      <c r="C158" s="315" t="s">
        <v>179</v>
      </c>
      <c r="D158" s="315" t="s">
        <v>1075</v>
      </c>
      <c r="E158" s="315" t="s">
        <v>1194</v>
      </c>
      <c r="F158" s="315" t="s">
        <v>1081</v>
      </c>
      <c r="G158" s="296">
        <v>1.3332999999999999</v>
      </c>
      <c r="H158" s="316" t="s">
        <v>1195</v>
      </c>
      <c r="I158" s="296">
        <v>1.3240000000000001</v>
      </c>
      <c r="J158" s="316" t="s">
        <v>785</v>
      </c>
      <c r="K158" s="315" t="s">
        <v>460</v>
      </c>
      <c r="L158" s="315" t="s">
        <v>1084</v>
      </c>
      <c r="M158" s="296">
        <v>0</v>
      </c>
      <c r="N158" s="316" t="s">
        <v>1196</v>
      </c>
      <c r="O158" s="296">
        <v>0.5</v>
      </c>
      <c r="P158" s="316" t="s">
        <v>1197</v>
      </c>
      <c r="Q158" s="315" t="s">
        <v>461</v>
      </c>
      <c r="R158" s="315" t="s">
        <v>1117</v>
      </c>
      <c r="S158" s="304">
        <v>0</v>
      </c>
      <c r="T158" s="315" t="s">
        <v>34</v>
      </c>
      <c r="U158" s="304">
        <v>0</v>
      </c>
      <c r="V158" s="315" t="s">
        <v>34</v>
      </c>
      <c r="W158" s="315" t="s">
        <v>34</v>
      </c>
      <c r="X158" s="315" t="s">
        <v>34</v>
      </c>
    </row>
    <row r="159" spans="1:24" ht="15" thickBot="1" x14ac:dyDescent="0.35">
      <c r="A159" s="4" t="s">
        <v>3416</v>
      </c>
      <c r="B159" s="309" t="s">
        <v>187</v>
      </c>
      <c r="C159" s="315" t="s">
        <v>179</v>
      </c>
      <c r="D159" s="315" t="s">
        <v>1165</v>
      </c>
      <c r="E159" s="315" t="s">
        <v>1201</v>
      </c>
      <c r="F159" s="315" t="s">
        <v>1087</v>
      </c>
      <c r="G159" s="296">
        <v>0.75</v>
      </c>
      <c r="H159" s="316" t="s">
        <v>1202</v>
      </c>
      <c r="I159" s="296">
        <v>0.63670000000000004</v>
      </c>
      <c r="J159" s="315" t="s">
        <v>34</v>
      </c>
      <c r="K159" s="315" t="s">
        <v>460</v>
      </c>
      <c r="L159" s="315" t="s">
        <v>1084</v>
      </c>
      <c r="M159" s="296">
        <v>0.35</v>
      </c>
      <c r="N159" s="316" t="s">
        <v>1203</v>
      </c>
      <c r="O159" s="296">
        <v>0.33289999999999997</v>
      </c>
      <c r="P159" s="315" t="s">
        <v>34</v>
      </c>
      <c r="Q159" s="315" t="s">
        <v>460</v>
      </c>
      <c r="R159" s="315" t="s">
        <v>1084</v>
      </c>
      <c r="S159" s="296">
        <v>0</v>
      </c>
      <c r="T159" s="315" t="s">
        <v>34</v>
      </c>
      <c r="U159" s="296">
        <v>0</v>
      </c>
      <c r="V159" s="315" t="s">
        <v>34</v>
      </c>
      <c r="W159" s="315" t="s">
        <v>34</v>
      </c>
      <c r="X159" s="315" t="s">
        <v>34</v>
      </c>
    </row>
    <row r="160" spans="1:24" ht="15" thickBot="1" x14ac:dyDescent="0.35">
      <c r="A160" s="4" t="s">
        <v>3417</v>
      </c>
      <c r="B160" s="309" t="s">
        <v>188</v>
      </c>
      <c r="C160" s="315" t="s">
        <v>179</v>
      </c>
      <c r="D160" s="315" t="s">
        <v>1174</v>
      </c>
      <c r="E160" s="315" t="s">
        <v>1233</v>
      </c>
      <c r="F160" s="315" t="s">
        <v>1087</v>
      </c>
      <c r="G160" s="296">
        <v>0.9</v>
      </c>
      <c r="H160" s="316" t="s">
        <v>1108</v>
      </c>
      <c r="I160" s="296">
        <v>0.9</v>
      </c>
      <c r="J160" s="316" t="s">
        <v>1234</v>
      </c>
      <c r="K160" s="315" t="s">
        <v>461</v>
      </c>
      <c r="L160" s="315" t="s">
        <v>1084</v>
      </c>
      <c r="M160" s="296">
        <v>0.3</v>
      </c>
      <c r="N160" s="316" t="s">
        <v>1235</v>
      </c>
      <c r="O160" s="296">
        <v>0.3</v>
      </c>
      <c r="P160" s="316" t="s">
        <v>1236</v>
      </c>
      <c r="Q160" s="315" t="s">
        <v>461</v>
      </c>
      <c r="R160" s="315" t="s">
        <v>1117</v>
      </c>
      <c r="S160" s="304">
        <v>0</v>
      </c>
      <c r="T160" s="315" t="s">
        <v>34</v>
      </c>
      <c r="U160" s="304">
        <v>0</v>
      </c>
      <c r="V160" s="315" t="s">
        <v>34</v>
      </c>
      <c r="W160" s="315" t="s">
        <v>34</v>
      </c>
      <c r="X160" s="315" t="s">
        <v>34</v>
      </c>
    </row>
    <row r="161" spans="1:24" ht="15" thickBot="1" x14ac:dyDescent="0.35">
      <c r="A161" s="4" t="s">
        <v>3418</v>
      </c>
      <c r="B161" s="309" t="s">
        <v>189</v>
      </c>
      <c r="C161" s="315" t="s">
        <v>179</v>
      </c>
      <c r="D161" s="315" t="s">
        <v>1237</v>
      </c>
      <c r="E161" s="315" t="s">
        <v>1238</v>
      </c>
      <c r="F161" s="315" t="s">
        <v>1087</v>
      </c>
      <c r="G161" s="296">
        <v>1.25</v>
      </c>
      <c r="H161" s="316" t="s">
        <v>1239</v>
      </c>
      <c r="I161" s="296">
        <v>1.25</v>
      </c>
      <c r="J161" s="316" t="s">
        <v>1240</v>
      </c>
      <c r="K161" s="315" t="s">
        <v>461</v>
      </c>
      <c r="L161" s="315" t="s">
        <v>1084</v>
      </c>
      <c r="M161" s="304">
        <v>0</v>
      </c>
      <c r="N161" s="315" t="s">
        <v>34</v>
      </c>
      <c r="O161" s="304">
        <v>0</v>
      </c>
      <c r="P161" s="315" t="s">
        <v>34</v>
      </c>
      <c r="Q161" s="315" t="s">
        <v>34</v>
      </c>
      <c r="R161" s="315" t="s">
        <v>34</v>
      </c>
      <c r="S161" s="304">
        <v>0</v>
      </c>
      <c r="T161" s="315" t="s">
        <v>34</v>
      </c>
      <c r="U161" s="304">
        <v>0</v>
      </c>
      <c r="V161" s="315" t="s">
        <v>34</v>
      </c>
      <c r="W161" s="315" t="s">
        <v>34</v>
      </c>
      <c r="X161" s="315" t="s">
        <v>34</v>
      </c>
    </row>
    <row r="162" spans="1:24" ht="15" thickBot="1" x14ac:dyDescent="0.35">
      <c r="A162" s="4" t="s">
        <v>3419</v>
      </c>
      <c r="B162" s="309" t="s">
        <v>190</v>
      </c>
      <c r="C162" s="315" t="s">
        <v>179</v>
      </c>
      <c r="D162" s="315" t="s">
        <v>1247</v>
      </c>
      <c r="E162" s="315" t="s">
        <v>1248</v>
      </c>
      <c r="F162" s="315" t="s">
        <v>1249</v>
      </c>
      <c r="G162" s="296">
        <v>0</v>
      </c>
      <c r="H162" s="315" t="s">
        <v>34</v>
      </c>
      <c r="I162" s="296">
        <v>0</v>
      </c>
      <c r="J162" s="315" t="s">
        <v>34</v>
      </c>
      <c r="K162" s="315" t="s">
        <v>461</v>
      </c>
      <c r="L162" s="315" t="s">
        <v>34</v>
      </c>
      <c r="M162" s="296">
        <v>0</v>
      </c>
      <c r="N162" s="315" t="s">
        <v>34</v>
      </c>
      <c r="O162" s="296">
        <v>0</v>
      </c>
      <c r="P162" s="315" t="s">
        <v>34</v>
      </c>
      <c r="Q162" s="315" t="s">
        <v>461</v>
      </c>
      <c r="R162" s="315" t="s">
        <v>34</v>
      </c>
      <c r="S162" s="296">
        <v>0</v>
      </c>
      <c r="T162" s="315" t="s">
        <v>34</v>
      </c>
      <c r="U162" s="296">
        <v>0</v>
      </c>
      <c r="V162" s="315" t="s">
        <v>34</v>
      </c>
      <c r="W162" s="315" t="s">
        <v>461</v>
      </c>
      <c r="X162" s="315" t="s">
        <v>34</v>
      </c>
    </row>
    <row r="163" spans="1:24" ht="15" thickBot="1" x14ac:dyDescent="0.35">
      <c r="A163" s="4" t="s">
        <v>3420</v>
      </c>
      <c r="B163" s="309" t="s">
        <v>191</v>
      </c>
      <c r="C163" s="315" t="s">
        <v>179</v>
      </c>
      <c r="D163" s="315" t="s">
        <v>1237</v>
      </c>
      <c r="E163" s="315" t="s">
        <v>1258</v>
      </c>
      <c r="F163" s="315" t="s">
        <v>1087</v>
      </c>
      <c r="G163" s="296">
        <v>1.4908999999999999</v>
      </c>
      <c r="H163" s="316" t="s">
        <v>1259</v>
      </c>
      <c r="I163" s="296">
        <v>1.4908999999999999</v>
      </c>
      <c r="J163" s="316" t="s">
        <v>1260</v>
      </c>
      <c r="K163" s="315" t="s">
        <v>461</v>
      </c>
      <c r="L163" s="315" t="s">
        <v>1084</v>
      </c>
      <c r="M163" s="304">
        <v>0</v>
      </c>
      <c r="N163" s="315" t="s">
        <v>34</v>
      </c>
      <c r="O163" s="304">
        <v>0</v>
      </c>
      <c r="P163" s="315" t="s">
        <v>34</v>
      </c>
      <c r="Q163" s="315" t="s">
        <v>34</v>
      </c>
      <c r="R163" s="315" t="s">
        <v>34</v>
      </c>
      <c r="S163" s="304">
        <v>0</v>
      </c>
      <c r="T163" s="315" t="s">
        <v>34</v>
      </c>
      <c r="U163" s="304">
        <v>0</v>
      </c>
      <c r="V163" s="315" t="s">
        <v>34</v>
      </c>
      <c r="W163" s="315" t="s">
        <v>34</v>
      </c>
      <c r="X163" s="315" t="s">
        <v>34</v>
      </c>
    </row>
    <row r="164" spans="1:24" ht="15" thickBot="1" x14ac:dyDescent="0.35">
      <c r="A164" s="4" t="s">
        <v>3421</v>
      </c>
      <c r="B164" s="309" t="s">
        <v>192</v>
      </c>
      <c r="C164" s="315" t="s">
        <v>179</v>
      </c>
      <c r="D164" s="315" t="s">
        <v>1264</v>
      </c>
      <c r="E164" s="315" t="s">
        <v>1265</v>
      </c>
      <c r="F164" s="315" t="s">
        <v>1081</v>
      </c>
      <c r="G164" s="296">
        <v>0.5</v>
      </c>
      <c r="H164" s="316" t="s">
        <v>1266</v>
      </c>
      <c r="I164" s="296">
        <v>0.5</v>
      </c>
      <c r="J164" s="316" t="s">
        <v>1267</v>
      </c>
      <c r="K164" s="315" t="s">
        <v>461</v>
      </c>
      <c r="L164" s="315" t="s">
        <v>1144</v>
      </c>
      <c r="M164" s="296">
        <v>0</v>
      </c>
      <c r="N164" s="315" t="s">
        <v>34</v>
      </c>
      <c r="O164" s="296">
        <v>0</v>
      </c>
      <c r="P164" s="315" t="s">
        <v>34</v>
      </c>
      <c r="Q164" s="315" t="s">
        <v>461</v>
      </c>
      <c r="R164" s="315" t="s">
        <v>34</v>
      </c>
      <c r="S164" s="296">
        <v>0</v>
      </c>
      <c r="T164" s="315" t="s">
        <v>34</v>
      </c>
      <c r="U164" s="296">
        <v>0</v>
      </c>
      <c r="V164" s="315" t="s">
        <v>34</v>
      </c>
      <c r="W164" s="315" t="s">
        <v>461</v>
      </c>
      <c r="X164" s="315" t="s">
        <v>34</v>
      </c>
    </row>
    <row r="165" spans="1:24" ht="15" thickBot="1" x14ac:dyDescent="0.35">
      <c r="A165" s="4" t="s">
        <v>3422</v>
      </c>
      <c r="B165" s="309" t="s">
        <v>193</v>
      </c>
      <c r="C165" s="315" t="s">
        <v>179</v>
      </c>
      <c r="D165" s="315" t="s">
        <v>1272</v>
      </c>
      <c r="E165" s="315" t="s">
        <v>1273</v>
      </c>
      <c r="F165" s="315" t="s">
        <v>1081</v>
      </c>
      <c r="G165" s="296">
        <v>0.5</v>
      </c>
      <c r="H165" s="316" t="s">
        <v>1274</v>
      </c>
      <c r="I165" s="296">
        <v>0</v>
      </c>
      <c r="J165" s="315" t="s">
        <v>34</v>
      </c>
      <c r="K165" s="315" t="s">
        <v>460</v>
      </c>
      <c r="L165" s="315" t="s">
        <v>1144</v>
      </c>
      <c r="M165" s="296">
        <v>1</v>
      </c>
      <c r="N165" s="316" t="s">
        <v>1275</v>
      </c>
      <c r="O165" s="296">
        <v>0.87719999999999998</v>
      </c>
      <c r="P165" s="315" t="s">
        <v>34</v>
      </c>
      <c r="Q165" s="315" t="s">
        <v>461</v>
      </c>
      <c r="R165" s="315" t="s">
        <v>1084</v>
      </c>
      <c r="S165" s="296">
        <v>0</v>
      </c>
      <c r="T165" s="315" t="s">
        <v>34</v>
      </c>
      <c r="U165" s="296">
        <v>0</v>
      </c>
      <c r="V165" s="315" t="s">
        <v>34</v>
      </c>
      <c r="W165" s="315" t="s">
        <v>461</v>
      </c>
      <c r="X165" s="315" t="s">
        <v>34</v>
      </c>
    </row>
    <row r="166" spans="1:24" ht="15" thickBot="1" x14ac:dyDescent="0.35">
      <c r="A166" s="4" t="s">
        <v>3423</v>
      </c>
      <c r="B166" s="309" t="s">
        <v>194</v>
      </c>
      <c r="C166" s="315" t="s">
        <v>179</v>
      </c>
      <c r="D166" s="315" t="s">
        <v>1134</v>
      </c>
      <c r="E166" s="315" t="s">
        <v>34</v>
      </c>
      <c r="F166" s="315" t="s">
        <v>1081</v>
      </c>
      <c r="G166" s="296">
        <v>0</v>
      </c>
      <c r="H166" s="316" t="s">
        <v>551</v>
      </c>
      <c r="I166" s="296">
        <v>0</v>
      </c>
      <c r="J166" s="316" t="s">
        <v>551</v>
      </c>
      <c r="K166" s="315" t="s">
        <v>34</v>
      </c>
      <c r="L166" s="315" t="s">
        <v>551</v>
      </c>
      <c r="M166" s="296">
        <v>0</v>
      </c>
      <c r="N166" s="316" t="s">
        <v>551</v>
      </c>
      <c r="O166" s="296">
        <v>0</v>
      </c>
      <c r="P166" s="316" t="s">
        <v>551</v>
      </c>
      <c r="Q166" s="315" t="s">
        <v>34</v>
      </c>
      <c r="R166" s="315" t="s">
        <v>551</v>
      </c>
      <c r="S166" s="296">
        <v>0</v>
      </c>
      <c r="T166" s="316" t="s">
        <v>551</v>
      </c>
      <c r="U166" s="296">
        <v>0</v>
      </c>
      <c r="V166" s="316" t="s">
        <v>551</v>
      </c>
      <c r="W166" s="315" t="s">
        <v>34</v>
      </c>
      <c r="X166" s="315" t="s">
        <v>551</v>
      </c>
    </row>
    <row r="167" spans="1:24" ht="15" thickBot="1" x14ac:dyDescent="0.35">
      <c r="A167" s="4" t="s">
        <v>3424</v>
      </c>
      <c r="B167" s="309" t="s">
        <v>195</v>
      </c>
      <c r="C167" s="315" t="s">
        <v>179</v>
      </c>
      <c r="D167" s="315" t="s">
        <v>1165</v>
      </c>
      <c r="E167" s="315" t="s">
        <v>1281</v>
      </c>
      <c r="F167" s="315" t="s">
        <v>1087</v>
      </c>
      <c r="G167" s="296">
        <v>0.5</v>
      </c>
      <c r="H167" s="316" t="s">
        <v>1282</v>
      </c>
      <c r="I167" s="296">
        <v>0.44400000000000001</v>
      </c>
      <c r="J167" s="315" t="s">
        <v>34</v>
      </c>
      <c r="K167" s="315" t="s">
        <v>460</v>
      </c>
      <c r="L167" s="315" t="s">
        <v>1084</v>
      </c>
      <c r="M167" s="296">
        <v>0.65</v>
      </c>
      <c r="N167" s="316" t="s">
        <v>1275</v>
      </c>
      <c r="O167" s="296">
        <v>0.63390000000000002</v>
      </c>
      <c r="P167" s="316" t="s">
        <v>1283</v>
      </c>
      <c r="Q167" s="315" t="s">
        <v>461</v>
      </c>
      <c r="R167" s="315" t="s">
        <v>1084</v>
      </c>
      <c r="S167" s="296">
        <v>0.75</v>
      </c>
      <c r="T167" s="316" t="s">
        <v>1275</v>
      </c>
      <c r="U167" s="296">
        <v>0.76</v>
      </c>
      <c r="V167" s="316" t="s">
        <v>1284</v>
      </c>
      <c r="W167" s="315" t="s">
        <v>461</v>
      </c>
      <c r="X167" s="315" t="s">
        <v>1117</v>
      </c>
    </row>
    <row r="168" spans="1:24" ht="15" thickBot="1" x14ac:dyDescent="0.35">
      <c r="A168" s="4" t="s">
        <v>3425</v>
      </c>
      <c r="B168" s="309" t="s">
        <v>196</v>
      </c>
      <c r="C168" s="315" t="s">
        <v>179</v>
      </c>
      <c r="D168" s="315" t="s">
        <v>1111</v>
      </c>
      <c r="E168" s="315" t="s">
        <v>1333</v>
      </c>
      <c r="F168" s="315" t="s">
        <v>1087</v>
      </c>
      <c r="G168" s="296">
        <v>0.6</v>
      </c>
      <c r="H168" s="316" t="s">
        <v>1330</v>
      </c>
      <c r="I168" s="296">
        <v>0.58809999999999996</v>
      </c>
      <c r="J168" s="316" t="s">
        <v>1334</v>
      </c>
      <c r="K168" s="315" t="s">
        <v>460</v>
      </c>
      <c r="L168" s="315" t="s">
        <v>1084</v>
      </c>
      <c r="M168" s="304">
        <v>0</v>
      </c>
      <c r="N168" s="315" t="s">
        <v>34</v>
      </c>
      <c r="O168" s="304">
        <v>0</v>
      </c>
      <c r="P168" s="315" t="s">
        <v>34</v>
      </c>
      <c r="Q168" s="315" t="s">
        <v>34</v>
      </c>
      <c r="R168" s="315" t="s">
        <v>34</v>
      </c>
      <c r="S168" s="304">
        <v>0</v>
      </c>
      <c r="T168" s="315" t="s">
        <v>34</v>
      </c>
      <c r="U168" s="304">
        <v>0</v>
      </c>
      <c r="V168" s="315" t="s">
        <v>34</v>
      </c>
      <c r="W168" s="315" t="s">
        <v>34</v>
      </c>
      <c r="X168" s="315" t="s">
        <v>34</v>
      </c>
    </row>
    <row r="169" spans="1:24" ht="15" thickBot="1" x14ac:dyDescent="0.35">
      <c r="A169" s="4" t="s">
        <v>3426</v>
      </c>
      <c r="B169" s="309" t="s">
        <v>197</v>
      </c>
      <c r="C169" s="315" t="s">
        <v>179</v>
      </c>
      <c r="D169" s="315" t="s">
        <v>1362</v>
      </c>
      <c r="E169" s="315" t="s">
        <v>1362</v>
      </c>
      <c r="F169" s="315" t="s">
        <v>1087</v>
      </c>
      <c r="G169" s="296">
        <v>0</v>
      </c>
      <c r="H169" s="315" t="s">
        <v>34</v>
      </c>
      <c r="I169" s="304">
        <v>0</v>
      </c>
      <c r="J169" s="315" t="s">
        <v>34</v>
      </c>
      <c r="K169" s="315" t="s">
        <v>34</v>
      </c>
      <c r="L169" s="315" t="s">
        <v>34</v>
      </c>
      <c r="M169" s="304">
        <v>0</v>
      </c>
      <c r="N169" s="315" t="s">
        <v>34</v>
      </c>
      <c r="O169" s="304">
        <v>0</v>
      </c>
      <c r="P169" s="315" t="s">
        <v>34</v>
      </c>
      <c r="Q169" s="315" t="s">
        <v>34</v>
      </c>
      <c r="R169" s="315" t="s">
        <v>34</v>
      </c>
      <c r="S169" s="304">
        <v>0</v>
      </c>
      <c r="T169" s="315" t="s">
        <v>34</v>
      </c>
      <c r="U169" s="304">
        <v>0</v>
      </c>
      <c r="V169" s="315" t="s">
        <v>34</v>
      </c>
      <c r="W169" s="315" t="s">
        <v>34</v>
      </c>
      <c r="X169" s="315" t="s">
        <v>34</v>
      </c>
    </row>
    <row r="170" spans="1:24" ht="15" thickBot="1" x14ac:dyDescent="0.35">
      <c r="A170" s="4" t="s">
        <v>3427</v>
      </c>
      <c r="B170" s="309" t="s">
        <v>198</v>
      </c>
      <c r="C170" s="315" t="s">
        <v>179</v>
      </c>
      <c r="D170" s="315" t="s">
        <v>1106</v>
      </c>
      <c r="E170" s="315" t="s">
        <v>1380</v>
      </c>
      <c r="F170" s="315" t="s">
        <v>1055</v>
      </c>
      <c r="G170" s="296">
        <v>3</v>
      </c>
      <c r="H170" s="316" t="s">
        <v>1381</v>
      </c>
      <c r="I170" s="296">
        <v>0.3</v>
      </c>
      <c r="J170" s="316" t="s">
        <v>1382</v>
      </c>
      <c r="K170" s="315" t="s">
        <v>34</v>
      </c>
      <c r="L170" s="315" t="s">
        <v>34</v>
      </c>
      <c r="M170" s="304">
        <v>0</v>
      </c>
      <c r="N170" s="315" t="s">
        <v>34</v>
      </c>
      <c r="O170" s="304">
        <v>0</v>
      </c>
      <c r="P170" s="315" t="s">
        <v>34</v>
      </c>
      <c r="Q170" s="315" t="s">
        <v>34</v>
      </c>
      <c r="R170" s="315" t="s">
        <v>34</v>
      </c>
      <c r="S170" s="304">
        <v>0</v>
      </c>
      <c r="T170" s="315" t="s">
        <v>34</v>
      </c>
      <c r="U170" s="304">
        <v>0</v>
      </c>
      <c r="V170" s="315" t="s">
        <v>34</v>
      </c>
      <c r="W170" s="315" t="s">
        <v>34</v>
      </c>
      <c r="X170" s="315" t="s">
        <v>34</v>
      </c>
    </row>
    <row r="171" spans="1:24" ht="15" thickBot="1" x14ac:dyDescent="0.35">
      <c r="A171" s="4" t="s">
        <v>3428</v>
      </c>
      <c r="B171" s="309" t="s">
        <v>199</v>
      </c>
      <c r="C171" s="315" t="s">
        <v>179</v>
      </c>
      <c r="D171" s="315" t="s">
        <v>1174</v>
      </c>
      <c r="E171" s="315" t="s">
        <v>1174</v>
      </c>
      <c r="F171" s="315" t="s">
        <v>1087</v>
      </c>
      <c r="G171" s="296">
        <v>0.75</v>
      </c>
      <c r="H171" s="316" t="s">
        <v>1398</v>
      </c>
      <c r="I171" s="296">
        <v>0.68220000000000003</v>
      </c>
      <c r="J171" s="316" t="s">
        <v>1399</v>
      </c>
      <c r="K171" s="315" t="s">
        <v>461</v>
      </c>
      <c r="L171" s="315" t="s">
        <v>1084</v>
      </c>
      <c r="M171" s="304">
        <v>0</v>
      </c>
      <c r="N171" s="315" t="s">
        <v>34</v>
      </c>
      <c r="O171" s="304">
        <v>0</v>
      </c>
      <c r="P171" s="315" t="s">
        <v>34</v>
      </c>
      <c r="Q171" s="315" t="s">
        <v>34</v>
      </c>
      <c r="R171" s="315" t="s">
        <v>34</v>
      </c>
      <c r="S171" s="304">
        <v>0</v>
      </c>
      <c r="T171" s="315" t="s">
        <v>34</v>
      </c>
      <c r="U171" s="304">
        <v>0</v>
      </c>
      <c r="V171" s="315" t="s">
        <v>34</v>
      </c>
      <c r="W171" s="315" t="s">
        <v>34</v>
      </c>
      <c r="X171" s="315" t="s">
        <v>34</v>
      </c>
    </row>
    <row r="172" spans="1:24" ht="15" thickBot="1" x14ac:dyDescent="0.35">
      <c r="A172" s="4" t="s">
        <v>3429</v>
      </c>
      <c r="B172" s="309" t="s">
        <v>200</v>
      </c>
      <c r="C172" s="315" t="s">
        <v>179</v>
      </c>
      <c r="D172" s="315" t="s">
        <v>1408</v>
      </c>
      <c r="E172" s="315" t="s">
        <v>1409</v>
      </c>
      <c r="F172" s="315" t="s">
        <v>1087</v>
      </c>
      <c r="G172" s="296">
        <v>1</v>
      </c>
      <c r="H172" s="316" t="s">
        <v>1410</v>
      </c>
      <c r="I172" s="296">
        <v>0.4</v>
      </c>
      <c r="J172" s="315" t="s">
        <v>34</v>
      </c>
      <c r="K172" s="315" t="s">
        <v>460</v>
      </c>
      <c r="L172" s="315" t="s">
        <v>1084</v>
      </c>
      <c r="M172" s="304">
        <v>0</v>
      </c>
      <c r="N172" s="315" t="s">
        <v>34</v>
      </c>
      <c r="O172" s="304">
        <v>0</v>
      </c>
      <c r="P172" s="315" t="s">
        <v>34</v>
      </c>
      <c r="Q172" s="315" t="s">
        <v>34</v>
      </c>
      <c r="R172" s="315" t="s">
        <v>34</v>
      </c>
      <c r="S172" s="304">
        <v>0</v>
      </c>
      <c r="T172" s="315" t="s">
        <v>34</v>
      </c>
      <c r="U172" s="304">
        <v>0</v>
      </c>
      <c r="V172" s="315" t="s">
        <v>34</v>
      </c>
      <c r="W172" s="315" t="s">
        <v>34</v>
      </c>
      <c r="X172" s="315" t="s">
        <v>34</v>
      </c>
    </row>
    <row r="173" spans="1:24" ht="15" thickBot="1" x14ac:dyDescent="0.35">
      <c r="A173" s="4" t="s">
        <v>3430</v>
      </c>
      <c r="B173" s="309" t="s">
        <v>201</v>
      </c>
      <c r="C173" s="315" t="s">
        <v>179</v>
      </c>
      <c r="D173" s="315" t="s">
        <v>1214</v>
      </c>
      <c r="E173" s="315" t="s">
        <v>1435</v>
      </c>
      <c r="F173" s="315" t="s">
        <v>1087</v>
      </c>
      <c r="G173" s="296">
        <v>0.85</v>
      </c>
      <c r="H173" s="316" t="s">
        <v>1436</v>
      </c>
      <c r="I173" s="296">
        <v>0.85</v>
      </c>
      <c r="J173" s="316" t="s">
        <v>1437</v>
      </c>
      <c r="K173" s="315" t="s">
        <v>460</v>
      </c>
      <c r="L173" s="315" t="s">
        <v>1144</v>
      </c>
      <c r="M173" s="296">
        <v>0</v>
      </c>
      <c r="N173" s="315" t="s">
        <v>34</v>
      </c>
      <c r="O173" s="296">
        <v>0</v>
      </c>
      <c r="P173" s="315" t="s">
        <v>34</v>
      </c>
      <c r="Q173" s="315" t="s">
        <v>34</v>
      </c>
      <c r="R173" s="315" t="s">
        <v>34</v>
      </c>
      <c r="S173" s="296">
        <v>0</v>
      </c>
      <c r="T173" s="315" t="s">
        <v>34</v>
      </c>
      <c r="U173" s="296">
        <v>0</v>
      </c>
      <c r="V173" s="315" t="s">
        <v>34</v>
      </c>
      <c r="W173" s="315" t="s">
        <v>34</v>
      </c>
      <c r="X173" s="315" t="s">
        <v>34</v>
      </c>
    </row>
    <row r="174" spans="1:24" ht="15" thickBot="1" x14ac:dyDescent="0.35">
      <c r="A174" s="4" t="s">
        <v>3431</v>
      </c>
      <c r="B174" s="309" t="s">
        <v>202</v>
      </c>
      <c r="C174" s="315" t="s">
        <v>179</v>
      </c>
      <c r="D174" s="315" t="s">
        <v>1145</v>
      </c>
      <c r="E174" s="315" t="s">
        <v>1447</v>
      </c>
      <c r="F174" s="315" t="s">
        <v>1081</v>
      </c>
      <c r="G174" s="296">
        <v>0</v>
      </c>
      <c r="H174" s="315" t="s">
        <v>34</v>
      </c>
      <c r="I174" s="296">
        <v>0</v>
      </c>
      <c r="J174" s="315" t="s">
        <v>34</v>
      </c>
      <c r="K174" s="315" t="s">
        <v>34</v>
      </c>
      <c r="L174" s="315" t="s">
        <v>34</v>
      </c>
      <c r="M174" s="296">
        <v>0</v>
      </c>
      <c r="N174" s="315" t="s">
        <v>34</v>
      </c>
      <c r="O174" s="296">
        <v>0</v>
      </c>
      <c r="P174" s="315" t="s">
        <v>34</v>
      </c>
      <c r="Q174" s="315" t="s">
        <v>34</v>
      </c>
      <c r="R174" s="315" t="s">
        <v>34</v>
      </c>
      <c r="S174" s="296">
        <v>0</v>
      </c>
      <c r="T174" s="315" t="s">
        <v>34</v>
      </c>
      <c r="U174" s="296">
        <v>0</v>
      </c>
      <c r="V174" s="315" t="s">
        <v>34</v>
      </c>
      <c r="W174" s="315" t="s">
        <v>34</v>
      </c>
      <c r="X174" s="315" t="s">
        <v>34</v>
      </c>
    </row>
    <row r="175" spans="1:24" ht="15" thickBot="1" x14ac:dyDescent="0.35">
      <c r="A175" s="4" t="s">
        <v>3432</v>
      </c>
      <c r="B175" s="309" t="s">
        <v>203</v>
      </c>
      <c r="C175" s="315" t="s">
        <v>179</v>
      </c>
      <c r="D175" s="315" t="s">
        <v>1111</v>
      </c>
      <c r="E175" s="315" t="s">
        <v>1454</v>
      </c>
      <c r="F175" s="315" t="s">
        <v>1081</v>
      </c>
      <c r="G175" s="296">
        <v>0.75</v>
      </c>
      <c r="H175" s="316" t="s">
        <v>1455</v>
      </c>
      <c r="I175" s="296">
        <v>0.5</v>
      </c>
      <c r="J175" s="316" t="s">
        <v>1122</v>
      </c>
      <c r="K175" s="315" t="s">
        <v>461</v>
      </c>
      <c r="L175" s="315" t="s">
        <v>1456</v>
      </c>
      <c r="M175" s="296">
        <v>0.3</v>
      </c>
      <c r="N175" s="316" t="s">
        <v>1115</v>
      </c>
      <c r="O175" s="296">
        <v>0.3</v>
      </c>
      <c r="P175" s="316" t="s">
        <v>1457</v>
      </c>
      <c r="Q175" s="315" t="s">
        <v>34</v>
      </c>
      <c r="R175" s="315" t="s">
        <v>1144</v>
      </c>
      <c r="S175" s="304">
        <v>0</v>
      </c>
      <c r="T175" s="315" t="s">
        <v>34</v>
      </c>
      <c r="U175" s="304">
        <v>0</v>
      </c>
      <c r="V175" s="315" t="s">
        <v>34</v>
      </c>
      <c r="W175" s="315" t="s">
        <v>34</v>
      </c>
      <c r="X175" s="315" t="s">
        <v>34</v>
      </c>
    </row>
    <row r="176" spans="1:24" ht="15" thickBot="1" x14ac:dyDescent="0.35">
      <c r="A176" s="4" t="s">
        <v>3433</v>
      </c>
      <c r="B176" s="309" t="s">
        <v>204</v>
      </c>
      <c r="C176" s="315" t="s">
        <v>179</v>
      </c>
      <c r="D176" s="315" t="s">
        <v>1360</v>
      </c>
      <c r="E176" s="315" t="s">
        <v>1463</v>
      </c>
      <c r="F176" s="315" t="s">
        <v>1249</v>
      </c>
      <c r="G176" s="296">
        <v>0</v>
      </c>
      <c r="H176" s="315" t="s">
        <v>34</v>
      </c>
      <c r="I176" s="296">
        <v>0</v>
      </c>
      <c r="J176" s="315" t="s">
        <v>34</v>
      </c>
      <c r="K176" s="315" t="s">
        <v>34</v>
      </c>
      <c r="L176" s="315" t="s">
        <v>34</v>
      </c>
      <c r="M176" s="296">
        <v>0</v>
      </c>
      <c r="N176" s="315" t="s">
        <v>34</v>
      </c>
      <c r="O176" s="296">
        <v>0</v>
      </c>
      <c r="P176" s="315" t="s">
        <v>34</v>
      </c>
      <c r="Q176" s="315" t="s">
        <v>34</v>
      </c>
      <c r="R176" s="315" t="s">
        <v>34</v>
      </c>
      <c r="S176" s="296">
        <v>0</v>
      </c>
      <c r="T176" s="315" t="s">
        <v>34</v>
      </c>
      <c r="U176" s="296">
        <v>0</v>
      </c>
      <c r="V176" s="315" t="s">
        <v>34</v>
      </c>
      <c r="W176" s="315" t="s">
        <v>34</v>
      </c>
      <c r="X176" s="315" t="s">
        <v>34</v>
      </c>
    </row>
    <row r="177" spans="1:24" ht="15" thickBot="1" x14ac:dyDescent="0.35">
      <c r="A177" s="4" t="s">
        <v>3434</v>
      </c>
      <c r="B177" s="309" t="s">
        <v>205</v>
      </c>
      <c r="C177" s="315" t="s">
        <v>179</v>
      </c>
      <c r="D177" s="315" t="s">
        <v>1339</v>
      </c>
      <c r="E177" s="315" t="s">
        <v>1481</v>
      </c>
      <c r="F177" s="315" t="s">
        <v>1087</v>
      </c>
      <c r="G177" s="296">
        <v>0.93600000000000005</v>
      </c>
      <c r="H177" s="316" t="s">
        <v>1482</v>
      </c>
      <c r="I177" s="296">
        <v>0.86580000000000001</v>
      </c>
      <c r="J177" s="315" t="s">
        <v>34</v>
      </c>
      <c r="K177" s="315" t="s">
        <v>460</v>
      </c>
      <c r="L177" s="315" t="s">
        <v>1144</v>
      </c>
      <c r="M177" s="296">
        <v>0.67630000000000001</v>
      </c>
      <c r="N177" s="316" t="s">
        <v>1483</v>
      </c>
      <c r="O177" s="296">
        <v>0.67630000000000001</v>
      </c>
      <c r="P177" s="316" t="s">
        <v>1484</v>
      </c>
      <c r="Q177" s="315" t="s">
        <v>461</v>
      </c>
      <c r="R177" s="315" t="s">
        <v>1456</v>
      </c>
      <c r="S177" s="296">
        <v>0</v>
      </c>
      <c r="T177" s="315" t="s">
        <v>34</v>
      </c>
      <c r="U177" s="304">
        <v>0</v>
      </c>
      <c r="V177" s="315" t="s">
        <v>34</v>
      </c>
      <c r="W177" s="315" t="s">
        <v>34</v>
      </c>
      <c r="X177" s="315" t="s">
        <v>34</v>
      </c>
    </row>
    <row r="178" spans="1:24" ht="15" thickBot="1" x14ac:dyDescent="0.35">
      <c r="A178" s="4" t="s">
        <v>3407</v>
      </c>
      <c r="B178" s="309" t="s">
        <v>289</v>
      </c>
      <c r="C178" s="315" t="s">
        <v>179</v>
      </c>
      <c r="D178" s="315" t="s">
        <v>1504</v>
      </c>
      <c r="E178" s="315" t="s">
        <v>1505</v>
      </c>
      <c r="F178" s="315" t="s">
        <v>1087</v>
      </c>
      <c r="G178" s="296">
        <v>0.95</v>
      </c>
      <c r="H178" s="316" t="s">
        <v>1506</v>
      </c>
      <c r="I178" s="296">
        <v>0.95</v>
      </c>
      <c r="J178" s="316" t="s">
        <v>1507</v>
      </c>
      <c r="K178" s="315" t="s">
        <v>461</v>
      </c>
      <c r="L178" s="315" t="s">
        <v>34</v>
      </c>
      <c r="M178" s="304">
        <v>0</v>
      </c>
      <c r="N178" s="315" t="s">
        <v>34</v>
      </c>
      <c r="O178" s="304">
        <v>0</v>
      </c>
      <c r="P178" s="315" t="s">
        <v>34</v>
      </c>
      <c r="Q178" s="315" t="s">
        <v>34</v>
      </c>
      <c r="R178" s="315" t="s">
        <v>34</v>
      </c>
      <c r="S178" s="304">
        <v>0</v>
      </c>
      <c r="T178" s="315" t="s">
        <v>34</v>
      </c>
      <c r="U178" s="304">
        <v>0</v>
      </c>
      <c r="V178" s="315" t="s">
        <v>34</v>
      </c>
      <c r="W178" s="315" t="s">
        <v>34</v>
      </c>
      <c r="X178" s="315" t="s">
        <v>34</v>
      </c>
    </row>
    <row r="179" spans="1:24" ht="15" thickBot="1" x14ac:dyDescent="0.35">
      <c r="A179" s="4" t="s">
        <v>3435</v>
      </c>
      <c r="B179" s="309" t="s">
        <v>206</v>
      </c>
      <c r="C179" s="315" t="s">
        <v>179</v>
      </c>
      <c r="D179" s="315" t="s">
        <v>1509</v>
      </c>
      <c r="E179" s="315" t="s">
        <v>1510</v>
      </c>
      <c r="F179" s="315" t="s">
        <v>1087</v>
      </c>
      <c r="G179" s="296">
        <v>2</v>
      </c>
      <c r="H179" s="316" t="s">
        <v>1511</v>
      </c>
      <c r="I179" s="296">
        <v>1.9578</v>
      </c>
      <c r="J179" s="315" t="s">
        <v>34</v>
      </c>
      <c r="K179" s="315" t="s">
        <v>460</v>
      </c>
      <c r="L179" s="315" t="s">
        <v>1271</v>
      </c>
      <c r="M179" s="304">
        <v>0</v>
      </c>
      <c r="N179" s="315" t="s">
        <v>34</v>
      </c>
      <c r="O179" s="304">
        <v>0</v>
      </c>
      <c r="P179" s="315" t="s">
        <v>34</v>
      </c>
      <c r="Q179" s="315" t="s">
        <v>34</v>
      </c>
      <c r="R179" s="315" t="s">
        <v>34</v>
      </c>
      <c r="S179" s="304">
        <v>0</v>
      </c>
      <c r="T179" s="315" t="s">
        <v>34</v>
      </c>
      <c r="U179" s="304">
        <v>0</v>
      </c>
      <c r="V179" s="315" t="s">
        <v>34</v>
      </c>
      <c r="W179" s="315" t="s">
        <v>34</v>
      </c>
      <c r="X179" s="315" t="s">
        <v>34</v>
      </c>
    </row>
    <row r="180" spans="1:24" ht="15" thickBot="1" x14ac:dyDescent="0.35">
      <c r="A180" s="4" t="s">
        <v>3436</v>
      </c>
      <c r="B180" s="309" t="s">
        <v>207</v>
      </c>
      <c r="C180" s="315" t="s">
        <v>179</v>
      </c>
      <c r="D180" s="315" t="s">
        <v>1106</v>
      </c>
      <c r="E180" s="315" t="s">
        <v>1521</v>
      </c>
      <c r="F180" s="315" t="s">
        <v>1087</v>
      </c>
      <c r="G180" s="296">
        <v>1.5</v>
      </c>
      <c r="H180" s="316" t="s">
        <v>1522</v>
      </c>
      <c r="I180" s="296">
        <v>1.3726</v>
      </c>
      <c r="J180" s="316" t="s">
        <v>982</v>
      </c>
      <c r="K180" s="315" t="s">
        <v>460</v>
      </c>
      <c r="L180" s="315" t="s">
        <v>1084</v>
      </c>
      <c r="M180" s="304">
        <v>0</v>
      </c>
      <c r="N180" s="315" t="s">
        <v>34</v>
      </c>
      <c r="O180" s="304">
        <v>0</v>
      </c>
      <c r="P180" s="315" t="s">
        <v>34</v>
      </c>
      <c r="Q180" s="315" t="s">
        <v>34</v>
      </c>
      <c r="R180" s="315" t="s">
        <v>34</v>
      </c>
      <c r="S180" s="304">
        <v>0</v>
      </c>
      <c r="T180" s="315" t="s">
        <v>34</v>
      </c>
      <c r="U180" s="304">
        <v>0</v>
      </c>
      <c r="V180" s="315" t="s">
        <v>34</v>
      </c>
      <c r="W180" s="315" t="s">
        <v>34</v>
      </c>
      <c r="X180" s="315" t="s">
        <v>34</v>
      </c>
    </row>
    <row r="181" spans="1:24" ht="15" thickBot="1" x14ac:dyDescent="0.35">
      <c r="A181" s="4" t="s">
        <v>3437</v>
      </c>
      <c r="B181" s="309" t="s">
        <v>208</v>
      </c>
      <c r="C181" s="315" t="s">
        <v>179</v>
      </c>
      <c r="D181" s="315" t="s">
        <v>1250</v>
      </c>
      <c r="E181" s="315" t="s">
        <v>1535</v>
      </c>
      <c r="F181" s="315" t="s">
        <v>1081</v>
      </c>
      <c r="G181" s="296">
        <v>1</v>
      </c>
      <c r="H181" s="316" t="s">
        <v>1536</v>
      </c>
      <c r="I181" s="296">
        <v>0.99470000000000003</v>
      </c>
      <c r="J181" s="315" t="s">
        <v>34</v>
      </c>
      <c r="K181" s="315" t="s">
        <v>460</v>
      </c>
      <c r="L181" s="315" t="s">
        <v>1078</v>
      </c>
      <c r="M181" s="296">
        <v>0</v>
      </c>
      <c r="N181" s="315" t="s">
        <v>34</v>
      </c>
      <c r="O181" s="296">
        <v>0</v>
      </c>
      <c r="P181" s="315" t="s">
        <v>34</v>
      </c>
      <c r="Q181" s="315" t="s">
        <v>461</v>
      </c>
      <c r="R181" s="315" t="s">
        <v>34</v>
      </c>
      <c r="S181" s="296">
        <v>0</v>
      </c>
      <c r="T181" s="315" t="s">
        <v>34</v>
      </c>
      <c r="U181" s="296">
        <v>0</v>
      </c>
      <c r="V181" s="315" t="s">
        <v>34</v>
      </c>
      <c r="W181" s="315" t="s">
        <v>461</v>
      </c>
      <c r="X181" s="315" t="s">
        <v>34</v>
      </c>
    </row>
    <row r="182" spans="1:24" ht="15" thickBot="1" x14ac:dyDescent="0.35">
      <c r="A182" s="4" t="s">
        <v>3438</v>
      </c>
      <c r="B182" s="309" t="s">
        <v>209</v>
      </c>
      <c r="C182" s="315" t="s">
        <v>179</v>
      </c>
      <c r="D182" s="315" t="s">
        <v>1075</v>
      </c>
      <c r="E182" s="315" t="s">
        <v>1559</v>
      </c>
      <c r="F182" s="315" t="s">
        <v>1081</v>
      </c>
      <c r="G182" s="304">
        <v>0</v>
      </c>
      <c r="H182" s="315" t="s">
        <v>34</v>
      </c>
      <c r="I182" s="304">
        <v>0</v>
      </c>
      <c r="J182" s="315" t="s">
        <v>34</v>
      </c>
      <c r="K182" s="315" t="s">
        <v>34</v>
      </c>
      <c r="L182" s="315" t="s">
        <v>34</v>
      </c>
      <c r="M182" s="304">
        <v>0</v>
      </c>
      <c r="N182" s="315" t="s">
        <v>34</v>
      </c>
      <c r="O182" s="304">
        <v>0</v>
      </c>
      <c r="P182" s="315" t="s">
        <v>34</v>
      </c>
      <c r="Q182" s="315" t="s">
        <v>34</v>
      </c>
      <c r="R182" s="315" t="s">
        <v>34</v>
      </c>
      <c r="S182" s="304">
        <v>0</v>
      </c>
      <c r="T182" s="315" t="s">
        <v>34</v>
      </c>
      <c r="U182" s="304">
        <v>0</v>
      </c>
      <c r="V182" s="315" t="s">
        <v>34</v>
      </c>
      <c r="W182" s="315" t="s">
        <v>34</v>
      </c>
      <c r="X182" s="315" t="s">
        <v>34</v>
      </c>
    </row>
    <row r="183" spans="1:24" ht="15" thickBot="1" x14ac:dyDescent="0.35">
      <c r="A183" s="4" t="s">
        <v>3439</v>
      </c>
      <c r="B183" s="309" t="s">
        <v>210</v>
      </c>
      <c r="C183" s="315" t="s">
        <v>179</v>
      </c>
      <c r="D183" s="315" t="s">
        <v>1188</v>
      </c>
      <c r="E183" s="315" t="s">
        <v>1570</v>
      </c>
      <c r="F183" s="315" t="s">
        <v>1081</v>
      </c>
      <c r="G183" s="296">
        <v>1</v>
      </c>
      <c r="H183" s="316" t="s">
        <v>1571</v>
      </c>
      <c r="I183" s="296">
        <v>0.95489999999999997</v>
      </c>
      <c r="J183" s="316" t="s">
        <v>1572</v>
      </c>
      <c r="K183" s="315" t="s">
        <v>461</v>
      </c>
      <c r="L183" s="315" t="s">
        <v>1084</v>
      </c>
      <c r="M183" s="296">
        <v>0</v>
      </c>
      <c r="N183" s="315" t="s">
        <v>34</v>
      </c>
      <c r="O183" s="304">
        <v>0</v>
      </c>
      <c r="P183" s="315" t="s">
        <v>34</v>
      </c>
      <c r="Q183" s="315" t="s">
        <v>461</v>
      </c>
      <c r="R183" s="315" t="s">
        <v>34</v>
      </c>
      <c r="S183" s="296">
        <v>0</v>
      </c>
      <c r="T183" s="315" t="s">
        <v>34</v>
      </c>
      <c r="U183" s="304">
        <v>0</v>
      </c>
      <c r="V183" s="315" t="s">
        <v>34</v>
      </c>
      <c r="W183" s="315" t="s">
        <v>461</v>
      </c>
      <c r="X183" s="315" t="s">
        <v>34</v>
      </c>
    </row>
    <row r="184" spans="1:24" ht="15" thickBot="1" x14ac:dyDescent="0.35">
      <c r="A184" s="4" t="s">
        <v>3440</v>
      </c>
      <c r="B184" s="309" t="s">
        <v>211</v>
      </c>
      <c r="C184" s="315" t="s">
        <v>179</v>
      </c>
      <c r="D184" s="315" t="s">
        <v>1325</v>
      </c>
      <c r="E184" s="315" t="s">
        <v>1595</v>
      </c>
      <c r="F184" s="315" t="s">
        <v>1081</v>
      </c>
      <c r="G184" s="296">
        <v>0</v>
      </c>
      <c r="H184" s="315" t="s">
        <v>34</v>
      </c>
      <c r="I184" s="296">
        <v>0</v>
      </c>
      <c r="J184" s="315" t="s">
        <v>34</v>
      </c>
      <c r="K184" s="315" t="s">
        <v>34</v>
      </c>
      <c r="L184" s="315" t="s">
        <v>34</v>
      </c>
      <c r="M184" s="296">
        <v>0</v>
      </c>
      <c r="N184" s="315" t="s">
        <v>34</v>
      </c>
      <c r="O184" s="296">
        <v>0</v>
      </c>
      <c r="P184" s="315" t="s">
        <v>34</v>
      </c>
      <c r="Q184" s="315" t="s">
        <v>34</v>
      </c>
      <c r="R184" s="315" t="s">
        <v>34</v>
      </c>
      <c r="S184" s="296">
        <v>0</v>
      </c>
      <c r="T184" s="315" t="s">
        <v>34</v>
      </c>
      <c r="U184" s="296">
        <v>0</v>
      </c>
      <c r="V184" s="315" t="s">
        <v>34</v>
      </c>
      <c r="W184" s="315" t="s">
        <v>34</v>
      </c>
      <c r="X184" s="315" t="s">
        <v>34</v>
      </c>
    </row>
    <row r="185" spans="1:24" ht="15" thickBot="1" x14ac:dyDescent="0.35">
      <c r="A185" s="4" t="s">
        <v>3441</v>
      </c>
      <c r="B185" s="309" t="s">
        <v>212</v>
      </c>
      <c r="C185" s="315" t="s">
        <v>179</v>
      </c>
      <c r="D185" s="315" t="s">
        <v>1593</v>
      </c>
      <c r="E185" s="315" t="s">
        <v>1594</v>
      </c>
      <c r="F185" s="315" t="s">
        <v>1249</v>
      </c>
      <c r="G185" s="296">
        <v>0</v>
      </c>
      <c r="H185" s="315" t="s">
        <v>34</v>
      </c>
      <c r="I185" s="296">
        <v>0</v>
      </c>
      <c r="J185" s="315" t="s">
        <v>34</v>
      </c>
      <c r="K185" s="315" t="s">
        <v>461</v>
      </c>
      <c r="L185" s="315" t="s">
        <v>34</v>
      </c>
      <c r="M185" s="296">
        <v>0</v>
      </c>
      <c r="N185" s="315" t="s">
        <v>34</v>
      </c>
      <c r="O185" s="296">
        <v>0</v>
      </c>
      <c r="P185" s="315" t="s">
        <v>34</v>
      </c>
      <c r="Q185" s="315" t="s">
        <v>461</v>
      </c>
      <c r="R185" s="315" t="s">
        <v>34</v>
      </c>
      <c r="S185" s="296">
        <v>0</v>
      </c>
      <c r="T185" s="315" t="s">
        <v>34</v>
      </c>
      <c r="U185" s="296">
        <v>0</v>
      </c>
      <c r="V185" s="315" t="s">
        <v>34</v>
      </c>
      <c r="W185" s="315" t="s">
        <v>461</v>
      </c>
      <c r="X185" s="315" t="s">
        <v>34</v>
      </c>
    </row>
    <row r="186" spans="1:24" ht="15" thickBot="1" x14ac:dyDescent="0.35">
      <c r="A186" s="4" t="s">
        <v>3442</v>
      </c>
      <c r="B186" s="309" t="s">
        <v>213</v>
      </c>
      <c r="C186" s="315" t="s">
        <v>179</v>
      </c>
      <c r="D186" s="315" t="s">
        <v>1134</v>
      </c>
      <c r="E186" s="315" t="s">
        <v>1608</v>
      </c>
      <c r="F186" s="315" t="s">
        <v>1055</v>
      </c>
      <c r="G186" s="296">
        <v>1</v>
      </c>
      <c r="H186" s="316" t="s">
        <v>1609</v>
      </c>
      <c r="I186" s="296">
        <v>1</v>
      </c>
      <c r="J186" s="316" t="s">
        <v>551</v>
      </c>
      <c r="K186" s="315" t="s">
        <v>34</v>
      </c>
      <c r="L186" s="315" t="s">
        <v>1078</v>
      </c>
      <c r="M186" s="296">
        <v>50</v>
      </c>
      <c r="N186" s="316" t="s">
        <v>1610</v>
      </c>
      <c r="O186" s="296">
        <v>0.28999999999999998</v>
      </c>
      <c r="P186" s="316" t="s">
        <v>551</v>
      </c>
      <c r="Q186" s="315" t="s">
        <v>460</v>
      </c>
      <c r="R186" s="315" t="s">
        <v>1078</v>
      </c>
      <c r="S186" s="296">
        <v>0</v>
      </c>
      <c r="T186" s="315" t="s">
        <v>34</v>
      </c>
      <c r="U186" s="296">
        <v>0</v>
      </c>
      <c r="V186" s="315" t="s">
        <v>34</v>
      </c>
      <c r="W186" s="315" t="s">
        <v>461</v>
      </c>
      <c r="X186" s="315" t="s">
        <v>34</v>
      </c>
    </row>
    <row r="187" spans="1:24" ht="15" thickBot="1" x14ac:dyDescent="0.35">
      <c r="A187" s="4" t="s">
        <v>3443</v>
      </c>
      <c r="B187" s="309" t="s">
        <v>214</v>
      </c>
      <c r="C187" s="315" t="s">
        <v>179</v>
      </c>
      <c r="D187" s="315" t="s">
        <v>1134</v>
      </c>
      <c r="E187" s="315" t="s">
        <v>785</v>
      </c>
      <c r="F187" s="315" t="s">
        <v>1081</v>
      </c>
      <c r="G187" s="296">
        <v>0</v>
      </c>
      <c r="H187" s="315" t="s">
        <v>34</v>
      </c>
      <c r="I187" s="296">
        <v>0</v>
      </c>
      <c r="J187" s="315" t="s">
        <v>34</v>
      </c>
      <c r="K187" s="315" t="s">
        <v>461</v>
      </c>
      <c r="L187" s="315" t="s">
        <v>34</v>
      </c>
      <c r="M187" s="296">
        <v>0</v>
      </c>
      <c r="N187" s="315" t="s">
        <v>34</v>
      </c>
      <c r="O187" s="296">
        <v>0</v>
      </c>
      <c r="P187" s="315" t="s">
        <v>34</v>
      </c>
      <c r="Q187" s="315" t="s">
        <v>461</v>
      </c>
      <c r="R187" s="315" t="s">
        <v>34</v>
      </c>
      <c r="S187" s="296">
        <v>0</v>
      </c>
      <c r="T187" s="315" t="s">
        <v>34</v>
      </c>
      <c r="U187" s="296">
        <v>0</v>
      </c>
      <c r="V187" s="315" t="s">
        <v>34</v>
      </c>
      <c r="W187" s="315" t="s">
        <v>461</v>
      </c>
      <c r="X187" s="315" t="s">
        <v>34</v>
      </c>
    </row>
    <row r="188" spans="1:24" ht="15" thickBot="1" x14ac:dyDescent="0.35">
      <c r="A188" s="4" t="s">
        <v>3444</v>
      </c>
      <c r="B188" s="309" t="s">
        <v>215</v>
      </c>
      <c r="C188" s="315" t="s">
        <v>179</v>
      </c>
      <c r="D188" s="315" t="s">
        <v>1131</v>
      </c>
      <c r="E188" s="315" t="s">
        <v>1637</v>
      </c>
      <c r="F188" s="315" t="s">
        <v>1087</v>
      </c>
      <c r="G188" s="296">
        <v>1.05</v>
      </c>
      <c r="H188" s="316" t="s">
        <v>1638</v>
      </c>
      <c r="I188" s="296">
        <v>1.05</v>
      </c>
      <c r="J188" s="316" t="s">
        <v>1639</v>
      </c>
      <c r="K188" s="315" t="s">
        <v>461</v>
      </c>
      <c r="L188" s="315" t="s">
        <v>1144</v>
      </c>
      <c r="M188" s="304">
        <v>0</v>
      </c>
      <c r="N188" s="315" t="s">
        <v>34</v>
      </c>
      <c r="O188" s="304">
        <v>0</v>
      </c>
      <c r="P188" s="315" t="s">
        <v>34</v>
      </c>
      <c r="Q188" s="315" t="s">
        <v>34</v>
      </c>
      <c r="R188" s="315" t="s">
        <v>34</v>
      </c>
      <c r="S188" s="304">
        <v>0</v>
      </c>
      <c r="T188" s="315" t="s">
        <v>34</v>
      </c>
      <c r="U188" s="304">
        <v>0</v>
      </c>
      <c r="V188" s="315" t="s">
        <v>34</v>
      </c>
      <c r="W188" s="315" t="s">
        <v>34</v>
      </c>
      <c r="X188" s="315" t="s">
        <v>34</v>
      </c>
    </row>
    <row r="189" spans="1:24" ht="15" thickBot="1" x14ac:dyDescent="0.35">
      <c r="A189" s="4" t="s">
        <v>3445</v>
      </c>
      <c r="B189" s="309" t="s">
        <v>218</v>
      </c>
      <c r="C189" s="315" t="s">
        <v>179</v>
      </c>
      <c r="D189" s="315" t="s">
        <v>1643</v>
      </c>
      <c r="E189" s="315" t="s">
        <v>1644</v>
      </c>
      <c r="F189" s="315" t="s">
        <v>1249</v>
      </c>
      <c r="G189" s="296">
        <v>0</v>
      </c>
      <c r="H189" s="315" t="s">
        <v>34</v>
      </c>
      <c r="I189" s="296">
        <v>0</v>
      </c>
      <c r="J189" s="315" t="s">
        <v>34</v>
      </c>
      <c r="K189" s="315" t="s">
        <v>461</v>
      </c>
      <c r="L189" s="315" t="s">
        <v>34</v>
      </c>
      <c r="M189" s="296">
        <v>0</v>
      </c>
      <c r="N189" s="315" t="s">
        <v>34</v>
      </c>
      <c r="O189" s="296">
        <v>0</v>
      </c>
      <c r="P189" s="315" t="s">
        <v>34</v>
      </c>
      <c r="Q189" s="315" t="s">
        <v>461</v>
      </c>
      <c r="R189" s="315" t="s">
        <v>34</v>
      </c>
      <c r="S189" s="296">
        <v>0</v>
      </c>
      <c r="T189" s="315" t="s">
        <v>34</v>
      </c>
      <c r="U189" s="296">
        <v>0</v>
      </c>
      <c r="V189" s="315" t="s">
        <v>34</v>
      </c>
      <c r="W189" s="315" t="s">
        <v>461</v>
      </c>
      <c r="X189" s="315" t="s">
        <v>34</v>
      </c>
    </row>
    <row r="190" spans="1:24" ht="15" thickBot="1" x14ac:dyDescent="0.35">
      <c r="A190" s="4" t="s">
        <v>3446</v>
      </c>
      <c r="B190" s="309" t="s">
        <v>219</v>
      </c>
      <c r="C190" s="315" t="s">
        <v>179</v>
      </c>
      <c r="D190" s="315" t="s">
        <v>1237</v>
      </c>
      <c r="E190" s="315" t="s">
        <v>1674</v>
      </c>
      <c r="F190" s="315" t="s">
        <v>1087</v>
      </c>
      <c r="G190" s="296">
        <v>1</v>
      </c>
      <c r="H190" s="316" t="s">
        <v>1543</v>
      </c>
      <c r="I190" s="296">
        <v>1</v>
      </c>
      <c r="J190" s="316" t="s">
        <v>1675</v>
      </c>
      <c r="K190" s="315" t="s">
        <v>461</v>
      </c>
      <c r="L190" s="315" t="s">
        <v>1084</v>
      </c>
      <c r="M190" s="304">
        <v>0</v>
      </c>
      <c r="N190" s="315" t="s">
        <v>34</v>
      </c>
      <c r="O190" s="304">
        <v>0</v>
      </c>
      <c r="P190" s="315" t="s">
        <v>34</v>
      </c>
      <c r="Q190" s="315" t="s">
        <v>34</v>
      </c>
      <c r="R190" s="315" t="s">
        <v>34</v>
      </c>
      <c r="S190" s="304">
        <v>0</v>
      </c>
      <c r="T190" s="315" t="s">
        <v>34</v>
      </c>
      <c r="U190" s="304">
        <v>0</v>
      </c>
      <c r="V190" s="315" t="s">
        <v>34</v>
      </c>
      <c r="W190" s="315" t="s">
        <v>34</v>
      </c>
      <c r="X190" s="315" t="s">
        <v>34</v>
      </c>
    </row>
    <row r="191" spans="1:24" ht="15" thickBot="1" x14ac:dyDescent="0.35">
      <c r="A191" s="4" t="s">
        <v>3447</v>
      </c>
      <c r="B191" s="309" t="s">
        <v>220</v>
      </c>
      <c r="C191" s="315" t="s">
        <v>179</v>
      </c>
      <c r="D191" s="315" t="s">
        <v>1678</v>
      </c>
      <c r="E191" s="315" t="s">
        <v>1679</v>
      </c>
      <c r="F191" s="315" t="s">
        <v>1054</v>
      </c>
      <c r="G191" s="296">
        <v>0.6</v>
      </c>
      <c r="H191" s="316" t="s">
        <v>1680</v>
      </c>
      <c r="I191" s="296">
        <v>0.6</v>
      </c>
      <c r="J191" s="316" t="s">
        <v>1681</v>
      </c>
      <c r="K191" s="315" t="s">
        <v>460</v>
      </c>
      <c r="L191" s="315" t="s">
        <v>1144</v>
      </c>
      <c r="M191" s="304">
        <v>0</v>
      </c>
      <c r="N191" s="315" t="s">
        <v>34</v>
      </c>
      <c r="O191" s="304">
        <v>0</v>
      </c>
      <c r="P191" s="315" t="s">
        <v>34</v>
      </c>
      <c r="Q191" s="315" t="s">
        <v>461</v>
      </c>
      <c r="R191" s="315" t="s">
        <v>34</v>
      </c>
      <c r="S191" s="304">
        <v>0</v>
      </c>
      <c r="T191" s="315" t="s">
        <v>34</v>
      </c>
      <c r="U191" s="304">
        <v>0</v>
      </c>
      <c r="V191" s="315" t="s">
        <v>34</v>
      </c>
      <c r="W191" s="315" t="s">
        <v>461</v>
      </c>
      <c r="X191" s="315" t="s">
        <v>34</v>
      </c>
    </row>
    <row r="192" spans="1:24" ht="15" thickBot="1" x14ac:dyDescent="0.35">
      <c r="A192" s="4" t="s">
        <v>3448</v>
      </c>
      <c r="B192" s="309" t="s">
        <v>221</v>
      </c>
      <c r="C192" s="315" t="s">
        <v>179</v>
      </c>
      <c r="D192" s="315" t="s">
        <v>1692</v>
      </c>
      <c r="E192" s="315" t="s">
        <v>1693</v>
      </c>
      <c r="F192" s="315" t="s">
        <v>1249</v>
      </c>
      <c r="G192" s="304">
        <v>0</v>
      </c>
      <c r="H192" s="315" t="s">
        <v>34</v>
      </c>
      <c r="I192" s="304">
        <v>0</v>
      </c>
      <c r="J192" s="315" t="s">
        <v>34</v>
      </c>
      <c r="K192" s="315" t="s">
        <v>34</v>
      </c>
      <c r="L192" s="315" t="s">
        <v>34</v>
      </c>
      <c r="M192" s="304">
        <v>0</v>
      </c>
      <c r="N192" s="315" t="s">
        <v>34</v>
      </c>
      <c r="O192" s="304">
        <v>0</v>
      </c>
      <c r="P192" s="315" t="s">
        <v>34</v>
      </c>
      <c r="Q192" s="315" t="s">
        <v>34</v>
      </c>
      <c r="R192" s="315" t="s">
        <v>34</v>
      </c>
      <c r="S192" s="304">
        <v>0</v>
      </c>
      <c r="T192" s="315" t="s">
        <v>34</v>
      </c>
      <c r="U192" s="304">
        <v>0</v>
      </c>
      <c r="V192" s="315" t="s">
        <v>34</v>
      </c>
      <c r="W192" s="315" t="s">
        <v>34</v>
      </c>
      <c r="X192" s="315" t="s">
        <v>34</v>
      </c>
    </row>
    <row r="193" spans="1:24" ht="15" thickBot="1" x14ac:dyDescent="0.35">
      <c r="A193" s="4" t="s">
        <v>3449</v>
      </c>
      <c r="B193" s="309" t="s">
        <v>222</v>
      </c>
      <c r="C193" s="315" t="s">
        <v>179</v>
      </c>
      <c r="D193" s="315" t="s">
        <v>1428</v>
      </c>
      <c r="E193" s="315" t="s">
        <v>1696</v>
      </c>
      <c r="F193" s="315" t="s">
        <v>1081</v>
      </c>
      <c r="G193" s="296">
        <v>0</v>
      </c>
      <c r="H193" s="315" t="s">
        <v>34</v>
      </c>
      <c r="I193" s="296">
        <v>0</v>
      </c>
      <c r="J193" s="315" t="s">
        <v>34</v>
      </c>
      <c r="K193" s="315" t="s">
        <v>461</v>
      </c>
      <c r="L193" s="315" t="s">
        <v>34</v>
      </c>
      <c r="M193" s="296">
        <v>0</v>
      </c>
      <c r="N193" s="315" t="s">
        <v>34</v>
      </c>
      <c r="O193" s="296">
        <v>0</v>
      </c>
      <c r="P193" s="315" t="s">
        <v>34</v>
      </c>
      <c r="Q193" s="315" t="s">
        <v>461</v>
      </c>
      <c r="R193" s="315" t="s">
        <v>34</v>
      </c>
      <c r="S193" s="296">
        <v>0</v>
      </c>
      <c r="T193" s="315" t="s">
        <v>34</v>
      </c>
      <c r="U193" s="296">
        <v>0</v>
      </c>
      <c r="V193" s="315" t="s">
        <v>34</v>
      </c>
      <c r="W193" s="315" t="s">
        <v>461</v>
      </c>
      <c r="X193" s="315" t="s">
        <v>34</v>
      </c>
    </row>
    <row r="194" spans="1:24" ht="15" thickBot="1" x14ac:dyDescent="0.35">
      <c r="A194" s="4" t="s">
        <v>3450</v>
      </c>
      <c r="B194" s="309" t="s">
        <v>223</v>
      </c>
      <c r="C194" s="315" t="s">
        <v>179</v>
      </c>
      <c r="D194" s="315" t="s">
        <v>1131</v>
      </c>
      <c r="E194" s="315" t="s">
        <v>1709</v>
      </c>
      <c r="F194" s="315" t="s">
        <v>1055</v>
      </c>
      <c r="G194" s="296">
        <v>1</v>
      </c>
      <c r="H194" s="316" t="s">
        <v>1710</v>
      </c>
      <c r="I194" s="296">
        <v>0.84770000000000001</v>
      </c>
      <c r="J194" s="315" t="s">
        <v>34</v>
      </c>
      <c r="K194" s="315" t="s">
        <v>460</v>
      </c>
      <c r="L194" s="315" t="s">
        <v>1084</v>
      </c>
      <c r="M194" s="296">
        <v>0.5</v>
      </c>
      <c r="N194" s="316" t="s">
        <v>1398</v>
      </c>
      <c r="O194" s="296">
        <v>0.42620000000000002</v>
      </c>
      <c r="P194" s="315" t="s">
        <v>34</v>
      </c>
      <c r="Q194" s="315" t="s">
        <v>460</v>
      </c>
      <c r="R194" s="315" t="s">
        <v>34</v>
      </c>
      <c r="S194" s="304">
        <v>0</v>
      </c>
      <c r="T194" s="315" t="s">
        <v>34</v>
      </c>
      <c r="U194" s="304">
        <v>0</v>
      </c>
      <c r="V194" s="315" t="s">
        <v>34</v>
      </c>
      <c r="W194" s="315" t="s">
        <v>34</v>
      </c>
      <c r="X194" s="315" t="s">
        <v>34</v>
      </c>
    </row>
    <row r="195" spans="1:24" ht="15" thickBot="1" x14ac:dyDescent="0.35">
      <c r="A195" s="4" t="s">
        <v>3451</v>
      </c>
      <c r="B195" s="309" t="s">
        <v>224</v>
      </c>
      <c r="C195" s="315" t="s">
        <v>179</v>
      </c>
      <c r="D195" s="315" t="s">
        <v>1732</v>
      </c>
      <c r="E195" s="315" t="s">
        <v>1733</v>
      </c>
      <c r="F195" s="315" t="s">
        <v>1054</v>
      </c>
      <c r="G195" s="296">
        <v>0.5</v>
      </c>
      <c r="H195" s="316" t="s">
        <v>1211</v>
      </c>
      <c r="I195" s="296">
        <v>0.5</v>
      </c>
      <c r="J195" s="316" t="s">
        <v>1734</v>
      </c>
      <c r="K195" s="315" t="s">
        <v>461</v>
      </c>
      <c r="L195" s="315" t="s">
        <v>34</v>
      </c>
      <c r="M195" s="304">
        <v>0</v>
      </c>
      <c r="N195" s="315" t="s">
        <v>34</v>
      </c>
      <c r="O195" s="304">
        <v>0</v>
      </c>
      <c r="P195" s="315" t="s">
        <v>34</v>
      </c>
      <c r="Q195" s="315" t="s">
        <v>34</v>
      </c>
      <c r="R195" s="315" t="s">
        <v>34</v>
      </c>
      <c r="S195" s="304">
        <v>0</v>
      </c>
      <c r="T195" s="315" t="s">
        <v>34</v>
      </c>
      <c r="U195" s="304">
        <v>0</v>
      </c>
      <c r="V195" s="315" t="s">
        <v>34</v>
      </c>
      <c r="W195" s="315" t="s">
        <v>34</v>
      </c>
      <c r="X195" s="315" t="s">
        <v>34</v>
      </c>
    </row>
    <row r="196" spans="1:24" ht="15" thickBot="1" x14ac:dyDescent="0.35">
      <c r="A196" s="4" t="s">
        <v>3452</v>
      </c>
      <c r="B196" s="309" t="s">
        <v>225</v>
      </c>
      <c r="C196" s="315" t="s">
        <v>179</v>
      </c>
      <c r="D196" s="315" t="s">
        <v>1145</v>
      </c>
      <c r="E196" s="315" t="s">
        <v>1744</v>
      </c>
      <c r="F196" s="315" t="s">
        <v>1087</v>
      </c>
      <c r="G196" s="296">
        <v>2</v>
      </c>
      <c r="H196" s="316" t="s">
        <v>1482</v>
      </c>
      <c r="I196" s="296">
        <v>1.9907999999999999</v>
      </c>
      <c r="J196" s="315" t="s">
        <v>34</v>
      </c>
      <c r="K196" s="315" t="s">
        <v>460</v>
      </c>
      <c r="L196" s="315" t="s">
        <v>1084</v>
      </c>
      <c r="M196" s="304">
        <v>0</v>
      </c>
      <c r="N196" s="315" t="s">
        <v>34</v>
      </c>
      <c r="O196" s="304">
        <v>0</v>
      </c>
      <c r="P196" s="315" t="s">
        <v>34</v>
      </c>
      <c r="Q196" s="315" t="s">
        <v>34</v>
      </c>
      <c r="R196" s="315" t="s">
        <v>34</v>
      </c>
      <c r="S196" s="304">
        <v>0</v>
      </c>
      <c r="T196" s="315" t="s">
        <v>34</v>
      </c>
      <c r="U196" s="304">
        <v>0</v>
      </c>
      <c r="V196" s="315" t="s">
        <v>34</v>
      </c>
      <c r="W196" s="315" t="s">
        <v>34</v>
      </c>
      <c r="X196" s="315" t="s">
        <v>34</v>
      </c>
    </row>
    <row r="197" spans="1:24" ht="15" thickBot="1" x14ac:dyDescent="0.35">
      <c r="A197" s="4" t="s">
        <v>3453</v>
      </c>
      <c r="B197" s="309" t="s">
        <v>226</v>
      </c>
      <c r="C197" s="315" t="s">
        <v>179</v>
      </c>
      <c r="D197" s="315" t="s">
        <v>1111</v>
      </c>
      <c r="E197" s="315" t="s">
        <v>1747</v>
      </c>
      <c r="F197" s="315" t="s">
        <v>1055</v>
      </c>
      <c r="G197" s="296">
        <v>0.5</v>
      </c>
      <c r="H197" s="316" t="s">
        <v>1163</v>
      </c>
      <c r="I197" s="296">
        <v>0.45910000000000001</v>
      </c>
      <c r="J197" s="316" t="s">
        <v>1177</v>
      </c>
      <c r="K197" s="315" t="s">
        <v>461</v>
      </c>
      <c r="L197" s="315" t="s">
        <v>1144</v>
      </c>
      <c r="M197" s="296">
        <v>0</v>
      </c>
      <c r="N197" s="315" t="s">
        <v>34</v>
      </c>
      <c r="O197" s="296">
        <v>0</v>
      </c>
      <c r="P197" s="315" t="s">
        <v>34</v>
      </c>
      <c r="Q197" s="315" t="s">
        <v>461</v>
      </c>
      <c r="R197" s="315" t="s">
        <v>1144</v>
      </c>
      <c r="S197" s="296">
        <v>0</v>
      </c>
      <c r="T197" s="315" t="s">
        <v>34</v>
      </c>
      <c r="U197" s="296">
        <v>0</v>
      </c>
      <c r="V197" s="315" t="s">
        <v>34</v>
      </c>
      <c r="W197" s="315" t="s">
        <v>461</v>
      </c>
      <c r="X197" s="315" t="s">
        <v>1144</v>
      </c>
    </row>
    <row r="198" spans="1:24" ht="15" thickBot="1" x14ac:dyDescent="0.35">
      <c r="A198" s="4" t="s">
        <v>3454</v>
      </c>
      <c r="B198" s="309" t="s">
        <v>227</v>
      </c>
      <c r="C198" s="315" t="s">
        <v>179</v>
      </c>
      <c r="D198" s="315" t="s">
        <v>1504</v>
      </c>
      <c r="E198" s="315" t="s">
        <v>1756</v>
      </c>
      <c r="F198" s="315" t="s">
        <v>1087</v>
      </c>
      <c r="G198" s="296">
        <v>1</v>
      </c>
      <c r="H198" s="316" t="s">
        <v>1757</v>
      </c>
      <c r="I198" s="296">
        <v>0.99309999999999998</v>
      </c>
      <c r="J198" s="316" t="s">
        <v>1437</v>
      </c>
      <c r="K198" s="315" t="s">
        <v>460</v>
      </c>
      <c r="L198" s="315" t="s">
        <v>1271</v>
      </c>
      <c r="M198" s="296">
        <v>0</v>
      </c>
      <c r="N198" s="315" t="s">
        <v>34</v>
      </c>
      <c r="O198" s="304">
        <v>0</v>
      </c>
      <c r="P198" s="315" t="s">
        <v>34</v>
      </c>
      <c r="Q198" s="315" t="s">
        <v>34</v>
      </c>
      <c r="R198" s="315" t="s">
        <v>34</v>
      </c>
      <c r="S198" s="304">
        <v>0</v>
      </c>
      <c r="T198" s="315" t="s">
        <v>34</v>
      </c>
      <c r="U198" s="304">
        <v>0</v>
      </c>
      <c r="V198" s="315" t="s">
        <v>34</v>
      </c>
      <c r="W198" s="315" t="s">
        <v>34</v>
      </c>
      <c r="X198" s="315" t="s">
        <v>34</v>
      </c>
    </row>
    <row r="199" spans="1:24" ht="15" thickBot="1" x14ac:dyDescent="0.35">
      <c r="A199" s="4" t="s">
        <v>3455</v>
      </c>
      <c r="B199" s="309" t="s">
        <v>228</v>
      </c>
      <c r="C199" s="315" t="s">
        <v>179</v>
      </c>
      <c r="D199" s="315" t="s">
        <v>1152</v>
      </c>
      <c r="E199" s="315" t="s">
        <v>1764</v>
      </c>
      <c r="F199" s="315" t="s">
        <v>1087</v>
      </c>
      <c r="G199" s="296">
        <v>1</v>
      </c>
      <c r="H199" s="316" t="s">
        <v>1765</v>
      </c>
      <c r="I199" s="296">
        <v>1</v>
      </c>
      <c r="J199" s="316" t="s">
        <v>1766</v>
      </c>
      <c r="K199" s="315" t="s">
        <v>461</v>
      </c>
      <c r="L199" s="315" t="s">
        <v>1084</v>
      </c>
      <c r="M199" s="296">
        <v>0</v>
      </c>
      <c r="N199" s="315" t="s">
        <v>34</v>
      </c>
      <c r="O199" s="296">
        <v>0</v>
      </c>
      <c r="P199" s="315" t="s">
        <v>34</v>
      </c>
      <c r="Q199" s="315" t="s">
        <v>461</v>
      </c>
      <c r="R199" s="315" t="s">
        <v>34</v>
      </c>
      <c r="S199" s="296">
        <v>0</v>
      </c>
      <c r="T199" s="315" t="s">
        <v>34</v>
      </c>
      <c r="U199" s="296">
        <v>0</v>
      </c>
      <c r="V199" s="315" t="s">
        <v>34</v>
      </c>
      <c r="W199" s="315" t="s">
        <v>461</v>
      </c>
      <c r="X199" s="315" t="s">
        <v>34</v>
      </c>
    </row>
    <row r="200" spans="1:24" ht="15" thickBot="1" x14ac:dyDescent="0.35">
      <c r="A200" s="4" t="s">
        <v>3456</v>
      </c>
      <c r="B200" s="309" t="s">
        <v>229</v>
      </c>
      <c r="C200" s="315" t="s">
        <v>179</v>
      </c>
      <c r="D200" s="315" t="s">
        <v>1225</v>
      </c>
      <c r="E200" s="315" t="s">
        <v>1767</v>
      </c>
      <c r="F200" s="315" t="s">
        <v>1087</v>
      </c>
      <c r="G200" s="296">
        <v>0.95620000000000005</v>
      </c>
      <c r="H200" s="316" t="s">
        <v>1304</v>
      </c>
      <c r="I200" s="296">
        <v>0.95620000000000005</v>
      </c>
      <c r="J200" s="316" t="s">
        <v>1768</v>
      </c>
      <c r="K200" s="315" t="s">
        <v>461</v>
      </c>
      <c r="L200" s="315" t="s">
        <v>1084</v>
      </c>
      <c r="M200" s="296">
        <v>0.6</v>
      </c>
      <c r="N200" s="316" t="s">
        <v>1769</v>
      </c>
      <c r="O200" s="296">
        <v>0.6</v>
      </c>
      <c r="P200" s="316" t="s">
        <v>1770</v>
      </c>
      <c r="Q200" s="315" t="s">
        <v>461</v>
      </c>
      <c r="R200" s="315" t="s">
        <v>1771</v>
      </c>
      <c r="S200" s="304">
        <v>0</v>
      </c>
      <c r="T200" s="315" t="s">
        <v>34</v>
      </c>
      <c r="U200" s="304">
        <v>0</v>
      </c>
      <c r="V200" s="315" t="s">
        <v>34</v>
      </c>
      <c r="W200" s="315" t="s">
        <v>34</v>
      </c>
      <c r="X200" s="315" t="s">
        <v>34</v>
      </c>
    </row>
    <row r="201" spans="1:24" ht="15" thickBot="1" x14ac:dyDescent="0.35">
      <c r="A201" s="4" t="s">
        <v>3457</v>
      </c>
      <c r="B201" s="309" t="s">
        <v>230</v>
      </c>
      <c r="C201" s="315" t="s">
        <v>179</v>
      </c>
      <c r="D201" s="315" t="s">
        <v>1237</v>
      </c>
      <c r="E201" s="315" t="s">
        <v>1805</v>
      </c>
      <c r="F201" s="315" t="s">
        <v>1087</v>
      </c>
      <c r="G201" s="296">
        <v>0.75</v>
      </c>
      <c r="H201" s="316" t="s">
        <v>1538</v>
      </c>
      <c r="I201" s="296">
        <v>0.75</v>
      </c>
      <c r="J201" s="316" t="s">
        <v>1806</v>
      </c>
      <c r="K201" s="315" t="s">
        <v>461</v>
      </c>
      <c r="L201" s="315" t="s">
        <v>1084</v>
      </c>
      <c r="M201" s="296">
        <v>0.35</v>
      </c>
      <c r="N201" s="316" t="s">
        <v>1807</v>
      </c>
      <c r="O201" s="296">
        <v>0.35</v>
      </c>
      <c r="P201" s="316" t="s">
        <v>1808</v>
      </c>
      <c r="Q201" s="315" t="s">
        <v>461</v>
      </c>
      <c r="R201" s="315" t="s">
        <v>1084</v>
      </c>
      <c r="S201" s="304">
        <v>0</v>
      </c>
      <c r="T201" s="315" t="s">
        <v>34</v>
      </c>
      <c r="U201" s="304">
        <v>0</v>
      </c>
      <c r="V201" s="315" t="s">
        <v>34</v>
      </c>
      <c r="W201" s="315" t="s">
        <v>34</v>
      </c>
      <c r="X201" s="315" t="s">
        <v>34</v>
      </c>
    </row>
    <row r="202" spans="1:24" ht="15" thickBot="1" x14ac:dyDescent="0.35">
      <c r="A202" s="4" t="s">
        <v>3458</v>
      </c>
      <c r="B202" s="309" t="s">
        <v>231</v>
      </c>
      <c r="C202" s="315" t="s">
        <v>179</v>
      </c>
      <c r="D202" s="315" t="s">
        <v>1408</v>
      </c>
      <c r="E202" s="315" t="s">
        <v>34</v>
      </c>
      <c r="F202" s="315" t="s">
        <v>1087</v>
      </c>
      <c r="G202" s="296">
        <v>1</v>
      </c>
      <c r="H202" s="316" t="s">
        <v>1816</v>
      </c>
      <c r="I202" s="296">
        <v>1</v>
      </c>
      <c r="J202" s="316" t="s">
        <v>1817</v>
      </c>
      <c r="K202" s="315" t="s">
        <v>461</v>
      </c>
      <c r="L202" s="315" t="s">
        <v>1084</v>
      </c>
      <c r="M202" s="304">
        <v>0</v>
      </c>
      <c r="N202" s="315" t="s">
        <v>34</v>
      </c>
      <c r="O202" s="304">
        <v>0</v>
      </c>
      <c r="P202" s="315" t="s">
        <v>34</v>
      </c>
      <c r="Q202" s="315" t="s">
        <v>34</v>
      </c>
      <c r="R202" s="315" t="s">
        <v>34</v>
      </c>
      <c r="S202" s="304">
        <v>0</v>
      </c>
      <c r="T202" s="315" t="s">
        <v>34</v>
      </c>
      <c r="U202" s="304">
        <v>0</v>
      </c>
      <c r="V202" s="315" t="s">
        <v>34</v>
      </c>
      <c r="W202" s="315" t="s">
        <v>34</v>
      </c>
      <c r="X202" s="315" t="s">
        <v>34</v>
      </c>
    </row>
    <row r="203" spans="1:24" ht="15" thickBot="1" x14ac:dyDescent="0.35">
      <c r="A203" s="4" t="s">
        <v>3459</v>
      </c>
      <c r="B203" s="309" t="s">
        <v>232</v>
      </c>
      <c r="C203" s="315" t="s">
        <v>179</v>
      </c>
      <c r="D203" s="315" t="s">
        <v>1145</v>
      </c>
      <c r="E203" s="315" t="s">
        <v>1803</v>
      </c>
      <c r="F203" s="315" t="s">
        <v>1087</v>
      </c>
      <c r="G203" s="296">
        <v>1</v>
      </c>
      <c r="H203" s="316" t="s">
        <v>1206</v>
      </c>
      <c r="I203" s="296">
        <v>0.82550000000000001</v>
      </c>
      <c r="J203" s="316" t="s">
        <v>983</v>
      </c>
      <c r="K203" s="315" t="s">
        <v>34</v>
      </c>
      <c r="L203" s="315" t="s">
        <v>1084</v>
      </c>
      <c r="M203" s="296">
        <v>0.33</v>
      </c>
      <c r="N203" s="316" t="s">
        <v>1822</v>
      </c>
      <c r="O203" s="296">
        <v>0.26</v>
      </c>
      <c r="P203" s="316" t="s">
        <v>1823</v>
      </c>
      <c r="Q203" s="315" t="s">
        <v>461</v>
      </c>
      <c r="R203" s="315" t="s">
        <v>1117</v>
      </c>
      <c r="S203" s="304">
        <v>0</v>
      </c>
      <c r="T203" s="315" t="s">
        <v>34</v>
      </c>
      <c r="U203" s="304">
        <v>0</v>
      </c>
      <c r="V203" s="315" t="s">
        <v>34</v>
      </c>
      <c r="W203" s="315" t="s">
        <v>34</v>
      </c>
      <c r="X203" s="315" t="s">
        <v>34</v>
      </c>
    </row>
    <row r="204" spans="1:24" ht="15" thickBot="1" x14ac:dyDescent="0.35">
      <c r="A204" s="4" t="s">
        <v>3460</v>
      </c>
      <c r="B204" s="309" t="s">
        <v>233</v>
      </c>
      <c r="C204" s="315" t="s">
        <v>179</v>
      </c>
      <c r="D204" s="315" t="s">
        <v>1119</v>
      </c>
      <c r="E204" s="315" t="s">
        <v>1845</v>
      </c>
      <c r="F204" s="315" t="s">
        <v>1087</v>
      </c>
      <c r="G204" s="296">
        <v>1</v>
      </c>
      <c r="H204" s="316" t="s">
        <v>1538</v>
      </c>
      <c r="I204" s="296">
        <v>1</v>
      </c>
      <c r="J204" s="316" t="s">
        <v>1808</v>
      </c>
      <c r="K204" s="315" t="s">
        <v>461</v>
      </c>
      <c r="L204" s="315" t="s">
        <v>1084</v>
      </c>
      <c r="M204" s="296">
        <v>0</v>
      </c>
      <c r="N204" s="316" t="s">
        <v>551</v>
      </c>
      <c r="O204" s="296">
        <v>0</v>
      </c>
      <c r="P204" s="316" t="s">
        <v>551</v>
      </c>
      <c r="Q204" s="315" t="s">
        <v>461</v>
      </c>
      <c r="R204" s="315" t="s">
        <v>1193</v>
      </c>
      <c r="S204" s="296">
        <v>0</v>
      </c>
      <c r="T204" s="316" t="s">
        <v>551</v>
      </c>
      <c r="U204" s="296">
        <v>0</v>
      </c>
      <c r="V204" s="316" t="s">
        <v>551</v>
      </c>
      <c r="W204" s="315" t="s">
        <v>461</v>
      </c>
      <c r="X204" s="315" t="s">
        <v>1193</v>
      </c>
    </row>
    <row r="205" spans="1:24" ht="15" thickBot="1" x14ac:dyDescent="0.35">
      <c r="A205" s="4" t="s">
        <v>3461</v>
      </c>
      <c r="B205" s="309" t="s">
        <v>234</v>
      </c>
      <c r="C205" s="315" t="s">
        <v>179</v>
      </c>
      <c r="D205" s="315" t="s">
        <v>1214</v>
      </c>
      <c r="E205" s="315" t="s">
        <v>1846</v>
      </c>
      <c r="F205" s="315" t="s">
        <v>1087</v>
      </c>
      <c r="G205" s="296">
        <v>0.8</v>
      </c>
      <c r="H205" s="316" t="s">
        <v>1847</v>
      </c>
      <c r="I205" s="296">
        <v>0.72719999999999996</v>
      </c>
      <c r="J205" s="316" t="s">
        <v>1848</v>
      </c>
      <c r="K205" s="315" t="s">
        <v>460</v>
      </c>
      <c r="L205" s="315" t="s">
        <v>1084</v>
      </c>
      <c r="M205" s="304">
        <v>0</v>
      </c>
      <c r="N205" s="315" t="s">
        <v>34</v>
      </c>
      <c r="O205" s="304">
        <v>0</v>
      </c>
      <c r="P205" s="315" t="s">
        <v>34</v>
      </c>
      <c r="Q205" s="315" t="s">
        <v>34</v>
      </c>
      <c r="R205" s="315" t="s">
        <v>34</v>
      </c>
      <c r="S205" s="304">
        <v>0</v>
      </c>
      <c r="T205" s="315" t="s">
        <v>34</v>
      </c>
      <c r="U205" s="304">
        <v>0</v>
      </c>
      <c r="V205" s="315" t="s">
        <v>34</v>
      </c>
      <c r="W205" s="315" t="s">
        <v>34</v>
      </c>
      <c r="X205" s="315" t="s">
        <v>34</v>
      </c>
    </row>
    <row r="206" spans="1:24" ht="15" thickBot="1" x14ac:dyDescent="0.35">
      <c r="A206" s="4" t="s">
        <v>3462</v>
      </c>
      <c r="B206" s="309" t="s">
        <v>235</v>
      </c>
      <c r="C206" s="315" t="s">
        <v>179</v>
      </c>
      <c r="D206" s="315" t="s">
        <v>1106</v>
      </c>
      <c r="E206" s="315" t="s">
        <v>1856</v>
      </c>
      <c r="F206" s="315" t="s">
        <v>1055</v>
      </c>
      <c r="G206" s="296">
        <v>0.4</v>
      </c>
      <c r="H206" s="316" t="s">
        <v>1548</v>
      </c>
      <c r="I206" s="296">
        <v>0.4</v>
      </c>
      <c r="J206" s="315" t="s">
        <v>34</v>
      </c>
      <c r="K206" s="315" t="s">
        <v>460</v>
      </c>
      <c r="L206" s="315" t="s">
        <v>1078</v>
      </c>
      <c r="M206" s="296">
        <v>0</v>
      </c>
      <c r="N206" s="315" t="s">
        <v>34</v>
      </c>
      <c r="O206" s="296">
        <v>0</v>
      </c>
      <c r="P206" s="315" t="s">
        <v>34</v>
      </c>
      <c r="Q206" s="315" t="s">
        <v>461</v>
      </c>
      <c r="R206" s="315" t="s">
        <v>34</v>
      </c>
      <c r="S206" s="296">
        <v>0</v>
      </c>
      <c r="T206" s="315" t="s">
        <v>34</v>
      </c>
      <c r="U206" s="296">
        <v>0</v>
      </c>
      <c r="V206" s="315" t="s">
        <v>34</v>
      </c>
      <c r="W206" s="315" t="s">
        <v>461</v>
      </c>
      <c r="X206" s="315" t="s">
        <v>34</v>
      </c>
    </row>
    <row r="207" spans="1:24" ht="15" thickBot="1" x14ac:dyDescent="0.35">
      <c r="A207" s="4" t="s">
        <v>3463</v>
      </c>
      <c r="B207" s="309" t="s">
        <v>236</v>
      </c>
      <c r="C207" s="315" t="s">
        <v>179</v>
      </c>
      <c r="D207" s="315" t="s">
        <v>1085</v>
      </c>
      <c r="E207" s="315" t="s">
        <v>1863</v>
      </c>
      <c r="F207" s="315" t="s">
        <v>1087</v>
      </c>
      <c r="G207" s="296">
        <v>1</v>
      </c>
      <c r="H207" s="316" t="s">
        <v>1864</v>
      </c>
      <c r="I207" s="296">
        <v>1.35</v>
      </c>
      <c r="J207" s="315" t="s">
        <v>34</v>
      </c>
      <c r="K207" s="315" t="s">
        <v>460</v>
      </c>
      <c r="L207" s="315" t="s">
        <v>1078</v>
      </c>
      <c r="M207" s="296">
        <v>0.2</v>
      </c>
      <c r="N207" s="316" t="s">
        <v>1865</v>
      </c>
      <c r="O207" s="296">
        <v>0.2</v>
      </c>
      <c r="P207" s="316" t="s">
        <v>1866</v>
      </c>
      <c r="Q207" s="315" t="s">
        <v>461</v>
      </c>
      <c r="R207" s="315" t="s">
        <v>1084</v>
      </c>
      <c r="S207" s="304">
        <v>0</v>
      </c>
      <c r="T207" s="315" t="s">
        <v>34</v>
      </c>
      <c r="U207" s="304">
        <v>0</v>
      </c>
      <c r="V207" s="315" t="s">
        <v>34</v>
      </c>
      <c r="W207" s="315" t="s">
        <v>34</v>
      </c>
      <c r="X207" s="315" t="s">
        <v>34</v>
      </c>
    </row>
    <row r="208" spans="1:24" ht="15" thickBot="1" x14ac:dyDescent="0.35">
      <c r="A208" s="4" t="s">
        <v>3464</v>
      </c>
      <c r="B208" s="309" t="s">
        <v>237</v>
      </c>
      <c r="C208" s="315" t="s">
        <v>179</v>
      </c>
      <c r="D208" s="315" t="s">
        <v>1127</v>
      </c>
      <c r="E208" s="315" t="s">
        <v>1869</v>
      </c>
      <c r="F208" s="315" t="s">
        <v>1183</v>
      </c>
      <c r="G208" s="296">
        <v>1</v>
      </c>
      <c r="H208" s="316" t="s">
        <v>1870</v>
      </c>
      <c r="I208" s="296">
        <v>1</v>
      </c>
      <c r="J208" s="315" t="s">
        <v>34</v>
      </c>
      <c r="K208" s="315" t="s">
        <v>460</v>
      </c>
      <c r="L208" s="315" t="s">
        <v>1271</v>
      </c>
      <c r="M208" s="296">
        <v>1</v>
      </c>
      <c r="N208" s="316" t="s">
        <v>1871</v>
      </c>
      <c r="O208" s="296">
        <v>1</v>
      </c>
      <c r="P208" s="316" t="s">
        <v>1872</v>
      </c>
      <c r="Q208" s="315" t="s">
        <v>461</v>
      </c>
      <c r="R208" s="315" t="s">
        <v>1084</v>
      </c>
      <c r="S208" s="296">
        <v>0</v>
      </c>
      <c r="T208" s="315" t="s">
        <v>34</v>
      </c>
      <c r="U208" s="296">
        <v>0</v>
      </c>
      <c r="V208" s="315" t="s">
        <v>34</v>
      </c>
      <c r="W208" s="315" t="s">
        <v>461</v>
      </c>
      <c r="X208" s="315" t="s">
        <v>34</v>
      </c>
    </row>
    <row r="209" spans="1:24" ht="15" thickBot="1" x14ac:dyDescent="0.35">
      <c r="A209" s="4" t="s">
        <v>3465</v>
      </c>
      <c r="B209" s="309" t="s">
        <v>238</v>
      </c>
      <c r="C209" s="315" t="s">
        <v>179</v>
      </c>
      <c r="D209" s="315" t="s">
        <v>1079</v>
      </c>
      <c r="E209" s="315" t="s">
        <v>1877</v>
      </c>
      <c r="F209" s="315" t="s">
        <v>1183</v>
      </c>
      <c r="G209" s="296">
        <v>0</v>
      </c>
      <c r="H209" s="315" t="s">
        <v>34</v>
      </c>
      <c r="I209" s="296">
        <v>0</v>
      </c>
      <c r="J209" s="315" t="s">
        <v>34</v>
      </c>
      <c r="K209" s="315" t="s">
        <v>461</v>
      </c>
      <c r="L209" s="315" t="s">
        <v>34</v>
      </c>
      <c r="M209" s="296">
        <v>0</v>
      </c>
      <c r="N209" s="315" t="s">
        <v>34</v>
      </c>
      <c r="O209" s="296">
        <v>0</v>
      </c>
      <c r="P209" s="315" t="s">
        <v>34</v>
      </c>
      <c r="Q209" s="315" t="s">
        <v>461</v>
      </c>
      <c r="R209" s="315" t="s">
        <v>34</v>
      </c>
      <c r="S209" s="296">
        <v>0</v>
      </c>
      <c r="T209" s="315" t="s">
        <v>34</v>
      </c>
      <c r="U209" s="296">
        <v>0</v>
      </c>
      <c r="V209" s="315" t="s">
        <v>34</v>
      </c>
      <c r="W209" s="315" t="s">
        <v>461</v>
      </c>
      <c r="X209" s="315" t="s">
        <v>34</v>
      </c>
    </row>
    <row r="210" spans="1:24" ht="15" thickBot="1" x14ac:dyDescent="0.35">
      <c r="A210" s="4" t="s">
        <v>3466</v>
      </c>
      <c r="B210" s="309" t="s">
        <v>239</v>
      </c>
      <c r="C210" s="315" t="s">
        <v>179</v>
      </c>
      <c r="D210" s="315" t="s">
        <v>1509</v>
      </c>
      <c r="E210" s="315" t="s">
        <v>1884</v>
      </c>
      <c r="F210" s="315" t="s">
        <v>1087</v>
      </c>
      <c r="G210" s="296">
        <v>1.5</v>
      </c>
      <c r="H210" s="316" t="s">
        <v>1885</v>
      </c>
      <c r="I210" s="296">
        <v>1.4419999999999999</v>
      </c>
      <c r="J210" s="315" t="s">
        <v>34</v>
      </c>
      <c r="K210" s="315" t="s">
        <v>460</v>
      </c>
      <c r="L210" s="315" t="s">
        <v>1084</v>
      </c>
      <c r="M210" s="304">
        <v>0</v>
      </c>
      <c r="N210" s="315" t="s">
        <v>34</v>
      </c>
      <c r="O210" s="304">
        <v>0</v>
      </c>
      <c r="P210" s="315" t="s">
        <v>34</v>
      </c>
      <c r="Q210" s="315" t="s">
        <v>34</v>
      </c>
      <c r="R210" s="315" t="s">
        <v>34</v>
      </c>
      <c r="S210" s="304">
        <v>0</v>
      </c>
      <c r="T210" s="315" t="s">
        <v>34</v>
      </c>
      <c r="U210" s="304">
        <v>0</v>
      </c>
      <c r="V210" s="315" t="s">
        <v>34</v>
      </c>
      <c r="W210" s="315" t="s">
        <v>34</v>
      </c>
      <c r="X210" s="315" t="s">
        <v>34</v>
      </c>
    </row>
    <row r="211" spans="1:24" ht="15" thickBot="1" x14ac:dyDescent="0.35">
      <c r="A211" s="4" t="s">
        <v>3467</v>
      </c>
      <c r="B211" s="309" t="s">
        <v>240</v>
      </c>
      <c r="C211" s="315" t="s">
        <v>179</v>
      </c>
      <c r="D211" s="315" t="s">
        <v>1512</v>
      </c>
      <c r="E211" s="315" t="s">
        <v>1895</v>
      </c>
      <c r="F211" s="315" t="s">
        <v>1081</v>
      </c>
      <c r="G211" s="296">
        <v>0.99</v>
      </c>
      <c r="H211" s="316" t="s">
        <v>1896</v>
      </c>
      <c r="I211" s="296">
        <v>0.59</v>
      </c>
      <c r="J211" s="315" t="s">
        <v>34</v>
      </c>
      <c r="K211" s="315" t="s">
        <v>460</v>
      </c>
      <c r="L211" s="315" t="s">
        <v>1532</v>
      </c>
      <c r="M211" s="304">
        <v>0</v>
      </c>
      <c r="N211" s="315" t="s">
        <v>34</v>
      </c>
      <c r="O211" s="304">
        <v>0</v>
      </c>
      <c r="P211" s="315" t="s">
        <v>34</v>
      </c>
      <c r="Q211" s="315" t="s">
        <v>34</v>
      </c>
      <c r="R211" s="315" t="s">
        <v>34</v>
      </c>
      <c r="S211" s="304">
        <v>0</v>
      </c>
      <c r="T211" s="315" t="s">
        <v>34</v>
      </c>
      <c r="U211" s="304">
        <v>0</v>
      </c>
      <c r="V211" s="315" t="s">
        <v>34</v>
      </c>
      <c r="W211" s="315" t="s">
        <v>34</v>
      </c>
      <c r="X211" s="315" t="s">
        <v>34</v>
      </c>
    </row>
    <row r="212" spans="1:24" ht="15" thickBot="1" x14ac:dyDescent="0.35">
      <c r="A212" s="4" t="s">
        <v>3468</v>
      </c>
      <c r="B212" s="309" t="s">
        <v>241</v>
      </c>
      <c r="C212" s="315" t="s">
        <v>179</v>
      </c>
      <c r="D212" s="315" t="s">
        <v>1272</v>
      </c>
      <c r="E212" s="315" t="s">
        <v>1900</v>
      </c>
      <c r="F212" s="315" t="s">
        <v>1055</v>
      </c>
      <c r="G212" s="296">
        <v>0.25</v>
      </c>
      <c r="H212" s="316" t="s">
        <v>1506</v>
      </c>
      <c r="I212" s="296">
        <v>0.25</v>
      </c>
      <c r="J212" s="316" t="s">
        <v>1683</v>
      </c>
      <c r="K212" s="315" t="s">
        <v>461</v>
      </c>
      <c r="L212" s="315" t="s">
        <v>1084</v>
      </c>
      <c r="M212" s="296">
        <v>0</v>
      </c>
      <c r="N212" s="315" t="s">
        <v>34</v>
      </c>
      <c r="O212" s="296">
        <v>0</v>
      </c>
      <c r="P212" s="315" t="s">
        <v>34</v>
      </c>
      <c r="Q212" s="315" t="s">
        <v>461</v>
      </c>
      <c r="R212" s="315" t="s">
        <v>34</v>
      </c>
      <c r="S212" s="296">
        <v>0</v>
      </c>
      <c r="T212" s="315" t="s">
        <v>34</v>
      </c>
      <c r="U212" s="296">
        <v>0</v>
      </c>
      <c r="V212" s="315" t="s">
        <v>34</v>
      </c>
      <c r="W212" s="315" t="s">
        <v>461</v>
      </c>
      <c r="X212" s="315" t="s">
        <v>34</v>
      </c>
    </row>
    <row r="213" spans="1:24" ht="15" thickBot="1" x14ac:dyDescent="0.35">
      <c r="A213" s="4" t="s">
        <v>3469</v>
      </c>
      <c r="B213" s="309" t="s">
        <v>242</v>
      </c>
      <c r="C213" s="315" t="s">
        <v>179</v>
      </c>
      <c r="D213" s="315" t="s">
        <v>1666</v>
      </c>
      <c r="E213" s="315" t="s">
        <v>1666</v>
      </c>
      <c r="F213" s="315" t="s">
        <v>1081</v>
      </c>
      <c r="G213" s="296">
        <v>0.99650000000000005</v>
      </c>
      <c r="H213" s="316" t="s">
        <v>1901</v>
      </c>
      <c r="I213" s="296">
        <v>0.99650000000000005</v>
      </c>
      <c r="J213" s="316" t="s">
        <v>1358</v>
      </c>
      <c r="K213" s="315" t="s">
        <v>34</v>
      </c>
      <c r="L213" s="315" t="s">
        <v>1084</v>
      </c>
      <c r="M213" s="296">
        <v>0</v>
      </c>
      <c r="N213" s="315" t="s">
        <v>34</v>
      </c>
      <c r="O213" s="296">
        <v>0</v>
      </c>
      <c r="P213" s="315" t="s">
        <v>34</v>
      </c>
      <c r="Q213" s="315" t="s">
        <v>34</v>
      </c>
      <c r="R213" s="315" t="s">
        <v>34</v>
      </c>
      <c r="S213" s="296">
        <v>0</v>
      </c>
      <c r="T213" s="315" t="s">
        <v>34</v>
      </c>
      <c r="U213" s="296">
        <v>0</v>
      </c>
      <c r="V213" s="315" t="s">
        <v>34</v>
      </c>
      <c r="W213" s="315" t="s">
        <v>34</v>
      </c>
      <c r="X213" s="315" t="s">
        <v>34</v>
      </c>
    </row>
    <row r="214" spans="1:24" ht="15" thickBot="1" x14ac:dyDescent="0.35">
      <c r="A214" s="4" t="s">
        <v>3470</v>
      </c>
      <c r="B214" s="309" t="s">
        <v>243</v>
      </c>
      <c r="C214" s="315" t="s">
        <v>179</v>
      </c>
      <c r="D214" s="315" t="s">
        <v>1504</v>
      </c>
      <c r="E214" s="315" t="s">
        <v>1919</v>
      </c>
      <c r="F214" s="315" t="s">
        <v>1055</v>
      </c>
      <c r="G214" s="296">
        <v>1.7</v>
      </c>
      <c r="H214" s="316" t="s">
        <v>1920</v>
      </c>
      <c r="I214" s="296">
        <v>1.6398999999999999</v>
      </c>
      <c r="J214" s="315" t="s">
        <v>34</v>
      </c>
      <c r="K214" s="315" t="s">
        <v>460</v>
      </c>
      <c r="L214" s="315" t="s">
        <v>1084</v>
      </c>
      <c r="M214" s="304">
        <v>0</v>
      </c>
      <c r="N214" s="315" t="s">
        <v>34</v>
      </c>
      <c r="O214" s="304">
        <v>0</v>
      </c>
      <c r="P214" s="315" t="s">
        <v>34</v>
      </c>
      <c r="Q214" s="315" t="s">
        <v>34</v>
      </c>
      <c r="R214" s="315" t="s">
        <v>34</v>
      </c>
      <c r="S214" s="304">
        <v>0</v>
      </c>
      <c r="T214" s="315" t="s">
        <v>34</v>
      </c>
      <c r="U214" s="304">
        <v>0</v>
      </c>
      <c r="V214" s="315" t="s">
        <v>34</v>
      </c>
      <c r="W214" s="315" t="s">
        <v>34</v>
      </c>
      <c r="X214" s="315" t="s">
        <v>34</v>
      </c>
    </row>
    <row r="215" spans="1:24" ht="15" thickBot="1" x14ac:dyDescent="0.35">
      <c r="A215" s="4" t="s">
        <v>3471</v>
      </c>
      <c r="B215" s="309" t="s">
        <v>244</v>
      </c>
      <c r="C215" s="315" t="s">
        <v>179</v>
      </c>
      <c r="D215" s="315" t="s">
        <v>1923</v>
      </c>
      <c r="E215" s="315" t="s">
        <v>1663</v>
      </c>
      <c r="F215" s="315" t="s">
        <v>1249</v>
      </c>
      <c r="G215" s="296">
        <v>0.5</v>
      </c>
      <c r="H215" s="316" t="s">
        <v>1394</v>
      </c>
      <c r="I215" s="296">
        <v>0.5</v>
      </c>
      <c r="J215" s="316" t="s">
        <v>1109</v>
      </c>
      <c r="K215" s="315" t="s">
        <v>461</v>
      </c>
      <c r="L215" s="315" t="s">
        <v>1084</v>
      </c>
      <c r="M215" s="304">
        <v>0</v>
      </c>
      <c r="N215" s="315" t="s">
        <v>34</v>
      </c>
      <c r="O215" s="304">
        <v>0</v>
      </c>
      <c r="P215" s="315" t="s">
        <v>34</v>
      </c>
      <c r="Q215" s="315" t="s">
        <v>34</v>
      </c>
      <c r="R215" s="315" t="s">
        <v>34</v>
      </c>
      <c r="S215" s="304">
        <v>0</v>
      </c>
      <c r="T215" s="315" t="s">
        <v>34</v>
      </c>
      <c r="U215" s="304">
        <v>0</v>
      </c>
      <c r="V215" s="315" t="s">
        <v>34</v>
      </c>
      <c r="W215" s="315" t="s">
        <v>34</v>
      </c>
      <c r="X215" s="315" t="s">
        <v>34</v>
      </c>
    </row>
    <row r="216" spans="1:24" ht="15" thickBot="1" x14ac:dyDescent="0.35">
      <c r="A216" s="4" t="s">
        <v>3472</v>
      </c>
      <c r="B216" s="309" t="s">
        <v>245</v>
      </c>
      <c r="C216" s="315" t="s">
        <v>179</v>
      </c>
      <c r="D216" s="315" t="s">
        <v>1264</v>
      </c>
      <c r="E216" s="315" t="s">
        <v>1924</v>
      </c>
      <c r="F216" s="315" t="s">
        <v>1087</v>
      </c>
      <c r="G216" s="296">
        <v>0.5</v>
      </c>
      <c r="H216" s="316" t="s">
        <v>1925</v>
      </c>
      <c r="I216" s="296">
        <v>0.5</v>
      </c>
      <c r="J216" s="316" t="s">
        <v>1926</v>
      </c>
      <c r="K216" s="315" t="s">
        <v>461</v>
      </c>
      <c r="L216" s="315" t="s">
        <v>1084</v>
      </c>
      <c r="M216" s="296">
        <v>0.4</v>
      </c>
      <c r="N216" s="316" t="s">
        <v>1927</v>
      </c>
      <c r="O216" s="296">
        <v>0.38700000000000001</v>
      </c>
      <c r="P216" s="316" t="s">
        <v>1502</v>
      </c>
      <c r="Q216" s="315" t="s">
        <v>460</v>
      </c>
      <c r="R216" s="315" t="s">
        <v>1084</v>
      </c>
      <c r="S216" s="296">
        <v>0</v>
      </c>
      <c r="T216" s="316" t="s">
        <v>1927</v>
      </c>
      <c r="U216" s="296">
        <v>0.45</v>
      </c>
      <c r="V216" s="316" t="s">
        <v>1928</v>
      </c>
      <c r="W216" s="315" t="s">
        <v>461</v>
      </c>
      <c r="X216" s="315" t="s">
        <v>1117</v>
      </c>
    </row>
    <row r="217" spans="1:24" ht="15" thickBot="1" x14ac:dyDescent="0.35">
      <c r="A217" s="4" t="s">
        <v>3473</v>
      </c>
      <c r="B217" s="309" t="s">
        <v>246</v>
      </c>
      <c r="C217" s="315" t="s">
        <v>179</v>
      </c>
      <c r="D217" s="315" t="s">
        <v>1113</v>
      </c>
      <c r="E217" s="315" t="s">
        <v>1935</v>
      </c>
      <c r="F217" s="315" t="s">
        <v>1081</v>
      </c>
      <c r="G217" s="304">
        <v>0</v>
      </c>
      <c r="H217" s="315" t="s">
        <v>34</v>
      </c>
      <c r="I217" s="304">
        <v>0</v>
      </c>
      <c r="J217" s="315" t="s">
        <v>34</v>
      </c>
      <c r="K217" s="315" t="s">
        <v>34</v>
      </c>
      <c r="L217" s="315" t="s">
        <v>34</v>
      </c>
      <c r="M217" s="304">
        <v>0</v>
      </c>
      <c r="N217" s="315" t="s">
        <v>34</v>
      </c>
      <c r="O217" s="304">
        <v>0</v>
      </c>
      <c r="P217" s="315" t="s">
        <v>34</v>
      </c>
      <c r="Q217" s="315" t="s">
        <v>34</v>
      </c>
      <c r="R217" s="315" t="s">
        <v>34</v>
      </c>
      <c r="S217" s="304">
        <v>0</v>
      </c>
      <c r="T217" s="315" t="s">
        <v>34</v>
      </c>
      <c r="U217" s="304">
        <v>0</v>
      </c>
      <c r="V217" s="315" t="s">
        <v>34</v>
      </c>
      <c r="W217" s="315" t="s">
        <v>34</v>
      </c>
      <c r="X217" s="315" t="s">
        <v>34</v>
      </c>
    </row>
    <row r="218" spans="1:24" ht="15" thickBot="1" x14ac:dyDescent="0.35">
      <c r="A218" s="4" t="s">
        <v>3474</v>
      </c>
      <c r="B218" s="309" t="s">
        <v>247</v>
      </c>
      <c r="C218" s="315" t="s">
        <v>179</v>
      </c>
      <c r="D218" s="315" t="s">
        <v>1214</v>
      </c>
      <c r="E218" s="315" t="s">
        <v>1937</v>
      </c>
      <c r="F218" s="315" t="s">
        <v>1055</v>
      </c>
      <c r="G218" s="296">
        <v>0.4</v>
      </c>
      <c r="H218" s="316" t="s">
        <v>1938</v>
      </c>
      <c r="I218" s="296">
        <v>0.2</v>
      </c>
      <c r="J218" s="316" t="s">
        <v>1939</v>
      </c>
      <c r="K218" s="315" t="s">
        <v>461</v>
      </c>
      <c r="L218" s="315" t="s">
        <v>1144</v>
      </c>
      <c r="M218" s="296">
        <v>0.4</v>
      </c>
      <c r="N218" s="316" t="s">
        <v>1940</v>
      </c>
      <c r="O218" s="296">
        <v>0.4</v>
      </c>
      <c r="P218" s="316" t="s">
        <v>1941</v>
      </c>
      <c r="Q218" s="315" t="s">
        <v>461</v>
      </c>
      <c r="R218" s="315" t="s">
        <v>34</v>
      </c>
      <c r="S218" s="304">
        <v>0</v>
      </c>
      <c r="T218" s="315" t="s">
        <v>34</v>
      </c>
      <c r="U218" s="304">
        <v>0</v>
      </c>
      <c r="V218" s="315" t="s">
        <v>34</v>
      </c>
      <c r="W218" s="315" t="s">
        <v>34</v>
      </c>
      <c r="X218" s="315" t="s">
        <v>34</v>
      </c>
    </row>
    <row r="219" spans="1:24" ht="15" thickBot="1" x14ac:dyDescent="0.35">
      <c r="A219" s="4" t="s">
        <v>3475</v>
      </c>
      <c r="B219" s="309" t="s">
        <v>248</v>
      </c>
      <c r="C219" s="315" t="s">
        <v>179</v>
      </c>
      <c r="D219" s="315" t="s">
        <v>1113</v>
      </c>
      <c r="E219" s="315" t="s">
        <v>1942</v>
      </c>
      <c r="F219" s="315" t="s">
        <v>1081</v>
      </c>
      <c r="G219" s="296">
        <v>0</v>
      </c>
      <c r="H219" s="315" t="s">
        <v>34</v>
      </c>
      <c r="I219" s="296">
        <v>0</v>
      </c>
      <c r="J219" s="315" t="s">
        <v>34</v>
      </c>
      <c r="K219" s="315" t="s">
        <v>461</v>
      </c>
      <c r="L219" s="315" t="s">
        <v>34</v>
      </c>
      <c r="M219" s="296">
        <v>0</v>
      </c>
      <c r="N219" s="315" t="s">
        <v>34</v>
      </c>
      <c r="O219" s="304">
        <v>0</v>
      </c>
      <c r="P219" s="315" t="s">
        <v>34</v>
      </c>
      <c r="Q219" s="315" t="s">
        <v>461</v>
      </c>
      <c r="R219" s="315" t="s">
        <v>34</v>
      </c>
      <c r="S219" s="296">
        <v>0</v>
      </c>
      <c r="T219" s="315" t="s">
        <v>34</v>
      </c>
      <c r="U219" s="296">
        <v>0</v>
      </c>
      <c r="V219" s="315" t="s">
        <v>34</v>
      </c>
      <c r="W219" s="315" t="s">
        <v>461</v>
      </c>
      <c r="X219" s="315" t="s">
        <v>34</v>
      </c>
    </row>
    <row r="220" spans="1:24" ht="15" thickBot="1" x14ac:dyDescent="0.35">
      <c r="A220" s="4" t="s">
        <v>3476</v>
      </c>
      <c r="B220" s="309" t="s">
        <v>249</v>
      </c>
      <c r="C220" s="315" t="s">
        <v>179</v>
      </c>
      <c r="D220" s="315" t="s">
        <v>1264</v>
      </c>
      <c r="E220" s="315" t="s">
        <v>1948</v>
      </c>
      <c r="F220" s="315" t="s">
        <v>1055</v>
      </c>
      <c r="G220" s="296">
        <v>1</v>
      </c>
      <c r="H220" s="316" t="s">
        <v>1949</v>
      </c>
      <c r="I220" s="304">
        <v>0</v>
      </c>
      <c r="J220" s="315" t="s">
        <v>34</v>
      </c>
      <c r="K220" s="315" t="s">
        <v>460</v>
      </c>
      <c r="L220" s="315" t="s">
        <v>1271</v>
      </c>
      <c r="M220" s="296">
        <v>0.5</v>
      </c>
      <c r="N220" s="316" t="s">
        <v>1533</v>
      </c>
      <c r="O220" s="304">
        <v>0</v>
      </c>
      <c r="P220" s="316" t="s">
        <v>1950</v>
      </c>
      <c r="Q220" s="315" t="s">
        <v>461</v>
      </c>
      <c r="R220" s="315" t="s">
        <v>1271</v>
      </c>
      <c r="S220" s="304">
        <v>0</v>
      </c>
      <c r="T220" s="315" t="s">
        <v>34</v>
      </c>
      <c r="U220" s="304">
        <v>0</v>
      </c>
      <c r="V220" s="315" t="s">
        <v>34</v>
      </c>
      <c r="W220" s="315" t="s">
        <v>34</v>
      </c>
      <c r="X220" s="315" t="s">
        <v>34</v>
      </c>
    </row>
    <row r="221" spans="1:24" ht="15" thickBot="1" x14ac:dyDescent="0.35">
      <c r="A221" s="4" t="s">
        <v>3477</v>
      </c>
      <c r="B221" s="309" t="s">
        <v>250</v>
      </c>
      <c r="C221" s="315" t="s">
        <v>179</v>
      </c>
      <c r="D221" s="315" t="s">
        <v>1157</v>
      </c>
      <c r="E221" s="315" t="s">
        <v>1973</v>
      </c>
      <c r="F221" s="315" t="s">
        <v>1249</v>
      </c>
      <c r="G221" s="304">
        <v>0</v>
      </c>
      <c r="H221" s="315" t="s">
        <v>34</v>
      </c>
      <c r="I221" s="304">
        <v>0</v>
      </c>
      <c r="J221" s="315" t="s">
        <v>34</v>
      </c>
      <c r="K221" s="315" t="s">
        <v>461</v>
      </c>
      <c r="L221" s="315" t="s">
        <v>34</v>
      </c>
      <c r="M221" s="304">
        <v>0</v>
      </c>
      <c r="N221" s="315" t="s">
        <v>34</v>
      </c>
      <c r="O221" s="304">
        <v>0</v>
      </c>
      <c r="P221" s="315" t="s">
        <v>34</v>
      </c>
      <c r="Q221" s="315" t="s">
        <v>34</v>
      </c>
      <c r="R221" s="315" t="s">
        <v>34</v>
      </c>
      <c r="S221" s="304">
        <v>0</v>
      </c>
      <c r="T221" s="315" t="s">
        <v>34</v>
      </c>
      <c r="U221" s="304">
        <v>0</v>
      </c>
      <c r="V221" s="315" t="s">
        <v>34</v>
      </c>
      <c r="W221" s="315" t="s">
        <v>34</v>
      </c>
      <c r="X221" s="315" t="s">
        <v>34</v>
      </c>
    </row>
    <row r="222" spans="1:24" ht="15" thickBot="1" x14ac:dyDescent="0.35">
      <c r="A222" s="4" t="s">
        <v>3478</v>
      </c>
      <c r="B222" s="309" t="s">
        <v>251</v>
      </c>
      <c r="C222" s="315" t="s">
        <v>179</v>
      </c>
      <c r="D222" s="315" t="s">
        <v>1726</v>
      </c>
      <c r="E222" s="315" t="s">
        <v>1987</v>
      </c>
      <c r="F222" s="315" t="s">
        <v>1087</v>
      </c>
      <c r="G222" s="296">
        <v>0.4</v>
      </c>
      <c r="H222" s="316" t="s">
        <v>1988</v>
      </c>
      <c r="I222" s="296">
        <v>0.4</v>
      </c>
      <c r="J222" s="316" t="s">
        <v>1267</v>
      </c>
      <c r="K222" s="315" t="s">
        <v>461</v>
      </c>
      <c r="L222" s="315" t="s">
        <v>1084</v>
      </c>
      <c r="M222" s="296">
        <v>0</v>
      </c>
      <c r="N222" s="315" t="s">
        <v>34</v>
      </c>
      <c r="O222" s="296">
        <v>0</v>
      </c>
      <c r="P222" s="315" t="s">
        <v>34</v>
      </c>
      <c r="Q222" s="315" t="s">
        <v>461</v>
      </c>
      <c r="R222" s="315" t="s">
        <v>34</v>
      </c>
      <c r="S222" s="296">
        <v>0</v>
      </c>
      <c r="T222" s="315" t="s">
        <v>34</v>
      </c>
      <c r="U222" s="296">
        <v>0</v>
      </c>
      <c r="V222" s="315" t="s">
        <v>34</v>
      </c>
      <c r="W222" s="315" t="s">
        <v>461</v>
      </c>
      <c r="X222" s="315" t="s">
        <v>34</v>
      </c>
    </row>
    <row r="223" spans="1:24" ht="15" thickBot="1" x14ac:dyDescent="0.35">
      <c r="A223" s="4" t="s">
        <v>3479</v>
      </c>
      <c r="B223" s="309" t="s">
        <v>252</v>
      </c>
      <c r="C223" s="315" t="s">
        <v>179</v>
      </c>
      <c r="D223" s="315" t="s">
        <v>1343</v>
      </c>
      <c r="E223" s="315" t="s">
        <v>1989</v>
      </c>
      <c r="F223" s="315" t="s">
        <v>1087</v>
      </c>
      <c r="G223" s="296">
        <v>1.5</v>
      </c>
      <c r="H223" s="316" t="s">
        <v>1990</v>
      </c>
      <c r="I223" s="296">
        <v>1.5</v>
      </c>
      <c r="J223" s="316" t="s">
        <v>1287</v>
      </c>
      <c r="K223" s="315" t="s">
        <v>461</v>
      </c>
      <c r="L223" s="315" t="s">
        <v>1084</v>
      </c>
      <c r="M223" s="304">
        <v>0</v>
      </c>
      <c r="N223" s="315" t="s">
        <v>34</v>
      </c>
      <c r="O223" s="304">
        <v>0</v>
      </c>
      <c r="P223" s="315" t="s">
        <v>34</v>
      </c>
      <c r="Q223" s="315" t="s">
        <v>34</v>
      </c>
      <c r="R223" s="315" t="s">
        <v>34</v>
      </c>
      <c r="S223" s="304">
        <v>0</v>
      </c>
      <c r="T223" s="315" t="s">
        <v>34</v>
      </c>
      <c r="U223" s="304">
        <v>0</v>
      </c>
      <c r="V223" s="315" t="s">
        <v>34</v>
      </c>
      <c r="W223" s="315" t="s">
        <v>34</v>
      </c>
      <c r="X223" s="315" t="s">
        <v>34</v>
      </c>
    </row>
    <row r="224" spans="1:24" ht="15" thickBot="1" x14ac:dyDescent="0.35">
      <c r="A224" s="4" t="s">
        <v>3480</v>
      </c>
      <c r="B224" s="309" t="s">
        <v>253</v>
      </c>
      <c r="C224" s="315" t="s">
        <v>179</v>
      </c>
      <c r="D224" s="315" t="s">
        <v>1339</v>
      </c>
      <c r="E224" s="315" t="s">
        <v>1994</v>
      </c>
      <c r="F224" s="315" t="s">
        <v>1087</v>
      </c>
      <c r="G224" s="296">
        <v>1.5</v>
      </c>
      <c r="H224" s="316" t="s">
        <v>1995</v>
      </c>
      <c r="I224" s="296">
        <v>1.2856000000000001</v>
      </c>
      <c r="J224" s="315" t="s">
        <v>34</v>
      </c>
      <c r="K224" s="315" t="s">
        <v>460</v>
      </c>
      <c r="L224" s="315" t="s">
        <v>1144</v>
      </c>
      <c r="M224" s="296">
        <v>0</v>
      </c>
      <c r="N224" s="316" t="s">
        <v>551</v>
      </c>
      <c r="O224" s="296">
        <v>0</v>
      </c>
      <c r="P224" s="315" t="s">
        <v>34</v>
      </c>
      <c r="Q224" s="315" t="s">
        <v>34</v>
      </c>
      <c r="R224" s="315" t="s">
        <v>34</v>
      </c>
      <c r="S224" s="304">
        <v>0</v>
      </c>
      <c r="T224" s="315" t="s">
        <v>34</v>
      </c>
      <c r="U224" s="304">
        <v>0</v>
      </c>
      <c r="V224" s="315" t="s">
        <v>34</v>
      </c>
      <c r="W224" s="315" t="s">
        <v>34</v>
      </c>
      <c r="X224" s="315" t="s">
        <v>34</v>
      </c>
    </row>
    <row r="225" spans="1:24" ht="15" thickBot="1" x14ac:dyDescent="0.35">
      <c r="A225" s="4" t="s">
        <v>3481</v>
      </c>
      <c r="B225" s="309" t="s">
        <v>254</v>
      </c>
      <c r="C225" s="315" t="s">
        <v>179</v>
      </c>
      <c r="D225" s="315" t="s">
        <v>1489</v>
      </c>
      <c r="E225" s="315" t="s">
        <v>1996</v>
      </c>
      <c r="F225" s="315" t="s">
        <v>1087</v>
      </c>
      <c r="G225" s="296">
        <v>0.7</v>
      </c>
      <c r="H225" s="316" t="s">
        <v>1997</v>
      </c>
      <c r="I225" s="296">
        <v>0.68</v>
      </c>
      <c r="J225" s="316" t="s">
        <v>785</v>
      </c>
      <c r="K225" s="315" t="s">
        <v>460</v>
      </c>
      <c r="L225" s="315" t="s">
        <v>1084</v>
      </c>
      <c r="M225" s="296">
        <v>0</v>
      </c>
      <c r="N225" s="316" t="s">
        <v>1997</v>
      </c>
      <c r="O225" s="296">
        <v>0.27160000000000001</v>
      </c>
      <c r="P225" s="316" t="s">
        <v>1998</v>
      </c>
      <c r="Q225" s="315" t="s">
        <v>461</v>
      </c>
      <c r="R225" s="315" t="s">
        <v>1117</v>
      </c>
      <c r="S225" s="304">
        <v>0</v>
      </c>
      <c r="T225" s="315" t="s">
        <v>34</v>
      </c>
      <c r="U225" s="304">
        <v>0</v>
      </c>
      <c r="V225" s="315" t="s">
        <v>34</v>
      </c>
      <c r="W225" s="315" t="s">
        <v>34</v>
      </c>
      <c r="X225" s="315" t="s">
        <v>34</v>
      </c>
    </row>
    <row r="226" spans="1:24" ht="15" thickBot="1" x14ac:dyDescent="0.35">
      <c r="A226" s="4" t="s">
        <v>3482</v>
      </c>
      <c r="B226" s="309" t="s">
        <v>255</v>
      </c>
      <c r="C226" s="315" t="s">
        <v>179</v>
      </c>
      <c r="D226" s="315" t="s">
        <v>1264</v>
      </c>
      <c r="E226" s="315" t="s">
        <v>2004</v>
      </c>
      <c r="F226" s="315" t="s">
        <v>1087</v>
      </c>
      <c r="G226" s="296">
        <v>0.5</v>
      </c>
      <c r="H226" s="316" t="s">
        <v>2005</v>
      </c>
      <c r="I226" s="296">
        <v>0.5</v>
      </c>
      <c r="J226" s="316" t="s">
        <v>2006</v>
      </c>
      <c r="K226" s="315" t="s">
        <v>461</v>
      </c>
      <c r="L226" s="315" t="s">
        <v>1144</v>
      </c>
      <c r="M226" s="296">
        <v>0</v>
      </c>
      <c r="N226" s="315" t="s">
        <v>34</v>
      </c>
      <c r="O226" s="296">
        <v>0</v>
      </c>
      <c r="P226" s="315" t="s">
        <v>34</v>
      </c>
      <c r="Q226" s="315" t="s">
        <v>461</v>
      </c>
      <c r="R226" s="315" t="s">
        <v>34</v>
      </c>
      <c r="S226" s="296">
        <v>0</v>
      </c>
      <c r="T226" s="315" t="s">
        <v>34</v>
      </c>
      <c r="U226" s="304">
        <v>0</v>
      </c>
      <c r="V226" s="315" t="s">
        <v>34</v>
      </c>
      <c r="W226" s="315" t="s">
        <v>461</v>
      </c>
      <c r="X226" s="315" t="s">
        <v>34</v>
      </c>
    </row>
    <row r="227" spans="1:24" ht="15" thickBot="1" x14ac:dyDescent="0.35">
      <c r="A227" s="4" t="s">
        <v>3332</v>
      </c>
      <c r="B227" s="309" t="s">
        <v>256</v>
      </c>
      <c r="C227" s="317" t="s">
        <v>257</v>
      </c>
      <c r="D227" s="317" t="s">
        <v>1079</v>
      </c>
      <c r="E227" s="317" t="s">
        <v>1080</v>
      </c>
      <c r="F227" s="317" t="s">
        <v>1081</v>
      </c>
      <c r="G227" s="297">
        <v>1</v>
      </c>
      <c r="H227" s="318" t="s">
        <v>1082</v>
      </c>
      <c r="I227" s="297">
        <v>1</v>
      </c>
      <c r="J227" s="318" t="s">
        <v>1083</v>
      </c>
      <c r="K227" s="317" t="s">
        <v>461</v>
      </c>
      <c r="L227" s="317" t="s">
        <v>1084</v>
      </c>
      <c r="M227" s="305">
        <v>0</v>
      </c>
      <c r="N227" s="317" t="s">
        <v>34</v>
      </c>
      <c r="O227" s="305">
        <v>0</v>
      </c>
      <c r="P227" s="317" t="s">
        <v>34</v>
      </c>
      <c r="Q227" s="317" t="s">
        <v>34</v>
      </c>
      <c r="R227" s="317" t="s">
        <v>34</v>
      </c>
      <c r="S227" s="305">
        <v>0</v>
      </c>
      <c r="T227" s="317" t="s">
        <v>34</v>
      </c>
      <c r="U227" s="305">
        <v>0</v>
      </c>
      <c r="V227" s="317" t="s">
        <v>34</v>
      </c>
      <c r="W227" s="317" t="s">
        <v>34</v>
      </c>
      <c r="X227" s="317" t="s">
        <v>34</v>
      </c>
    </row>
    <row r="228" spans="1:24" ht="15" thickBot="1" x14ac:dyDescent="0.35">
      <c r="A228" s="4" t="s">
        <v>3333</v>
      </c>
      <c r="B228" s="309" t="s">
        <v>258</v>
      </c>
      <c r="C228" s="317" t="s">
        <v>257</v>
      </c>
      <c r="D228" s="317" t="s">
        <v>1092</v>
      </c>
      <c r="E228" s="317" t="s">
        <v>1093</v>
      </c>
      <c r="F228" s="317" t="s">
        <v>1087</v>
      </c>
      <c r="G228" s="297">
        <v>0</v>
      </c>
      <c r="H228" s="317" t="s">
        <v>34</v>
      </c>
      <c r="I228" s="297">
        <v>0</v>
      </c>
      <c r="J228" s="317" t="s">
        <v>34</v>
      </c>
      <c r="K228" s="317" t="s">
        <v>461</v>
      </c>
      <c r="L228" s="317" t="s">
        <v>34</v>
      </c>
      <c r="M228" s="297">
        <v>0</v>
      </c>
      <c r="N228" s="317" t="s">
        <v>34</v>
      </c>
      <c r="O228" s="297">
        <v>0</v>
      </c>
      <c r="P228" s="317" t="s">
        <v>34</v>
      </c>
      <c r="Q228" s="317" t="s">
        <v>461</v>
      </c>
      <c r="R228" s="317" t="s">
        <v>34</v>
      </c>
      <c r="S228" s="297">
        <v>0</v>
      </c>
      <c r="T228" s="317" t="s">
        <v>34</v>
      </c>
      <c r="U228" s="297">
        <v>0</v>
      </c>
      <c r="V228" s="317" t="s">
        <v>34</v>
      </c>
      <c r="W228" s="317" t="s">
        <v>461</v>
      </c>
      <c r="X228" s="317" t="s">
        <v>34</v>
      </c>
    </row>
    <row r="229" spans="1:24" ht="15" thickBot="1" x14ac:dyDescent="0.35">
      <c r="A229" s="4" t="s">
        <v>3334</v>
      </c>
      <c r="B229" s="309" t="s">
        <v>259</v>
      </c>
      <c r="C229" s="317" t="s">
        <v>257</v>
      </c>
      <c r="D229" s="317" t="s">
        <v>1106</v>
      </c>
      <c r="E229" s="317" t="s">
        <v>1107</v>
      </c>
      <c r="F229" s="317" t="s">
        <v>1087</v>
      </c>
      <c r="G229" s="297">
        <v>0.85</v>
      </c>
      <c r="H229" s="318" t="s">
        <v>1108</v>
      </c>
      <c r="I229" s="297">
        <v>0.85</v>
      </c>
      <c r="J229" s="318" t="s">
        <v>1109</v>
      </c>
      <c r="K229" s="317" t="s">
        <v>461</v>
      </c>
      <c r="L229" s="317" t="s">
        <v>1110</v>
      </c>
      <c r="M229" s="305">
        <v>0</v>
      </c>
      <c r="N229" s="317" t="s">
        <v>34</v>
      </c>
      <c r="O229" s="305">
        <v>0</v>
      </c>
      <c r="P229" s="317" t="s">
        <v>34</v>
      </c>
      <c r="Q229" s="317" t="s">
        <v>34</v>
      </c>
      <c r="R229" s="317" t="s">
        <v>34</v>
      </c>
      <c r="S229" s="305">
        <v>0</v>
      </c>
      <c r="T229" s="317" t="s">
        <v>34</v>
      </c>
      <c r="U229" s="305">
        <v>0</v>
      </c>
      <c r="V229" s="317" t="s">
        <v>34</v>
      </c>
      <c r="W229" s="317" t="s">
        <v>34</v>
      </c>
      <c r="X229" s="317" t="s">
        <v>34</v>
      </c>
    </row>
    <row r="230" spans="1:24" ht="15" thickBot="1" x14ac:dyDescent="0.35">
      <c r="A230" s="4" t="s">
        <v>3335</v>
      </c>
      <c r="B230" s="309" t="s">
        <v>260</v>
      </c>
      <c r="C230" s="317" t="s">
        <v>257</v>
      </c>
      <c r="D230" s="317" t="s">
        <v>1075</v>
      </c>
      <c r="E230" s="317" t="s">
        <v>1142</v>
      </c>
      <c r="F230" s="317" t="s">
        <v>1081</v>
      </c>
      <c r="G230" s="297">
        <v>1</v>
      </c>
      <c r="H230" s="318" t="s">
        <v>1143</v>
      </c>
      <c r="I230" s="297">
        <v>0.70409999999999995</v>
      </c>
      <c r="J230" s="317" t="s">
        <v>34</v>
      </c>
      <c r="K230" s="317" t="s">
        <v>460</v>
      </c>
      <c r="L230" s="317" t="s">
        <v>1144</v>
      </c>
      <c r="M230" s="305">
        <v>0</v>
      </c>
      <c r="N230" s="317" t="s">
        <v>34</v>
      </c>
      <c r="O230" s="305">
        <v>0</v>
      </c>
      <c r="P230" s="317" t="s">
        <v>34</v>
      </c>
      <c r="Q230" s="317" t="s">
        <v>34</v>
      </c>
      <c r="R230" s="317" t="s">
        <v>34</v>
      </c>
      <c r="S230" s="305">
        <v>0</v>
      </c>
      <c r="T230" s="317" t="s">
        <v>34</v>
      </c>
      <c r="U230" s="305">
        <v>0</v>
      </c>
      <c r="V230" s="317" t="s">
        <v>34</v>
      </c>
      <c r="W230" s="317" t="s">
        <v>34</v>
      </c>
      <c r="X230" s="317" t="s">
        <v>34</v>
      </c>
    </row>
    <row r="231" spans="1:24" ht="15" thickBot="1" x14ac:dyDescent="0.35">
      <c r="A231" s="4" t="s">
        <v>3336</v>
      </c>
      <c r="B231" s="309" t="s">
        <v>261</v>
      </c>
      <c r="C231" s="317" t="s">
        <v>257</v>
      </c>
      <c r="D231" s="317" t="s">
        <v>1149</v>
      </c>
      <c r="E231" s="317" t="s">
        <v>1150</v>
      </c>
      <c r="F231" s="317" t="s">
        <v>1087</v>
      </c>
      <c r="G231" s="297">
        <v>1.6</v>
      </c>
      <c r="H231" s="318" t="s">
        <v>1151</v>
      </c>
      <c r="I231" s="297">
        <v>1.5362</v>
      </c>
      <c r="J231" s="317" t="s">
        <v>34</v>
      </c>
      <c r="K231" s="317" t="s">
        <v>460</v>
      </c>
      <c r="L231" s="317" t="s">
        <v>1084</v>
      </c>
      <c r="M231" s="305">
        <v>0</v>
      </c>
      <c r="N231" s="317" t="s">
        <v>34</v>
      </c>
      <c r="O231" s="305">
        <v>0</v>
      </c>
      <c r="P231" s="317" t="s">
        <v>34</v>
      </c>
      <c r="Q231" s="317" t="s">
        <v>34</v>
      </c>
      <c r="R231" s="317" t="s">
        <v>34</v>
      </c>
      <c r="S231" s="305">
        <v>0</v>
      </c>
      <c r="T231" s="317" t="s">
        <v>34</v>
      </c>
      <c r="U231" s="305">
        <v>0</v>
      </c>
      <c r="V231" s="317" t="s">
        <v>34</v>
      </c>
      <c r="W231" s="317" t="s">
        <v>34</v>
      </c>
      <c r="X231" s="317" t="s">
        <v>34</v>
      </c>
    </row>
    <row r="232" spans="1:24" ht="15" thickBot="1" x14ac:dyDescent="0.35">
      <c r="A232" s="4" t="s">
        <v>3337</v>
      </c>
      <c r="B232" s="309" t="s">
        <v>262</v>
      </c>
      <c r="C232" s="317" t="s">
        <v>257</v>
      </c>
      <c r="D232" s="317" t="s">
        <v>1174</v>
      </c>
      <c r="E232" s="317" t="s">
        <v>1175</v>
      </c>
      <c r="F232" s="317" t="s">
        <v>1081</v>
      </c>
      <c r="G232" s="297">
        <v>2</v>
      </c>
      <c r="H232" s="318" t="s">
        <v>1176</v>
      </c>
      <c r="I232" s="297">
        <v>2</v>
      </c>
      <c r="J232" s="318" t="s">
        <v>1177</v>
      </c>
      <c r="K232" s="317" t="s">
        <v>34</v>
      </c>
      <c r="L232" s="317" t="s">
        <v>1084</v>
      </c>
      <c r="M232" s="297">
        <v>1</v>
      </c>
      <c r="N232" s="318" t="s">
        <v>1178</v>
      </c>
      <c r="O232" s="297">
        <v>0</v>
      </c>
      <c r="P232" s="317" t="s">
        <v>34</v>
      </c>
      <c r="Q232" s="317" t="s">
        <v>34</v>
      </c>
      <c r="R232" s="317" t="s">
        <v>1084</v>
      </c>
      <c r="S232" s="297">
        <v>0</v>
      </c>
      <c r="T232" s="317" t="s">
        <v>34</v>
      </c>
      <c r="U232" s="297">
        <v>0</v>
      </c>
      <c r="V232" s="317" t="s">
        <v>34</v>
      </c>
      <c r="W232" s="317" t="s">
        <v>34</v>
      </c>
      <c r="X232" s="317" t="s">
        <v>34</v>
      </c>
    </row>
    <row r="233" spans="1:24" ht="15" thickBot="1" x14ac:dyDescent="0.35">
      <c r="A233" s="4" t="s">
        <v>3338</v>
      </c>
      <c r="B233" s="309" t="s">
        <v>263</v>
      </c>
      <c r="C233" s="317" t="s">
        <v>257</v>
      </c>
      <c r="D233" s="317" t="s">
        <v>1075</v>
      </c>
      <c r="E233" s="317" t="s">
        <v>1186</v>
      </c>
      <c r="F233" s="317" t="s">
        <v>1081</v>
      </c>
      <c r="G233" s="297">
        <v>0</v>
      </c>
      <c r="H233" s="317" t="s">
        <v>34</v>
      </c>
      <c r="I233" s="297">
        <v>0</v>
      </c>
      <c r="J233" s="317" t="s">
        <v>34</v>
      </c>
      <c r="K233" s="317" t="s">
        <v>461</v>
      </c>
      <c r="L233" s="317" t="s">
        <v>34</v>
      </c>
      <c r="M233" s="297">
        <v>0</v>
      </c>
      <c r="N233" s="317" t="s">
        <v>34</v>
      </c>
      <c r="O233" s="297">
        <v>0</v>
      </c>
      <c r="P233" s="317" t="s">
        <v>34</v>
      </c>
      <c r="Q233" s="317" t="s">
        <v>461</v>
      </c>
      <c r="R233" s="317" t="s">
        <v>34</v>
      </c>
      <c r="S233" s="297">
        <v>0</v>
      </c>
      <c r="T233" s="317" t="s">
        <v>34</v>
      </c>
      <c r="U233" s="297">
        <v>0</v>
      </c>
      <c r="V233" s="317" t="s">
        <v>34</v>
      </c>
      <c r="W233" s="317" t="s">
        <v>461</v>
      </c>
      <c r="X233" s="317" t="s">
        <v>34</v>
      </c>
    </row>
    <row r="234" spans="1:24" ht="15" thickBot="1" x14ac:dyDescent="0.35">
      <c r="A234" s="4" t="s">
        <v>3339</v>
      </c>
      <c r="B234" s="309" t="s">
        <v>264</v>
      </c>
      <c r="C234" s="317" t="s">
        <v>257</v>
      </c>
      <c r="D234" s="317" t="s">
        <v>1157</v>
      </c>
      <c r="E234" s="317" t="s">
        <v>1193</v>
      </c>
      <c r="F234" s="317" t="s">
        <v>1081</v>
      </c>
      <c r="G234" s="297">
        <v>0</v>
      </c>
      <c r="H234" s="317" t="s">
        <v>34</v>
      </c>
      <c r="I234" s="297">
        <v>0</v>
      </c>
      <c r="J234" s="317" t="s">
        <v>34</v>
      </c>
      <c r="K234" s="317" t="s">
        <v>34</v>
      </c>
      <c r="L234" s="317" t="s">
        <v>34</v>
      </c>
      <c r="M234" s="297">
        <v>0</v>
      </c>
      <c r="N234" s="317" t="s">
        <v>34</v>
      </c>
      <c r="O234" s="297">
        <v>0</v>
      </c>
      <c r="P234" s="317" t="s">
        <v>34</v>
      </c>
      <c r="Q234" s="317" t="s">
        <v>34</v>
      </c>
      <c r="R234" s="317" t="s">
        <v>34</v>
      </c>
      <c r="S234" s="297">
        <v>0</v>
      </c>
      <c r="T234" s="317" t="s">
        <v>34</v>
      </c>
      <c r="U234" s="297">
        <v>0</v>
      </c>
      <c r="V234" s="317" t="s">
        <v>34</v>
      </c>
      <c r="W234" s="317" t="s">
        <v>34</v>
      </c>
      <c r="X234" s="317" t="s">
        <v>551</v>
      </c>
    </row>
    <row r="235" spans="1:24" ht="15" thickBot="1" x14ac:dyDescent="0.35">
      <c r="A235" s="4" t="s">
        <v>3340</v>
      </c>
      <c r="B235" s="309" t="s">
        <v>265</v>
      </c>
      <c r="C235" s="317" t="s">
        <v>257</v>
      </c>
      <c r="D235" s="317" t="s">
        <v>1075</v>
      </c>
      <c r="E235" s="317" t="s">
        <v>1210</v>
      </c>
      <c r="F235" s="317" t="s">
        <v>1055</v>
      </c>
      <c r="G235" s="297">
        <v>2</v>
      </c>
      <c r="H235" s="318" t="s">
        <v>1211</v>
      </c>
      <c r="I235" s="297">
        <v>2</v>
      </c>
      <c r="J235" s="317" t="s">
        <v>34</v>
      </c>
      <c r="K235" s="317" t="s">
        <v>460</v>
      </c>
      <c r="L235" s="317" t="s">
        <v>1084</v>
      </c>
      <c r="M235" s="297">
        <v>1</v>
      </c>
      <c r="N235" s="318" t="s">
        <v>1212</v>
      </c>
      <c r="O235" s="297">
        <v>0.7</v>
      </c>
      <c r="P235" s="318" t="s">
        <v>1213</v>
      </c>
      <c r="Q235" s="317" t="s">
        <v>461</v>
      </c>
      <c r="R235" s="317" t="s">
        <v>1117</v>
      </c>
      <c r="S235" s="305">
        <v>0</v>
      </c>
      <c r="T235" s="317" t="s">
        <v>34</v>
      </c>
      <c r="U235" s="305">
        <v>0</v>
      </c>
      <c r="V235" s="317" t="s">
        <v>34</v>
      </c>
      <c r="W235" s="317" t="s">
        <v>34</v>
      </c>
      <c r="X235" s="317" t="s">
        <v>34</v>
      </c>
    </row>
    <row r="236" spans="1:24" ht="15" thickBot="1" x14ac:dyDescent="0.35">
      <c r="A236" s="4" t="s">
        <v>3341</v>
      </c>
      <c r="B236" s="309" t="s">
        <v>266</v>
      </c>
      <c r="C236" s="317" t="s">
        <v>257</v>
      </c>
      <c r="D236" s="317" t="s">
        <v>1214</v>
      </c>
      <c r="E236" s="317" t="s">
        <v>1215</v>
      </c>
      <c r="F236" s="317" t="s">
        <v>1055</v>
      </c>
      <c r="G236" s="297">
        <v>1.5</v>
      </c>
      <c r="H236" s="318" t="s">
        <v>1216</v>
      </c>
      <c r="I236" s="297">
        <v>1.5</v>
      </c>
      <c r="J236" s="318" t="s">
        <v>1217</v>
      </c>
      <c r="K236" s="317" t="s">
        <v>461</v>
      </c>
      <c r="L236" s="317" t="s">
        <v>1084</v>
      </c>
      <c r="M236" s="305">
        <v>0</v>
      </c>
      <c r="N236" s="317" t="s">
        <v>34</v>
      </c>
      <c r="O236" s="305">
        <v>0</v>
      </c>
      <c r="P236" s="317" t="s">
        <v>34</v>
      </c>
      <c r="Q236" s="317" t="s">
        <v>34</v>
      </c>
      <c r="R236" s="317" t="s">
        <v>34</v>
      </c>
      <c r="S236" s="305">
        <v>0</v>
      </c>
      <c r="T236" s="317" t="s">
        <v>34</v>
      </c>
      <c r="U236" s="305">
        <v>0</v>
      </c>
      <c r="V236" s="317" t="s">
        <v>34</v>
      </c>
      <c r="W236" s="317" t="s">
        <v>34</v>
      </c>
      <c r="X236" s="317" t="s">
        <v>34</v>
      </c>
    </row>
    <row r="237" spans="1:24" ht="15" thickBot="1" x14ac:dyDescent="0.35">
      <c r="A237" s="4" t="s">
        <v>3342</v>
      </c>
      <c r="B237" s="309" t="s">
        <v>267</v>
      </c>
      <c r="C237" s="317" t="s">
        <v>257</v>
      </c>
      <c r="D237" s="317" t="s">
        <v>1221</v>
      </c>
      <c r="E237" s="317" t="s">
        <v>1222</v>
      </c>
      <c r="F237" s="317" t="s">
        <v>1081</v>
      </c>
      <c r="G237" s="297">
        <v>0.497</v>
      </c>
      <c r="H237" s="318" t="s">
        <v>1223</v>
      </c>
      <c r="I237" s="297">
        <v>0.497</v>
      </c>
      <c r="J237" s="318" t="s">
        <v>1224</v>
      </c>
      <c r="K237" s="317" t="s">
        <v>461</v>
      </c>
      <c r="L237" s="317" t="s">
        <v>34</v>
      </c>
      <c r="M237" s="305">
        <v>0</v>
      </c>
      <c r="N237" s="317" t="s">
        <v>34</v>
      </c>
      <c r="O237" s="305">
        <v>0</v>
      </c>
      <c r="P237" s="317" t="s">
        <v>34</v>
      </c>
      <c r="Q237" s="317" t="s">
        <v>34</v>
      </c>
      <c r="R237" s="317" t="s">
        <v>34</v>
      </c>
      <c r="S237" s="305">
        <v>0</v>
      </c>
      <c r="T237" s="317" t="s">
        <v>34</v>
      </c>
      <c r="U237" s="305">
        <v>0</v>
      </c>
      <c r="V237" s="317" t="s">
        <v>34</v>
      </c>
      <c r="W237" s="317" t="s">
        <v>34</v>
      </c>
      <c r="X237" s="317" t="s">
        <v>34</v>
      </c>
    </row>
    <row r="238" spans="1:24" ht="15" thickBot="1" x14ac:dyDescent="0.35">
      <c r="A238" s="4" t="s">
        <v>3343</v>
      </c>
      <c r="B238" s="309" t="s">
        <v>268</v>
      </c>
      <c r="C238" s="317" t="s">
        <v>257</v>
      </c>
      <c r="D238" s="317" t="s">
        <v>1106</v>
      </c>
      <c r="E238" s="317" t="s">
        <v>1279</v>
      </c>
      <c r="F238" s="317" t="s">
        <v>1087</v>
      </c>
      <c r="G238" s="297">
        <v>1</v>
      </c>
      <c r="H238" s="318" t="s">
        <v>1280</v>
      </c>
      <c r="I238" s="297">
        <v>0.91759999999999997</v>
      </c>
      <c r="J238" s="317" t="s">
        <v>34</v>
      </c>
      <c r="K238" s="317" t="s">
        <v>460</v>
      </c>
      <c r="L238" s="317" t="s">
        <v>1084</v>
      </c>
      <c r="M238" s="305">
        <v>0</v>
      </c>
      <c r="N238" s="317" t="s">
        <v>34</v>
      </c>
      <c r="O238" s="305">
        <v>0</v>
      </c>
      <c r="P238" s="317" t="s">
        <v>34</v>
      </c>
      <c r="Q238" s="317" t="s">
        <v>34</v>
      </c>
      <c r="R238" s="317" t="s">
        <v>34</v>
      </c>
      <c r="S238" s="305">
        <v>0</v>
      </c>
      <c r="T238" s="317" t="s">
        <v>34</v>
      </c>
      <c r="U238" s="305">
        <v>0</v>
      </c>
      <c r="V238" s="317" t="s">
        <v>34</v>
      </c>
      <c r="W238" s="317" t="s">
        <v>34</v>
      </c>
      <c r="X238" s="317" t="s">
        <v>34</v>
      </c>
    </row>
    <row r="239" spans="1:24" ht="15" thickBot="1" x14ac:dyDescent="0.35">
      <c r="A239" s="4" t="s">
        <v>3344</v>
      </c>
      <c r="B239" s="309" t="s">
        <v>269</v>
      </c>
      <c r="C239" s="317" t="s">
        <v>257</v>
      </c>
      <c r="D239" s="317" t="s">
        <v>1290</v>
      </c>
      <c r="E239" s="317" t="s">
        <v>1291</v>
      </c>
      <c r="F239" s="317" t="s">
        <v>1087</v>
      </c>
      <c r="G239" s="297">
        <v>0.75</v>
      </c>
      <c r="H239" s="318" t="s">
        <v>1292</v>
      </c>
      <c r="I239" s="297">
        <v>0.64749999999999996</v>
      </c>
      <c r="J239" s="317" t="s">
        <v>34</v>
      </c>
      <c r="K239" s="317" t="s">
        <v>460</v>
      </c>
      <c r="L239" s="317" t="s">
        <v>1110</v>
      </c>
      <c r="M239" s="297">
        <v>0.5</v>
      </c>
      <c r="N239" s="318" t="s">
        <v>1275</v>
      </c>
      <c r="O239" s="297">
        <v>0.5</v>
      </c>
      <c r="P239" s="318" t="s">
        <v>1293</v>
      </c>
      <c r="Q239" s="317" t="s">
        <v>461</v>
      </c>
      <c r="R239" s="317" t="s">
        <v>1117</v>
      </c>
      <c r="S239" s="297">
        <v>0.10249999999999999</v>
      </c>
      <c r="T239" s="318" t="s">
        <v>1294</v>
      </c>
      <c r="U239" s="297">
        <v>0.10249999999999999</v>
      </c>
      <c r="V239" s="317" t="s">
        <v>34</v>
      </c>
      <c r="W239" s="317" t="s">
        <v>460</v>
      </c>
      <c r="X239" s="317" t="s">
        <v>1084</v>
      </c>
    </row>
    <row r="240" spans="1:24" ht="15" thickBot="1" x14ac:dyDescent="0.35">
      <c r="A240" s="4" t="s">
        <v>3345</v>
      </c>
      <c r="B240" s="309" t="s">
        <v>270</v>
      </c>
      <c r="C240" s="317" t="s">
        <v>257</v>
      </c>
      <c r="D240" s="317" t="s">
        <v>1131</v>
      </c>
      <c r="E240" s="317" t="s">
        <v>1295</v>
      </c>
      <c r="F240" s="317" t="s">
        <v>1087</v>
      </c>
      <c r="G240" s="297">
        <v>1.75</v>
      </c>
      <c r="H240" s="318" t="s">
        <v>1296</v>
      </c>
      <c r="I240" s="297">
        <v>1.6321000000000001</v>
      </c>
      <c r="J240" s="318" t="s">
        <v>1109</v>
      </c>
      <c r="K240" s="317" t="s">
        <v>461</v>
      </c>
      <c r="L240" s="317" t="s">
        <v>1297</v>
      </c>
      <c r="M240" s="297">
        <v>8.1999999999999993</v>
      </c>
      <c r="N240" s="318" t="s">
        <v>1298</v>
      </c>
      <c r="O240" s="297">
        <v>0.8</v>
      </c>
      <c r="P240" s="318" t="s">
        <v>1299</v>
      </c>
      <c r="Q240" s="317" t="s">
        <v>461</v>
      </c>
      <c r="R240" s="317" t="s">
        <v>1117</v>
      </c>
      <c r="S240" s="305">
        <v>0</v>
      </c>
      <c r="T240" s="317" t="s">
        <v>34</v>
      </c>
      <c r="U240" s="305">
        <v>0</v>
      </c>
      <c r="V240" s="317" t="s">
        <v>34</v>
      </c>
      <c r="W240" s="317" t="s">
        <v>461</v>
      </c>
      <c r="X240" s="317" t="s">
        <v>34</v>
      </c>
    </row>
    <row r="241" spans="1:24" ht="15" thickBot="1" x14ac:dyDescent="0.35">
      <c r="A241" s="4" t="s">
        <v>3346</v>
      </c>
      <c r="B241" s="309" t="s">
        <v>271</v>
      </c>
      <c r="C241" s="317" t="s">
        <v>257</v>
      </c>
      <c r="D241" s="317" t="s">
        <v>1174</v>
      </c>
      <c r="E241" s="317" t="s">
        <v>1313</v>
      </c>
      <c r="F241" s="317" t="s">
        <v>1087</v>
      </c>
      <c r="G241" s="297">
        <v>1.45</v>
      </c>
      <c r="H241" s="318" t="s">
        <v>1314</v>
      </c>
      <c r="I241" s="297">
        <v>0.95</v>
      </c>
      <c r="J241" s="318" t="s">
        <v>1315</v>
      </c>
      <c r="K241" s="317" t="s">
        <v>461</v>
      </c>
      <c r="L241" s="317" t="s">
        <v>1117</v>
      </c>
      <c r="M241" s="297">
        <v>1</v>
      </c>
      <c r="N241" s="318" t="s">
        <v>1314</v>
      </c>
      <c r="O241" s="297">
        <v>0.91069999999999995</v>
      </c>
      <c r="P241" s="318" t="s">
        <v>1315</v>
      </c>
      <c r="Q241" s="317" t="s">
        <v>461</v>
      </c>
      <c r="R241" s="317" t="s">
        <v>1084</v>
      </c>
      <c r="S241" s="305">
        <v>0</v>
      </c>
      <c r="T241" s="317" t="s">
        <v>34</v>
      </c>
      <c r="U241" s="305">
        <v>0</v>
      </c>
      <c r="V241" s="317" t="s">
        <v>34</v>
      </c>
      <c r="W241" s="317" t="s">
        <v>34</v>
      </c>
      <c r="X241" s="317" t="s">
        <v>34</v>
      </c>
    </row>
    <row r="242" spans="1:24" ht="15" thickBot="1" x14ac:dyDescent="0.35">
      <c r="A242" s="4" t="s">
        <v>3347</v>
      </c>
      <c r="B242" s="309" t="s">
        <v>272</v>
      </c>
      <c r="C242" s="317" t="s">
        <v>257</v>
      </c>
      <c r="D242" s="317" t="s">
        <v>1145</v>
      </c>
      <c r="E242" s="317" t="s">
        <v>1329</v>
      </c>
      <c r="F242" s="317" t="s">
        <v>1055</v>
      </c>
      <c r="G242" s="297">
        <v>1.4854000000000001</v>
      </c>
      <c r="H242" s="318" t="s">
        <v>1330</v>
      </c>
      <c r="I242" s="297">
        <v>1.4854000000000001</v>
      </c>
      <c r="J242" s="317" t="s">
        <v>34</v>
      </c>
      <c r="K242" s="317" t="s">
        <v>460</v>
      </c>
      <c r="L242" s="317" t="s">
        <v>34</v>
      </c>
      <c r="M242" s="297">
        <v>0</v>
      </c>
      <c r="N242" s="317" t="s">
        <v>34</v>
      </c>
      <c r="O242" s="297">
        <v>0</v>
      </c>
      <c r="P242" s="317" t="s">
        <v>34</v>
      </c>
      <c r="Q242" s="317" t="s">
        <v>34</v>
      </c>
      <c r="R242" s="317" t="s">
        <v>34</v>
      </c>
      <c r="S242" s="305">
        <v>0</v>
      </c>
      <c r="T242" s="317" t="s">
        <v>34</v>
      </c>
      <c r="U242" s="305">
        <v>0</v>
      </c>
      <c r="V242" s="317" t="s">
        <v>34</v>
      </c>
      <c r="W242" s="317" t="s">
        <v>34</v>
      </c>
      <c r="X242" s="317" t="s">
        <v>34</v>
      </c>
    </row>
    <row r="243" spans="1:24" ht="15" thickBot="1" x14ac:dyDescent="0.35">
      <c r="A243" s="4" t="s">
        <v>3348</v>
      </c>
      <c r="B243" s="309" t="s">
        <v>273</v>
      </c>
      <c r="C243" s="317" t="s">
        <v>257</v>
      </c>
      <c r="D243" s="317" t="s">
        <v>1335</v>
      </c>
      <c r="E243" s="317" t="s">
        <v>1336</v>
      </c>
      <c r="F243" s="317" t="s">
        <v>1054</v>
      </c>
      <c r="G243" s="297">
        <v>0.48449999999999999</v>
      </c>
      <c r="H243" s="318" t="s">
        <v>1088</v>
      </c>
      <c r="I243" s="297">
        <v>0.44579999999999997</v>
      </c>
      <c r="J243" s="318" t="s">
        <v>1109</v>
      </c>
      <c r="K243" s="317" t="s">
        <v>461</v>
      </c>
      <c r="L243" s="317" t="s">
        <v>1084</v>
      </c>
      <c r="M243" s="297">
        <v>0</v>
      </c>
      <c r="N243" s="317" t="s">
        <v>34</v>
      </c>
      <c r="O243" s="297">
        <v>0</v>
      </c>
      <c r="P243" s="317" t="s">
        <v>34</v>
      </c>
      <c r="Q243" s="317" t="s">
        <v>461</v>
      </c>
      <c r="R243" s="317" t="s">
        <v>34</v>
      </c>
      <c r="S243" s="297">
        <v>0</v>
      </c>
      <c r="T243" s="317" t="s">
        <v>34</v>
      </c>
      <c r="U243" s="297">
        <v>0</v>
      </c>
      <c r="V243" s="317" t="s">
        <v>34</v>
      </c>
      <c r="W243" s="317" t="s">
        <v>461</v>
      </c>
      <c r="X243" s="317" t="s">
        <v>34</v>
      </c>
    </row>
    <row r="244" spans="1:24" ht="15" thickBot="1" x14ac:dyDescent="0.35">
      <c r="A244" s="4" t="s">
        <v>3349</v>
      </c>
      <c r="B244" s="309" t="s">
        <v>274</v>
      </c>
      <c r="C244" s="317" t="s">
        <v>257</v>
      </c>
      <c r="D244" s="317" t="s">
        <v>1131</v>
      </c>
      <c r="E244" s="317" t="s">
        <v>1371</v>
      </c>
      <c r="F244" s="317" t="s">
        <v>1087</v>
      </c>
      <c r="G244" s="297">
        <v>0.5</v>
      </c>
      <c r="H244" s="318" t="s">
        <v>1151</v>
      </c>
      <c r="I244" s="297">
        <v>0.43609999999999999</v>
      </c>
      <c r="J244" s="317" t="s">
        <v>34</v>
      </c>
      <c r="K244" s="317" t="s">
        <v>460</v>
      </c>
      <c r="L244" s="317" t="s">
        <v>1084</v>
      </c>
      <c r="M244" s="297">
        <v>0.7</v>
      </c>
      <c r="N244" s="318" t="s">
        <v>1162</v>
      </c>
      <c r="O244" s="297">
        <v>0.6925</v>
      </c>
      <c r="P244" s="318" t="s">
        <v>1372</v>
      </c>
      <c r="Q244" s="317" t="s">
        <v>461</v>
      </c>
      <c r="R244" s="317" t="s">
        <v>1084</v>
      </c>
      <c r="S244" s="297">
        <v>0</v>
      </c>
      <c r="T244" s="318" t="s">
        <v>1373</v>
      </c>
      <c r="U244" s="297">
        <v>0.54</v>
      </c>
      <c r="V244" s="318" t="s">
        <v>1374</v>
      </c>
      <c r="W244" s="317" t="s">
        <v>461</v>
      </c>
      <c r="X244" s="317" t="s">
        <v>1117</v>
      </c>
    </row>
    <row r="245" spans="1:24" ht="15" thickBot="1" x14ac:dyDescent="0.35">
      <c r="A245" s="4" t="s">
        <v>3350</v>
      </c>
      <c r="B245" s="309" t="s">
        <v>275</v>
      </c>
      <c r="C245" s="317" t="s">
        <v>257</v>
      </c>
      <c r="D245" s="317" t="s">
        <v>1268</v>
      </c>
      <c r="E245" s="317" t="s">
        <v>1383</v>
      </c>
      <c r="F245" s="317" t="s">
        <v>1087</v>
      </c>
      <c r="G245" s="297">
        <v>0.75</v>
      </c>
      <c r="H245" s="318" t="s">
        <v>1384</v>
      </c>
      <c r="I245" s="297">
        <v>0.70789999999999997</v>
      </c>
      <c r="J245" s="317" t="s">
        <v>34</v>
      </c>
      <c r="K245" s="317" t="s">
        <v>460</v>
      </c>
      <c r="L245" s="317" t="s">
        <v>1084</v>
      </c>
      <c r="M245" s="297">
        <v>0</v>
      </c>
      <c r="N245" s="317" t="s">
        <v>34</v>
      </c>
      <c r="O245" s="297">
        <v>0</v>
      </c>
      <c r="P245" s="317" t="s">
        <v>34</v>
      </c>
      <c r="Q245" s="317" t="s">
        <v>461</v>
      </c>
      <c r="R245" s="317" t="s">
        <v>34</v>
      </c>
      <c r="S245" s="297">
        <v>0</v>
      </c>
      <c r="T245" s="317" t="s">
        <v>34</v>
      </c>
      <c r="U245" s="297">
        <v>0</v>
      </c>
      <c r="V245" s="317" t="s">
        <v>34</v>
      </c>
      <c r="W245" s="317" t="s">
        <v>461</v>
      </c>
      <c r="X245" s="317" t="s">
        <v>34</v>
      </c>
    </row>
    <row r="246" spans="1:24" ht="15" thickBot="1" x14ac:dyDescent="0.35">
      <c r="A246" s="4" t="s">
        <v>3351</v>
      </c>
      <c r="B246" s="309" t="s">
        <v>276</v>
      </c>
      <c r="C246" s="317" t="s">
        <v>257</v>
      </c>
      <c r="D246" s="317" t="s">
        <v>1360</v>
      </c>
      <c r="E246" s="317" t="s">
        <v>1407</v>
      </c>
      <c r="F246" s="317" t="s">
        <v>1081</v>
      </c>
      <c r="G246" s="297">
        <v>0</v>
      </c>
      <c r="H246" s="317" t="s">
        <v>34</v>
      </c>
      <c r="I246" s="297">
        <v>0</v>
      </c>
      <c r="J246" s="317" t="s">
        <v>34</v>
      </c>
      <c r="K246" s="317" t="s">
        <v>34</v>
      </c>
      <c r="L246" s="317" t="s">
        <v>34</v>
      </c>
      <c r="M246" s="297">
        <v>0</v>
      </c>
      <c r="N246" s="317" t="s">
        <v>34</v>
      </c>
      <c r="O246" s="297">
        <v>0</v>
      </c>
      <c r="P246" s="317" t="s">
        <v>34</v>
      </c>
      <c r="Q246" s="317" t="s">
        <v>34</v>
      </c>
      <c r="R246" s="317" t="s">
        <v>34</v>
      </c>
      <c r="S246" s="297">
        <v>0</v>
      </c>
      <c r="T246" s="317" t="s">
        <v>34</v>
      </c>
      <c r="U246" s="297">
        <v>0</v>
      </c>
      <c r="V246" s="317" t="s">
        <v>34</v>
      </c>
      <c r="W246" s="317" t="s">
        <v>34</v>
      </c>
      <c r="X246" s="317" t="s">
        <v>34</v>
      </c>
    </row>
    <row r="247" spans="1:24" ht="15" thickBot="1" x14ac:dyDescent="0.35">
      <c r="A247" s="4" t="s">
        <v>3352</v>
      </c>
      <c r="B247" s="309" t="s">
        <v>277</v>
      </c>
      <c r="C247" s="317" t="s">
        <v>257</v>
      </c>
      <c r="D247" s="317" t="s">
        <v>1106</v>
      </c>
      <c r="E247" s="317" t="s">
        <v>34</v>
      </c>
      <c r="F247" s="317" t="s">
        <v>1087</v>
      </c>
      <c r="G247" s="297">
        <v>0.6</v>
      </c>
      <c r="H247" s="318" t="s">
        <v>1088</v>
      </c>
      <c r="I247" s="297">
        <v>0.6</v>
      </c>
      <c r="J247" s="318" t="s">
        <v>1171</v>
      </c>
      <c r="K247" s="317" t="s">
        <v>461</v>
      </c>
      <c r="L247" s="317" t="s">
        <v>1084</v>
      </c>
      <c r="M247" s="305">
        <v>0</v>
      </c>
      <c r="N247" s="317" t="s">
        <v>34</v>
      </c>
      <c r="O247" s="305">
        <v>0</v>
      </c>
      <c r="P247" s="317" t="s">
        <v>34</v>
      </c>
      <c r="Q247" s="317" t="s">
        <v>34</v>
      </c>
      <c r="R247" s="317" t="s">
        <v>34</v>
      </c>
      <c r="S247" s="305">
        <v>0</v>
      </c>
      <c r="T247" s="317" t="s">
        <v>34</v>
      </c>
      <c r="U247" s="305">
        <v>0</v>
      </c>
      <c r="V247" s="317" t="s">
        <v>34</v>
      </c>
      <c r="W247" s="317" t="s">
        <v>461</v>
      </c>
      <c r="X247" s="317" t="s">
        <v>34</v>
      </c>
    </row>
    <row r="248" spans="1:24" ht="15" thickBot="1" x14ac:dyDescent="0.35">
      <c r="A248" s="4" t="s">
        <v>3353</v>
      </c>
      <c r="B248" s="309" t="s">
        <v>278</v>
      </c>
      <c r="C248" s="317" t="s">
        <v>257</v>
      </c>
      <c r="D248" s="317" t="s">
        <v>1075</v>
      </c>
      <c r="E248" s="317" t="s">
        <v>1414</v>
      </c>
      <c r="F248" s="317" t="s">
        <v>1087</v>
      </c>
      <c r="G248" s="297">
        <v>1</v>
      </c>
      <c r="H248" s="318" t="s">
        <v>1415</v>
      </c>
      <c r="I248" s="297">
        <v>0.96009999999999995</v>
      </c>
      <c r="J248" s="317" t="s">
        <v>34</v>
      </c>
      <c r="K248" s="317" t="s">
        <v>460</v>
      </c>
      <c r="L248" s="317" t="s">
        <v>1078</v>
      </c>
      <c r="M248" s="297">
        <v>1</v>
      </c>
      <c r="N248" s="318" t="s">
        <v>1416</v>
      </c>
      <c r="O248" s="297">
        <v>1</v>
      </c>
      <c r="P248" s="318" t="s">
        <v>1417</v>
      </c>
      <c r="Q248" s="317" t="s">
        <v>461</v>
      </c>
      <c r="R248" s="317" t="s">
        <v>1078</v>
      </c>
      <c r="S248" s="305">
        <v>0</v>
      </c>
      <c r="T248" s="317" t="s">
        <v>34</v>
      </c>
      <c r="U248" s="305">
        <v>0</v>
      </c>
      <c r="V248" s="317" t="s">
        <v>34</v>
      </c>
      <c r="W248" s="317" t="s">
        <v>34</v>
      </c>
      <c r="X248" s="317" t="s">
        <v>34</v>
      </c>
    </row>
    <row r="249" spans="1:24" ht="15" thickBot="1" x14ac:dyDescent="0.35">
      <c r="A249" s="4" t="s">
        <v>3354</v>
      </c>
      <c r="B249" s="309" t="s">
        <v>279</v>
      </c>
      <c r="C249" s="317" t="s">
        <v>257</v>
      </c>
      <c r="D249" s="317" t="s">
        <v>1264</v>
      </c>
      <c r="E249" s="317" t="s">
        <v>34</v>
      </c>
      <c r="F249" s="317" t="s">
        <v>1087</v>
      </c>
      <c r="G249" s="297">
        <v>0.75</v>
      </c>
      <c r="H249" s="318" t="s">
        <v>1420</v>
      </c>
      <c r="I249" s="297">
        <v>0.75</v>
      </c>
      <c r="J249" s="317" t="s">
        <v>34</v>
      </c>
      <c r="K249" s="317" t="s">
        <v>460</v>
      </c>
      <c r="L249" s="317" t="s">
        <v>1084</v>
      </c>
      <c r="M249" s="297">
        <v>0.5</v>
      </c>
      <c r="N249" s="318" t="s">
        <v>1421</v>
      </c>
      <c r="O249" s="297">
        <v>0.5</v>
      </c>
      <c r="P249" s="317" t="s">
        <v>34</v>
      </c>
      <c r="Q249" s="317" t="s">
        <v>461</v>
      </c>
      <c r="R249" s="317" t="s">
        <v>1117</v>
      </c>
      <c r="S249" s="305">
        <v>0</v>
      </c>
      <c r="T249" s="317" t="s">
        <v>34</v>
      </c>
      <c r="U249" s="305">
        <v>0</v>
      </c>
      <c r="V249" s="317" t="s">
        <v>34</v>
      </c>
      <c r="W249" s="317" t="s">
        <v>34</v>
      </c>
      <c r="X249" s="317" t="s">
        <v>34</v>
      </c>
    </row>
    <row r="250" spans="1:24" ht="15" thickBot="1" x14ac:dyDescent="0.35">
      <c r="A250" s="4" t="s">
        <v>3355</v>
      </c>
      <c r="B250" s="309" t="s">
        <v>280</v>
      </c>
      <c r="C250" s="317" t="s">
        <v>257</v>
      </c>
      <c r="D250" s="317" t="s">
        <v>1149</v>
      </c>
      <c r="E250" s="317" t="s">
        <v>1422</v>
      </c>
      <c r="F250" s="317" t="s">
        <v>1081</v>
      </c>
      <c r="G250" s="297">
        <v>1</v>
      </c>
      <c r="H250" s="318" t="s">
        <v>1423</v>
      </c>
      <c r="I250" s="297">
        <v>1</v>
      </c>
      <c r="J250" s="317" t="s">
        <v>34</v>
      </c>
      <c r="K250" s="317" t="s">
        <v>460</v>
      </c>
      <c r="L250" s="317" t="s">
        <v>1084</v>
      </c>
      <c r="M250" s="297">
        <v>0.5</v>
      </c>
      <c r="N250" s="318" t="s">
        <v>1424</v>
      </c>
      <c r="O250" s="297">
        <v>0</v>
      </c>
      <c r="P250" s="318" t="s">
        <v>1425</v>
      </c>
      <c r="Q250" s="317" t="s">
        <v>461</v>
      </c>
      <c r="R250" s="317" t="s">
        <v>1084</v>
      </c>
      <c r="S250" s="297">
        <v>0</v>
      </c>
      <c r="T250" s="317" t="s">
        <v>34</v>
      </c>
      <c r="U250" s="297">
        <v>0</v>
      </c>
      <c r="V250" s="317" t="s">
        <v>34</v>
      </c>
      <c r="W250" s="317" t="s">
        <v>461</v>
      </c>
      <c r="X250" s="317" t="s">
        <v>34</v>
      </c>
    </row>
    <row r="251" spans="1:24" ht="15" thickBot="1" x14ac:dyDescent="0.35">
      <c r="A251" s="4" t="s">
        <v>3356</v>
      </c>
      <c r="B251" s="309" t="s">
        <v>281</v>
      </c>
      <c r="C251" s="317" t="s">
        <v>257</v>
      </c>
      <c r="D251" s="317" t="s">
        <v>1225</v>
      </c>
      <c r="E251" s="317" t="s">
        <v>1432</v>
      </c>
      <c r="F251" s="317" t="s">
        <v>1087</v>
      </c>
      <c r="G251" s="297">
        <v>1</v>
      </c>
      <c r="H251" s="318" t="s">
        <v>1395</v>
      </c>
      <c r="I251" s="297">
        <v>1</v>
      </c>
      <c r="J251" s="318" t="s">
        <v>1433</v>
      </c>
      <c r="K251" s="317" t="s">
        <v>461</v>
      </c>
      <c r="L251" s="317" t="s">
        <v>1078</v>
      </c>
      <c r="M251" s="297">
        <v>0.5</v>
      </c>
      <c r="N251" s="318" t="s">
        <v>1434</v>
      </c>
      <c r="O251" s="297">
        <v>0</v>
      </c>
      <c r="P251" s="318" t="s">
        <v>551</v>
      </c>
      <c r="Q251" s="317" t="s">
        <v>460</v>
      </c>
      <c r="R251" s="317" t="s">
        <v>1078</v>
      </c>
      <c r="S251" s="305">
        <v>0</v>
      </c>
      <c r="T251" s="317" t="s">
        <v>34</v>
      </c>
      <c r="U251" s="305">
        <v>0</v>
      </c>
      <c r="V251" s="317" t="s">
        <v>34</v>
      </c>
      <c r="W251" s="317" t="s">
        <v>34</v>
      </c>
      <c r="X251" s="317" t="s">
        <v>34</v>
      </c>
    </row>
    <row r="252" spans="1:24" ht="15" thickBot="1" x14ac:dyDescent="0.35">
      <c r="A252" s="4" t="s">
        <v>3357</v>
      </c>
      <c r="B252" s="309" t="s">
        <v>282</v>
      </c>
      <c r="C252" s="317" t="s">
        <v>257</v>
      </c>
      <c r="D252" s="317" t="s">
        <v>1134</v>
      </c>
      <c r="E252" s="317" t="s">
        <v>1440</v>
      </c>
      <c r="F252" s="317" t="s">
        <v>1081</v>
      </c>
      <c r="G252" s="297">
        <v>0</v>
      </c>
      <c r="H252" s="318" t="s">
        <v>1441</v>
      </c>
      <c r="I252" s="297">
        <v>0</v>
      </c>
      <c r="J252" s="317" t="s">
        <v>34</v>
      </c>
      <c r="K252" s="317" t="s">
        <v>461</v>
      </c>
      <c r="L252" s="317" t="s">
        <v>34</v>
      </c>
      <c r="M252" s="297">
        <v>0</v>
      </c>
      <c r="N252" s="317" t="s">
        <v>34</v>
      </c>
      <c r="O252" s="297">
        <v>0</v>
      </c>
      <c r="P252" s="317" t="s">
        <v>34</v>
      </c>
      <c r="Q252" s="317" t="s">
        <v>461</v>
      </c>
      <c r="R252" s="317" t="s">
        <v>34</v>
      </c>
      <c r="S252" s="297">
        <v>0</v>
      </c>
      <c r="T252" s="317" t="s">
        <v>34</v>
      </c>
      <c r="U252" s="297">
        <v>0</v>
      </c>
      <c r="V252" s="317" t="s">
        <v>34</v>
      </c>
      <c r="W252" s="317" t="s">
        <v>461</v>
      </c>
      <c r="X252" s="317" t="s">
        <v>34</v>
      </c>
    </row>
    <row r="253" spans="1:24" ht="15" thickBot="1" x14ac:dyDescent="0.35">
      <c r="A253" s="4" t="s">
        <v>3358</v>
      </c>
      <c r="B253" s="309" t="s">
        <v>283</v>
      </c>
      <c r="C253" s="317" t="s">
        <v>257</v>
      </c>
      <c r="D253" s="317" t="s">
        <v>1339</v>
      </c>
      <c r="E253" s="317" t="s">
        <v>1445</v>
      </c>
      <c r="F253" s="317" t="s">
        <v>1087</v>
      </c>
      <c r="G253" s="297">
        <v>1.5</v>
      </c>
      <c r="H253" s="318" t="s">
        <v>1446</v>
      </c>
      <c r="I253" s="297">
        <v>1.4497</v>
      </c>
      <c r="J253" s="317" t="s">
        <v>34</v>
      </c>
      <c r="K253" s="317" t="s">
        <v>460</v>
      </c>
      <c r="L253" s="317" t="s">
        <v>1084</v>
      </c>
      <c r="M253" s="305">
        <v>0</v>
      </c>
      <c r="N253" s="317" t="s">
        <v>34</v>
      </c>
      <c r="O253" s="305">
        <v>0</v>
      </c>
      <c r="P253" s="317" t="s">
        <v>34</v>
      </c>
      <c r="Q253" s="317" t="s">
        <v>34</v>
      </c>
      <c r="R253" s="317" t="s">
        <v>34</v>
      </c>
      <c r="S253" s="305">
        <v>0</v>
      </c>
      <c r="T253" s="317" t="s">
        <v>34</v>
      </c>
      <c r="U253" s="305">
        <v>0</v>
      </c>
      <c r="V253" s="317" t="s">
        <v>34</v>
      </c>
      <c r="W253" s="317" t="s">
        <v>34</v>
      </c>
      <c r="X253" s="317" t="s">
        <v>34</v>
      </c>
    </row>
    <row r="254" spans="1:24" ht="15" thickBot="1" x14ac:dyDescent="0.35">
      <c r="A254" s="4" t="s">
        <v>3359</v>
      </c>
      <c r="B254" s="309" t="s">
        <v>284</v>
      </c>
      <c r="C254" s="317" t="s">
        <v>257</v>
      </c>
      <c r="D254" s="317" t="s">
        <v>1464</v>
      </c>
      <c r="E254" s="317" t="s">
        <v>1464</v>
      </c>
      <c r="F254" s="317" t="s">
        <v>1087</v>
      </c>
      <c r="G254" s="297">
        <v>0.5</v>
      </c>
      <c r="H254" s="318" t="s">
        <v>1286</v>
      </c>
      <c r="I254" s="297">
        <v>0.4965</v>
      </c>
      <c r="J254" s="318" t="s">
        <v>1465</v>
      </c>
      <c r="K254" s="317" t="s">
        <v>461</v>
      </c>
      <c r="L254" s="317" t="s">
        <v>1084</v>
      </c>
      <c r="M254" s="305">
        <v>0</v>
      </c>
      <c r="N254" s="317" t="s">
        <v>34</v>
      </c>
      <c r="O254" s="305">
        <v>0</v>
      </c>
      <c r="P254" s="317" t="s">
        <v>34</v>
      </c>
      <c r="Q254" s="317" t="s">
        <v>461</v>
      </c>
      <c r="R254" s="317" t="s">
        <v>34</v>
      </c>
      <c r="S254" s="305">
        <v>0</v>
      </c>
      <c r="T254" s="317" t="s">
        <v>34</v>
      </c>
      <c r="U254" s="305">
        <v>0</v>
      </c>
      <c r="V254" s="317" t="s">
        <v>34</v>
      </c>
      <c r="W254" s="317" t="s">
        <v>461</v>
      </c>
      <c r="X254" s="317" t="s">
        <v>34</v>
      </c>
    </row>
    <row r="255" spans="1:24" ht="15" thickBot="1" x14ac:dyDescent="0.35">
      <c r="A255" s="4" t="s">
        <v>3360</v>
      </c>
      <c r="B255" s="309" t="s">
        <v>285</v>
      </c>
      <c r="C255" s="317" t="s">
        <v>257</v>
      </c>
      <c r="D255" s="317" t="s">
        <v>1172</v>
      </c>
      <c r="E255" s="317" t="s">
        <v>1474</v>
      </c>
      <c r="F255" s="317" t="s">
        <v>1087</v>
      </c>
      <c r="G255" s="297">
        <v>1.2</v>
      </c>
      <c r="H255" s="318" t="s">
        <v>1475</v>
      </c>
      <c r="I255" s="297">
        <v>1.1544000000000001</v>
      </c>
      <c r="J255" s="318" t="s">
        <v>1476</v>
      </c>
      <c r="K255" s="317" t="s">
        <v>461</v>
      </c>
      <c r="L255" s="317" t="s">
        <v>1084</v>
      </c>
      <c r="M255" s="305">
        <v>0</v>
      </c>
      <c r="N255" s="317" t="s">
        <v>34</v>
      </c>
      <c r="O255" s="305">
        <v>0</v>
      </c>
      <c r="P255" s="317" t="s">
        <v>34</v>
      </c>
      <c r="Q255" s="317" t="s">
        <v>34</v>
      </c>
      <c r="R255" s="317" t="s">
        <v>34</v>
      </c>
      <c r="S255" s="305">
        <v>0</v>
      </c>
      <c r="T255" s="317" t="s">
        <v>34</v>
      </c>
      <c r="U255" s="305">
        <v>0</v>
      </c>
      <c r="V255" s="317" t="s">
        <v>34</v>
      </c>
      <c r="W255" s="317" t="s">
        <v>34</v>
      </c>
      <c r="X255" s="317" t="s">
        <v>34</v>
      </c>
    </row>
    <row r="256" spans="1:24" ht="15" thickBot="1" x14ac:dyDescent="0.35">
      <c r="A256" s="4" t="s">
        <v>3361</v>
      </c>
      <c r="B256" s="309" t="s">
        <v>286</v>
      </c>
      <c r="C256" s="317" t="s">
        <v>257</v>
      </c>
      <c r="D256" s="317" t="s">
        <v>1225</v>
      </c>
      <c r="E256" s="317" t="s">
        <v>1493</v>
      </c>
      <c r="F256" s="317" t="s">
        <v>1055</v>
      </c>
      <c r="G256" s="297">
        <v>0.1148</v>
      </c>
      <c r="H256" s="318" t="s">
        <v>1494</v>
      </c>
      <c r="I256" s="297">
        <v>0.44180000000000003</v>
      </c>
      <c r="J256" s="318" t="s">
        <v>1495</v>
      </c>
      <c r="K256" s="317" t="s">
        <v>461</v>
      </c>
      <c r="L256" s="317" t="s">
        <v>1084</v>
      </c>
      <c r="M256" s="305">
        <v>0</v>
      </c>
      <c r="N256" s="317" t="s">
        <v>34</v>
      </c>
      <c r="O256" s="305">
        <v>0</v>
      </c>
      <c r="P256" s="317" t="s">
        <v>34</v>
      </c>
      <c r="Q256" s="317" t="s">
        <v>34</v>
      </c>
      <c r="R256" s="317" t="s">
        <v>34</v>
      </c>
      <c r="S256" s="305">
        <v>0</v>
      </c>
      <c r="T256" s="317" t="s">
        <v>34</v>
      </c>
      <c r="U256" s="305">
        <v>0</v>
      </c>
      <c r="V256" s="317" t="s">
        <v>34</v>
      </c>
      <c r="W256" s="317" t="s">
        <v>34</v>
      </c>
      <c r="X256" s="317" t="s">
        <v>34</v>
      </c>
    </row>
    <row r="257" spans="1:24" ht="15" thickBot="1" x14ac:dyDescent="0.35">
      <c r="A257" s="4" t="s">
        <v>3362</v>
      </c>
      <c r="B257" s="309" t="s">
        <v>287</v>
      </c>
      <c r="C257" s="317" t="s">
        <v>257</v>
      </c>
      <c r="D257" s="317" t="s">
        <v>1149</v>
      </c>
      <c r="E257" s="317" t="s">
        <v>1496</v>
      </c>
      <c r="F257" s="317" t="s">
        <v>1081</v>
      </c>
      <c r="G257" s="297">
        <v>0.81710000000000005</v>
      </c>
      <c r="H257" s="318" t="s">
        <v>1497</v>
      </c>
      <c r="I257" s="297">
        <v>0.81710000000000005</v>
      </c>
      <c r="J257" s="317" t="s">
        <v>34</v>
      </c>
      <c r="K257" s="317" t="s">
        <v>460</v>
      </c>
      <c r="L257" s="317" t="s">
        <v>1271</v>
      </c>
      <c r="M257" s="297">
        <v>1</v>
      </c>
      <c r="N257" s="318" t="s">
        <v>1498</v>
      </c>
      <c r="O257" s="297">
        <v>1</v>
      </c>
      <c r="P257" s="317" t="s">
        <v>34</v>
      </c>
      <c r="Q257" s="317" t="s">
        <v>460</v>
      </c>
      <c r="R257" s="317" t="s">
        <v>1271</v>
      </c>
      <c r="S257" s="305">
        <v>0</v>
      </c>
      <c r="T257" s="317" t="s">
        <v>34</v>
      </c>
      <c r="U257" s="305">
        <v>0</v>
      </c>
      <c r="V257" s="317" t="s">
        <v>34</v>
      </c>
      <c r="W257" s="317" t="s">
        <v>34</v>
      </c>
      <c r="X257" s="317" t="s">
        <v>34</v>
      </c>
    </row>
    <row r="258" spans="1:24" ht="15" thickBot="1" x14ac:dyDescent="0.35">
      <c r="A258" s="4" t="s">
        <v>3363</v>
      </c>
      <c r="B258" s="309" t="s">
        <v>288</v>
      </c>
      <c r="C258" s="317" t="s">
        <v>257</v>
      </c>
      <c r="D258" s="317" t="s">
        <v>1149</v>
      </c>
      <c r="E258" s="317" t="s">
        <v>1503</v>
      </c>
      <c r="F258" s="317" t="s">
        <v>1081</v>
      </c>
      <c r="G258" s="305">
        <v>0</v>
      </c>
      <c r="H258" s="317" t="s">
        <v>34</v>
      </c>
      <c r="I258" s="305">
        <v>0</v>
      </c>
      <c r="J258" s="317" t="s">
        <v>34</v>
      </c>
      <c r="K258" s="317" t="s">
        <v>34</v>
      </c>
      <c r="L258" s="317" t="s">
        <v>34</v>
      </c>
      <c r="M258" s="305">
        <v>0</v>
      </c>
      <c r="N258" s="317" t="s">
        <v>34</v>
      </c>
      <c r="O258" s="305">
        <v>0</v>
      </c>
      <c r="P258" s="317" t="s">
        <v>34</v>
      </c>
      <c r="Q258" s="317" t="s">
        <v>34</v>
      </c>
      <c r="R258" s="317" t="s">
        <v>34</v>
      </c>
      <c r="S258" s="305">
        <v>0</v>
      </c>
      <c r="T258" s="317" t="s">
        <v>34</v>
      </c>
      <c r="U258" s="305">
        <v>0</v>
      </c>
      <c r="V258" s="317" t="s">
        <v>34</v>
      </c>
      <c r="W258" s="317" t="s">
        <v>34</v>
      </c>
      <c r="X258" s="317" t="s">
        <v>34</v>
      </c>
    </row>
    <row r="259" spans="1:24" ht="15" thickBot="1" x14ac:dyDescent="0.35">
      <c r="A259" s="4" t="s">
        <v>3364</v>
      </c>
      <c r="B259" s="309" t="s">
        <v>290</v>
      </c>
      <c r="C259" s="317" t="s">
        <v>257</v>
      </c>
      <c r="D259" s="317" t="s">
        <v>1134</v>
      </c>
      <c r="E259" s="317" t="s">
        <v>1508</v>
      </c>
      <c r="F259" s="317" t="s">
        <v>1055</v>
      </c>
      <c r="G259" s="297">
        <v>0</v>
      </c>
      <c r="H259" s="317" t="s">
        <v>34</v>
      </c>
      <c r="I259" s="297">
        <v>0</v>
      </c>
      <c r="J259" s="317" t="s">
        <v>34</v>
      </c>
      <c r="K259" s="317" t="s">
        <v>34</v>
      </c>
      <c r="L259" s="317" t="s">
        <v>34</v>
      </c>
      <c r="M259" s="305">
        <v>0</v>
      </c>
      <c r="N259" s="317" t="s">
        <v>34</v>
      </c>
      <c r="O259" s="305">
        <v>0</v>
      </c>
      <c r="P259" s="317" t="s">
        <v>34</v>
      </c>
      <c r="Q259" s="317" t="s">
        <v>34</v>
      </c>
      <c r="R259" s="317" t="s">
        <v>34</v>
      </c>
      <c r="S259" s="305">
        <v>0</v>
      </c>
      <c r="T259" s="317" t="s">
        <v>34</v>
      </c>
      <c r="U259" s="305">
        <v>0</v>
      </c>
      <c r="V259" s="317" t="s">
        <v>34</v>
      </c>
      <c r="W259" s="317" t="s">
        <v>34</v>
      </c>
      <c r="X259" s="317" t="s">
        <v>34</v>
      </c>
    </row>
    <row r="260" spans="1:24" ht="15" thickBot="1" x14ac:dyDescent="0.35">
      <c r="A260" s="4" t="s">
        <v>3365</v>
      </c>
      <c r="B260" s="309" t="s">
        <v>291</v>
      </c>
      <c r="C260" s="317" t="s">
        <v>257</v>
      </c>
      <c r="D260" s="317" t="s">
        <v>1362</v>
      </c>
      <c r="E260" s="317" t="s">
        <v>1516</v>
      </c>
      <c r="F260" s="317" t="s">
        <v>1081</v>
      </c>
      <c r="G260" s="297">
        <v>1.6</v>
      </c>
      <c r="H260" s="318" t="s">
        <v>1517</v>
      </c>
      <c r="I260" s="297">
        <v>1.6</v>
      </c>
      <c r="J260" s="318" t="s">
        <v>1148</v>
      </c>
      <c r="K260" s="317" t="s">
        <v>461</v>
      </c>
      <c r="L260" s="317" t="s">
        <v>1518</v>
      </c>
      <c r="M260" s="297">
        <v>1.6</v>
      </c>
      <c r="N260" s="318" t="s">
        <v>1517</v>
      </c>
      <c r="O260" s="297">
        <v>1.6</v>
      </c>
      <c r="P260" s="318" t="s">
        <v>1148</v>
      </c>
      <c r="Q260" s="317" t="s">
        <v>461</v>
      </c>
      <c r="R260" s="317" t="s">
        <v>1084</v>
      </c>
      <c r="S260" s="305">
        <v>0</v>
      </c>
      <c r="T260" s="317" t="s">
        <v>34</v>
      </c>
      <c r="U260" s="305">
        <v>0</v>
      </c>
      <c r="V260" s="317" t="s">
        <v>34</v>
      </c>
      <c r="W260" s="317" t="s">
        <v>34</v>
      </c>
      <c r="X260" s="317" t="s">
        <v>34</v>
      </c>
    </row>
    <row r="261" spans="1:24" ht="15" thickBot="1" x14ac:dyDescent="0.35">
      <c r="A261" s="4" t="s">
        <v>3366</v>
      </c>
      <c r="B261" s="309" t="s">
        <v>292</v>
      </c>
      <c r="C261" s="317" t="s">
        <v>257</v>
      </c>
      <c r="D261" s="317" t="s">
        <v>1075</v>
      </c>
      <c r="E261" s="317" t="s">
        <v>1519</v>
      </c>
      <c r="F261" s="317" t="s">
        <v>1081</v>
      </c>
      <c r="G261" s="297">
        <v>1.8</v>
      </c>
      <c r="H261" s="318" t="s">
        <v>1520</v>
      </c>
      <c r="I261" s="297">
        <v>1.51</v>
      </c>
      <c r="J261" s="317" t="s">
        <v>34</v>
      </c>
      <c r="K261" s="317" t="s">
        <v>460</v>
      </c>
      <c r="L261" s="317" t="s">
        <v>1084</v>
      </c>
      <c r="M261" s="297">
        <v>0.48</v>
      </c>
      <c r="N261" s="318" t="s">
        <v>1176</v>
      </c>
      <c r="O261" s="297">
        <v>0.48</v>
      </c>
      <c r="P261" s="317" t="s">
        <v>34</v>
      </c>
      <c r="Q261" s="317" t="s">
        <v>460</v>
      </c>
      <c r="R261" s="317" t="s">
        <v>1084</v>
      </c>
      <c r="S261" s="297">
        <v>0</v>
      </c>
      <c r="T261" s="317" t="s">
        <v>34</v>
      </c>
      <c r="U261" s="297">
        <v>0</v>
      </c>
      <c r="V261" s="317" t="s">
        <v>34</v>
      </c>
      <c r="W261" s="317" t="s">
        <v>34</v>
      </c>
      <c r="X261" s="317" t="s">
        <v>34</v>
      </c>
    </row>
    <row r="262" spans="1:24" ht="15" thickBot="1" x14ac:dyDescent="0.35">
      <c r="A262" s="4" t="s">
        <v>3367</v>
      </c>
      <c r="B262" s="309" t="s">
        <v>293</v>
      </c>
      <c r="C262" s="317" t="s">
        <v>257</v>
      </c>
      <c r="D262" s="317" t="s">
        <v>1075</v>
      </c>
      <c r="E262" s="317" t="s">
        <v>1530</v>
      </c>
      <c r="F262" s="317" t="s">
        <v>1055</v>
      </c>
      <c r="G262" s="297">
        <v>1</v>
      </c>
      <c r="H262" s="318" t="s">
        <v>1531</v>
      </c>
      <c r="I262" s="297">
        <v>0.7137</v>
      </c>
      <c r="J262" s="317" t="s">
        <v>34</v>
      </c>
      <c r="K262" s="317" t="s">
        <v>460</v>
      </c>
      <c r="L262" s="317" t="s">
        <v>1084</v>
      </c>
      <c r="M262" s="297">
        <v>0.25</v>
      </c>
      <c r="N262" s="318" t="s">
        <v>1531</v>
      </c>
      <c r="O262" s="297">
        <v>0.22800000000000001</v>
      </c>
      <c r="P262" s="317" t="s">
        <v>34</v>
      </c>
      <c r="Q262" s="317" t="s">
        <v>460</v>
      </c>
      <c r="R262" s="317" t="s">
        <v>1532</v>
      </c>
      <c r="S262" s="297">
        <v>0.36</v>
      </c>
      <c r="T262" s="318" t="s">
        <v>1533</v>
      </c>
      <c r="U262" s="297">
        <v>0.32500000000000001</v>
      </c>
      <c r="V262" s="318" t="s">
        <v>1534</v>
      </c>
      <c r="W262" s="317" t="s">
        <v>461</v>
      </c>
      <c r="X262" s="317" t="s">
        <v>1084</v>
      </c>
    </row>
    <row r="263" spans="1:24" ht="15" thickBot="1" x14ac:dyDescent="0.35">
      <c r="A263" s="4" t="s">
        <v>3368</v>
      </c>
      <c r="B263" s="309" t="s">
        <v>294</v>
      </c>
      <c r="C263" s="317" t="s">
        <v>257</v>
      </c>
      <c r="D263" s="317" t="s">
        <v>1075</v>
      </c>
      <c r="E263" s="317" t="s">
        <v>1537</v>
      </c>
      <c r="F263" s="317" t="s">
        <v>1055</v>
      </c>
      <c r="G263" s="297">
        <v>1</v>
      </c>
      <c r="H263" s="318" t="s">
        <v>1538</v>
      </c>
      <c r="I263" s="297">
        <v>0.98429999999999995</v>
      </c>
      <c r="J263" s="318" t="s">
        <v>1539</v>
      </c>
      <c r="K263" s="317" t="s">
        <v>34</v>
      </c>
      <c r="L263" s="317" t="s">
        <v>1540</v>
      </c>
      <c r="M263" s="305">
        <v>0</v>
      </c>
      <c r="N263" s="317" t="s">
        <v>34</v>
      </c>
      <c r="O263" s="305">
        <v>0</v>
      </c>
      <c r="P263" s="317" t="s">
        <v>34</v>
      </c>
      <c r="Q263" s="317" t="s">
        <v>34</v>
      </c>
      <c r="R263" s="317" t="s">
        <v>34</v>
      </c>
      <c r="S263" s="305">
        <v>0</v>
      </c>
      <c r="T263" s="317" t="s">
        <v>34</v>
      </c>
      <c r="U263" s="305">
        <v>0</v>
      </c>
      <c r="V263" s="317" t="s">
        <v>34</v>
      </c>
      <c r="W263" s="317" t="s">
        <v>34</v>
      </c>
      <c r="X263" s="317" t="s">
        <v>34</v>
      </c>
    </row>
    <row r="264" spans="1:24" ht="15" thickBot="1" x14ac:dyDescent="0.35">
      <c r="A264" s="4" t="s">
        <v>3369</v>
      </c>
      <c r="B264" s="309" t="s">
        <v>295</v>
      </c>
      <c r="C264" s="317" t="s">
        <v>257</v>
      </c>
      <c r="D264" s="317" t="s">
        <v>1546</v>
      </c>
      <c r="E264" s="317" t="s">
        <v>1547</v>
      </c>
      <c r="F264" s="317" t="s">
        <v>1087</v>
      </c>
      <c r="G264" s="297">
        <v>1</v>
      </c>
      <c r="H264" s="318" t="s">
        <v>1548</v>
      </c>
      <c r="I264" s="297">
        <v>0.6</v>
      </c>
      <c r="J264" s="317" t="s">
        <v>34</v>
      </c>
      <c r="K264" s="317" t="s">
        <v>460</v>
      </c>
      <c r="L264" s="317" t="s">
        <v>34</v>
      </c>
      <c r="M264" s="305">
        <v>0</v>
      </c>
      <c r="N264" s="317" t="s">
        <v>34</v>
      </c>
      <c r="O264" s="305">
        <v>0</v>
      </c>
      <c r="P264" s="317" t="s">
        <v>34</v>
      </c>
      <c r="Q264" s="317" t="s">
        <v>34</v>
      </c>
      <c r="R264" s="317" t="s">
        <v>34</v>
      </c>
      <c r="S264" s="305">
        <v>0</v>
      </c>
      <c r="T264" s="317" t="s">
        <v>34</v>
      </c>
      <c r="U264" s="305">
        <v>0</v>
      </c>
      <c r="V264" s="317" t="s">
        <v>34</v>
      </c>
      <c r="W264" s="317" t="s">
        <v>34</v>
      </c>
      <c r="X264" s="317" t="s">
        <v>34</v>
      </c>
    </row>
    <row r="265" spans="1:24" ht="15" thickBot="1" x14ac:dyDescent="0.35">
      <c r="A265" s="4" t="s">
        <v>3370</v>
      </c>
      <c r="B265" s="309" t="s">
        <v>296</v>
      </c>
      <c r="C265" s="317" t="s">
        <v>257</v>
      </c>
      <c r="D265" s="317" t="s">
        <v>1111</v>
      </c>
      <c r="E265" s="317" t="s">
        <v>1549</v>
      </c>
      <c r="F265" s="317" t="s">
        <v>1081</v>
      </c>
      <c r="G265" s="297">
        <v>0.01</v>
      </c>
      <c r="H265" s="318" t="s">
        <v>1550</v>
      </c>
      <c r="I265" s="297">
        <v>0.01</v>
      </c>
      <c r="J265" s="318" t="s">
        <v>1551</v>
      </c>
      <c r="K265" s="317" t="s">
        <v>461</v>
      </c>
      <c r="L265" s="317" t="s">
        <v>1117</v>
      </c>
      <c r="M265" s="305">
        <v>0</v>
      </c>
      <c r="N265" s="317" t="s">
        <v>34</v>
      </c>
      <c r="O265" s="305">
        <v>0</v>
      </c>
      <c r="P265" s="317" t="s">
        <v>34</v>
      </c>
      <c r="Q265" s="317" t="s">
        <v>34</v>
      </c>
      <c r="R265" s="317" t="s">
        <v>34</v>
      </c>
      <c r="S265" s="305">
        <v>0</v>
      </c>
      <c r="T265" s="317" t="s">
        <v>34</v>
      </c>
      <c r="U265" s="305">
        <v>0</v>
      </c>
      <c r="V265" s="317" t="s">
        <v>34</v>
      </c>
      <c r="W265" s="317" t="s">
        <v>34</v>
      </c>
      <c r="X265" s="317" t="s">
        <v>34</v>
      </c>
    </row>
    <row r="266" spans="1:24" ht="15" thickBot="1" x14ac:dyDescent="0.35">
      <c r="A266" s="4" t="s">
        <v>3371</v>
      </c>
      <c r="B266" s="309" t="s">
        <v>297</v>
      </c>
      <c r="C266" s="317" t="s">
        <v>257</v>
      </c>
      <c r="D266" s="317" t="s">
        <v>1127</v>
      </c>
      <c r="E266" s="317" t="s">
        <v>1564</v>
      </c>
      <c r="F266" s="317" t="s">
        <v>1087</v>
      </c>
      <c r="G266" s="297">
        <v>1</v>
      </c>
      <c r="H266" s="318" t="s">
        <v>1565</v>
      </c>
      <c r="I266" s="297">
        <v>0.93389999999999995</v>
      </c>
      <c r="J266" s="318" t="s">
        <v>1566</v>
      </c>
      <c r="K266" s="317" t="s">
        <v>461</v>
      </c>
      <c r="L266" s="317" t="s">
        <v>1084</v>
      </c>
      <c r="M266" s="305">
        <v>0</v>
      </c>
      <c r="N266" s="317" t="s">
        <v>34</v>
      </c>
      <c r="O266" s="305">
        <v>0</v>
      </c>
      <c r="P266" s="317" t="s">
        <v>34</v>
      </c>
      <c r="Q266" s="317" t="s">
        <v>34</v>
      </c>
      <c r="R266" s="317" t="s">
        <v>34</v>
      </c>
      <c r="S266" s="305">
        <v>0</v>
      </c>
      <c r="T266" s="317" t="s">
        <v>34</v>
      </c>
      <c r="U266" s="305">
        <v>0</v>
      </c>
      <c r="V266" s="317" t="s">
        <v>34</v>
      </c>
      <c r="W266" s="317" t="s">
        <v>34</v>
      </c>
      <c r="X266" s="317" t="s">
        <v>34</v>
      </c>
    </row>
    <row r="267" spans="1:24" ht="15" thickBot="1" x14ac:dyDescent="0.35">
      <c r="A267" s="4" t="s">
        <v>3372</v>
      </c>
      <c r="B267" s="309" t="s">
        <v>298</v>
      </c>
      <c r="C267" s="317" t="s">
        <v>257</v>
      </c>
      <c r="D267" s="317" t="s">
        <v>1428</v>
      </c>
      <c r="E267" s="317" t="s">
        <v>1573</v>
      </c>
      <c r="F267" s="317" t="s">
        <v>1081</v>
      </c>
      <c r="G267" s="297">
        <v>0</v>
      </c>
      <c r="H267" s="317" t="s">
        <v>34</v>
      </c>
      <c r="I267" s="297">
        <v>0</v>
      </c>
      <c r="J267" s="317" t="s">
        <v>34</v>
      </c>
      <c r="K267" s="317" t="s">
        <v>461</v>
      </c>
      <c r="L267" s="317" t="s">
        <v>34</v>
      </c>
      <c r="M267" s="297">
        <v>0</v>
      </c>
      <c r="N267" s="317" t="s">
        <v>34</v>
      </c>
      <c r="O267" s="297">
        <v>0</v>
      </c>
      <c r="P267" s="317" t="s">
        <v>34</v>
      </c>
      <c r="Q267" s="317" t="s">
        <v>34</v>
      </c>
      <c r="R267" s="317" t="s">
        <v>34</v>
      </c>
      <c r="S267" s="297">
        <v>0</v>
      </c>
      <c r="T267" s="317" t="s">
        <v>34</v>
      </c>
      <c r="U267" s="297">
        <v>0</v>
      </c>
      <c r="V267" s="317" t="s">
        <v>34</v>
      </c>
      <c r="W267" s="317" t="s">
        <v>461</v>
      </c>
      <c r="X267" s="317" t="s">
        <v>34</v>
      </c>
    </row>
    <row r="268" spans="1:24" ht="15" thickBot="1" x14ac:dyDescent="0.35">
      <c r="A268" s="4" t="s">
        <v>3373</v>
      </c>
      <c r="B268" s="309" t="s">
        <v>299</v>
      </c>
      <c r="C268" s="317" t="s">
        <v>257</v>
      </c>
      <c r="D268" s="317" t="s">
        <v>1589</v>
      </c>
      <c r="E268" s="317" t="s">
        <v>1589</v>
      </c>
      <c r="F268" s="317" t="s">
        <v>1054</v>
      </c>
      <c r="G268" s="297">
        <v>0.25</v>
      </c>
      <c r="H268" s="318" t="s">
        <v>1239</v>
      </c>
      <c r="I268" s="297">
        <v>0.25</v>
      </c>
      <c r="J268" s="318" t="s">
        <v>1109</v>
      </c>
      <c r="K268" s="317" t="s">
        <v>461</v>
      </c>
      <c r="L268" s="317" t="s">
        <v>1084</v>
      </c>
      <c r="M268" s="305">
        <v>0</v>
      </c>
      <c r="N268" s="317" t="s">
        <v>34</v>
      </c>
      <c r="O268" s="305">
        <v>0</v>
      </c>
      <c r="P268" s="317" t="s">
        <v>34</v>
      </c>
      <c r="Q268" s="317" t="s">
        <v>34</v>
      </c>
      <c r="R268" s="317" t="s">
        <v>34</v>
      </c>
      <c r="S268" s="305">
        <v>0</v>
      </c>
      <c r="T268" s="317" t="s">
        <v>34</v>
      </c>
      <c r="U268" s="305">
        <v>0</v>
      </c>
      <c r="V268" s="317" t="s">
        <v>34</v>
      </c>
      <c r="W268" s="317" t="s">
        <v>34</v>
      </c>
      <c r="X268" s="317" t="s">
        <v>34</v>
      </c>
    </row>
    <row r="269" spans="1:24" ht="15" thickBot="1" x14ac:dyDescent="0.35">
      <c r="A269" s="4" t="s">
        <v>3374</v>
      </c>
      <c r="B269" s="309" t="s">
        <v>300</v>
      </c>
      <c r="C269" s="317" t="s">
        <v>257</v>
      </c>
      <c r="D269" s="317" t="s">
        <v>1149</v>
      </c>
      <c r="E269" s="317" t="s">
        <v>1603</v>
      </c>
      <c r="F269" s="317" t="s">
        <v>1081</v>
      </c>
      <c r="G269" s="297">
        <v>2</v>
      </c>
      <c r="H269" s="318" t="s">
        <v>1533</v>
      </c>
      <c r="I269" s="297">
        <v>2</v>
      </c>
      <c r="J269" s="318" t="s">
        <v>1126</v>
      </c>
      <c r="K269" s="317" t="s">
        <v>461</v>
      </c>
      <c r="L269" s="317" t="s">
        <v>1084</v>
      </c>
      <c r="M269" s="297">
        <v>0</v>
      </c>
      <c r="N269" s="317" t="s">
        <v>34</v>
      </c>
      <c r="O269" s="297">
        <v>0</v>
      </c>
      <c r="P269" s="317" t="s">
        <v>34</v>
      </c>
      <c r="Q269" s="317" t="s">
        <v>461</v>
      </c>
      <c r="R269" s="317" t="s">
        <v>34</v>
      </c>
      <c r="S269" s="297">
        <v>0</v>
      </c>
      <c r="T269" s="317" t="s">
        <v>34</v>
      </c>
      <c r="U269" s="297">
        <v>0</v>
      </c>
      <c r="V269" s="317" t="s">
        <v>34</v>
      </c>
      <c r="W269" s="317" t="s">
        <v>461</v>
      </c>
      <c r="X269" s="317" t="s">
        <v>34</v>
      </c>
    </row>
    <row r="270" spans="1:24" ht="15" thickBot="1" x14ac:dyDescent="0.35">
      <c r="A270" s="4" t="s">
        <v>3375</v>
      </c>
      <c r="B270" s="309" t="s">
        <v>301</v>
      </c>
      <c r="C270" s="317" t="s">
        <v>257</v>
      </c>
      <c r="D270" s="317" t="s">
        <v>1174</v>
      </c>
      <c r="E270" s="317" t="s">
        <v>1612</v>
      </c>
      <c r="F270" s="317" t="s">
        <v>1055</v>
      </c>
      <c r="G270" s="297">
        <v>0.5</v>
      </c>
      <c r="H270" s="318" t="s">
        <v>1613</v>
      </c>
      <c r="I270" s="297">
        <v>0.39300000000000002</v>
      </c>
      <c r="J270" s="317" t="s">
        <v>34</v>
      </c>
      <c r="K270" s="317" t="s">
        <v>460</v>
      </c>
      <c r="L270" s="317" t="s">
        <v>1144</v>
      </c>
      <c r="M270" s="297">
        <v>0.5</v>
      </c>
      <c r="N270" s="318" t="s">
        <v>1614</v>
      </c>
      <c r="O270" s="297">
        <v>0.4355</v>
      </c>
      <c r="P270" s="317" t="s">
        <v>34</v>
      </c>
      <c r="Q270" s="317" t="s">
        <v>34</v>
      </c>
      <c r="R270" s="317" t="s">
        <v>34</v>
      </c>
      <c r="S270" s="297">
        <v>0.3</v>
      </c>
      <c r="T270" s="318" t="s">
        <v>1395</v>
      </c>
      <c r="U270" s="297">
        <v>0.3</v>
      </c>
      <c r="V270" s="318" t="s">
        <v>1615</v>
      </c>
      <c r="W270" s="317" t="s">
        <v>34</v>
      </c>
      <c r="X270" s="317" t="s">
        <v>1144</v>
      </c>
    </row>
    <row r="271" spans="1:24" ht="15" thickBot="1" x14ac:dyDescent="0.35">
      <c r="A271" s="4" t="s">
        <v>3376</v>
      </c>
      <c r="B271" s="309" t="s">
        <v>302</v>
      </c>
      <c r="C271" s="317" t="s">
        <v>257</v>
      </c>
      <c r="D271" s="317" t="s">
        <v>1075</v>
      </c>
      <c r="E271" s="317" t="s">
        <v>1626</v>
      </c>
      <c r="F271" s="317" t="s">
        <v>1055</v>
      </c>
      <c r="G271" s="297">
        <v>0.53</v>
      </c>
      <c r="H271" s="318" t="s">
        <v>1416</v>
      </c>
      <c r="I271" s="297">
        <v>0.53</v>
      </c>
      <c r="J271" s="318" t="s">
        <v>1185</v>
      </c>
      <c r="K271" s="317" t="s">
        <v>461</v>
      </c>
      <c r="L271" s="317" t="s">
        <v>1084</v>
      </c>
      <c r="M271" s="297">
        <v>0</v>
      </c>
      <c r="N271" s="317" t="s">
        <v>34</v>
      </c>
      <c r="O271" s="297">
        <v>0</v>
      </c>
      <c r="P271" s="317" t="s">
        <v>34</v>
      </c>
      <c r="Q271" s="317" t="s">
        <v>34</v>
      </c>
      <c r="R271" s="317" t="s">
        <v>34</v>
      </c>
      <c r="S271" s="297">
        <v>0</v>
      </c>
      <c r="T271" s="317" t="s">
        <v>34</v>
      </c>
      <c r="U271" s="297">
        <v>0</v>
      </c>
      <c r="V271" s="317" t="s">
        <v>34</v>
      </c>
      <c r="W271" s="317" t="s">
        <v>34</v>
      </c>
      <c r="X271" s="317" t="s">
        <v>34</v>
      </c>
    </row>
    <row r="272" spans="1:24" ht="15" thickBot="1" x14ac:dyDescent="0.35">
      <c r="A272" s="4" t="s">
        <v>3377</v>
      </c>
      <c r="B272" s="309" t="s">
        <v>303</v>
      </c>
      <c r="C272" s="317" t="s">
        <v>257</v>
      </c>
      <c r="D272" s="317" t="s">
        <v>1134</v>
      </c>
      <c r="E272" s="317" t="s">
        <v>1629</v>
      </c>
      <c r="F272" s="317" t="s">
        <v>1081</v>
      </c>
      <c r="G272" s="297">
        <v>2</v>
      </c>
      <c r="H272" s="318" t="s">
        <v>1630</v>
      </c>
      <c r="I272" s="297">
        <v>1.3440000000000001</v>
      </c>
      <c r="J272" s="318" t="s">
        <v>551</v>
      </c>
      <c r="K272" s="317" t="s">
        <v>460</v>
      </c>
      <c r="L272" s="317" t="s">
        <v>1084</v>
      </c>
      <c r="M272" s="297">
        <v>0</v>
      </c>
      <c r="N272" s="317" t="s">
        <v>34</v>
      </c>
      <c r="O272" s="297">
        <v>0</v>
      </c>
      <c r="P272" s="317" t="s">
        <v>34</v>
      </c>
      <c r="Q272" s="317" t="s">
        <v>34</v>
      </c>
      <c r="R272" s="317" t="s">
        <v>34</v>
      </c>
      <c r="S272" s="297">
        <v>0</v>
      </c>
      <c r="T272" s="317" t="s">
        <v>34</v>
      </c>
      <c r="U272" s="297">
        <v>0</v>
      </c>
      <c r="V272" s="317" t="s">
        <v>34</v>
      </c>
      <c r="W272" s="317" t="s">
        <v>34</v>
      </c>
      <c r="X272" s="317" t="s">
        <v>34</v>
      </c>
    </row>
    <row r="273" spans="1:24" ht="15" thickBot="1" x14ac:dyDescent="0.35">
      <c r="A273" s="4" t="s">
        <v>3378</v>
      </c>
      <c r="B273" s="309" t="s">
        <v>304</v>
      </c>
      <c r="C273" s="317" t="s">
        <v>257</v>
      </c>
      <c r="D273" s="317" t="s">
        <v>1640</v>
      </c>
      <c r="E273" s="317" t="s">
        <v>1641</v>
      </c>
      <c r="F273" s="317" t="s">
        <v>1054</v>
      </c>
      <c r="G273" s="297">
        <v>1</v>
      </c>
      <c r="H273" s="318" t="s">
        <v>1642</v>
      </c>
      <c r="I273" s="297">
        <v>1</v>
      </c>
      <c r="J273" s="318" t="s">
        <v>1148</v>
      </c>
      <c r="K273" s="317" t="s">
        <v>461</v>
      </c>
      <c r="L273" s="317" t="s">
        <v>1084</v>
      </c>
      <c r="M273" s="305">
        <v>0</v>
      </c>
      <c r="N273" s="317" t="s">
        <v>34</v>
      </c>
      <c r="O273" s="297">
        <v>0</v>
      </c>
      <c r="P273" s="317" t="s">
        <v>34</v>
      </c>
      <c r="Q273" s="317" t="s">
        <v>34</v>
      </c>
      <c r="R273" s="317" t="s">
        <v>34</v>
      </c>
      <c r="S273" s="305">
        <v>0</v>
      </c>
      <c r="T273" s="317" t="s">
        <v>34</v>
      </c>
      <c r="U273" s="305">
        <v>0</v>
      </c>
      <c r="V273" s="317" t="s">
        <v>34</v>
      </c>
      <c r="W273" s="317" t="s">
        <v>34</v>
      </c>
      <c r="X273" s="317" t="s">
        <v>34</v>
      </c>
    </row>
    <row r="274" spans="1:24" ht="15" thickBot="1" x14ac:dyDescent="0.35">
      <c r="A274" s="4" t="s">
        <v>3379</v>
      </c>
      <c r="B274" s="309" t="s">
        <v>305</v>
      </c>
      <c r="C274" s="317" t="s">
        <v>257</v>
      </c>
      <c r="D274" s="317" t="s">
        <v>1094</v>
      </c>
      <c r="E274" s="317" t="s">
        <v>1651</v>
      </c>
      <c r="F274" s="317" t="s">
        <v>1087</v>
      </c>
      <c r="G274" s="297">
        <v>1</v>
      </c>
      <c r="H274" s="318" t="s">
        <v>1652</v>
      </c>
      <c r="I274" s="297">
        <v>0.97809999999999997</v>
      </c>
      <c r="J274" s="317" t="s">
        <v>34</v>
      </c>
      <c r="K274" s="317" t="s">
        <v>460</v>
      </c>
      <c r="L274" s="317" t="s">
        <v>1084</v>
      </c>
      <c r="M274" s="297">
        <v>0.69299999999999995</v>
      </c>
      <c r="N274" s="318" t="s">
        <v>1195</v>
      </c>
      <c r="O274" s="297">
        <v>0.69299999999999995</v>
      </c>
      <c r="P274" s="318" t="s">
        <v>1109</v>
      </c>
      <c r="Q274" s="317" t="s">
        <v>461</v>
      </c>
      <c r="R274" s="317" t="s">
        <v>1084</v>
      </c>
      <c r="S274" s="305">
        <v>0</v>
      </c>
      <c r="T274" s="318" t="s">
        <v>1653</v>
      </c>
      <c r="U274" s="297">
        <v>0.39600000000000002</v>
      </c>
      <c r="V274" s="318" t="s">
        <v>1091</v>
      </c>
      <c r="W274" s="317" t="s">
        <v>461</v>
      </c>
      <c r="X274" s="317" t="s">
        <v>1117</v>
      </c>
    </row>
    <row r="275" spans="1:24" ht="15" thickBot="1" x14ac:dyDescent="0.35">
      <c r="A275" s="4" t="s">
        <v>3380</v>
      </c>
      <c r="B275" s="309" t="s">
        <v>306</v>
      </c>
      <c r="C275" s="317" t="s">
        <v>257</v>
      </c>
      <c r="D275" s="317" t="s">
        <v>1174</v>
      </c>
      <c r="E275" s="317" t="s">
        <v>1657</v>
      </c>
      <c r="F275" s="317" t="s">
        <v>1081</v>
      </c>
      <c r="G275" s="297">
        <v>1</v>
      </c>
      <c r="H275" s="318" t="s">
        <v>1658</v>
      </c>
      <c r="I275" s="297">
        <v>0.68</v>
      </c>
      <c r="J275" s="317" t="s">
        <v>34</v>
      </c>
      <c r="K275" s="317" t="s">
        <v>461</v>
      </c>
      <c r="L275" s="317" t="s">
        <v>1084</v>
      </c>
      <c r="M275" s="305">
        <v>0</v>
      </c>
      <c r="N275" s="317" t="s">
        <v>34</v>
      </c>
      <c r="O275" s="305">
        <v>0</v>
      </c>
      <c r="P275" s="317" t="s">
        <v>34</v>
      </c>
      <c r="Q275" s="317" t="s">
        <v>34</v>
      </c>
      <c r="R275" s="317" t="s">
        <v>34</v>
      </c>
      <c r="S275" s="305">
        <v>0</v>
      </c>
      <c r="T275" s="317" t="s">
        <v>34</v>
      </c>
      <c r="U275" s="305">
        <v>0</v>
      </c>
      <c r="V275" s="317" t="s">
        <v>34</v>
      </c>
      <c r="W275" s="317" t="s">
        <v>34</v>
      </c>
      <c r="X275" s="317" t="s">
        <v>34</v>
      </c>
    </row>
    <row r="276" spans="1:24" ht="15" thickBot="1" x14ac:dyDescent="0.35">
      <c r="A276" s="4" t="s">
        <v>3381</v>
      </c>
      <c r="B276" s="309" t="s">
        <v>307</v>
      </c>
      <c r="C276" s="317" t="s">
        <v>257</v>
      </c>
      <c r="D276" s="317" t="s">
        <v>1666</v>
      </c>
      <c r="E276" s="317" t="s">
        <v>1667</v>
      </c>
      <c r="F276" s="317" t="s">
        <v>1054</v>
      </c>
      <c r="G276" s="297">
        <v>0</v>
      </c>
      <c r="H276" s="317" t="s">
        <v>34</v>
      </c>
      <c r="I276" s="297">
        <v>0</v>
      </c>
      <c r="J276" s="317" t="s">
        <v>34</v>
      </c>
      <c r="K276" s="317" t="s">
        <v>34</v>
      </c>
      <c r="L276" s="317" t="s">
        <v>34</v>
      </c>
      <c r="M276" s="297">
        <v>0</v>
      </c>
      <c r="N276" s="317" t="s">
        <v>34</v>
      </c>
      <c r="O276" s="297">
        <v>0</v>
      </c>
      <c r="P276" s="317" t="s">
        <v>34</v>
      </c>
      <c r="Q276" s="317" t="s">
        <v>34</v>
      </c>
      <c r="R276" s="317" t="s">
        <v>34</v>
      </c>
      <c r="S276" s="297">
        <v>0</v>
      </c>
      <c r="T276" s="317" t="s">
        <v>34</v>
      </c>
      <c r="U276" s="297">
        <v>0</v>
      </c>
      <c r="V276" s="317" t="s">
        <v>34</v>
      </c>
      <c r="W276" s="317" t="s">
        <v>34</v>
      </c>
      <c r="X276" s="317" t="s">
        <v>34</v>
      </c>
    </row>
    <row r="277" spans="1:24" ht="15" thickBot="1" x14ac:dyDescent="0.35">
      <c r="A277" s="4" t="s">
        <v>3382</v>
      </c>
      <c r="B277" s="309" t="s">
        <v>308</v>
      </c>
      <c r="C277" s="317" t="s">
        <v>257</v>
      </c>
      <c r="D277" s="317" t="s">
        <v>1669</v>
      </c>
      <c r="E277" s="317" t="s">
        <v>1670</v>
      </c>
      <c r="F277" s="317" t="s">
        <v>1081</v>
      </c>
      <c r="G277" s="297">
        <v>1000</v>
      </c>
      <c r="H277" s="318" t="s">
        <v>1671</v>
      </c>
      <c r="I277" s="297">
        <v>0.91559999999999997</v>
      </c>
      <c r="J277" s="317" t="s">
        <v>34</v>
      </c>
      <c r="K277" s="317" t="s">
        <v>460</v>
      </c>
      <c r="L277" s="317" t="s">
        <v>1084</v>
      </c>
      <c r="M277" s="297">
        <v>0.5</v>
      </c>
      <c r="N277" s="318" t="s">
        <v>1520</v>
      </c>
      <c r="O277" s="297">
        <v>0.41120000000000001</v>
      </c>
      <c r="P277" s="317" t="s">
        <v>34</v>
      </c>
      <c r="Q277" s="317" t="s">
        <v>460</v>
      </c>
      <c r="R277" s="317" t="s">
        <v>1084</v>
      </c>
      <c r="S277" s="297">
        <v>0.25</v>
      </c>
      <c r="T277" s="318" t="s">
        <v>1395</v>
      </c>
      <c r="U277" s="297">
        <v>0.25</v>
      </c>
      <c r="V277" s="318" t="s">
        <v>1109</v>
      </c>
      <c r="W277" s="317" t="s">
        <v>461</v>
      </c>
      <c r="X277" s="317" t="s">
        <v>1084</v>
      </c>
    </row>
    <row r="278" spans="1:24" ht="15" thickBot="1" x14ac:dyDescent="0.35">
      <c r="A278" s="4" t="s">
        <v>3383</v>
      </c>
      <c r="B278" s="309" t="s">
        <v>309</v>
      </c>
      <c r="C278" s="317" t="s">
        <v>257</v>
      </c>
      <c r="D278" s="317" t="s">
        <v>1075</v>
      </c>
      <c r="E278" s="317" t="s">
        <v>1672</v>
      </c>
      <c r="F278" s="317" t="s">
        <v>1055</v>
      </c>
      <c r="G278" s="297">
        <v>1</v>
      </c>
      <c r="H278" s="318" t="s">
        <v>1673</v>
      </c>
      <c r="I278" s="297">
        <v>0.7611</v>
      </c>
      <c r="J278" s="317" t="s">
        <v>34</v>
      </c>
      <c r="K278" s="317" t="s">
        <v>461</v>
      </c>
      <c r="L278" s="317" t="s">
        <v>1084</v>
      </c>
      <c r="M278" s="297">
        <v>0.38</v>
      </c>
      <c r="N278" s="318" t="s">
        <v>1266</v>
      </c>
      <c r="O278" s="297">
        <v>0.38</v>
      </c>
      <c r="P278" s="318" t="s">
        <v>1378</v>
      </c>
      <c r="Q278" s="317" t="s">
        <v>461</v>
      </c>
      <c r="R278" s="317" t="s">
        <v>1084</v>
      </c>
      <c r="S278" s="305">
        <v>0</v>
      </c>
      <c r="T278" s="317" t="s">
        <v>34</v>
      </c>
      <c r="U278" s="305">
        <v>0</v>
      </c>
      <c r="V278" s="317" t="s">
        <v>34</v>
      </c>
      <c r="W278" s="317" t="s">
        <v>34</v>
      </c>
      <c r="X278" s="317" t="s">
        <v>34</v>
      </c>
    </row>
    <row r="279" spans="1:24" ht="15" thickBot="1" x14ac:dyDescent="0.35">
      <c r="A279" s="4" t="s">
        <v>3384</v>
      </c>
      <c r="B279" s="309" t="s">
        <v>310</v>
      </c>
      <c r="C279" s="317" t="s">
        <v>257</v>
      </c>
      <c r="D279" s="317" t="s">
        <v>1661</v>
      </c>
      <c r="E279" s="317" t="s">
        <v>1676</v>
      </c>
      <c r="F279" s="317" t="s">
        <v>1087</v>
      </c>
      <c r="G279" s="297">
        <v>0.25</v>
      </c>
      <c r="H279" s="318" t="s">
        <v>1677</v>
      </c>
      <c r="I279" s="297">
        <v>0.22939999999999999</v>
      </c>
      <c r="J279" s="317" t="s">
        <v>34</v>
      </c>
      <c r="K279" s="317" t="s">
        <v>460</v>
      </c>
      <c r="L279" s="317" t="s">
        <v>1084</v>
      </c>
      <c r="M279" s="305">
        <v>0</v>
      </c>
      <c r="N279" s="317" t="s">
        <v>34</v>
      </c>
      <c r="O279" s="305">
        <v>0</v>
      </c>
      <c r="P279" s="317" t="s">
        <v>34</v>
      </c>
      <c r="Q279" s="317" t="s">
        <v>34</v>
      </c>
      <c r="R279" s="317" t="s">
        <v>34</v>
      </c>
      <c r="S279" s="305">
        <v>0</v>
      </c>
      <c r="T279" s="317" t="s">
        <v>34</v>
      </c>
      <c r="U279" s="305">
        <v>0</v>
      </c>
      <c r="V279" s="317" t="s">
        <v>34</v>
      </c>
      <c r="W279" s="317" t="s">
        <v>34</v>
      </c>
      <c r="X279" s="317" t="s">
        <v>34</v>
      </c>
    </row>
    <row r="280" spans="1:24" ht="15" thickBot="1" x14ac:dyDescent="0.35">
      <c r="A280" s="4" t="s">
        <v>3385</v>
      </c>
      <c r="B280" s="309" t="s">
        <v>311</v>
      </c>
      <c r="C280" s="317" t="s">
        <v>257</v>
      </c>
      <c r="D280" s="317" t="s">
        <v>1134</v>
      </c>
      <c r="E280" s="317" t="s">
        <v>1687</v>
      </c>
      <c r="F280" s="317" t="s">
        <v>1087</v>
      </c>
      <c r="G280" s="297">
        <v>2.75</v>
      </c>
      <c r="H280" s="318" t="s">
        <v>1366</v>
      </c>
      <c r="I280" s="297">
        <v>2.5747</v>
      </c>
      <c r="J280" s="317" t="s">
        <v>34</v>
      </c>
      <c r="K280" s="317" t="s">
        <v>460</v>
      </c>
      <c r="L280" s="317" t="s">
        <v>1084</v>
      </c>
      <c r="M280" s="297">
        <v>0.1041</v>
      </c>
      <c r="N280" s="318" t="s">
        <v>1688</v>
      </c>
      <c r="O280" s="297">
        <v>0.1041</v>
      </c>
      <c r="P280" s="317" t="s">
        <v>34</v>
      </c>
      <c r="Q280" s="317" t="s">
        <v>34</v>
      </c>
      <c r="R280" s="317" t="s">
        <v>1084</v>
      </c>
      <c r="S280" s="297">
        <v>0</v>
      </c>
      <c r="T280" s="318" t="s">
        <v>551</v>
      </c>
      <c r="U280" s="297">
        <v>0</v>
      </c>
      <c r="V280" s="318" t="s">
        <v>551</v>
      </c>
      <c r="W280" s="317" t="s">
        <v>34</v>
      </c>
      <c r="X280" s="317" t="s">
        <v>551</v>
      </c>
    </row>
    <row r="281" spans="1:24" ht="15" thickBot="1" x14ac:dyDescent="0.35">
      <c r="A281" s="4" t="s">
        <v>3386</v>
      </c>
      <c r="B281" s="309" t="s">
        <v>312</v>
      </c>
      <c r="C281" s="317" t="s">
        <v>257</v>
      </c>
      <c r="D281" s="317" t="s">
        <v>1174</v>
      </c>
      <c r="E281" s="317" t="s">
        <v>1704</v>
      </c>
      <c r="F281" s="317" t="s">
        <v>1087</v>
      </c>
      <c r="G281" s="297">
        <v>1.5</v>
      </c>
      <c r="H281" s="318" t="s">
        <v>1705</v>
      </c>
      <c r="I281" s="297">
        <v>1.4842</v>
      </c>
      <c r="J281" s="318" t="s">
        <v>551</v>
      </c>
      <c r="K281" s="317" t="s">
        <v>460</v>
      </c>
      <c r="L281" s="317" t="s">
        <v>1084</v>
      </c>
      <c r="M281" s="297">
        <v>0</v>
      </c>
      <c r="N281" s="318" t="s">
        <v>551</v>
      </c>
      <c r="O281" s="297">
        <v>0</v>
      </c>
      <c r="P281" s="318" t="s">
        <v>551</v>
      </c>
      <c r="Q281" s="317" t="s">
        <v>34</v>
      </c>
      <c r="R281" s="317" t="s">
        <v>34</v>
      </c>
      <c r="S281" s="297">
        <v>0</v>
      </c>
      <c r="T281" s="318" t="s">
        <v>551</v>
      </c>
      <c r="U281" s="297">
        <v>0</v>
      </c>
      <c r="V281" s="318" t="s">
        <v>551</v>
      </c>
      <c r="W281" s="317" t="s">
        <v>34</v>
      </c>
      <c r="X281" s="317" t="s">
        <v>34</v>
      </c>
    </row>
    <row r="282" spans="1:24" ht="15" thickBot="1" x14ac:dyDescent="0.35">
      <c r="A282" s="4" t="s">
        <v>3387</v>
      </c>
      <c r="B282" s="309" t="s">
        <v>313</v>
      </c>
      <c r="C282" s="317" t="s">
        <v>257</v>
      </c>
      <c r="D282" s="317" t="s">
        <v>1726</v>
      </c>
      <c r="E282" s="317" t="s">
        <v>1727</v>
      </c>
      <c r="F282" s="317" t="s">
        <v>1087</v>
      </c>
      <c r="G282" s="297">
        <v>0.03</v>
      </c>
      <c r="H282" s="318" t="s">
        <v>1728</v>
      </c>
      <c r="I282" s="297">
        <v>0.03</v>
      </c>
      <c r="J282" s="318" t="s">
        <v>1714</v>
      </c>
      <c r="K282" s="317" t="s">
        <v>461</v>
      </c>
      <c r="L282" s="317" t="s">
        <v>1144</v>
      </c>
      <c r="M282" s="305">
        <v>0</v>
      </c>
      <c r="N282" s="317" t="s">
        <v>34</v>
      </c>
      <c r="O282" s="305">
        <v>0</v>
      </c>
      <c r="P282" s="317" t="s">
        <v>34</v>
      </c>
      <c r="Q282" s="317" t="s">
        <v>34</v>
      </c>
      <c r="R282" s="317" t="s">
        <v>34</v>
      </c>
      <c r="S282" s="305">
        <v>0</v>
      </c>
      <c r="T282" s="317" t="s">
        <v>34</v>
      </c>
      <c r="U282" s="305">
        <v>0</v>
      </c>
      <c r="V282" s="317" t="s">
        <v>34</v>
      </c>
      <c r="W282" s="317" t="s">
        <v>34</v>
      </c>
      <c r="X282" s="317" t="s">
        <v>34</v>
      </c>
    </row>
    <row r="283" spans="1:24" ht="15" thickBot="1" x14ac:dyDescent="0.35">
      <c r="A283" s="4" t="s">
        <v>3388</v>
      </c>
      <c r="B283" s="309" t="s">
        <v>314</v>
      </c>
      <c r="C283" s="317" t="s">
        <v>257</v>
      </c>
      <c r="D283" s="317" t="s">
        <v>1735</v>
      </c>
      <c r="E283" s="317" t="s">
        <v>1736</v>
      </c>
      <c r="F283" s="317" t="s">
        <v>1054</v>
      </c>
      <c r="G283" s="297">
        <v>0.4</v>
      </c>
      <c r="H283" s="318" t="s">
        <v>1642</v>
      </c>
      <c r="I283" s="297">
        <v>0.4</v>
      </c>
      <c r="J283" s="318" t="s">
        <v>1234</v>
      </c>
      <c r="K283" s="317" t="s">
        <v>461</v>
      </c>
      <c r="L283" s="317" t="s">
        <v>1084</v>
      </c>
      <c r="M283" s="305">
        <v>0</v>
      </c>
      <c r="N283" s="317" t="s">
        <v>34</v>
      </c>
      <c r="O283" s="305">
        <v>0</v>
      </c>
      <c r="P283" s="317" t="s">
        <v>34</v>
      </c>
      <c r="Q283" s="317" t="s">
        <v>34</v>
      </c>
      <c r="R283" s="317" t="s">
        <v>34</v>
      </c>
      <c r="S283" s="305">
        <v>0</v>
      </c>
      <c r="T283" s="317" t="s">
        <v>34</v>
      </c>
      <c r="U283" s="305">
        <v>0</v>
      </c>
      <c r="V283" s="317" t="s">
        <v>34</v>
      </c>
      <c r="W283" s="317" t="s">
        <v>34</v>
      </c>
      <c r="X283" s="317" t="s">
        <v>34</v>
      </c>
    </row>
    <row r="284" spans="1:24" ht="15" thickBot="1" x14ac:dyDescent="0.35">
      <c r="A284" s="4" t="s">
        <v>3389</v>
      </c>
      <c r="B284" s="309" t="s">
        <v>315</v>
      </c>
      <c r="C284" s="317" t="s">
        <v>257</v>
      </c>
      <c r="D284" s="317" t="s">
        <v>1106</v>
      </c>
      <c r="E284" s="317" t="s">
        <v>1737</v>
      </c>
      <c r="F284" s="317" t="s">
        <v>1087</v>
      </c>
      <c r="G284" s="297">
        <v>1</v>
      </c>
      <c r="H284" s="318" t="s">
        <v>1738</v>
      </c>
      <c r="I284" s="297">
        <v>0.98880000000000001</v>
      </c>
      <c r="J284" s="317" t="s">
        <v>34</v>
      </c>
      <c r="K284" s="317" t="s">
        <v>460</v>
      </c>
      <c r="L284" s="317" t="s">
        <v>1084</v>
      </c>
      <c r="M284" s="297">
        <v>0.68</v>
      </c>
      <c r="N284" s="318" t="s">
        <v>1430</v>
      </c>
      <c r="O284" s="297">
        <v>0.68</v>
      </c>
      <c r="P284" s="318" t="s">
        <v>1739</v>
      </c>
      <c r="Q284" s="317" t="s">
        <v>461</v>
      </c>
      <c r="R284" s="317" t="s">
        <v>1117</v>
      </c>
      <c r="S284" s="305">
        <v>0</v>
      </c>
      <c r="T284" s="317" t="s">
        <v>34</v>
      </c>
      <c r="U284" s="305">
        <v>0</v>
      </c>
      <c r="V284" s="317" t="s">
        <v>34</v>
      </c>
      <c r="W284" s="317" t="s">
        <v>34</v>
      </c>
      <c r="X284" s="317" t="s">
        <v>34</v>
      </c>
    </row>
    <row r="285" spans="1:24" ht="15" thickBot="1" x14ac:dyDescent="0.35">
      <c r="A285" s="4" t="s">
        <v>3390</v>
      </c>
      <c r="B285" s="309" t="s">
        <v>316</v>
      </c>
      <c r="C285" s="317" t="s">
        <v>257</v>
      </c>
      <c r="D285" s="317" t="s">
        <v>1075</v>
      </c>
      <c r="E285" s="317" t="s">
        <v>1742</v>
      </c>
      <c r="F285" s="317" t="s">
        <v>1055</v>
      </c>
      <c r="G285" s="297">
        <v>1</v>
      </c>
      <c r="H285" s="318" t="s">
        <v>1743</v>
      </c>
      <c r="I285" s="297">
        <v>0.6764</v>
      </c>
      <c r="J285" s="317" t="s">
        <v>34</v>
      </c>
      <c r="K285" s="317" t="s">
        <v>460</v>
      </c>
      <c r="L285" s="317" t="s">
        <v>1110</v>
      </c>
      <c r="M285" s="297">
        <v>0.85</v>
      </c>
      <c r="N285" s="318" t="s">
        <v>1617</v>
      </c>
      <c r="O285" s="297">
        <v>0.7218</v>
      </c>
      <c r="P285" s="317" t="s">
        <v>34</v>
      </c>
      <c r="Q285" s="317" t="s">
        <v>460</v>
      </c>
      <c r="R285" s="317" t="s">
        <v>1084</v>
      </c>
      <c r="S285" s="305">
        <v>0</v>
      </c>
      <c r="T285" s="317" t="s">
        <v>34</v>
      </c>
      <c r="U285" s="305">
        <v>0</v>
      </c>
      <c r="V285" s="317" t="s">
        <v>34</v>
      </c>
      <c r="W285" s="317" t="s">
        <v>34</v>
      </c>
      <c r="X285" s="317" t="s">
        <v>34</v>
      </c>
    </row>
    <row r="286" spans="1:24" ht="15" thickBot="1" x14ac:dyDescent="0.35">
      <c r="A286" s="4" t="s">
        <v>3391</v>
      </c>
      <c r="B286" s="309" t="s">
        <v>317</v>
      </c>
      <c r="C286" s="317" t="s">
        <v>257</v>
      </c>
      <c r="D286" s="317" t="s">
        <v>1512</v>
      </c>
      <c r="E286" s="317" t="s">
        <v>1748</v>
      </c>
      <c r="F286" s="317" t="s">
        <v>1087</v>
      </c>
      <c r="G286" s="297">
        <v>1</v>
      </c>
      <c r="H286" s="318" t="s">
        <v>1749</v>
      </c>
      <c r="I286" s="297">
        <v>1</v>
      </c>
      <c r="J286" s="318" t="s">
        <v>1750</v>
      </c>
      <c r="K286" s="317" t="s">
        <v>461</v>
      </c>
      <c r="L286" s="317" t="s">
        <v>1084</v>
      </c>
      <c r="M286" s="297">
        <v>0.3</v>
      </c>
      <c r="N286" s="318" t="s">
        <v>1751</v>
      </c>
      <c r="O286" s="297">
        <v>0.28039999999999998</v>
      </c>
      <c r="P286" s="318" t="s">
        <v>551</v>
      </c>
      <c r="Q286" s="317" t="s">
        <v>460</v>
      </c>
      <c r="R286" s="317" t="s">
        <v>1084</v>
      </c>
      <c r="S286" s="297">
        <v>0.5</v>
      </c>
      <c r="T286" s="318" t="s">
        <v>1752</v>
      </c>
      <c r="U286" s="297">
        <v>0.4703</v>
      </c>
      <c r="V286" s="318" t="s">
        <v>551</v>
      </c>
      <c r="W286" s="317" t="s">
        <v>460</v>
      </c>
      <c r="X286" s="317" t="s">
        <v>1084</v>
      </c>
    </row>
    <row r="287" spans="1:24" ht="15" thickBot="1" x14ac:dyDescent="0.35">
      <c r="A287" s="4" t="s">
        <v>3392</v>
      </c>
      <c r="B287" s="309" t="s">
        <v>318</v>
      </c>
      <c r="C287" s="317" t="s">
        <v>257</v>
      </c>
      <c r="D287" s="317" t="s">
        <v>1092</v>
      </c>
      <c r="E287" s="317" t="s">
        <v>1761</v>
      </c>
      <c r="F287" s="317" t="s">
        <v>1087</v>
      </c>
      <c r="G287" s="297">
        <v>1</v>
      </c>
      <c r="H287" s="318" t="s">
        <v>1762</v>
      </c>
      <c r="I287" s="297">
        <v>0.86</v>
      </c>
      <c r="J287" s="317" t="s">
        <v>34</v>
      </c>
      <c r="K287" s="317" t="s">
        <v>460</v>
      </c>
      <c r="L287" s="317" t="s">
        <v>1271</v>
      </c>
      <c r="M287" s="297">
        <v>1</v>
      </c>
      <c r="N287" s="318" t="s">
        <v>1763</v>
      </c>
      <c r="O287" s="297">
        <v>0.95409999999999995</v>
      </c>
      <c r="P287" s="317" t="s">
        <v>34</v>
      </c>
      <c r="Q287" s="317" t="s">
        <v>460</v>
      </c>
      <c r="R287" s="317" t="s">
        <v>1078</v>
      </c>
      <c r="S287" s="297">
        <v>0.4</v>
      </c>
      <c r="T287" s="318" t="s">
        <v>1211</v>
      </c>
      <c r="U287" s="297">
        <v>0.4</v>
      </c>
      <c r="V287" s="318" t="s">
        <v>1224</v>
      </c>
      <c r="W287" s="317" t="s">
        <v>461</v>
      </c>
      <c r="X287" s="317" t="s">
        <v>1084</v>
      </c>
    </row>
    <row r="288" spans="1:24" ht="15" thickBot="1" x14ac:dyDescent="0.35">
      <c r="A288" s="4" t="s">
        <v>3393</v>
      </c>
      <c r="B288" s="309" t="s">
        <v>319</v>
      </c>
      <c r="C288" s="317" t="s">
        <v>257</v>
      </c>
      <c r="D288" s="317" t="s">
        <v>1247</v>
      </c>
      <c r="E288" s="317" t="s">
        <v>1788</v>
      </c>
      <c r="F288" s="317" t="s">
        <v>1087</v>
      </c>
      <c r="G288" s="305">
        <v>0</v>
      </c>
      <c r="H288" s="317" t="s">
        <v>34</v>
      </c>
      <c r="I288" s="305">
        <v>0</v>
      </c>
      <c r="J288" s="317" t="s">
        <v>34</v>
      </c>
      <c r="K288" s="317" t="s">
        <v>34</v>
      </c>
      <c r="L288" s="317" t="s">
        <v>34</v>
      </c>
      <c r="M288" s="305">
        <v>0</v>
      </c>
      <c r="N288" s="317" t="s">
        <v>34</v>
      </c>
      <c r="O288" s="305">
        <v>0</v>
      </c>
      <c r="P288" s="317" t="s">
        <v>34</v>
      </c>
      <c r="Q288" s="317" t="s">
        <v>34</v>
      </c>
      <c r="R288" s="317" t="s">
        <v>34</v>
      </c>
      <c r="S288" s="305">
        <v>0</v>
      </c>
      <c r="T288" s="318" t="s">
        <v>1789</v>
      </c>
      <c r="U288" s="297">
        <v>5.5E-2</v>
      </c>
      <c r="V288" s="318" t="s">
        <v>1566</v>
      </c>
      <c r="W288" s="317" t="s">
        <v>34</v>
      </c>
      <c r="X288" s="317" t="s">
        <v>1084</v>
      </c>
    </row>
    <row r="289" spans="1:24" ht="15" thickBot="1" x14ac:dyDescent="0.35">
      <c r="A289" s="4" t="s">
        <v>3394</v>
      </c>
      <c r="B289" s="309" t="s">
        <v>320</v>
      </c>
      <c r="C289" s="317" t="s">
        <v>257</v>
      </c>
      <c r="D289" s="317" t="s">
        <v>1127</v>
      </c>
      <c r="E289" s="317" t="s">
        <v>1790</v>
      </c>
      <c r="F289" s="317" t="s">
        <v>1087</v>
      </c>
      <c r="G289" s="297">
        <v>1</v>
      </c>
      <c r="H289" s="318" t="s">
        <v>1309</v>
      </c>
      <c r="I289" s="297">
        <v>0.93389999999999995</v>
      </c>
      <c r="J289" s="318" t="s">
        <v>1287</v>
      </c>
      <c r="K289" s="317" t="s">
        <v>461</v>
      </c>
      <c r="L289" s="317" t="s">
        <v>1791</v>
      </c>
      <c r="M289" s="297">
        <v>0.93389999999999995</v>
      </c>
      <c r="N289" s="318" t="s">
        <v>1792</v>
      </c>
      <c r="O289" s="297">
        <v>0.83</v>
      </c>
      <c r="P289" s="318" t="s">
        <v>1284</v>
      </c>
      <c r="Q289" s="317" t="s">
        <v>461</v>
      </c>
      <c r="R289" s="317" t="s">
        <v>1117</v>
      </c>
      <c r="S289" s="297">
        <v>0</v>
      </c>
      <c r="T289" s="317" t="s">
        <v>34</v>
      </c>
      <c r="U289" s="305">
        <v>0</v>
      </c>
      <c r="V289" s="317" t="s">
        <v>34</v>
      </c>
      <c r="W289" s="317" t="s">
        <v>461</v>
      </c>
      <c r="X289" s="317" t="s">
        <v>34</v>
      </c>
    </row>
    <row r="290" spans="1:24" ht="15" thickBot="1" x14ac:dyDescent="0.35">
      <c r="A290" s="4" t="s">
        <v>3395</v>
      </c>
      <c r="B290" s="309" t="s">
        <v>321</v>
      </c>
      <c r="C290" s="317" t="s">
        <v>257</v>
      </c>
      <c r="D290" s="317" t="s">
        <v>1793</v>
      </c>
      <c r="E290" s="317" t="s">
        <v>1794</v>
      </c>
      <c r="F290" s="317" t="s">
        <v>1087</v>
      </c>
      <c r="G290" s="297">
        <v>0.75</v>
      </c>
      <c r="H290" s="318" t="s">
        <v>1795</v>
      </c>
      <c r="I290" s="297">
        <v>0.75</v>
      </c>
      <c r="J290" s="318" t="s">
        <v>1796</v>
      </c>
      <c r="K290" s="317" t="s">
        <v>461</v>
      </c>
      <c r="L290" s="317" t="s">
        <v>1078</v>
      </c>
      <c r="M290" s="297">
        <v>0.25</v>
      </c>
      <c r="N290" s="318" t="s">
        <v>1561</v>
      </c>
      <c r="O290" s="297">
        <v>0.246</v>
      </c>
      <c r="P290" s="318" t="s">
        <v>1796</v>
      </c>
      <c r="Q290" s="317" t="s">
        <v>461</v>
      </c>
      <c r="R290" s="317" t="s">
        <v>1084</v>
      </c>
      <c r="S290" s="297">
        <v>0</v>
      </c>
      <c r="T290" s="317" t="s">
        <v>34</v>
      </c>
      <c r="U290" s="297">
        <v>0</v>
      </c>
      <c r="V290" s="317" t="s">
        <v>34</v>
      </c>
      <c r="W290" s="317" t="s">
        <v>461</v>
      </c>
      <c r="X290" s="317" t="s">
        <v>34</v>
      </c>
    </row>
    <row r="291" spans="1:24" ht="15" thickBot="1" x14ac:dyDescent="0.35">
      <c r="A291" s="4" t="s">
        <v>3396</v>
      </c>
      <c r="B291" s="309" t="s">
        <v>322</v>
      </c>
      <c r="C291" s="317" t="s">
        <v>257</v>
      </c>
      <c r="D291" s="317" t="s">
        <v>1149</v>
      </c>
      <c r="E291" s="317" t="s">
        <v>1829</v>
      </c>
      <c r="F291" s="317" t="s">
        <v>1081</v>
      </c>
      <c r="G291" s="297">
        <v>0.55000000000000004</v>
      </c>
      <c r="H291" s="318" t="s">
        <v>1830</v>
      </c>
      <c r="I291" s="297">
        <v>0.55000000000000004</v>
      </c>
      <c r="J291" s="318" t="s">
        <v>1831</v>
      </c>
      <c r="K291" s="317" t="s">
        <v>461</v>
      </c>
      <c r="L291" s="317" t="s">
        <v>34</v>
      </c>
      <c r="M291" s="305">
        <v>0</v>
      </c>
      <c r="N291" s="317" t="s">
        <v>34</v>
      </c>
      <c r="O291" s="305">
        <v>0</v>
      </c>
      <c r="P291" s="317" t="s">
        <v>34</v>
      </c>
      <c r="Q291" s="317" t="s">
        <v>34</v>
      </c>
      <c r="R291" s="317" t="s">
        <v>34</v>
      </c>
      <c r="S291" s="305">
        <v>0</v>
      </c>
      <c r="T291" s="317" t="s">
        <v>34</v>
      </c>
      <c r="U291" s="305">
        <v>0</v>
      </c>
      <c r="V291" s="317" t="s">
        <v>34</v>
      </c>
      <c r="W291" s="317" t="s">
        <v>34</v>
      </c>
      <c r="X291" s="317" t="s">
        <v>34</v>
      </c>
    </row>
    <row r="292" spans="1:24" ht="15" thickBot="1" x14ac:dyDescent="0.35">
      <c r="A292" s="4" t="s">
        <v>3397</v>
      </c>
      <c r="B292" s="309" t="s">
        <v>323</v>
      </c>
      <c r="C292" s="317" t="s">
        <v>257</v>
      </c>
      <c r="D292" s="317" t="s">
        <v>1131</v>
      </c>
      <c r="E292" s="317" t="s">
        <v>1856</v>
      </c>
      <c r="F292" s="317" t="s">
        <v>1087</v>
      </c>
      <c r="G292" s="297">
        <v>1.25</v>
      </c>
      <c r="H292" s="318" t="s">
        <v>1857</v>
      </c>
      <c r="I292" s="297">
        <v>1.1147</v>
      </c>
      <c r="J292" s="317" t="s">
        <v>34</v>
      </c>
      <c r="K292" s="317" t="s">
        <v>460</v>
      </c>
      <c r="L292" s="317" t="s">
        <v>1084</v>
      </c>
      <c r="M292" s="297">
        <v>0.495</v>
      </c>
      <c r="N292" s="318" t="s">
        <v>1858</v>
      </c>
      <c r="O292" s="297">
        <v>0.495</v>
      </c>
      <c r="P292" s="318" t="s">
        <v>1859</v>
      </c>
      <c r="Q292" s="317" t="s">
        <v>461</v>
      </c>
      <c r="R292" s="317" t="s">
        <v>1084</v>
      </c>
      <c r="S292" s="305">
        <v>0</v>
      </c>
      <c r="T292" s="317" t="s">
        <v>34</v>
      </c>
      <c r="U292" s="305">
        <v>0</v>
      </c>
      <c r="V292" s="317" t="s">
        <v>34</v>
      </c>
      <c r="W292" s="317" t="s">
        <v>34</v>
      </c>
      <c r="X292" s="317" t="s">
        <v>34</v>
      </c>
    </row>
    <row r="293" spans="1:24" ht="15" thickBot="1" x14ac:dyDescent="0.35">
      <c r="A293" s="4" t="s">
        <v>3398</v>
      </c>
      <c r="B293" s="309" t="s">
        <v>324</v>
      </c>
      <c r="C293" s="317" t="s">
        <v>257</v>
      </c>
      <c r="D293" s="317" t="s">
        <v>1111</v>
      </c>
      <c r="E293" s="317" t="s">
        <v>1902</v>
      </c>
      <c r="F293" s="317" t="s">
        <v>1087</v>
      </c>
      <c r="G293" s="297">
        <v>1.2</v>
      </c>
      <c r="H293" s="318" t="s">
        <v>1903</v>
      </c>
      <c r="I293" s="297">
        <v>1.1675</v>
      </c>
      <c r="J293" s="318" t="s">
        <v>1904</v>
      </c>
      <c r="K293" s="317" t="s">
        <v>461</v>
      </c>
      <c r="L293" s="317" t="s">
        <v>1084</v>
      </c>
      <c r="M293" s="297">
        <v>0.6</v>
      </c>
      <c r="N293" s="318" t="s">
        <v>1905</v>
      </c>
      <c r="O293" s="297">
        <v>0.56599999999999995</v>
      </c>
      <c r="P293" s="317" t="s">
        <v>34</v>
      </c>
      <c r="Q293" s="317" t="s">
        <v>460</v>
      </c>
      <c r="R293" s="317" t="s">
        <v>1084</v>
      </c>
      <c r="S293" s="297">
        <v>0.6</v>
      </c>
      <c r="T293" s="318" t="s">
        <v>1906</v>
      </c>
      <c r="U293" s="297">
        <v>0.52</v>
      </c>
      <c r="V293" s="318" t="s">
        <v>1904</v>
      </c>
      <c r="W293" s="317" t="s">
        <v>461</v>
      </c>
      <c r="X293" s="317" t="s">
        <v>1456</v>
      </c>
    </row>
    <row r="294" spans="1:24" ht="15" thickBot="1" x14ac:dyDescent="0.35">
      <c r="A294" s="4" t="s">
        <v>3399</v>
      </c>
      <c r="B294" s="309" t="s">
        <v>325</v>
      </c>
      <c r="C294" s="317" t="s">
        <v>257</v>
      </c>
      <c r="D294" s="317" t="s">
        <v>1075</v>
      </c>
      <c r="E294" s="317" t="s">
        <v>1907</v>
      </c>
      <c r="F294" s="317" t="s">
        <v>1055</v>
      </c>
      <c r="G294" s="297">
        <v>0.5</v>
      </c>
      <c r="H294" s="318" t="s">
        <v>1908</v>
      </c>
      <c r="I294" s="297">
        <v>0.41739999999999999</v>
      </c>
      <c r="J294" s="317" t="s">
        <v>34</v>
      </c>
      <c r="K294" s="317" t="s">
        <v>460</v>
      </c>
      <c r="L294" s="317" t="s">
        <v>1084</v>
      </c>
      <c r="M294" s="297">
        <v>0.5</v>
      </c>
      <c r="N294" s="318" t="s">
        <v>1909</v>
      </c>
      <c r="O294" s="297">
        <v>0.5</v>
      </c>
      <c r="P294" s="317" t="s">
        <v>34</v>
      </c>
      <c r="Q294" s="317" t="s">
        <v>460</v>
      </c>
      <c r="R294" s="317" t="s">
        <v>1084</v>
      </c>
      <c r="S294" s="305">
        <v>0</v>
      </c>
      <c r="T294" s="317" t="s">
        <v>34</v>
      </c>
      <c r="U294" s="305">
        <v>0</v>
      </c>
      <c r="V294" s="317" t="s">
        <v>34</v>
      </c>
      <c r="W294" s="317" t="s">
        <v>34</v>
      </c>
      <c r="X294" s="317" t="s">
        <v>34</v>
      </c>
    </row>
    <row r="295" spans="1:24" ht="15" thickBot="1" x14ac:dyDescent="0.35">
      <c r="A295" s="4" t="s">
        <v>3400</v>
      </c>
      <c r="B295" s="309" t="s">
        <v>326</v>
      </c>
      <c r="C295" s="317" t="s">
        <v>257</v>
      </c>
      <c r="D295" s="317" t="s">
        <v>1241</v>
      </c>
      <c r="E295" s="317" t="s">
        <v>1912</v>
      </c>
      <c r="F295" s="317" t="s">
        <v>1087</v>
      </c>
      <c r="G295" s="297">
        <v>1.1000000000000001</v>
      </c>
      <c r="H295" s="318" t="s">
        <v>1286</v>
      </c>
      <c r="I295" s="297">
        <v>1.1000000000000001</v>
      </c>
      <c r="J295" s="318" t="s">
        <v>1465</v>
      </c>
      <c r="K295" s="317" t="s">
        <v>461</v>
      </c>
      <c r="L295" s="317" t="s">
        <v>1084</v>
      </c>
      <c r="M295" s="297">
        <v>0</v>
      </c>
      <c r="N295" s="317" t="s">
        <v>34</v>
      </c>
      <c r="O295" s="297">
        <v>0</v>
      </c>
      <c r="P295" s="317" t="s">
        <v>34</v>
      </c>
      <c r="Q295" s="317" t="s">
        <v>461</v>
      </c>
      <c r="R295" s="317" t="s">
        <v>34</v>
      </c>
      <c r="S295" s="305">
        <v>0</v>
      </c>
      <c r="T295" s="317" t="s">
        <v>34</v>
      </c>
      <c r="U295" s="305">
        <v>0</v>
      </c>
      <c r="V295" s="317" t="s">
        <v>34</v>
      </c>
      <c r="W295" s="317" t="s">
        <v>34</v>
      </c>
      <c r="X295" s="317" t="s">
        <v>34</v>
      </c>
    </row>
    <row r="296" spans="1:24" ht="15" thickBot="1" x14ac:dyDescent="0.35">
      <c r="A296" s="4" t="s">
        <v>3401</v>
      </c>
      <c r="B296" s="309" t="s">
        <v>327</v>
      </c>
      <c r="C296" s="317" t="s">
        <v>257</v>
      </c>
      <c r="D296" s="317" t="s">
        <v>1079</v>
      </c>
      <c r="E296" s="317" t="s">
        <v>1930</v>
      </c>
      <c r="F296" s="317" t="s">
        <v>1087</v>
      </c>
      <c r="G296" s="297">
        <v>1.35</v>
      </c>
      <c r="H296" s="318" t="s">
        <v>1931</v>
      </c>
      <c r="I296" s="297">
        <v>1.35</v>
      </c>
      <c r="J296" s="318" t="s">
        <v>1932</v>
      </c>
      <c r="K296" s="317" t="s">
        <v>461</v>
      </c>
      <c r="L296" s="317" t="s">
        <v>1084</v>
      </c>
      <c r="M296" s="305">
        <v>0</v>
      </c>
      <c r="N296" s="317" t="s">
        <v>34</v>
      </c>
      <c r="O296" s="305">
        <v>0</v>
      </c>
      <c r="P296" s="317" t="s">
        <v>34</v>
      </c>
      <c r="Q296" s="317" t="s">
        <v>461</v>
      </c>
      <c r="R296" s="317" t="s">
        <v>34</v>
      </c>
      <c r="S296" s="305">
        <v>0</v>
      </c>
      <c r="T296" s="317" t="s">
        <v>34</v>
      </c>
      <c r="U296" s="305">
        <v>0</v>
      </c>
      <c r="V296" s="317" t="s">
        <v>34</v>
      </c>
      <c r="W296" s="317" t="s">
        <v>461</v>
      </c>
      <c r="X296" s="317" t="s">
        <v>34</v>
      </c>
    </row>
    <row r="297" spans="1:24" ht="15" thickBot="1" x14ac:dyDescent="0.35">
      <c r="A297" s="4" t="s">
        <v>3402</v>
      </c>
      <c r="B297" s="309" t="s">
        <v>328</v>
      </c>
      <c r="C297" s="317" t="s">
        <v>257</v>
      </c>
      <c r="D297" s="317" t="s">
        <v>1362</v>
      </c>
      <c r="E297" s="317" t="s">
        <v>1943</v>
      </c>
      <c r="F297" s="317" t="s">
        <v>1249</v>
      </c>
      <c r="G297" s="305">
        <v>0</v>
      </c>
      <c r="H297" s="317" t="s">
        <v>34</v>
      </c>
      <c r="I297" s="305">
        <v>0</v>
      </c>
      <c r="J297" s="317" t="s">
        <v>34</v>
      </c>
      <c r="K297" s="317" t="s">
        <v>34</v>
      </c>
      <c r="L297" s="317" t="s">
        <v>34</v>
      </c>
      <c r="M297" s="305">
        <v>0</v>
      </c>
      <c r="N297" s="317" t="s">
        <v>34</v>
      </c>
      <c r="O297" s="305">
        <v>0</v>
      </c>
      <c r="P297" s="317" t="s">
        <v>34</v>
      </c>
      <c r="Q297" s="317" t="s">
        <v>34</v>
      </c>
      <c r="R297" s="317" t="s">
        <v>34</v>
      </c>
      <c r="S297" s="305">
        <v>0</v>
      </c>
      <c r="T297" s="317" t="s">
        <v>34</v>
      </c>
      <c r="U297" s="305">
        <v>0</v>
      </c>
      <c r="V297" s="317" t="s">
        <v>34</v>
      </c>
      <c r="W297" s="317" t="s">
        <v>34</v>
      </c>
      <c r="X297" s="317" t="s">
        <v>34</v>
      </c>
    </row>
    <row r="298" spans="1:24" ht="15" thickBot="1" x14ac:dyDescent="0.35">
      <c r="A298" s="4" t="s">
        <v>3403</v>
      </c>
      <c r="B298" s="309" t="s">
        <v>329</v>
      </c>
      <c r="C298" s="317" t="s">
        <v>257</v>
      </c>
      <c r="D298" s="317" t="s">
        <v>1241</v>
      </c>
      <c r="E298" s="317" t="s">
        <v>1947</v>
      </c>
      <c r="F298" s="317" t="s">
        <v>1081</v>
      </c>
      <c r="G298" s="297">
        <v>1.75</v>
      </c>
      <c r="H298" s="317" t="s">
        <v>34</v>
      </c>
      <c r="I298" s="297">
        <v>1.68</v>
      </c>
      <c r="J298" s="317" t="s">
        <v>34</v>
      </c>
      <c r="K298" s="317" t="s">
        <v>460</v>
      </c>
      <c r="L298" s="317" t="s">
        <v>1144</v>
      </c>
      <c r="M298" s="297">
        <v>0</v>
      </c>
      <c r="N298" s="317" t="s">
        <v>34</v>
      </c>
      <c r="O298" s="297">
        <v>0</v>
      </c>
      <c r="P298" s="317" t="s">
        <v>34</v>
      </c>
      <c r="Q298" s="317" t="s">
        <v>34</v>
      </c>
      <c r="R298" s="317" t="s">
        <v>34</v>
      </c>
      <c r="S298" s="297">
        <v>0</v>
      </c>
      <c r="T298" s="317" t="s">
        <v>34</v>
      </c>
      <c r="U298" s="297">
        <v>0</v>
      </c>
      <c r="V298" s="317" t="s">
        <v>34</v>
      </c>
      <c r="W298" s="317" t="s">
        <v>34</v>
      </c>
      <c r="X298" s="317" t="s">
        <v>34</v>
      </c>
    </row>
    <row r="299" spans="1:24" ht="15" thickBot="1" x14ac:dyDescent="0.35">
      <c r="A299" s="4" t="s">
        <v>3404</v>
      </c>
      <c r="B299" s="309" t="s">
        <v>330</v>
      </c>
      <c r="C299" s="317" t="s">
        <v>257</v>
      </c>
      <c r="D299" s="317" t="s">
        <v>1145</v>
      </c>
      <c r="E299" s="317" t="s">
        <v>1643</v>
      </c>
      <c r="F299" s="317" t="s">
        <v>1087</v>
      </c>
      <c r="G299" s="297">
        <v>1</v>
      </c>
      <c r="H299" s="318" t="s">
        <v>1861</v>
      </c>
      <c r="I299" s="297">
        <v>0.83579999999999999</v>
      </c>
      <c r="J299" s="317" t="s">
        <v>34</v>
      </c>
      <c r="K299" s="317" t="s">
        <v>460</v>
      </c>
      <c r="L299" s="317" t="s">
        <v>1965</v>
      </c>
      <c r="M299" s="297">
        <v>1</v>
      </c>
      <c r="N299" s="318" t="s">
        <v>1200</v>
      </c>
      <c r="O299" s="297">
        <v>0.83579999999999999</v>
      </c>
      <c r="P299" s="317" t="s">
        <v>34</v>
      </c>
      <c r="Q299" s="317" t="s">
        <v>460</v>
      </c>
      <c r="R299" s="317" t="s">
        <v>1965</v>
      </c>
      <c r="S299" s="305">
        <v>0</v>
      </c>
      <c r="T299" s="317" t="s">
        <v>34</v>
      </c>
      <c r="U299" s="305">
        <v>0</v>
      </c>
      <c r="V299" s="317" t="s">
        <v>34</v>
      </c>
      <c r="W299" s="317" t="s">
        <v>34</v>
      </c>
      <c r="X299" s="317" t="s">
        <v>34</v>
      </c>
    </row>
    <row r="300" spans="1:24" ht="15" thickBot="1" x14ac:dyDescent="0.35">
      <c r="A300" s="4" t="s">
        <v>3405</v>
      </c>
      <c r="B300" s="309" t="s">
        <v>331</v>
      </c>
      <c r="C300" s="317" t="s">
        <v>257</v>
      </c>
      <c r="D300" s="317" t="s">
        <v>1149</v>
      </c>
      <c r="E300" s="317" t="s">
        <v>1983</v>
      </c>
      <c r="F300" s="317" t="s">
        <v>1081</v>
      </c>
      <c r="G300" s="297">
        <v>0</v>
      </c>
      <c r="H300" s="317" t="s">
        <v>34</v>
      </c>
      <c r="I300" s="297">
        <v>0</v>
      </c>
      <c r="J300" s="317" t="s">
        <v>34</v>
      </c>
      <c r="K300" s="317" t="s">
        <v>461</v>
      </c>
      <c r="L300" s="317" t="s">
        <v>34</v>
      </c>
      <c r="M300" s="297">
        <v>0</v>
      </c>
      <c r="N300" s="317" t="s">
        <v>34</v>
      </c>
      <c r="O300" s="297">
        <v>0</v>
      </c>
      <c r="P300" s="317" t="s">
        <v>34</v>
      </c>
      <c r="Q300" s="317" t="s">
        <v>461</v>
      </c>
      <c r="R300" s="317" t="s">
        <v>34</v>
      </c>
      <c r="S300" s="297">
        <v>0</v>
      </c>
      <c r="T300" s="317" t="s">
        <v>34</v>
      </c>
      <c r="U300" s="297">
        <v>0</v>
      </c>
      <c r="V300" s="317" t="s">
        <v>34</v>
      </c>
      <c r="W300" s="317" t="s">
        <v>461</v>
      </c>
      <c r="X300" s="317" t="s">
        <v>34</v>
      </c>
    </row>
    <row r="301" spans="1:24" ht="15" thickBot="1" x14ac:dyDescent="0.35">
      <c r="A301" s="4" t="s">
        <v>3406</v>
      </c>
      <c r="B301" s="309" t="s">
        <v>332</v>
      </c>
      <c r="C301" s="317" t="s">
        <v>257</v>
      </c>
      <c r="D301" s="317" t="s">
        <v>1075</v>
      </c>
      <c r="E301" s="317" t="s">
        <v>34</v>
      </c>
      <c r="F301" s="317" t="s">
        <v>1081</v>
      </c>
      <c r="G301" s="297">
        <v>1.08</v>
      </c>
      <c r="H301" s="318" t="s">
        <v>1779</v>
      </c>
      <c r="I301" s="297">
        <v>1.08</v>
      </c>
      <c r="J301" s="318" t="s">
        <v>2013</v>
      </c>
      <c r="K301" s="317" t="s">
        <v>461</v>
      </c>
      <c r="L301" s="317" t="s">
        <v>1084</v>
      </c>
      <c r="M301" s="297">
        <v>0</v>
      </c>
      <c r="N301" s="317" t="s">
        <v>34</v>
      </c>
      <c r="O301" s="297">
        <v>0</v>
      </c>
      <c r="P301" s="317" t="s">
        <v>34</v>
      </c>
      <c r="Q301" s="317" t="s">
        <v>461</v>
      </c>
      <c r="R301" s="317" t="s">
        <v>34</v>
      </c>
      <c r="S301" s="297">
        <v>0</v>
      </c>
      <c r="T301" s="317" t="s">
        <v>34</v>
      </c>
      <c r="U301" s="297">
        <v>0</v>
      </c>
      <c r="V301" s="317" t="s">
        <v>34</v>
      </c>
      <c r="W301" s="317" t="s">
        <v>461</v>
      </c>
      <c r="X301" s="317" t="s">
        <v>34</v>
      </c>
    </row>
    <row r="302" spans="1:24" ht="15" thickBot="1" x14ac:dyDescent="0.35">
      <c r="A302" s="4" t="s">
        <v>3289</v>
      </c>
      <c r="B302" s="309" t="s">
        <v>333</v>
      </c>
      <c r="C302" s="319" t="s">
        <v>334</v>
      </c>
      <c r="D302" s="319" t="s">
        <v>1111</v>
      </c>
      <c r="E302" s="319" t="s">
        <v>1112</v>
      </c>
      <c r="F302" s="319" t="s">
        <v>1055</v>
      </c>
      <c r="G302" s="298">
        <v>0</v>
      </c>
      <c r="H302" s="319" t="s">
        <v>34</v>
      </c>
      <c r="I302" s="306">
        <v>0</v>
      </c>
      <c r="J302" s="319" t="s">
        <v>34</v>
      </c>
      <c r="K302" s="319" t="s">
        <v>34</v>
      </c>
      <c r="L302" s="319" t="s">
        <v>34</v>
      </c>
      <c r="M302" s="306">
        <v>0</v>
      </c>
      <c r="N302" s="319" t="s">
        <v>34</v>
      </c>
      <c r="O302" s="306">
        <v>0</v>
      </c>
      <c r="P302" s="319" t="s">
        <v>34</v>
      </c>
      <c r="Q302" s="319" t="s">
        <v>34</v>
      </c>
      <c r="R302" s="319" t="s">
        <v>34</v>
      </c>
      <c r="S302" s="306">
        <v>0</v>
      </c>
      <c r="T302" s="319" t="s">
        <v>34</v>
      </c>
      <c r="U302" s="306">
        <v>0</v>
      </c>
      <c r="V302" s="319" t="s">
        <v>34</v>
      </c>
      <c r="W302" s="319" t="s">
        <v>34</v>
      </c>
      <c r="X302" s="319" t="s">
        <v>34</v>
      </c>
    </row>
    <row r="303" spans="1:24" ht="15" thickBot="1" x14ac:dyDescent="0.35">
      <c r="A303" s="4" t="s">
        <v>3290</v>
      </c>
      <c r="B303" s="309" t="s">
        <v>335</v>
      </c>
      <c r="C303" s="319" t="s">
        <v>334</v>
      </c>
      <c r="D303" s="319" t="s">
        <v>1123</v>
      </c>
      <c r="E303" s="319" t="s">
        <v>1123</v>
      </c>
      <c r="F303" s="319" t="s">
        <v>1054</v>
      </c>
      <c r="G303" s="298">
        <v>0.75</v>
      </c>
      <c r="H303" s="320" t="s">
        <v>1124</v>
      </c>
      <c r="I303" s="298">
        <v>0.75</v>
      </c>
      <c r="J303" s="320" t="s">
        <v>1125</v>
      </c>
      <c r="K303" s="319" t="s">
        <v>461</v>
      </c>
      <c r="L303" s="319" t="s">
        <v>1084</v>
      </c>
      <c r="M303" s="298">
        <v>0.25</v>
      </c>
      <c r="N303" s="320" t="s">
        <v>1124</v>
      </c>
      <c r="O303" s="298">
        <v>0.25</v>
      </c>
      <c r="P303" s="320" t="s">
        <v>1126</v>
      </c>
      <c r="Q303" s="319" t="s">
        <v>461</v>
      </c>
      <c r="R303" s="319" t="s">
        <v>1078</v>
      </c>
      <c r="S303" s="306">
        <v>0</v>
      </c>
      <c r="T303" s="319" t="s">
        <v>34</v>
      </c>
      <c r="U303" s="306">
        <v>0</v>
      </c>
      <c r="V303" s="319" t="s">
        <v>34</v>
      </c>
      <c r="W303" s="319" t="s">
        <v>34</v>
      </c>
      <c r="X303" s="319" t="s">
        <v>34</v>
      </c>
    </row>
    <row r="304" spans="1:24" ht="15" thickBot="1" x14ac:dyDescent="0.35">
      <c r="A304" s="4" t="s">
        <v>3291</v>
      </c>
      <c r="B304" s="309" t="s">
        <v>336</v>
      </c>
      <c r="C304" s="319" t="s">
        <v>334</v>
      </c>
      <c r="D304" s="319" t="s">
        <v>1075</v>
      </c>
      <c r="E304" s="319" t="s">
        <v>1155</v>
      </c>
      <c r="F304" s="319" t="s">
        <v>1081</v>
      </c>
      <c r="G304" s="298">
        <v>1.75</v>
      </c>
      <c r="H304" s="320" t="s">
        <v>1156</v>
      </c>
      <c r="I304" s="298">
        <v>1.1000000000000001</v>
      </c>
      <c r="J304" s="319" t="s">
        <v>34</v>
      </c>
      <c r="K304" s="319" t="s">
        <v>460</v>
      </c>
      <c r="L304" s="319" t="s">
        <v>1084</v>
      </c>
      <c r="M304" s="298">
        <v>0</v>
      </c>
      <c r="N304" s="319" t="s">
        <v>34</v>
      </c>
      <c r="O304" s="298">
        <v>0</v>
      </c>
      <c r="P304" s="319" t="s">
        <v>34</v>
      </c>
      <c r="Q304" s="319" t="s">
        <v>461</v>
      </c>
      <c r="R304" s="319" t="s">
        <v>34</v>
      </c>
      <c r="S304" s="298">
        <v>0</v>
      </c>
      <c r="T304" s="319" t="s">
        <v>34</v>
      </c>
      <c r="U304" s="298">
        <v>0</v>
      </c>
      <c r="V304" s="319" t="s">
        <v>34</v>
      </c>
      <c r="W304" s="319" t="s">
        <v>461</v>
      </c>
      <c r="X304" s="319" t="s">
        <v>34</v>
      </c>
    </row>
    <row r="305" spans="1:24" ht="15" thickBot="1" x14ac:dyDescent="0.35">
      <c r="A305" s="4" t="s">
        <v>3292</v>
      </c>
      <c r="B305" s="309" t="s">
        <v>337</v>
      </c>
      <c r="C305" s="319" t="s">
        <v>334</v>
      </c>
      <c r="D305" s="319" t="s">
        <v>1149</v>
      </c>
      <c r="E305" s="319" t="s">
        <v>1170</v>
      </c>
      <c r="F305" s="319" t="s">
        <v>1087</v>
      </c>
      <c r="G305" s="298">
        <v>0.7</v>
      </c>
      <c r="H305" s="320" t="s">
        <v>1162</v>
      </c>
      <c r="I305" s="298">
        <v>0.7</v>
      </c>
      <c r="J305" s="320" t="s">
        <v>1171</v>
      </c>
      <c r="K305" s="319" t="s">
        <v>461</v>
      </c>
      <c r="L305" s="319" t="s">
        <v>1084</v>
      </c>
      <c r="M305" s="306">
        <v>0</v>
      </c>
      <c r="N305" s="319" t="s">
        <v>34</v>
      </c>
      <c r="O305" s="306">
        <v>0</v>
      </c>
      <c r="P305" s="319" t="s">
        <v>34</v>
      </c>
      <c r="Q305" s="319" t="s">
        <v>34</v>
      </c>
      <c r="R305" s="319" t="s">
        <v>34</v>
      </c>
      <c r="S305" s="306">
        <v>0</v>
      </c>
      <c r="T305" s="319" t="s">
        <v>34</v>
      </c>
      <c r="U305" s="306">
        <v>0</v>
      </c>
      <c r="V305" s="319" t="s">
        <v>34</v>
      </c>
      <c r="W305" s="319" t="s">
        <v>34</v>
      </c>
      <c r="X305" s="319" t="s">
        <v>34</v>
      </c>
    </row>
    <row r="306" spans="1:24" ht="15" thickBot="1" x14ac:dyDescent="0.35">
      <c r="A306" s="4" t="s">
        <v>3293</v>
      </c>
      <c r="B306" s="309" t="s">
        <v>338</v>
      </c>
      <c r="C306" s="319" t="s">
        <v>334</v>
      </c>
      <c r="D306" s="319" t="s">
        <v>1075</v>
      </c>
      <c r="E306" s="319" t="s">
        <v>1198</v>
      </c>
      <c r="F306" s="319" t="s">
        <v>1055</v>
      </c>
      <c r="G306" s="298">
        <v>1</v>
      </c>
      <c r="H306" s="320" t="s">
        <v>1199</v>
      </c>
      <c r="I306" s="298">
        <v>0.7</v>
      </c>
      <c r="J306" s="319" t="s">
        <v>34</v>
      </c>
      <c r="K306" s="319" t="s">
        <v>460</v>
      </c>
      <c r="L306" s="319" t="s">
        <v>1084</v>
      </c>
      <c r="M306" s="298">
        <v>0.78</v>
      </c>
      <c r="N306" s="320" t="s">
        <v>1200</v>
      </c>
      <c r="O306" s="298">
        <v>0.75</v>
      </c>
      <c r="P306" s="319" t="s">
        <v>34</v>
      </c>
      <c r="Q306" s="319" t="s">
        <v>34</v>
      </c>
      <c r="R306" s="319" t="s">
        <v>34</v>
      </c>
      <c r="S306" s="306">
        <v>0</v>
      </c>
      <c r="T306" s="319" t="s">
        <v>34</v>
      </c>
      <c r="U306" s="306">
        <v>0</v>
      </c>
      <c r="V306" s="319" t="s">
        <v>34</v>
      </c>
      <c r="W306" s="319" t="s">
        <v>34</v>
      </c>
      <c r="X306" s="319" t="s">
        <v>34</v>
      </c>
    </row>
    <row r="307" spans="1:24" ht="15" thickBot="1" x14ac:dyDescent="0.35">
      <c r="A307" s="4" t="s">
        <v>3294</v>
      </c>
      <c r="B307" s="309" t="s">
        <v>339</v>
      </c>
      <c r="C307" s="319" t="s">
        <v>334</v>
      </c>
      <c r="D307" s="319" t="s">
        <v>1204</v>
      </c>
      <c r="E307" s="319" t="s">
        <v>1205</v>
      </c>
      <c r="F307" s="319" t="s">
        <v>1087</v>
      </c>
      <c r="G307" s="298">
        <v>0.7</v>
      </c>
      <c r="H307" s="320" t="s">
        <v>1206</v>
      </c>
      <c r="I307" s="298">
        <v>0.60499999999999998</v>
      </c>
      <c r="J307" s="320" t="s">
        <v>1207</v>
      </c>
      <c r="K307" s="319" t="s">
        <v>460</v>
      </c>
      <c r="L307" s="319" t="s">
        <v>1084</v>
      </c>
      <c r="M307" s="298">
        <v>0.5</v>
      </c>
      <c r="N307" s="320" t="s">
        <v>1208</v>
      </c>
      <c r="O307" s="298">
        <v>0.5</v>
      </c>
      <c r="P307" s="320" t="s">
        <v>1209</v>
      </c>
      <c r="Q307" s="319" t="s">
        <v>461</v>
      </c>
      <c r="R307" s="319" t="s">
        <v>1084</v>
      </c>
      <c r="S307" s="306">
        <v>0</v>
      </c>
      <c r="T307" s="319" t="s">
        <v>34</v>
      </c>
      <c r="U307" s="306">
        <v>0</v>
      </c>
      <c r="V307" s="319" t="s">
        <v>34</v>
      </c>
      <c r="W307" s="319" t="s">
        <v>34</v>
      </c>
      <c r="X307" s="319" t="s">
        <v>34</v>
      </c>
    </row>
    <row r="308" spans="1:24" ht="15" thickBot="1" x14ac:dyDescent="0.35">
      <c r="A308" s="4" t="s">
        <v>3295</v>
      </c>
      <c r="B308" s="309" t="s">
        <v>340</v>
      </c>
      <c r="C308" s="319" t="s">
        <v>334</v>
      </c>
      <c r="D308" s="319" t="s">
        <v>1225</v>
      </c>
      <c r="E308" s="319" t="s">
        <v>1226</v>
      </c>
      <c r="F308" s="319" t="s">
        <v>1087</v>
      </c>
      <c r="G308" s="298">
        <v>0.75</v>
      </c>
      <c r="H308" s="320" t="s">
        <v>1227</v>
      </c>
      <c r="I308" s="298">
        <v>0.66920000000000002</v>
      </c>
      <c r="J308" s="320" t="s">
        <v>551</v>
      </c>
      <c r="K308" s="319" t="s">
        <v>460</v>
      </c>
      <c r="L308" s="319" t="s">
        <v>1084</v>
      </c>
      <c r="M308" s="298">
        <v>0.55000000000000004</v>
      </c>
      <c r="N308" s="320" t="s">
        <v>1228</v>
      </c>
      <c r="O308" s="298">
        <v>0.20699999999999999</v>
      </c>
      <c r="P308" s="320" t="s">
        <v>1229</v>
      </c>
      <c r="Q308" s="319" t="s">
        <v>461</v>
      </c>
      <c r="R308" s="319" t="s">
        <v>1117</v>
      </c>
      <c r="S308" s="306">
        <v>0</v>
      </c>
      <c r="T308" s="319" t="s">
        <v>34</v>
      </c>
      <c r="U308" s="306">
        <v>0</v>
      </c>
      <c r="V308" s="319" t="s">
        <v>34</v>
      </c>
      <c r="W308" s="319" t="s">
        <v>34</v>
      </c>
      <c r="X308" s="319" t="s">
        <v>34</v>
      </c>
    </row>
    <row r="309" spans="1:24" ht="15" thickBot="1" x14ac:dyDescent="0.35">
      <c r="A309" s="4" t="s">
        <v>3296</v>
      </c>
      <c r="B309" s="309" t="s">
        <v>341</v>
      </c>
      <c r="C309" s="319" t="s">
        <v>334</v>
      </c>
      <c r="D309" s="319" t="s">
        <v>1243</v>
      </c>
      <c r="E309" s="319" t="s">
        <v>1244</v>
      </c>
      <c r="F309" s="319" t="s">
        <v>1054</v>
      </c>
      <c r="G309" s="298">
        <v>0.75</v>
      </c>
      <c r="H309" s="320" t="s">
        <v>1245</v>
      </c>
      <c r="I309" s="298">
        <v>0.75</v>
      </c>
      <c r="J309" s="320" t="s">
        <v>1246</v>
      </c>
      <c r="K309" s="319" t="s">
        <v>461</v>
      </c>
      <c r="L309" s="319" t="s">
        <v>1084</v>
      </c>
      <c r="M309" s="306">
        <v>0</v>
      </c>
      <c r="N309" s="319" t="s">
        <v>34</v>
      </c>
      <c r="O309" s="306">
        <v>0</v>
      </c>
      <c r="P309" s="319" t="s">
        <v>34</v>
      </c>
      <c r="Q309" s="319" t="s">
        <v>34</v>
      </c>
      <c r="R309" s="319" t="s">
        <v>34</v>
      </c>
      <c r="S309" s="306">
        <v>0</v>
      </c>
      <c r="T309" s="319" t="s">
        <v>34</v>
      </c>
      <c r="U309" s="306">
        <v>0</v>
      </c>
      <c r="V309" s="319" t="s">
        <v>34</v>
      </c>
      <c r="W309" s="319" t="s">
        <v>34</v>
      </c>
      <c r="X309" s="319" t="s">
        <v>34</v>
      </c>
    </row>
    <row r="310" spans="1:24" ht="15" thickBot="1" x14ac:dyDescent="0.35">
      <c r="A310" s="4" t="s">
        <v>3297</v>
      </c>
      <c r="B310" s="309" t="s">
        <v>342</v>
      </c>
      <c r="C310" s="319" t="s">
        <v>334</v>
      </c>
      <c r="D310" s="319" t="s">
        <v>1268</v>
      </c>
      <c r="E310" s="319" t="s">
        <v>1269</v>
      </c>
      <c r="F310" s="319" t="s">
        <v>1087</v>
      </c>
      <c r="G310" s="298">
        <v>0.75</v>
      </c>
      <c r="H310" s="320" t="s">
        <v>1270</v>
      </c>
      <c r="I310" s="298">
        <v>0.64600000000000002</v>
      </c>
      <c r="J310" s="319" t="s">
        <v>34</v>
      </c>
      <c r="K310" s="319" t="s">
        <v>460</v>
      </c>
      <c r="L310" s="319" t="s">
        <v>1271</v>
      </c>
      <c r="M310" s="306">
        <v>0</v>
      </c>
      <c r="N310" s="319" t="s">
        <v>34</v>
      </c>
      <c r="O310" s="306">
        <v>0</v>
      </c>
      <c r="P310" s="319" t="s">
        <v>34</v>
      </c>
      <c r="Q310" s="319" t="s">
        <v>34</v>
      </c>
      <c r="R310" s="319" t="s">
        <v>34</v>
      </c>
      <c r="S310" s="306">
        <v>0</v>
      </c>
      <c r="T310" s="319" t="s">
        <v>34</v>
      </c>
      <c r="U310" s="306">
        <v>0</v>
      </c>
      <c r="V310" s="319" t="s">
        <v>34</v>
      </c>
      <c r="W310" s="319" t="s">
        <v>34</v>
      </c>
      <c r="X310" s="319" t="s">
        <v>34</v>
      </c>
    </row>
    <row r="311" spans="1:24" ht="15" thickBot="1" x14ac:dyDescent="0.35">
      <c r="A311" s="4" t="s">
        <v>3298</v>
      </c>
      <c r="B311" s="309" t="s">
        <v>343</v>
      </c>
      <c r="C311" s="319" t="s">
        <v>334</v>
      </c>
      <c r="D311" s="319" t="s">
        <v>1172</v>
      </c>
      <c r="E311" s="319" t="s">
        <v>1285</v>
      </c>
      <c r="F311" s="319" t="s">
        <v>1087</v>
      </c>
      <c r="G311" s="298">
        <v>0.9</v>
      </c>
      <c r="H311" s="320" t="s">
        <v>1286</v>
      </c>
      <c r="I311" s="298">
        <v>0.9</v>
      </c>
      <c r="J311" s="320" t="s">
        <v>1287</v>
      </c>
      <c r="K311" s="319" t="s">
        <v>461</v>
      </c>
      <c r="L311" s="319" t="s">
        <v>1084</v>
      </c>
      <c r="M311" s="306">
        <v>0</v>
      </c>
      <c r="N311" s="319" t="s">
        <v>34</v>
      </c>
      <c r="O311" s="306">
        <v>0</v>
      </c>
      <c r="P311" s="319" t="s">
        <v>34</v>
      </c>
      <c r="Q311" s="319" t="s">
        <v>34</v>
      </c>
      <c r="R311" s="319" t="s">
        <v>34</v>
      </c>
      <c r="S311" s="306">
        <v>0</v>
      </c>
      <c r="T311" s="319" t="s">
        <v>34</v>
      </c>
      <c r="U311" s="306">
        <v>0</v>
      </c>
      <c r="V311" s="319" t="s">
        <v>34</v>
      </c>
      <c r="W311" s="319" t="s">
        <v>34</v>
      </c>
      <c r="X311" s="319" t="s">
        <v>34</v>
      </c>
    </row>
    <row r="312" spans="1:24" ht="15" thickBot="1" x14ac:dyDescent="0.35">
      <c r="A312" s="4" t="s">
        <v>3299</v>
      </c>
      <c r="B312" s="309" t="s">
        <v>344</v>
      </c>
      <c r="C312" s="319" t="s">
        <v>334</v>
      </c>
      <c r="D312" s="319" t="s">
        <v>1134</v>
      </c>
      <c r="E312" s="319" t="s">
        <v>1300</v>
      </c>
      <c r="F312" s="319" t="s">
        <v>1055</v>
      </c>
      <c r="G312" s="298">
        <v>0.7</v>
      </c>
      <c r="H312" s="320" t="s">
        <v>1301</v>
      </c>
      <c r="I312" s="298">
        <v>0.64649999999999996</v>
      </c>
      <c r="J312" s="320" t="s">
        <v>551</v>
      </c>
      <c r="K312" s="319" t="s">
        <v>460</v>
      </c>
      <c r="L312" s="319" t="s">
        <v>1078</v>
      </c>
      <c r="M312" s="298">
        <v>0</v>
      </c>
      <c r="N312" s="319" t="s">
        <v>34</v>
      </c>
      <c r="O312" s="306">
        <v>0</v>
      </c>
      <c r="P312" s="319" t="s">
        <v>34</v>
      </c>
      <c r="Q312" s="319" t="s">
        <v>34</v>
      </c>
      <c r="R312" s="319" t="s">
        <v>34</v>
      </c>
      <c r="S312" s="298">
        <v>0</v>
      </c>
      <c r="T312" s="319" t="s">
        <v>34</v>
      </c>
      <c r="U312" s="306">
        <v>0</v>
      </c>
      <c r="V312" s="319" t="s">
        <v>34</v>
      </c>
      <c r="W312" s="319" t="s">
        <v>34</v>
      </c>
      <c r="X312" s="319" t="s">
        <v>34</v>
      </c>
    </row>
    <row r="313" spans="1:24" ht="15" thickBot="1" x14ac:dyDescent="0.35">
      <c r="A313" s="4" t="s">
        <v>3300</v>
      </c>
      <c r="B313" s="309" t="s">
        <v>345</v>
      </c>
      <c r="C313" s="319" t="s">
        <v>334</v>
      </c>
      <c r="D313" s="319" t="s">
        <v>1075</v>
      </c>
      <c r="E313" s="319" t="s">
        <v>1306</v>
      </c>
      <c r="F313" s="319" t="s">
        <v>1087</v>
      </c>
      <c r="G313" s="298">
        <v>0.69099999999999995</v>
      </c>
      <c r="H313" s="320" t="s">
        <v>1307</v>
      </c>
      <c r="I313" s="298">
        <v>0.69099999999999995</v>
      </c>
      <c r="J313" s="320" t="s">
        <v>1167</v>
      </c>
      <c r="K313" s="319" t="s">
        <v>461</v>
      </c>
      <c r="L313" s="319" t="s">
        <v>1084</v>
      </c>
      <c r="M313" s="298">
        <v>0</v>
      </c>
      <c r="N313" s="319" t="s">
        <v>34</v>
      </c>
      <c r="O313" s="298">
        <v>0</v>
      </c>
      <c r="P313" s="319" t="s">
        <v>34</v>
      </c>
      <c r="Q313" s="319" t="s">
        <v>34</v>
      </c>
      <c r="R313" s="319" t="s">
        <v>34</v>
      </c>
      <c r="S313" s="298">
        <v>0</v>
      </c>
      <c r="T313" s="319" t="s">
        <v>34</v>
      </c>
      <c r="U313" s="298">
        <v>0</v>
      </c>
      <c r="V313" s="319" t="s">
        <v>34</v>
      </c>
      <c r="W313" s="319" t="s">
        <v>34</v>
      </c>
      <c r="X313" s="319" t="s">
        <v>34</v>
      </c>
    </row>
    <row r="314" spans="1:24" ht="15" thickBot="1" x14ac:dyDescent="0.35">
      <c r="A314" s="4" t="s">
        <v>3301</v>
      </c>
      <c r="B314" s="309" t="s">
        <v>346</v>
      </c>
      <c r="C314" s="319" t="s">
        <v>334</v>
      </c>
      <c r="D314" s="319" t="s">
        <v>1075</v>
      </c>
      <c r="E314" s="319" t="s">
        <v>1324</v>
      </c>
      <c r="F314" s="319" t="s">
        <v>1055</v>
      </c>
      <c r="G314" s="298">
        <v>0.3</v>
      </c>
      <c r="H314" s="319" t="s">
        <v>34</v>
      </c>
      <c r="I314" s="298">
        <v>0.3</v>
      </c>
      <c r="J314" s="319" t="s">
        <v>34</v>
      </c>
      <c r="K314" s="319" t="s">
        <v>34</v>
      </c>
      <c r="L314" s="319" t="s">
        <v>1144</v>
      </c>
      <c r="M314" s="298">
        <v>0.7</v>
      </c>
      <c r="N314" s="319" t="s">
        <v>34</v>
      </c>
      <c r="O314" s="298">
        <v>0.6895</v>
      </c>
      <c r="P314" s="319" t="s">
        <v>34</v>
      </c>
      <c r="Q314" s="319" t="s">
        <v>34</v>
      </c>
      <c r="R314" s="319" t="s">
        <v>1084</v>
      </c>
      <c r="S314" s="306">
        <v>0</v>
      </c>
      <c r="T314" s="319" t="s">
        <v>34</v>
      </c>
      <c r="U314" s="306">
        <v>0</v>
      </c>
      <c r="V314" s="319" t="s">
        <v>34</v>
      </c>
      <c r="W314" s="319" t="s">
        <v>34</v>
      </c>
      <c r="X314" s="319" t="s">
        <v>34</v>
      </c>
    </row>
    <row r="315" spans="1:24" ht="15" thickBot="1" x14ac:dyDescent="0.35">
      <c r="A315" s="4" t="s">
        <v>3302</v>
      </c>
      <c r="B315" s="309" t="s">
        <v>347</v>
      </c>
      <c r="C315" s="319" t="s">
        <v>334</v>
      </c>
      <c r="D315" s="319" t="s">
        <v>1325</v>
      </c>
      <c r="E315" s="319" t="s">
        <v>1326</v>
      </c>
      <c r="F315" s="319" t="s">
        <v>1087</v>
      </c>
      <c r="G315" s="298">
        <v>0.7</v>
      </c>
      <c r="H315" s="320" t="s">
        <v>1327</v>
      </c>
      <c r="I315" s="298">
        <v>0.7</v>
      </c>
      <c r="J315" s="320" t="s">
        <v>1328</v>
      </c>
      <c r="K315" s="319" t="s">
        <v>461</v>
      </c>
      <c r="L315" s="319" t="s">
        <v>1084</v>
      </c>
      <c r="M315" s="298">
        <v>0</v>
      </c>
      <c r="N315" s="319" t="s">
        <v>34</v>
      </c>
      <c r="O315" s="298">
        <v>0</v>
      </c>
      <c r="P315" s="319" t="s">
        <v>34</v>
      </c>
      <c r="Q315" s="319" t="s">
        <v>34</v>
      </c>
      <c r="R315" s="319" t="s">
        <v>34</v>
      </c>
      <c r="S315" s="298">
        <v>0</v>
      </c>
      <c r="T315" s="319" t="s">
        <v>34</v>
      </c>
      <c r="U315" s="298">
        <v>0</v>
      </c>
      <c r="V315" s="319" t="s">
        <v>34</v>
      </c>
      <c r="W315" s="319" t="s">
        <v>34</v>
      </c>
      <c r="X315" s="319" t="s">
        <v>34</v>
      </c>
    </row>
    <row r="316" spans="1:24" ht="15" thickBot="1" x14ac:dyDescent="0.35">
      <c r="A316" s="4" t="s">
        <v>3303</v>
      </c>
      <c r="B316" s="309" t="s">
        <v>348</v>
      </c>
      <c r="C316" s="319" t="s">
        <v>334</v>
      </c>
      <c r="D316" s="319" t="s">
        <v>1225</v>
      </c>
      <c r="E316" s="319" t="s">
        <v>1337</v>
      </c>
      <c r="F316" s="319" t="s">
        <v>1087</v>
      </c>
      <c r="G316" s="298">
        <v>1.5212000000000001</v>
      </c>
      <c r="H316" s="320" t="s">
        <v>1108</v>
      </c>
      <c r="I316" s="298">
        <v>1.5212000000000001</v>
      </c>
      <c r="J316" s="320" t="s">
        <v>1177</v>
      </c>
      <c r="K316" s="319" t="s">
        <v>461</v>
      </c>
      <c r="L316" s="319" t="s">
        <v>1084</v>
      </c>
      <c r="M316" s="306">
        <v>0</v>
      </c>
      <c r="N316" s="319" t="s">
        <v>34</v>
      </c>
      <c r="O316" s="306">
        <v>0</v>
      </c>
      <c r="P316" s="319" t="s">
        <v>34</v>
      </c>
      <c r="Q316" s="319" t="s">
        <v>34</v>
      </c>
      <c r="R316" s="319" t="s">
        <v>34</v>
      </c>
      <c r="S316" s="306">
        <v>0</v>
      </c>
      <c r="T316" s="319" t="s">
        <v>34</v>
      </c>
      <c r="U316" s="306">
        <v>0</v>
      </c>
      <c r="V316" s="319" t="s">
        <v>34</v>
      </c>
      <c r="W316" s="319" t="s">
        <v>34</v>
      </c>
      <c r="X316" s="319" t="s">
        <v>34</v>
      </c>
    </row>
    <row r="317" spans="1:24" ht="15" thickBot="1" x14ac:dyDescent="0.35">
      <c r="A317" s="4" t="s">
        <v>3304</v>
      </c>
      <c r="B317" s="309" t="s">
        <v>349</v>
      </c>
      <c r="C317" s="319" t="s">
        <v>334</v>
      </c>
      <c r="D317" s="319" t="s">
        <v>1172</v>
      </c>
      <c r="E317" s="319" t="s">
        <v>1360</v>
      </c>
      <c r="F317" s="319" t="s">
        <v>1087</v>
      </c>
      <c r="G317" s="298">
        <v>1</v>
      </c>
      <c r="H317" s="320" t="s">
        <v>1361</v>
      </c>
      <c r="I317" s="298">
        <v>1</v>
      </c>
      <c r="J317" s="319" t="s">
        <v>34</v>
      </c>
      <c r="K317" s="319" t="s">
        <v>460</v>
      </c>
      <c r="L317" s="319" t="s">
        <v>1144</v>
      </c>
      <c r="M317" s="298">
        <v>0</v>
      </c>
      <c r="N317" s="319" t="s">
        <v>34</v>
      </c>
      <c r="O317" s="298">
        <v>0</v>
      </c>
      <c r="P317" s="319" t="s">
        <v>34</v>
      </c>
      <c r="Q317" s="319" t="s">
        <v>34</v>
      </c>
      <c r="R317" s="319" t="s">
        <v>34</v>
      </c>
      <c r="S317" s="298">
        <v>0</v>
      </c>
      <c r="T317" s="319" t="s">
        <v>34</v>
      </c>
      <c r="U317" s="298">
        <v>0</v>
      </c>
      <c r="V317" s="319" t="s">
        <v>34</v>
      </c>
      <c r="W317" s="319" t="s">
        <v>34</v>
      </c>
      <c r="X317" s="319" t="s">
        <v>34</v>
      </c>
    </row>
    <row r="318" spans="1:24" ht="15" thickBot="1" x14ac:dyDescent="0.35">
      <c r="A318" s="4" t="s">
        <v>3305</v>
      </c>
      <c r="B318" s="309" t="s">
        <v>350</v>
      </c>
      <c r="C318" s="319" t="s">
        <v>334</v>
      </c>
      <c r="D318" s="319" t="s">
        <v>1221</v>
      </c>
      <c r="E318" s="319" t="s">
        <v>1368</v>
      </c>
      <c r="F318" s="319" t="s">
        <v>1087</v>
      </c>
      <c r="G318" s="298">
        <v>0.99980000000000002</v>
      </c>
      <c r="H318" s="320" t="s">
        <v>1369</v>
      </c>
      <c r="I318" s="298">
        <v>0.99980000000000002</v>
      </c>
      <c r="J318" s="320" t="s">
        <v>1370</v>
      </c>
      <c r="K318" s="319" t="s">
        <v>461</v>
      </c>
      <c r="L318" s="319" t="s">
        <v>1084</v>
      </c>
      <c r="M318" s="298">
        <v>0</v>
      </c>
      <c r="N318" s="319" t="s">
        <v>34</v>
      </c>
      <c r="O318" s="298">
        <v>0</v>
      </c>
      <c r="P318" s="319" t="s">
        <v>34</v>
      </c>
      <c r="Q318" s="319" t="s">
        <v>34</v>
      </c>
      <c r="R318" s="319" t="s">
        <v>34</v>
      </c>
      <c r="S318" s="306">
        <v>0</v>
      </c>
      <c r="T318" s="319" t="s">
        <v>34</v>
      </c>
      <c r="U318" s="298">
        <v>0</v>
      </c>
      <c r="V318" s="319" t="s">
        <v>34</v>
      </c>
      <c r="W318" s="319" t="s">
        <v>34</v>
      </c>
      <c r="X318" s="319" t="s">
        <v>34</v>
      </c>
    </row>
    <row r="319" spans="1:24" ht="15" thickBot="1" x14ac:dyDescent="0.35">
      <c r="A319" s="4" t="s">
        <v>3306</v>
      </c>
      <c r="B319" s="309" t="s">
        <v>351</v>
      </c>
      <c r="C319" s="319" t="s">
        <v>334</v>
      </c>
      <c r="D319" s="319" t="s">
        <v>1375</v>
      </c>
      <c r="E319" s="319" t="s">
        <v>1376</v>
      </c>
      <c r="F319" s="319" t="s">
        <v>1054</v>
      </c>
      <c r="G319" s="298">
        <v>0.9</v>
      </c>
      <c r="H319" s="320" t="s">
        <v>1377</v>
      </c>
      <c r="I319" s="298">
        <v>0.9</v>
      </c>
      <c r="J319" s="320" t="s">
        <v>1378</v>
      </c>
      <c r="K319" s="319" t="s">
        <v>461</v>
      </c>
      <c r="L319" s="319" t="s">
        <v>1084</v>
      </c>
      <c r="M319" s="306">
        <v>0</v>
      </c>
      <c r="N319" s="319" t="s">
        <v>34</v>
      </c>
      <c r="O319" s="306">
        <v>0</v>
      </c>
      <c r="P319" s="319" t="s">
        <v>34</v>
      </c>
      <c r="Q319" s="319" t="s">
        <v>34</v>
      </c>
      <c r="R319" s="319" t="s">
        <v>34</v>
      </c>
      <c r="S319" s="306">
        <v>0</v>
      </c>
      <c r="T319" s="319" t="s">
        <v>34</v>
      </c>
      <c r="U319" s="306">
        <v>0</v>
      </c>
      <c r="V319" s="319" t="s">
        <v>34</v>
      </c>
      <c r="W319" s="319" t="s">
        <v>34</v>
      </c>
      <c r="X319" s="319" t="s">
        <v>34</v>
      </c>
    </row>
    <row r="320" spans="1:24" ht="15" thickBot="1" x14ac:dyDescent="0.35">
      <c r="A320" s="4" t="s">
        <v>3307</v>
      </c>
      <c r="B320" s="309" t="s">
        <v>352</v>
      </c>
      <c r="C320" s="319" t="s">
        <v>334</v>
      </c>
      <c r="D320" s="319" t="s">
        <v>1254</v>
      </c>
      <c r="E320" s="319" t="s">
        <v>1387</v>
      </c>
      <c r="F320" s="319" t="s">
        <v>1081</v>
      </c>
      <c r="G320" s="298">
        <v>1</v>
      </c>
      <c r="H320" s="320" t="s">
        <v>1388</v>
      </c>
      <c r="I320" s="298">
        <v>1</v>
      </c>
      <c r="J320" s="320" t="s">
        <v>1389</v>
      </c>
      <c r="K320" s="319" t="s">
        <v>461</v>
      </c>
      <c r="L320" s="319" t="s">
        <v>1084</v>
      </c>
      <c r="M320" s="298">
        <v>1</v>
      </c>
      <c r="N320" s="320" t="s">
        <v>1388</v>
      </c>
      <c r="O320" s="298">
        <v>1</v>
      </c>
      <c r="P320" s="320" t="s">
        <v>1390</v>
      </c>
      <c r="Q320" s="319" t="s">
        <v>461</v>
      </c>
      <c r="R320" s="319" t="s">
        <v>1084</v>
      </c>
      <c r="S320" s="306">
        <v>0</v>
      </c>
      <c r="T320" s="319" t="s">
        <v>34</v>
      </c>
      <c r="U320" s="306">
        <v>0</v>
      </c>
      <c r="V320" s="319" t="s">
        <v>34</v>
      </c>
      <c r="W320" s="319" t="s">
        <v>34</v>
      </c>
      <c r="X320" s="319" t="s">
        <v>34</v>
      </c>
    </row>
    <row r="321" spans="1:24" ht="15" thickBot="1" x14ac:dyDescent="0.35">
      <c r="A321" s="4" t="s">
        <v>3308</v>
      </c>
      <c r="B321" s="309" t="s">
        <v>353</v>
      </c>
      <c r="C321" s="319" t="s">
        <v>334</v>
      </c>
      <c r="D321" s="319" t="s">
        <v>1134</v>
      </c>
      <c r="E321" s="319" t="s">
        <v>1391</v>
      </c>
      <c r="F321" s="319" t="s">
        <v>1081</v>
      </c>
      <c r="G321" s="298">
        <v>1</v>
      </c>
      <c r="H321" s="320" t="s">
        <v>1392</v>
      </c>
      <c r="I321" s="298">
        <v>0.88649999999999995</v>
      </c>
      <c r="J321" s="320" t="s">
        <v>1393</v>
      </c>
      <c r="K321" s="319" t="s">
        <v>461</v>
      </c>
      <c r="L321" s="319" t="s">
        <v>1084</v>
      </c>
      <c r="M321" s="298">
        <v>0.1135</v>
      </c>
      <c r="N321" s="320" t="s">
        <v>1162</v>
      </c>
      <c r="O321" s="298">
        <v>0.1135</v>
      </c>
      <c r="P321" s="320" t="s">
        <v>1394</v>
      </c>
      <c r="Q321" s="319" t="s">
        <v>461</v>
      </c>
      <c r="R321" s="319" t="s">
        <v>1084</v>
      </c>
      <c r="S321" s="298">
        <v>1</v>
      </c>
      <c r="T321" s="320" t="s">
        <v>1395</v>
      </c>
      <c r="U321" s="298">
        <v>1</v>
      </c>
      <c r="V321" s="320" t="s">
        <v>1396</v>
      </c>
      <c r="W321" s="319" t="s">
        <v>461</v>
      </c>
      <c r="X321" s="319" t="s">
        <v>1084</v>
      </c>
    </row>
    <row r="322" spans="1:24" ht="15" thickBot="1" x14ac:dyDescent="0.35">
      <c r="A322" s="4" t="s">
        <v>3309</v>
      </c>
      <c r="B322" s="309" t="s">
        <v>354</v>
      </c>
      <c r="C322" s="319" t="s">
        <v>334</v>
      </c>
      <c r="D322" s="319" t="s">
        <v>1149</v>
      </c>
      <c r="E322" s="319" t="s">
        <v>34</v>
      </c>
      <c r="F322" s="319" t="s">
        <v>1081</v>
      </c>
      <c r="G322" s="298">
        <v>1</v>
      </c>
      <c r="H322" s="320" t="s">
        <v>1452</v>
      </c>
      <c r="I322" s="298">
        <v>1</v>
      </c>
      <c r="J322" s="320" t="s">
        <v>1453</v>
      </c>
      <c r="K322" s="319" t="s">
        <v>461</v>
      </c>
      <c r="L322" s="319" t="s">
        <v>1084</v>
      </c>
      <c r="M322" s="306">
        <v>0</v>
      </c>
      <c r="N322" s="319" t="s">
        <v>34</v>
      </c>
      <c r="O322" s="306">
        <v>0</v>
      </c>
      <c r="P322" s="319" t="s">
        <v>34</v>
      </c>
      <c r="Q322" s="319" t="s">
        <v>34</v>
      </c>
      <c r="R322" s="319" t="s">
        <v>34</v>
      </c>
      <c r="S322" s="306">
        <v>0</v>
      </c>
      <c r="T322" s="319" t="s">
        <v>34</v>
      </c>
      <c r="U322" s="306">
        <v>0</v>
      </c>
      <c r="V322" s="319" t="s">
        <v>34</v>
      </c>
      <c r="W322" s="319" t="s">
        <v>34</v>
      </c>
      <c r="X322" s="319" t="s">
        <v>34</v>
      </c>
    </row>
    <row r="323" spans="1:24" ht="15" thickBot="1" x14ac:dyDescent="0.35">
      <c r="A323" s="4" t="s">
        <v>3310</v>
      </c>
      <c r="B323" s="309" t="s">
        <v>355</v>
      </c>
      <c r="C323" s="319" t="s">
        <v>334</v>
      </c>
      <c r="D323" s="319" t="s">
        <v>1111</v>
      </c>
      <c r="E323" s="319" t="s">
        <v>1462</v>
      </c>
      <c r="F323" s="319" t="s">
        <v>1055</v>
      </c>
      <c r="G323" s="298">
        <v>0</v>
      </c>
      <c r="H323" s="319" t="s">
        <v>34</v>
      </c>
      <c r="I323" s="298">
        <v>0</v>
      </c>
      <c r="J323" s="319" t="s">
        <v>34</v>
      </c>
      <c r="K323" s="319" t="s">
        <v>34</v>
      </c>
      <c r="L323" s="319" t="s">
        <v>34</v>
      </c>
      <c r="M323" s="298">
        <v>0</v>
      </c>
      <c r="N323" s="319" t="s">
        <v>34</v>
      </c>
      <c r="O323" s="298">
        <v>0</v>
      </c>
      <c r="P323" s="319" t="s">
        <v>34</v>
      </c>
      <c r="Q323" s="319" t="s">
        <v>34</v>
      </c>
      <c r="R323" s="319" t="s">
        <v>34</v>
      </c>
      <c r="S323" s="298">
        <v>0</v>
      </c>
      <c r="T323" s="319" t="s">
        <v>34</v>
      </c>
      <c r="U323" s="298">
        <v>0</v>
      </c>
      <c r="V323" s="319" t="s">
        <v>34</v>
      </c>
      <c r="W323" s="319" t="s">
        <v>34</v>
      </c>
      <c r="X323" s="319" t="s">
        <v>34</v>
      </c>
    </row>
    <row r="324" spans="1:24" ht="15" thickBot="1" x14ac:dyDescent="0.35">
      <c r="A324" s="4" t="s">
        <v>3311</v>
      </c>
      <c r="B324" s="309" t="s">
        <v>356</v>
      </c>
      <c r="C324" s="319" t="s">
        <v>334</v>
      </c>
      <c r="D324" s="319" t="s">
        <v>1489</v>
      </c>
      <c r="E324" s="319" t="s">
        <v>1490</v>
      </c>
      <c r="F324" s="319" t="s">
        <v>1087</v>
      </c>
      <c r="G324" s="298">
        <v>2.4</v>
      </c>
      <c r="H324" s="320" t="s">
        <v>1491</v>
      </c>
      <c r="I324" s="298">
        <v>2.4</v>
      </c>
      <c r="J324" s="320" t="s">
        <v>1492</v>
      </c>
      <c r="K324" s="319" t="s">
        <v>461</v>
      </c>
      <c r="L324" s="319" t="s">
        <v>1084</v>
      </c>
      <c r="M324" s="306">
        <v>0</v>
      </c>
      <c r="N324" s="319" t="s">
        <v>34</v>
      </c>
      <c r="O324" s="306">
        <v>0</v>
      </c>
      <c r="P324" s="319" t="s">
        <v>34</v>
      </c>
      <c r="Q324" s="319" t="s">
        <v>34</v>
      </c>
      <c r="R324" s="319" t="s">
        <v>34</v>
      </c>
      <c r="S324" s="306">
        <v>0</v>
      </c>
      <c r="T324" s="319" t="s">
        <v>34</v>
      </c>
      <c r="U324" s="306">
        <v>0</v>
      </c>
      <c r="V324" s="319" t="s">
        <v>34</v>
      </c>
      <c r="W324" s="319" t="s">
        <v>34</v>
      </c>
      <c r="X324" s="319" t="s">
        <v>34</v>
      </c>
    </row>
    <row r="325" spans="1:24" ht="15" thickBot="1" x14ac:dyDescent="0.35">
      <c r="A325" s="4" t="s">
        <v>3312</v>
      </c>
      <c r="B325" s="309" t="s">
        <v>357</v>
      </c>
      <c r="C325" s="319" t="s">
        <v>334</v>
      </c>
      <c r="D325" s="319" t="s">
        <v>1567</v>
      </c>
      <c r="E325" s="319" t="s">
        <v>1568</v>
      </c>
      <c r="F325" s="319" t="s">
        <v>1087</v>
      </c>
      <c r="G325" s="298">
        <v>0.49120000000000003</v>
      </c>
      <c r="H325" s="320" t="s">
        <v>1088</v>
      </c>
      <c r="I325" s="298">
        <v>0.49120000000000003</v>
      </c>
      <c r="J325" s="320" t="s">
        <v>1569</v>
      </c>
      <c r="K325" s="319" t="s">
        <v>461</v>
      </c>
      <c r="L325" s="319" t="s">
        <v>1084</v>
      </c>
      <c r="M325" s="306">
        <v>0</v>
      </c>
      <c r="N325" s="319" t="s">
        <v>34</v>
      </c>
      <c r="O325" s="306">
        <v>0</v>
      </c>
      <c r="P325" s="319" t="s">
        <v>34</v>
      </c>
      <c r="Q325" s="319" t="s">
        <v>34</v>
      </c>
      <c r="R325" s="319" t="s">
        <v>34</v>
      </c>
      <c r="S325" s="306">
        <v>0</v>
      </c>
      <c r="T325" s="319" t="s">
        <v>34</v>
      </c>
      <c r="U325" s="306">
        <v>0</v>
      </c>
      <c r="V325" s="319" t="s">
        <v>34</v>
      </c>
      <c r="W325" s="319" t="s">
        <v>34</v>
      </c>
      <c r="X325" s="319" t="s">
        <v>34</v>
      </c>
    </row>
    <row r="326" spans="1:24" ht="15" thickBot="1" x14ac:dyDescent="0.35">
      <c r="A326" s="4" t="s">
        <v>3313</v>
      </c>
      <c r="B326" s="309" t="s">
        <v>358</v>
      </c>
      <c r="C326" s="319" t="s">
        <v>334</v>
      </c>
      <c r="D326" s="319" t="s">
        <v>1079</v>
      </c>
      <c r="E326" s="319" t="s">
        <v>1607</v>
      </c>
      <c r="F326" s="319" t="s">
        <v>1087</v>
      </c>
      <c r="G326" s="306">
        <v>0</v>
      </c>
      <c r="H326" s="319" t="s">
        <v>34</v>
      </c>
      <c r="I326" s="306">
        <v>0</v>
      </c>
      <c r="J326" s="319" t="s">
        <v>34</v>
      </c>
      <c r="K326" s="319" t="s">
        <v>34</v>
      </c>
      <c r="L326" s="319" t="s">
        <v>34</v>
      </c>
      <c r="M326" s="306">
        <v>0</v>
      </c>
      <c r="N326" s="319" t="s">
        <v>34</v>
      </c>
      <c r="O326" s="306">
        <v>0</v>
      </c>
      <c r="P326" s="319" t="s">
        <v>34</v>
      </c>
      <c r="Q326" s="319" t="s">
        <v>34</v>
      </c>
      <c r="R326" s="319" t="s">
        <v>34</v>
      </c>
      <c r="S326" s="306">
        <v>0</v>
      </c>
      <c r="T326" s="319" t="s">
        <v>34</v>
      </c>
      <c r="U326" s="306">
        <v>0</v>
      </c>
      <c r="V326" s="319" t="s">
        <v>34</v>
      </c>
      <c r="W326" s="319" t="s">
        <v>34</v>
      </c>
      <c r="X326" s="319" t="s">
        <v>34</v>
      </c>
    </row>
    <row r="327" spans="1:24" ht="15" thickBot="1" x14ac:dyDescent="0.35">
      <c r="A327" s="4" t="s">
        <v>3314</v>
      </c>
      <c r="B327" s="309" t="s">
        <v>359</v>
      </c>
      <c r="C327" s="319" t="s">
        <v>334</v>
      </c>
      <c r="D327" s="319" t="s">
        <v>1111</v>
      </c>
      <c r="E327" s="319" t="s">
        <v>1621</v>
      </c>
      <c r="F327" s="319" t="s">
        <v>1087</v>
      </c>
      <c r="G327" s="298">
        <v>1</v>
      </c>
      <c r="H327" s="320" t="s">
        <v>1622</v>
      </c>
      <c r="I327" s="298">
        <v>0.9788</v>
      </c>
      <c r="J327" s="319" t="s">
        <v>34</v>
      </c>
      <c r="K327" s="319" t="s">
        <v>460</v>
      </c>
      <c r="L327" s="319" t="s">
        <v>1078</v>
      </c>
      <c r="M327" s="298">
        <v>0.12</v>
      </c>
      <c r="N327" s="320" t="s">
        <v>1623</v>
      </c>
      <c r="O327" s="298">
        <v>0.12</v>
      </c>
      <c r="P327" s="320" t="s">
        <v>1624</v>
      </c>
      <c r="Q327" s="319" t="s">
        <v>461</v>
      </c>
      <c r="R327" s="319" t="s">
        <v>1117</v>
      </c>
      <c r="S327" s="306">
        <v>0</v>
      </c>
      <c r="T327" s="319" t="s">
        <v>34</v>
      </c>
      <c r="U327" s="306">
        <v>0</v>
      </c>
      <c r="V327" s="319" t="s">
        <v>34</v>
      </c>
      <c r="W327" s="319" t="s">
        <v>34</v>
      </c>
      <c r="X327" s="319" t="s">
        <v>34</v>
      </c>
    </row>
    <row r="328" spans="1:24" ht="15" thickBot="1" x14ac:dyDescent="0.35">
      <c r="A328" s="4" t="s">
        <v>3315</v>
      </c>
      <c r="B328" s="309" t="s">
        <v>360</v>
      </c>
      <c r="C328" s="319" t="s">
        <v>334</v>
      </c>
      <c r="D328" s="319" t="s">
        <v>1075</v>
      </c>
      <c r="E328" s="319" t="s">
        <v>1635</v>
      </c>
      <c r="F328" s="319" t="s">
        <v>1081</v>
      </c>
      <c r="G328" s="298">
        <v>1</v>
      </c>
      <c r="H328" s="320" t="s">
        <v>1195</v>
      </c>
      <c r="I328" s="298">
        <v>1</v>
      </c>
      <c r="J328" s="320" t="s">
        <v>1315</v>
      </c>
      <c r="K328" s="319" t="s">
        <v>34</v>
      </c>
      <c r="L328" s="319" t="s">
        <v>34</v>
      </c>
      <c r="M328" s="306">
        <v>0</v>
      </c>
      <c r="N328" s="319" t="s">
        <v>34</v>
      </c>
      <c r="O328" s="306">
        <v>0</v>
      </c>
      <c r="P328" s="319" t="s">
        <v>34</v>
      </c>
      <c r="Q328" s="319" t="s">
        <v>34</v>
      </c>
      <c r="R328" s="319" t="s">
        <v>34</v>
      </c>
      <c r="S328" s="306">
        <v>0</v>
      </c>
      <c r="T328" s="319" t="s">
        <v>34</v>
      </c>
      <c r="U328" s="306">
        <v>0</v>
      </c>
      <c r="V328" s="319" t="s">
        <v>34</v>
      </c>
      <c r="W328" s="319" t="s">
        <v>34</v>
      </c>
      <c r="X328" s="319" t="s">
        <v>34</v>
      </c>
    </row>
    <row r="329" spans="1:24" ht="15" thickBot="1" x14ac:dyDescent="0.35">
      <c r="A329" s="4" t="s">
        <v>3316</v>
      </c>
      <c r="B329" s="309" t="s">
        <v>361</v>
      </c>
      <c r="C329" s="319" t="s">
        <v>334</v>
      </c>
      <c r="D329" s="319" t="s">
        <v>1654</v>
      </c>
      <c r="E329" s="319" t="s">
        <v>1655</v>
      </c>
      <c r="F329" s="319" t="s">
        <v>1087</v>
      </c>
      <c r="G329" s="298">
        <v>0.5</v>
      </c>
      <c r="H329" s="320" t="s">
        <v>1656</v>
      </c>
      <c r="I329" s="298">
        <v>0.5</v>
      </c>
      <c r="J329" s="319" t="s">
        <v>34</v>
      </c>
      <c r="K329" s="319" t="s">
        <v>460</v>
      </c>
      <c r="L329" s="319" t="s">
        <v>1078</v>
      </c>
      <c r="M329" s="306">
        <v>0</v>
      </c>
      <c r="N329" s="319" t="s">
        <v>34</v>
      </c>
      <c r="O329" s="306">
        <v>0</v>
      </c>
      <c r="P329" s="319" t="s">
        <v>34</v>
      </c>
      <c r="Q329" s="319" t="s">
        <v>34</v>
      </c>
      <c r="R329" s="319" t="s">
        <v>34</v>
      </c>
      <c r="S329" s="306">
        <v>0</v>
      </c>
      <c r="T329" s="319" t="s">
        <v>34</v>
      </c>
      <c r="U329" s="306">
        <v>0</v>
      </c>
      <c r="V329" s="319" t="s">
        <v>34</v>
      </c>
      <c r="W329" s="319" t="s">
        <v>34</v>
      </c>
      <c r="X329" s="319" t="s">
        <v>34</v>
      </c>
    </row>
    <row r="330" spans="1:24" ht="15" thickBot="1" x14ac:dyDescent="0.35">
      <c r="A330" s="4" t="s">
        <v>3317</v>
      </c>
      <c r="B330" s="309" t="s">
        <v>362</v>
      </c>
      <c r="C330" s="319" t="s">
        <v>334</v>
      </c>
      <c r="D330" s="319" t="s">
        <v>1149</v>
      </c>
      <c r="E330" s="319" t="s">
        <v>1711</v>
      </c>
      <c r="F330" s="319" t="s">
        <v>1087</v>
      </c>
      <c r="G330" s="298">
        <v>0.99590000000000001</v>
      </c>
      <c r="H330" s="320" t="s">
        <v>1610</v>
      </c>
      <c r="I330" s="298">
        <v>0.95589999999999997</v>
      </c>
      <c r="J330" s="320" t="s">
        <v>1712</v>
      </c>
      <c r="K330" s="319" t="s">
        <v>460</v>
      </c>
      <c r="L330" s="319" t="s">
        <v>1084</v>
      </c>
      <c r="M330" s="298">
        <v>0.13</v>
      </c>
      <c r="N330" s="320" t="s">
        <v>1713</v>
      </c>
      <c r="O330" s="298">
        <v>0.13</v>
      </c>
      <c r="P330" s="320" t="s">
        <v>1714</v>
      </c>
      <c r="Q330" s="319" t="s">
        <v>461</v>
      </c>
      <c r="R330" s="319" t="s">
        <v>1117</v>
      </c>
      <c r="S330" s="298">
        <v>0.19969999999999999</v>
      </c>
      <c r="T330" s="320" t="s">
        <v>1715</v>
      </c>
      <c r="U330" s="298">
        <v>0.02</v>
      </c>
      <c r="V330" s="320" t="s">
        <v>1716</v>
      </c>
      <c r="W330" s="319" t="s">
        <v>461</v>
      </c>
      <c r="X330" s="319" t="s">
        <v>1717</v>
      </c>
    </row>
    <row r="331" spans="1:24" ht="15" thickBot="1" x14ac:dyDescent="0.35">
      <c r="A331" s="4" t="s">
        <v>3318</v>
      </c>
      <c r="B331" s="309" t="s">
        <v>363</v>
      </c>
      <c r="C331" s="319" t="s">
        <v>334</v>
      </c>
      <c r="D331" s="319" t="s">
        <v>1075</v>
      </c>
      <c r="E331" s="319" t="s">
        <v>1723</v>
      </c>
      <c r="F331" s="319" t="s">
        <v>1081</v>
      </c>
      <c r="G331" s="298">
        <v>1</v>
      </c>
      <c r="H331" s="320" t="s">
        <v>1724</v>
      </c>
      <c r="I331" s="298">
        <v>0.99139999999999995</v>
      </c>
      <c r="J331" s="319" t="s">
        <v>34</v>
      </c>
      <c r="K331" s="319" t="s">
        <v>460</v>
      </c>
      <c r="L331" s="319" t="s">
        <v>1084</v>
      </c>
      <c r="M331" s="298">
        <v>0.5</v>
      </c>
      <c r="N331" s="320" t="s">
        <v>1118</v>
      </c>
      <c r="O331" s="298">
        <v>0.5</v>
      </c>
      <c r="P331" s="320" t="s">
        <v>1725</v>
      </c>
      <c r="Q331" s="319" t="s">
        <v>461</v>
      </c>
      <c r="R331" s="319" t="s">
        <v>1084</v>
      </c>
      <c r="S331" s="306">
        <v>0</v>
      </c>
      <c r="T331" s="319" t="s">
        <v>34</v>
      </c>
      <c r="U331" s="306">
        <v>0</v>
      </c>
      <c r="V331" s="319" t="s">
        <v>34</v>
      </c>
      <c r="W331" s="319" t="s">
        <v>34</v>
      </c>
      <c r="X331" s="319" t="s">
        <v>34</v>
      </c>
    </row>
    <row r="332" spans="1:24" ht="15" thickBot="1" x14ac:dyDescent="0.35">
      <c r="A332" s="4" t="s">
        <v>3319</v>
      </c>
      <c r="B332" s="309" t="s">
        <v>364</v>
      </c>
      <c r="C332" s="319" t="s">
        <v>334</v>
      </c>
      <c r="D332" s="319" t="s">
        <v>1075</v>
      </c>
      <c r="E332" s="319" t="s">
        <v>1731</v>
      </c>
      <c r="F332" s="319" t="s">
        <v>1055</v>
      </c>
      <c r="G332" s="298">
        <v>1.5</v>
      </c>
      <c r="H332" s="320" t="s">
        <v>1398</v>
      </c>
      <c r="I332" s="298">
        <v>1.4189000000000001</v>
      </c>
      <c r="J332" s="319" t="s">
        <v>34</v>
      </c>
      <c r="K332" s="319" t="s">
        <v>460</v>
      </c>
      <c r="L332" s="319" t="s">
        <v>1084</v>
      </c>
      <c r="M332" s="298">
        <v>0</v>
      </c>
      <c r="N332" s="319" t="s">
        <v>34</v>
      </c>
      <c r="O332" s="298">
        <v>0</v>
      </c>
      <c r="P332" s="319" t="s">
        <v>34</v>
      </c>
      <c r="Q332" s="319" t="s">
        <v>34</v>
      </c>
      <c r="R332" s="319" t="s">
        <v>34</v>
      </c>
      <c r="S332" s="298">
        <v>0</v>
      </c>
      <c r="T332" s="319" t="s">
        <v>34</v>
      </c>
      <c r="U332" s="298">
        <v>0</v>
      </c>
      <c r="V332" s="319" t="s">
        <v>34</v>
      </c>
      <c r="W332" s="319" t="s">
        <v>34</v>
      </c>
      <c r="X332" s="319" t="s">
        <v>34</v>
      </c>
    </row>
    <row r="333" spans="1:24" ht="15" thickBot="1" x14ac:dyDescent="0.35">
      <c r="A333" s="4" t="s">
        <v>3320</v>
      </c>
      <c r="B333" s="309" t="s">
        <v>365</v>
      </c>
      <c r="C333" s="319" t="s">
        <v>334</v>
      </c>
      <c r="D333" s="319" t="s">
        <v>1428</v>
      </c>
      <c r="E333" s="319" t="s">
        <v>1758</v>
      </c>
      <c r="F333" s="319" t="s">
        <v>1081</v>
      </c>
      <c r="G333" s="298">
        <v>1.5</v>
      </c>
      <c r="H333" s="320" t="s">
        <v>1759</v>
      </c>
      <c r="I333" s="298">
        <v>1.3697999999999999</v>
      </c>
      <c r="J333" s="319" t="s">
        <v>34</v>
      </c>
      <c r="K333" s="319" t="s">
        <v>460</v>
      </c>
      <c r="L333" s="319" t="s">
        <v>1760</v>
      </c>
      <c r="M333" s="306">
        <v>0</v>
      </c>
      <c r="N333" s="319" t="s">
        <v>34</v>
      </c>
      <c r="O333" s="306">
        <v>0</v>
      </c>
      <c r="P333" s="319" t="s">
        <v>34</v>
      </c>
      <c r="Q333" s="319" t="s">
        <v>34</v>
      </c>
      <c r="R333" s="319" t="s">
        <v>34</v>
      </c>
      <c r="S333" s="306">
        <v>0</v>
      </c>
      <c r="T333" s="319" t="s">
        <v>34</v>
      </c>
      <c r="U333" s="306">
        <v>0</v>
      </c>
      <c r="V333" s="319" t="s">
        <v>34</v>
      </c>
      <c r="W333" s="319" t="s">
        <v>34</v>
      </c>
      <c r="X333" s="319" t="s">
        <v>34</v>
      </c>
    </row>
    <row r="334" spans="1:24" ht="15" thickBot="1" x14ac:dyDescent="0.35">
      <c r="A334" s="4" t="s">
        <v>3321</v>
      </c>
      <c r="B334" s="309" t="s">
        <v>366</v>
      </c>
      <c r="C334" s="319" t="s">
        <v>334</v>
      </c>
      <c r="D334" s="319" t="s">
        <v>1149</v>
      </c>
      <c r="E334" s="319" t="s">
        <v>1774</v>
      </c>
      <c r="F334" s="319" t="s">
        <v>1087</v>
      </c>
      <c r="G334" s="298">
        <v>0.5</v>
      </c>
      <c r="H334" s="320" t="s">
        <v>1775</v>
      </c>
      <c r="I334" s="298">
        <v>0.4909</v>
      </c>
      <c r="J334" s="319" t="s">
        <v>34</v>
      </c>
      <c r="K334" s="319" t="s">
        <v>34</v>
      </c>
      <c r="L334" s="319" t="s">
        <v>1084</v>
      </c>
      <c r="M334" s="298">
        <v>0.4</v>
      </c>
      <c r="N334" s="320" t="s">
        <v>1776</v>
      </c>
      <c r="O334" s="298">
        <v>0.33250000000000002</v>
      </c>
      <c r="P334" s="319" t="s">
        <v>34</v>
      </c>
      <c r="Q334" s="319" t="s">
        <v>34</v>
      </c>
      <c r="R334" s="319" t="s">
        <v>1084</v>
      </c>
      <c r="S334" s="298">
        <v>0.8</v>
      </c>
      <c r="T334" s="320" t="s">
        <v>1777</v>
      </c>
      <c r="U334" s="298">
        <v>0.64219999999999999</v>
      </c>
      <c r="V334" s="319" t="s">
        <v>34</v>
      </c>
      <c r="W334" s="319" t="s">
        <v>34</v>
      </c>
      <c r="X334" s="319" t="s">
        <v>1084</v>
      </c>
    </row>
    <row r="335" spans="1:24" ht="15" thickBot="1" x14ac:dyDescent="0.35">
      <c r="A335" s="4" t="s">
        <v>3322</v>
      </c>
      <c r="B335" s="309" t="s">
        <v>367</v>
      </c>
      <c r="C335" s="319" t="s">
        <v>334</v>
      </c>
      <c r="D335" s="319" t="s">
        <v>1149</v>
      </c>
      <c r="E335" s="319" t="s">
        <v>1813</v>
      </c>
      <c r="F335" s="319" t="s">
        <v>1087</v>
      </c>
      <c r="G335" s="298">
        <v>1</v>
      </c>
      <c r="H335" s="320" t="s">
        <v>1814</v>
      </c>
      <c r="I335" s="298">
        <v>0.92330000000000001</v>
      </c>
      <c r="J335" s="319" t="s">
        <v>34</v>
      </c>
      <c r="K335" s="319" t="s">
        <v>460</v>
      </c>
      <c r="L335" s="319" t="s">
        <v>1084</v>
      </c>
      <c r="M335" s="298">
        <v>0</v>
      </c>
      <c r="N335" s="320" t="s">
        <v>1815</v>
      </c>
      <c r="O335" s="298">
        <v>0.78800000000000003</v>
      </c>
      <c r="P335" s="320" t="s">
        <v>1171</v>
      </c>
      <c r="Q335" s="319" t="s">
        <v>461</v>
      </c>
      <c r="R335" s="319" t="s">
        <v>1117</v>
      </c>
      <c r="S335" s="298">
        <v>1.4</v>
      </c>
      <c r="T335" s="320" t="s">
        <v>1239</v>
      </c>
      <c r="U335" s="298">
        <v>1.4</v>
      </c>
      <c r="V335" s="320" t="s">
        <v>1171</v>
      </c>
      <c r="W335" s="319" t="s">
        <v>461</v>
      </c>
      <c r="X335" s="319" t="s">
        <v>1084</v>
      </c>
    </row>
    <row r="336" spans="1:24" ht="15" thickBot="1" x14ac:dyDescent="0.35">
      <c r="A336" s="4" t="s">
        <v>3323</v>
      </c>
      <c r="B336" s="309" t="s">
        <v>368</v>
      </c>
      <c r="C336" s="319" t="s">
        <v>334</v>
      </c>
      <c r="D336" s="319" t="s">
        <v>1134</v>
      </c>
      <c r="E336" s="319" t="s">
        <v>1834</v>
      </c>
      <c r="F336" s="319" t="s">
        <v>1087</v>
      </c>
      <c r="G336" s="298">
        <v>1.35</v>
      </c>
      <c r="H336" s="320" t="s">
        <v>1455</v>
      </c>
      <c r="I336" s="298">
        <v>1.1581999999999999</v>
      </c>
      <c r="J336" s="319" t="s">
        <v>34</v>
      </c>
      <c r="K336" s="319" t="s">
        <v>460</v>
      </c>
      <c r="L336" s="319" t="s">
        <v>1110</v>
      </c>
      <c r="M336" s="298">
        <v>0</v>
      </c>
      <c r="N336" s="320" t="s">
        <v>1455</v>
      </c>
      <c r="O336" s="298">
        <v>0</v>
      </c>
      <c r="P336" s="320" t="s">
        <v>1835</v>
      </c>
      <c r="Q336" s="319" t="s">
        <v>461</v>
      </c>
      <c r="R336" s="319" t="s">
        <v>34</v>
      </c>
      <c r="S336" s="298">
        <v>0</v>
      </c>
      <c r="T336" s="319" t="s">
        <v>34</v>
      </c>
      <c r="U336" s="298">
        <v>0</v>
      </c>
      <c r="V336" s="319" t="s">
        <v>34</v>
      </c>
      <c r="W336" s="319" t="s">
        <v>461</v>
      </c>
      <c r="X336" s="319" t="s">
        <v>34</v>
      </c>
    </row>
    <row r="337" spans="1:24" ht="15" thickBot="1" x14ac:dyDescent="0.35">
      <c r="A337" s="4" t="s">
        <v>3324</v>
      </c>
      <c r="B337" s="309" t="s">
        <v>369</v>
      </c>
      <c r="C337" s="319" t="s">
        <v>334</v>
      </c>
      <c r="D337" s="319" t="s">
        <v>1149</v>
      </c>
      <c r="E337" s="319" t="s">
        <v>34</v>
      </c>
      <c r="F337" s="319" t="s">
        <v>1081</v>
      </c>
      <c r="G337" s="306">
        <v>0</v>
      </c>
      <c r="H337" s="319" t="s">
        <v>34</v>
      </c>
      <c r="I337" s="298">
        <v>0.3</v>
      </c>
      <c r="J337" s="320" t="s">
        <v>1358</v>
      </c>
      <c r="K337" s="319" t="s">
        <v>461</v>
      </c>
      <c r="L337" s="319" t="s">
        <v>1084</v>
      </c>
      <c r="M337" s="306">
        <v>0</v>
      </c>
      <c r="N337" s="319" t="s">
        <v>34</v>
      </c>
      <c r="O337" s="306">
        <v>0</v>
      </c>
      <c r="P337" s="319" t="s">
        <v>34</v>
      </c>
      <c r="Q337" s="319" t="s">
        <v>34</v>
      </c>
      <c r="R337" s="319" t="s">
        <v>34</v>
      </c>
      <c r="S337" s="306">
        <v>0</v>
      </c>
      <c r="T337" s="319" t="s">
        <v>34</v>
      </c>
      <c r="U337" s="306">
        <v>0</v>
      </c>
      <c r="V337" s="319" t="s">
        <v>34</v>
      </c>
      <c r="W337" s="319" t="s">
        <v>34</v>
      </c>
      <c r="X337" s="319" t="s">
        <v>34</v>
      </c>
    </row>
    <row r="338" spans="1:24" ht="15" thickBot="1" x14ac:dyDescent="0.35">
      <c r="A338" s="4" t="s">
        <v>3325</v>
      </c>
      <c r="B338" s="309" t="s">
        <v>370</v>
      </c>
      <c r="C338" s="319" t="s">
        <v>334</v>
      </c>
      <c r="D338" s="319" t="s">
        <v>1134</v>
      </c>
      <c r="E338" s="319" t="s">
        <v>1838</v>
      </c>
      <c r="F338" s="319" t="s">
        <v>1081</v>
      </c>
      <c r="G338" s="298">
        <v>1</v>
      </c>
      <c r="H338" s="320" t="s">
        <v>1839</v>
      </c>
      <c r="I338" s="298">
        <v>1</v>
      </c>
      <c r="J338" s="319" t="s">
        <v>34</v>
      </c>
      <c r="K338" s="319" t="s">
        <v>460</v>
      </c>
      <c r="L338" s="319" t="s">
        <v>1078</v>
      </c>
      <c r="M338" s="306">
        <v>0</v>
      </c>
      <c r="N338" s="319" t="s">
        <v>34</v>
      </c>
      <c r="O338" s="306">
        <v>0</v>
      </c>
      <c r="P338" s="319" t="s">
        <v>34</v>
      </c>
      <c r="Q338" s="319" t="s">
        <v>34</v>
      </c>
      <c r="R338" s="319" t="s">
        <v>34</v>
      </c>
      <c r="S338" s="306">
        <v>0</v>
      </c>
      <c r="T338" s="319" t="s">
        <v>34</v>
      </c>
      <c r="U338" s="306">
        <v>0</v>
      </c>
      <c r="V338" s="319" t="s">
        <v>34</v>
      </c>
      <c r="W338" s="319" t="s">
        <v>34</v>
      </c>
      <c r="X338" s="319" t="s">
        <v>34</v>
      </c>
    </row>
    <row r="339" spans="1:24" ht="15" thickBot="1" x14ac:dyDescent="0.35">
      <c r="A339" s="4" t="s">
        <v>3326</v>
      </c>
      <c r="B339" s="309" t="s">
        <v>371</v>
      </c>
      <c r="C339" s="319" t="s">
        <v>334</v>
      </c>
      <c r="D339" s="319" t="s">
        <v>1131</v>
      </c>
      <c r="E339" s="319" t="s">
        <v>1860</v>
      </c>
      <c r="F339" s="319" t="s">
        <v>1087</v>
      </c>
      <c r="G339" s="298">
        <v>0.9</v>
      </c>
      <c r="H339" s="320" t="s">
        <v>1861</v>
      </c>
      <c r="I339" s="298">
        <v>0.83299999999999996</v>
      </c>
      <c r="J339" s="319" t="s">
        <v>34</v>
      </c>
      <c r="K339" s="319" t="s">
        <v>460</v>
      </c>
      <c r="L339" s="319" t="s">
        <v>1084</v>
      </c>
      <c r="M339" s="298">
        <v>0.55000000000000004</v>
      </c>
      <c r="N339" s="320" t="s">
        <v>1286</v>
      </c>
      <c r="O339" s="298">
        <v>0.35</v>
      </c>
      <c r="P339" s="320" t="s">
        <v>1862</v>
      </c>
      <c r="Q339" s="319" t="s">
        <v>461</v>
      </c>
      <c r="R339" s="319" t="s">
        <v>1084</v>
      </c>
      <c r="S339" s="298">
        <v>0</v>
      </c>
      <c r="T339" s="319" t="s">
        <v>34</v>
      </c>
      <c r="U339" s="306">
        <v>0</v>
      </c>
      <c r="V339" s="319" t="s">
        <v>34</v>
      </c>
      <c r="W339" s="319" t="s">
        <v>34</v>
      </c>
      <c r="X339" s="319" t="s">
        <v>34</v>
      </c>
    </row>
    <row r="340" spans="1:24" ht="15" thickBot="1" x14ac:dyDescent="0.35">
      <c r="A340" s="4" t="s">
        <v>3327</v>
      </c>
      <c r="B340" s="309" t="s">
        <v>372</v>
      </c>
      <c r="C340" s="319" t="s">
        <v>334</v>
      </c>
      <c r="D340" s="319" t="s">
        <v>1325</v>
      </c>
      <c r="E340" s="319" t="s">
        <v>1887</v>
      </c>
      <c r="F340" s="319" t="s">
        <v>1087</v>
      </c>
      <c r="G340" s="298">
        <v>1.25</v>
      </c>
      <c r="H340" s="320" t="s">
        <v>1888</v>
      </c>
      <c r="I340" s="298">
        <v>1.25</v>
      </c>
      <c r="J340" s="320" t="s">
        <v>1889</v>
      </c>
      <c r="K340" s="319" t="s">
        <v>460</v>
      </c>
      <c r="L340" s="319" t="s">
        <v>1084</v>
      </c>
      <c r="M340" s="298">
        <v>0</v>
      </c>
      <c r="N340" s="319" t="s">
        <v>34</v>
      </c>
      <c r="O340" s="298">
        <v>0</v>
      </c>
      <c r="P340" s="319" t="s">
        <v>34</v>
      </c>
      <c r="Q340" s="319" t="s">
        <v>461</v>
      </c>
      <c r="R340" s="319" t="s">
        <v>34</v>
      </c>
      <c r="S340" s="298">
        <v>0</v>
      </c>
      <c r="T340" s="319" t="s">
        <v>34</v>
      </c>
      <c r="U340" s="298">
        <v>0</v>
      </c>
      <c r="V340" s="319" t="s">
        <v>34</v>
      </c>
      <c r="W340" s="319" t="s">
        <v>461</v>
      </c>
      <c r="X340" s="319" t="s">
        <v>34</v>
      </c>
    </row>
    <row r="341" spans="1:24" ht="15" thickBot="1" x14ac:dyDescent="0.35">
      <c r="A341" s="4" t="s">
        <v>3328</v>
      </c>
      <c r="B341" s="309" t="s">
        <v>373</v>
      </c>
      <c r="C341" s="319" t="s">
        <v>334</v>
      </c>
      <c r="D341" s="319" t="s">
        <v>1149</v>
      </c>
      <c r="E341" s="319" t="s">
        <v>34</v>
      </c>
      <c r="F341" s="319" t="s">
        <v>1081</v>
      </c>
      <c r="G341" s="298">
        <v>1</v>
      </c>
      <c r="H341" s="319" t="s">
        <v>34</v>
      </c>
      <c r="I341" s="298">
        <v>0.88</v>
      </c>
      <c r="J341" s="319" t="s">
        <v>34</v>
      </c>
      <c r="K341" s="319" t="s">
        <v>460</v>
      </c>
      <c r="L341" s="319" t="s">
        <v>34</v>
      </c>
      <c r="M341" s="306">
        <v>0</v>
      </c>
      <c r="N341" s="319" t="s">
        <v>34</v>
      </c>
      <c r="O341" s="306">
        <v>0</v>
      </c>
      <c r="P341" s="319" t="s">
        <v>34</v>
      </c>
      <c r="Q341" s="319" t="s">
        <v>34</v>
      </c>
      <c r="R341" s="319" t="s">
        <v>34</v>
      </c>
      <c r="S341" s="306">
        <v>0</v>
      </c>
      <c r="T341" s="319" t="s">
        <v>34</v>
      </c>
      <c r="U341" s="306">
        <v>0</v>
      </c>
      <c r="V341" s="319" t="s">
        <v>34</v>
      </c>
      <c r="W341" s="319" t="s">
        <v>34</v>
      </c>
      <c r="X341" s="319" t="s">
        <v>34</v>
      </c>
    </row>
    <row r="342" spans="1:24" ht="15" thickBot="1" x14ac:dyDescent="0.35">
      <c r="A342" s="4" t="s">
        <v>3329</v>
      </c>
      <c r="B342" s="309" t="s">
        <v>374</v>
      </c>
      <c r="C342" s="319" t="s">
        <v>334</v>
      </c>
      <c r="D342" s="319" t="s">
        <v>1363</v>
      </c>
      <c r="E342" s="319" t="s">
        <v>1916</v>
      </c>
      <c r="F342" s="319" t="s">
        <v>1087</v>
      </c>
      <c r="G342" s="298">
        <v>0.5</v>
      </c>
      <c r="H342" s="320" t="s">
        <v>1917</v>
      </c>
      <c r="I342" s="298">
        <v>0.49809999999999999</v>
      </c>
      <c r="J342" s="320" t="s">
        <v>1730</v>
      </c>
      <c r="K342" s="319" t="s">
        <v>461</v>
      </c>
      <c r="L342" s="319" t="s">
        <v>1084</v>
      </c>
      <c r="M342" s="298">
        <v>0.24590000000000001</v>
      </c>
      <c r="N342" s="320" t="s">
        <v>1918</v>
      </c>
      <c r="O342" s="298">
        <v>0.25800000000000001</v>
      </c>
      <c r="P342" s="320" t="s">
        <v>1346</v>
      </c>
      <c r="Q342" s="319" t="s">
        <v>461</v>
      </c>
      <c r="R342" s="319" t="s">
        <v>1084</v>
      </c>
      <c r="S342" s="298">
        <v>0</v>
      </c>
      <c r="T342" s="319" t="s">
        <v>34</v>
      </c>
      <c r="U342" s="298">
        <v>0</v>
      </c>
      <c r="V342" s="319" t="s">
        <v>34</v>
      </c>
      <c r="W342" s="319" t="s">
        <v>461</v>
      </c>
      <c r="X342" s="319" t="s">
        <v>1084</v>
      </c>
    </row>
    <row r="343" spans="1:24" ht="15" thickBot="1" x14ac:dyDescent="0.35">
      <c r="A343" s="4" t="s">
        <v>3330</v>
      </c>
      <c r="B343" s="309" t="s">
        <v>375</v>
      </c>
      <c r="C343" s="319" t="s">
        <v>334</v>
      </c>
      <c r="D343" s="319" t="s">
        <v>1512</v>
      </c>
      <c r="E343" s="319" t="s">
        <v>1958</v>
      </c>
      <c r="F343" s="319" t="s">
        <v>1087</v>
      </c>
      <c r="G343" s="298">
        <v>1</v>
      </c>
      <c r="H343" s="320" t="s">
        <v>1959</v>
      </c>
      <c r="I343" s="298">
        <v>0.89170000000000005</v>
      </c>
      <c r="J343" s="319" t="s">
        <v>34</v>
      </c>
      <c r="K343" s="319" t="s">
        <v>460</v>
      </c>
      <c r="L343" s="319" t="s">
        <v>1144</v>
      </c>
      <c r="M343" s="306">
        <v>0</v>
      </c>
      <c r="N343" s="319" t="s">
        <v>34</v>
      </c>
      <c r="O343" s="306">
        <v>0</v>
      </c>
      <c r="P343" s="319" t="s">
        <v>34</v>
      </c>
      <c r="Q343" s="319" t="s">
        <v>34</v>
      </c>
      <c r="R343" s="319" t="s">
        <v>34</v>
      </c>
      <c r="S343" s="306">
        <v>0</v>
      </c>
      <c r="T343" s="319" t="s">
        <v>34</v>
      </c>
      <c r="U343" s="306">
        <v>0</v>
      </c>
      <c r="V343" s="319" t="s">
        <v>34</v>
      </c>
      <c r="W343" s="319" t="s">
        <v>34</v>
      </c>
      <c r="X343" s="319" t="s">
        <v>34</v>
      </c>
    </row>
    <row r="344" spans="1:24" ht="15" thickBot="1" x14ac:dyDescent="0.35">
      <c r="A344" s="4" t="s">
        <v>3331</v>
      </c>
      <c r="B344" s="309" t="s">
        <v>376</v>
      </c>
      <c r="C344" s="319" t="s">
        <v>334</v>
      </c>
      <c r="D344" s="319" t="s">
        <v>1075</v>
      </c>
      <c r="E344" s="319" t="s">
        <v>1999</v>
      </c>
      <c r="F344" s="319" t="s">
        <v>1055</v>
      </c>
      <c r="G344" s="298">
        <v>0.45839999999999997</v>
      </c>
      <c r="H344" s="320" t="s">
        <v>1286</v>
      </c>
      <c r="I344" s="298">
        <v>0.45839999999999997</v>
      </c>
      <c r="J344" s="320" t="s">
        <v>1239</v>
      </c>
      <c r="K344" s="319" t="s">
        <v>461</v>
      </c>
      <c r="L344" s="319" t="s">
        <v>1532</v>
      </c>
      <c r="M344" s="298">
        <v>0.3</v>
      </c>
      <c r="N344" s="320" t="s">
        <v>2000</v>
      </c>
      <c r="O344" s="298">
        <v>0.2114</v>
      </c>
      <c r="P344" s="320" t="s">
        <v>2001</v>
      </c>
      <c r="Q344" s="319" t="s">
        <v>460</v>
      </c>
      <c r="R344" s="319" t="s">
        <v>34</v>
      </c>
      <c r="S344" s="298">
        <v>0.4</v>
      </c>
      <c r="T344" s="320" t="s">
        <v>1148</v>
      </c>
      <c r="U344" s="306">
        <v>0</v>
      </c>
      <c r="V344" s="319" t="s">
        <v>34</v>
      </c>
      <c r="W344" s="319" t="s">
        <v>461</v>
      </c>
      <c r="X344" s="319" t="s">
        <v>34</v>
      </c>
    </row>
    <row r="345" spans="1:24" ht="15" thickBot="1" x14ac:dyDescent="0.35">
      <c r="A345" s="4" t="s">
        <v>3245</v>
      </c>
      <c r="B345" s="309" t="s">
        <v>377</v>
      </c>
      <c r="C345" s="321" t="s">
        <v>378</v>
      </c>
      <c r="D345" s="321" t="s">
        <v>1131</v>
      </c>
      <c r="E345" s="321" t="s">
        <v>1132</v>
      </c>
      <c r="F345" s="321" t="s">
        <v>1087</v>
      </c>
      <c r="G345" s="299">
        <v>2</v>
      </c>
      <c r="H345" s="322" t="s">
        <v>1133</v>
      </c>
      <c r="I345" s="299">
        <v>1.55</v>
      </c>
      <c r="J345" s="321" t="s">
        <v>34</v>
      </c>
      <c r="K345" s="321" t="s">
        <v>460</v>
      </c>
      <c r="L345" s="321" t="s">
        <v>34</v>
      </c>
      <c r="M345" s="307">
        <v>0</v>
      </c>
      <c r="N345" s="321" t="s">
        <v>34</v>
      </c>
      <c r="O345" s="307">
        <v>0</v>
      </c>
      <c r="P345" s="321" t="s">
        <v>34</v>
      </c>
      <c r="Q345" s="321" t="s">
        <v>34</v>
      </c>
      <c r="R345" s="321" t="s">
        <v>34</v>
      </c>
      <c r="S345" s="307">
        <v>0</v>
      </c>
      <c r="T345" s="321" t="s">
        <v>34</v>
      </c>
      <c r="U345" s="307">
        <v>0</v>
      </c>
      <c r="V345" s="321" t="s">
        <v>34</v>
      </c>
      <c r="W345" s="321" t="s">
        <v>34</v>
      </c>
      <c r="X345" s="321" t="s">
        <v>34</v>
      </c>
    </row>
    <row r="346" spans="1:24" ht="15" thickBot="1" x14ac:dyDescent="0.35">
      <c r="A346" s="4" t="s">
        <v>3246</v>
      </c>
      <c r="B346" s="309" t="s">
        <v>379</v>
      </c>
      <c r="C346" s="321" t="s">
        <v>378</v>
      </c>
      <c r="D346" s="321" t="s">
        <v>1161</v>
      </c>
      <c r="E346" s="321" t="s">
        <v>1161</v>
      </c>
      <c r="F346" s="321" t="s">
        <v>1054</v>
      </c>
      <c r="G346" s="299">
        <v>1</v>
      </c>
      <c r="H346" s="322" t="s">
        <v>1162</v>
      </c>
      <c r="I346" s="299">
        <v>1</v>
      </c>
      <c r="J346" s="322" t="s">
        <v>1163</v>
      </c>
      <c r="K346" s="321" t="s">
        <v>461</v>
      </c>
      <c r="L346" s="321" t="s">
        <v>1084</v>
      </c>
      <c r="M346" s="299">
        <v>1</v>
      </c>
      <c r="N346" s="322" t="s">
        <v>1164</v>
      </c>
      <c r="O346" s="299">
        <v>1</v>
      </c>
      <c r="P346" s="322" t="s">
        <v>1109</v>
      </c>
      <c r="Q346" s="321" t="s">
        <v>461</v>
      </c>
      <c r="R346" s="321" t="s">
        <v>1078</v>
      </c>
      <c r="S346" s="299">
        <v>0</v>
      </c>
      <c r="T346" s="322" t="s">
        <v>551</v>
      </c>
      <c r="U346" s="299">
        <v>0</v>
      </c>
      <c r="V346" s="322" t="s">
        <v>551</v>
      </c>
      <c r="W346" s="321" t="s">
        <v>34</v>
      </c>
      <c r="X346" s="321" t="s">
        <v>551</v>
      </c>
    </row>
    <row r="347" spans="1:24" ht="15" thickBot="1" x14ac:dyDescent="0.35">
      <c r="A347" s="4" t="s">
        <v>3247</v>
      </c>
      <c r="B347" s="309" t="s">
        <v>380</v>
      </c>
      <c r="C347" s="321" t="s">
        <v>378</v>
      </c>
      <c r="D347" s="321" t="s">
        <v>1149</v>
      </c>
      <c r="E347" s="321" t="s">
        <v>1252</v>
      </c>
      <c r="F347" s="321" t="s">
        <v>1055</v>
      </c>
      <c r="G347" s="299">
        <v>2</v>
      </c>
      <c r="H347" s="322" t="s">
        <v>1253</v>
      </c>
      <c r="I347" s="299">
        <v>1.5437000000000001</v>
      </c>
      <c r="J347" s="321" t="s">
        <v>34</v>
      </c>
      <c r="K347" s="321" t="s">
        <v>460</v>
      </c>
      <c r="L347" s="321" t="s">
        <v>1078</v>
      </c>
      <c r="M347" s="307">
        <v>0</v>
      </c>
      <c r="N347" s="321" t="s">
        <v>34</v>
      </c>
      <c r="O347" s="307">
        <v>0</v>
      </c>
      <c r="P347" s="321" t="s">
        <v>34</v>
      </c>
      <c r="Q347" s="321" t="s">
        <v>34</v>
      </c>
      <c r="R347" s="321" t="s">
        <v>34</v>
      </c>
      <c r="S347" s="307">
        <v>0</v>
      </c>
      <c r="T347" s="321" t="s">
        <v>34</v>
      </c>
      <c r="U347" s="307">
        <v>0</v>
      </c>
      <c r="V347" s="321" t="s">
        <v>34</v>
      </c>
      <c r="W347" s="321" t="s">
        <v>34</v>
      </c>
      <c r="X347" s="321" t="s">
        <v>34</v>
      </c>
    </row>
    <row r="348" spans="1:24" ht="15" thickBot="1" x14ac:dyDescent="0.35">
      <c r="A348" s="4" t="s">
        <v>3248</v>
      </c>
      <c r="B348" s="309" t="s">
        <v>381</v>
      </c>
      <c r="C348" s="321" t="s">
        <v>378</v>
      </c>
      <c r="D348" s="321" t="s">
        <v>1254</v>
      </c>
      <c r="E348" s="321" t="s">
        <v>1255</v>
      </c>
      <c r="F348" s="321" t="s">
        <v>1087</v>
      </c>
      <c r="G348" s="299">
        <v>1.56</v>
      </c>
      <c r="H348" s="322" t="s">
        <v>1256</v>
      </c>
      <c r="I348" s="299">
        <v>1.56</v>
      </c>
      <c r="J348" s="322" t="s">
        <v>1257</v>
      </c>
      <c r="K348" s="321" t="s">
        <v>461</v>
      </c>
      <c r="L348" s="321" t="s">
        <v>1084</v>
      </c>
      <c r="M348" s="307">
        <v>0</v>
      </c>
      <c r="N348" s="321" t="s">
        <v>34</v>
      </c>
      <c r="O348" s="307">
        <v>0</v>
      </c>
      <c r="P348" s="321" t="s">
        <v>34</v>
      </c>
      <c r="Q348" s="321" t="s">
        <v>34</v>
      </c>
      <c r="R348" s="321" t="s">
        <v>34</v>
      </c>
      <c r="S348" s="307">
        <v>0</v>
      </c>
      <c r="T348" s="321" t="s">
        <v>34</v>
      </c>
      <c r="U348" s="307">
        <v>0</v>
      </c>
      <c r="V348" s="321" t="s">
        <v>34</v>
      </c>
      <c r="W348" s="321" t="s">
        <v>34</v>
      </c>
      <c r="X348" s="321" t="s">
        <v>34</v>
      </c>
    </row>
    <row r="349" spans="1:24" ht="15" thickBot="1" x14ac:dyDescent="0.35">
      <c r="A349" s="4" t="s">
        <v>3249</v>
      </c>
      <c r="B349" s="309" t="s">
        <v>382</v>
      </c>
      <c r="C349" s="321" t="s">
        <v>378</v>
      </c>
      <c r="D349" s="321" t="s">
        <v>1302</v>
      </c>
      <c r="E349" s="321" t="s">
        <v>1303</v>
      </c>
      <c r="F349" s="321" t="s">
        <v>1087</v>
      </c>
      <c r="G349" s="299">
        <v>1.75</v>
      </c>
      <c r="H349" s="322" t="s">
        <v>1304</v>
      </c>
      <c r="I349" s="299">
        <v>1.75</v>
      </c>
      <c r="J349" s="322" t="s">
        <v>1305</v>
      </c>
      <c r="K349" s="321" t="s">
        <v>461</v>
      </c>
      <c r="L349" s="321" t="s">
        <v>1084</v>
      </c>
      <c r="M349" s="307">
        <v>0</v>
      </c>
      <c r="N349" s="321" t="s">
        <v>34</v>
      </c>
      <c r="O349" s="307">
        <v>0</v>
      </c>
      <c r="P349" s="321" t="s">
        <v>34</v>
      </c>
      <c r="Q349" s="321" t="s">
        <v>34</v>
      </c>
      <c r="R349" s="321" t="s">
        <v>34</v>
      </c>
      <c r="S349" s="307">
        <v>0</v>
      </c>
      <c r="T349" s="321" t="s">
        <v>34</v>
      </c>
      <c r="U349" s="307">
        <v>0</v>
      </c>
      <c r="V349" s="321" t="s">
        <v>34</v>
      </c>
      <c r="W349" s="321" t="s">
        <v>34</v>
      </c>
      <c r="X349" s="321" t="s">
        <v>34</v>
      </c>
    </row>
    <row r="350" spans="1:24" ht="15" thickBot="1" x14ac:dyDescent="0.35">
      <c r="A350" s="4" t="s">
        <v>3250</v>
      </c>
      <c r="B350" s="309" t="s">
        <v>383</v>
      </c>
      <c r="C350" s="321" t="s">
        <v>378</v>
      </c>
      <c r="D350" s="321" t="s">
        <v>1134</v>
      </c>
      <c r="E350" s="321" t="s">
        <v>1221</v>
      </c>
      <c r="F350" s="321" t="s">
        <v>1087</v>
      </c>
      <c r="G350" s="299">
        <v>1</v>
      </c>
      <c r="H350" s="322" t="s">
        <v>1309</v>
      </c>
      <c r="I350" s="299">
        <v>0.89610000000000001</v>
      </c>
      <c r="J350" s="321" t="s">
        <v>34</v>
      </c>
      <c r="K350" s="321" t="s">
        <v>460</v>
      </c>
      <c r="L350" s="321" t="s">
        <v>1078</v>
      </c>
      <c r="M350" s="299">
        <v>0.39</v>
      </c>
      <c r="N350" s="322" t="s">
        <v>1105</v>
      </c>
      <c r="O350" s="299">
        <v>0.39</v>
      </c>
      <c r="P350" s="322" t="s">
        <v>1171</v>
      </c>
      <c r="Q350" s="321" t="s">
        <v>461</v>
      </c>
      <c r="R350" s="321" t="s">
        <v>1078</v>
      </c>
      <c r="S350" s="307">
        <v>0</v>
      </c>
      <c r="T350" s="321" t="s">
        <v>34</v>
      </c>
      <c r="U350" s="307">
        <v>0</v>
      </c>
      <c r="V350" s="321" t="s">
        <v>34</v>
      </c>
      <c r="W350" s="321" t="s">
        <v>34</v>
      </c>
      <c r="X350" s="321" t="s">
        <v>34</v>
      </c>
    </row>
    <row r="351" spans="1:24" ht="15" thickBot="1" x14ac:dyDescent="0.35">
      <c r="A351" s="4" t="s">
        <v>3251</v>
      </c>
      <c r="B351" s="309" t="s">
        <v>384</v>
      </c>
      <c r="C351" s="321" t="s">
        <v>378</v>
      </c>
      <c r="D351" s="321" t="s">
        <v>1149</v>
      </c>
      <c r="E351" s="321" t="s">
        <v>1351</v>
      </c>
      <c r="F351" s="321" t="s">
        <v>1081</v>
      </c>
      <c r="G351" s="299">
        <v>1</v>
      </c>
      <c r="H351" s="322" t="s">
        <v>1352</v>
      </c>
      <c r="I351" s="299">
        <v>0.91</v>
      </c>
      <c r="J351" s="321" t="s">
        <v>34</v>
      </c>
      <c r="K351" s="321" t="s">
        <v>34</v>
      </c>
      <c r="L351" s="321" t="s">
        <v>1078</v>
      </c>
      <c r="M351" s="299">
        <v>0.95</v>
      </c>
      <c r="N351" s="322" t="s">
        <v>1353</v>
      </c>
      <c r="O351" s="299">
        <v>0</v>
      </c>
      <c r="P351" s="321" t="s">
        <v>34</v>
      </c>
      <c r="Q351" s="321" t="s">
        <v>460</v>
      </c>
      <c r="R351" s="321" t="s">
        <v>1078</v>
      </c>
      <c r="S351" s="307">
        <v>0</v>
      </c>
      <c r="T351" s="321" t="s">
        <v>34</v>
      </c>
      <c r="U351" s="307">
        <v>0</v>
      </c>
      <c r="V351" s="321" t="s">
        <v>34</v>
      </c>
      <c r="W351" s="321" t="s">
        <v>34</v>
      </c>
      <c r="X351" s="321" t="s">
        <v>34</v>
      </c>
    </row>
    <row r="352" spans="1:24" ht="15" thickBot="1" x14ac:dyDescent="0.35">
      <c r="A352" s="4" t="s">
        <v>3252</v>
      </c>
      <c r="B352" s="309" t="s">
        <v>385</v>
      </c>
      <c r="C352" s="321" t="s">
        <v>378</v>
      </c>
      <c r="D352" s="321" t="s">
        <v>1149</v>
      </c>
      <c r="E352" s="321" t="s">
        <v>1354</v>
      </c>
      <c r="F352" s="321" t="s">
        <v>1081</v>
      </c>
      <c r="G352" s="299">
        <v>1</v>
      </c>
      <c r="H352" s="322" t="s">
        <v>1355</v>
      </c>
      <c r="I352" s="299">
        <v>1</v>
      </c>
      <c r="J352" s="322" t="s">
        <v>1356</v>
      </c>
      <c r="K352" s="321" t="s">
        <v>461</v>
      </c>
      <c r="L352" s="321" t="s">
        <v>1084</v>
      </c>
      <c r="M352" s="299">
        <v>0.54</v>
      </c>
      <c r="N352" s="322" t="s">
        <v>1357</v>
      </c>
      <c r="O352" s="299">
        <v>0.54</v>
      </c>
      <c r="P352" s="322" t="s">
        <v>1358</v>
      </c>
      <c r="Q352" s="321" t="s">
        <v>461</v>
      </c>
      <c r="R352" s="321" t="s">
        <v>1084</v>
      </c>
      <c r="S352" s="299">
        <v>0</v>
      </c>
      <c r="T352" s="321" t="s">
        <v>34</v>
      </c>
      <c r="U352" s="299">
        <v>0</v>
      </c>
      <c r="V352" s="321" t="s">
        <v>34</v>
      </c>
      <c r="W352" s="321" t="s">
        <v>34</v>
      </c>
      <c r="X352" s="321" t="s">
        <v>34</v>
      </c>
    </row>
    <row r="353" spans="1:24" ht="15" thickBot="1" x14ac:dyDescent="0.35">
      <c r="A353" s="4" t="s">
        <v>3253</v>
      </c>
      <c r="B353" s="309" t="s">
        <v>386</v>
      </c>
      <c r="C353" s="321" t="s">
        <v>378</v>
      </c>
      <c r="D353" s="321" t="s">
        <v>1149</v>
      </c>
      <c r="E353" s="321" t="s">
        <v>1365</v>
      </c>
      <c r="F353" s="321" t="s">
        <v>1081</v>
      </c>
      <c r="G353" s="299">
        <v>0.64</v>
      </c>
      <c r="H353" s="322" t="s">
        <v>1366</v>
      </c>
      <c r="I353" s="299">
        <v>0.63</v>
      </c>
      <c r="J353" s="321" t="s">
        <v>34</v>
      </c>
      <c r="K353" s="321" t="s">
        <v>460</v>
      </c>
      <c r="L353" s="321" t="s">
        <v>1144</v>
      </c>
      <c r="M353" s="299">
        <v>4</v>
      </c>
      <c r="N353" s="322" t="s">
        <v>1367</v>
      </c>
      <c r="O353" s="299">
        <v>3.99</v>
      </c>
      <c r="P353" s="322" t="s">
        <v>1358</v>
      </c>
      <c r="Q353" s="321" t="s">
        <v>461</v>
      </c>
      <c r="R353" s="321" t="s">
        <v>1144</v>
      </c>
      <c r="S353" s="307">
        <v>0</v>
      </c>
      <c r="T353" s="321" t="s">
        <v>34</v>
      </c>
      <c r="U353" s="307">
        <v>0</v>
      </c>
      <c r="V353" s="321" t="s">
        <v>34</v>
      </c>
      <c r="W353" s="321" t="s">
        <v>34</v>
      </c>
      <c r="X353" s="321" t="s">
        <v>34</v>
      </c>
    </row>
    <row r="354" spans="1:24" ht="15" thickBot="1" x14ac:dyDescent="0.35">
      <c r="A354" s="4" t="s">
        <v>3254</v>
      </c>
      <c r="B354" s="309" t="s">
        <v>387</v>
      </c>
      <c r="C354" s="321" t="s">
        <v>378</v>
      </c>
      <c r="D354" s="321" t="s">
        <v>1075</v>
      </c>
      <c r="E354" s="321" t="s">
        <v>1411</v>
      </c>
      <c r="F354" s="321" t="s">
        <v>1087</v>
      </c>
      <c r="G354" s="299">
        <v>0.58560000000000001</v>
      </c>
      <c r="H354" s="322" t="s">
        <v>1176</v>
      </c>
      <c r="I354" s="299">
        <v>0.58560000000000001</v>
      </c>
      <c r="J354" s="322" t="s">
        <v>1412</v>
      </c>
      <c r="K354" s="321" t="s">
        <v>461</v>
      </c>
      <c r="L354" s="321" t="s">
        <v>1084</v>
      </c>
      <c r="M354" s="299">
        <v>1</v>
      </c>
      <c r="N354" s="322" t="s">
        <v>1413</v>
      </c>
      <c r="O354" s="299">
        <v>1</v>
      </c>
      <c r="P354" s="322" t="s">
        <v>1374</v>
      </c>
      <c r="Q354" s="321" t="s">
        <v>461</v>
      </c>
      <c r="R354" s="321" t="s">
        <v>1084</v>
      </c>
      <c r="S354" s="299">
        <v>0</v>
      </c>
      <c r="T354" s="321" t="s">
        <v>34</v>
      </c>
      <c r="U354" s="307">
        <v>0</v>
      </c>
      <c r="V354" s="321" t="s">
        <v>34</v>
      </c>
      <c r="W354" s="321" t="s">
        <v>461</v>
      </c>
      <c r="X354" s="321" t="s">
        <v>34</v>
      </c>
    </row>
    <row r="355" spans="1:24" ht="15" thickBot="1" x14ac:dyDescent="0.35">
      <c r="A355" s="4" t="s">
        <v>3255</v>
      </c>
      <c r="B355" s="309" t="s">
        <v>388</v>
      </c>
      <c r="C355" s="321" t="s">
        <v>378</v>
      </c>
      <c r="D355" s="321" t="s">
        <v>1426</v>
      </c>
      <c r="E355" s="321" t="s">
        <v>1427</v>
      </c>
      <c r="F355" s="321" t="s">
        <v>1087</v>
      </c>
      <c r="G355" s="299">
        <v>2</v>
      </c>
      <c r="H355" s="322" t="s">
        <v>1200</v>
      </c>
      <c r="I355" s="299">
        <v>2</v>
      </c>
      <c r="J355" s="321" t="s">
        <v>34</v>
      </c>
      <c r="K355" s="321" t="s">
        <v>460</v>
      </c>
      <c r="L355" s="321" t="s">
        <v>1084</v>
      </c>
      <c r="M355" s="299">
        <v>1.4</v>
      </c>
      <c r="N355" s="322" t="s">
        <v>1108</v>
      </c>
      <c r="O355" s="299">
        <v>1.4</v>
      </c>
      <c r="P355" s="322" t="s">
        <v>1171</v>
      </c>
      <c r="Q355" s="321" t="s">
        <v>461</v>
      </c>
      <c r="R355" s="321" t="s">
        <v>1084</v>
      </c>
      <c r="S355" s="307">
        <v>0</v>
      </c>
      <c r="T355" s="321" t="s">
        <v>34</v>
      </c>
      <c r="U355" s="307">
        <v>0</v>
      </c>
      <c r="V355" s="321" t="s">
        <v>34</v>
      </c>
      <c r="W355" s="321" t="s">
        <v>34</v>
      </c>
      <c r="X355" s="321" t="s">
        <v>34</v>
      </c>
    </row>
    <row r="356" spans="1:24" ht="15" thickBot="1" x14ac:dyDescent="0.35">
      <c r="A356" s="4" t="s">
        <v>3256</v>
      </c>
      <c r="B356" s="309" t="s">
        <v>389</v>
      </c>
      <c r="C356" s="321" t="s">
        <v>378</v>
      </c>
      <c r="D356" s="321" t="s">
        <v>1426</v>
      </c>
      <c r="E356" s="321" t="s">
        <v>1458</v>
      </c>
      <c r="F356" s="321" t="s">
        <v>1087</v>
      </c>
      <c r="G356" s="299">
        <v>0.74809999999999999</v>
      </c>
      <c r="H356" s="322" t="s">
        <v>1154</v>
      </c>
      <c r="I356" s="299">
        <v>7.4800000000000005E-2</v>
      </c>
      <c r="J356" s="322" t="s">
        <v>1287</v>
      </c>
      <c r="K356" s="321" t="s">
        <v>461</v>
      </c>
      <c r="L356" s="321" t="s">
        <v>1084</v>
      </c>
      <c r="M356" s="299">
        <v>0.25</v>
      </c>
      <c r="N356" s="322" t="s">
        <v>1195</v>
      </c>
      <c r="O356" s="299">
        <v>0.25</v>
      </c>
      <c r="P356" s="322" t="s">
        <v>1287</v>
      </c>
      <c r="Q356" s="321" t="s">
        <v>461</v>
      </c>
      <c r="R356" s="321" t="s">
        <v>1084</v>
      </c>
      <c r="S356" s="307">
        <v>0</v>
      </c>
      <c r="T356" s="321" t="s">
        <v>34</v>
      </c>
      <c r="U356" s="307">
        <v>0</v>
      </c>
      <c r="V356" s="321" t="s">
        <v>34</v>
      </c>
      <c r="W356" s="321" t="s">
        <v>34</v>
      </c>
      <c r="X356" s="321" t="s">
        <v>34</v>
      </c>
    </row>
    <row r="357" spans="1:24" ht="15" thickBot="1" x14ac:dyDescent="0.35">
      <c r="A357" s="4" t="s">
        <v>3257</v>
      </c>
      <c r="B357" s="309" t="s">
        <v>390</v>
      </c>
      <c r="C357" s="321" t="s">
        <v>378</v>
      </c>
      <c r="D357" s="321" t="s">
        <v>1310</v>
      </c>
      <c r="E357" s="321" t="s">
        <v>1473</v>
      </c>
      <c r="F357" s="321" t="s">
        <v>1081</v>
      </c>
      <c r="G357" s="299">
        <v>0</v>
      </c>
      <c r="H357" s="322" t="s">
        <v>551</v>
      </c>
      <c r="I357" s="299">
        <v>0</v>
      </c>
      <c r="J357" s="322" t="s">
        <v>551</v>
      </c>
      <c r="K357" s="321" t="s">
        <v>34</v>
      </c>
      <c r="L357" s="321" t="s">
        <v>551</v>
      </c>
      <c r="M357" s="299">
        <v>0</v>
      </c>
      <c r="N357" s="322" t="s">
        <v>551</v>
      </c>
      <c r="O357" s="299">
        <v>0</v>
      </c>
      <c r="P357" s="322" t="s">
        <v>551</v>
      </c>
      <c r="Q357" s="321" t="s">
        <v>34</v>
      </c>
      <c r="R357" s="321" t="s">
        <v>551</v>
      </c>
      <c r="S357" s="299">
        <v>0</v>
      </c>
      <c r="T357" s="322" t="s">
        <v>551</v>
      </c>
      <c r="U357" s="299">
        <v>0</v>
      </c>
      <c r="V357" s="322" t="s">
        <v>551</v>
      </c>
      <c r="W357" s="321" t="s">
        <v>34</v>
      </c>
      <c r="X357" s="321" t="s">
        <v>551</v>
      </c>
    </row>
    <row r="358" spans="1:24" ht="15" thickBot="1" x14ac:dyDescent="0.35">
      <c r="A358" s="4" t="s">
        <v>3258</v>
      </c>
      <c r="B358" s="309" t="s">
        <v>391</v>
      </c>
      <c r="C358" s="321" t="s">
        <v>378</v>
      </c>
      <c r="D358" s="321" t="s">
        <v>1272</v>
      </c>
      <c r="E358" s="321" t="s">
        <v>1477</v>
      </c>
      <c r="F358" s="321" t="s">
        <v>1081</v>
      </c>
      <c r="G358" s="299">
        <v>2.15</v>
      </c>
      <c r="H358" s="322" t="s">
        <v>1478</v>
      </c>
      <c r="I358" s="299">
        <v>2.0785</v>
      </c>
      <c r="J358" s="322" t="s">
        <v>983</v>
      </c>
      <c r="K358" s="321" t="s">
        <v>460</v>
      </c>
      <c r="L358" s="321" t="s">
        <v>1084</v>
      </c>
      <c r="M358" s="299">
        <v>0.39500000000000002</v>
      </c>
      <c r="N358" s="322" t="s">
        <v>1479</v>
      </c>
      <c r="O358" s="299">
        <v>0.3805</v>
      </c>
      <c r="P358" s="322" t="s">
        <v>1480</v>
      </c>
      <c r="Q358" s="321" t="s">
        <v>461</v>
      </c>
      <c r="R358" s="321" t="s">
        <v>1117</v>
      </c>
      <c r="S358" s="307">
        <v>0</v>
      </c>
      <c r="T358" s="321" t="s">
        <v>34</v>
      </c>
      <c r="U358" s="307">
        <v>0</v>
      </c>
      <c r="V358" s="321" t="s">
        <v>34</v>
      </c>
      <c r="W358" s="321" t="s">
        <v>34</v>
      </c>
      <c r="X358" s="321" t="s">
        <v>34</v>
      </c>
    </row>
    <row r="359" spans="1:24" ht="15" thickBot="1" x14ac:dyDescent="0.35">
      <c r="A359" s="4" t="s">
        <v>3259</v>
      </c>
      <c r="B359" s="309" t="s">
        <v>392</v>
      </c>
      <c r="C359" s="321" t="s">
        <v>378</v>
      </c>
      <c r="D359" s="321" t="s">
        <v>1149</v>
      </c>
      <c r="E359" s="321" t="s">
        <v>1485</v>
      </c>
      <c r="F359" s="321" t="s">
        <v>1087</v>
      </c>
      <c r="G359" s="299">
        <v>1.7</v>
      </c>
      <c r="H359" s="322" t="s">
        <v>1486</v>
      </c>
      <c r="I359" s="299">
        <v>1.5411999999999999</v>
      </c>
      <c r="J359" s="321" t="s">
        <v>34</v>
      </c>
      <c r="K359" s="321" t="s">
        <v>460</v>
      </c>
      <c r="L359" s="321" t="s">
        <v>1271</v>
      </c>
      <c r="M359" s="299">
        <v>0.7</v>
      </c>
      <c r="N359" s="322" t="s">
        <v>1487</v>
      </c>
      <c r="O359" s="299">
        <v>0.51</v>
      </c>
      <c r="P359" s="322" t="s">
        <v>1488</v>
      </c>
      <c r="Q359" s="321" t="s">
        <v>461</v>
      </c>
      <c r="R359" s="321" t="s">
        <v>1078</v>
      </c>
      <c r="S359" s="307">
        <v>0</v>
      </c>
      <c r="T359" s="321" t="s">
        <v>34</v>
      </c>
      <c r="U359" s="307">
        <v>0</v>
      </c>
      <c r="V359" s="321" t="s">
        <v>34</v>
      </c>
      <c r="W359" s="321" t="s">
        <v>34</v>
      </c>
      <c r="X359" s="321" t="s">
        <v>34</v>
      </c>
    </row>
    <row r="360" spans="1:24" ht="15" thickBot="1" x14ac:dyDescent="0.35">
      <c r="A360" s="4" t="s">
        <v>3260</v>
      </c>
      <c r="B360" s="309" t="s">
        <v>393</v>
      </c>
      <c r="C360" s="321" t="s">
        <v>378</v>
      </c>
      <c r="D360" s="321" t="s">
        <v>1111</v>
      </c>
      <c r="E360" s="321" t="s">
        <v>1523</v>
      </c>
      <c r="F360" s="321" t="s">
        <v>1087</v>
      </c>
      <c r="G360" s="299">
        <v>1.5</v>
      </c>
      <c r="H360" s="322" t="s">
        <v>1524</v>
      </c>
      <c r="I360" s="299">
        <v>1.258</v>
      </c>
      <c r="J360" s="322" t="s">
        <v>1444</v>
      </c>
      <c r="K360" s="321" t="s">
        <v>461</v>
      </c>
      <c r="L360" s="321" t="s">
        <v>1078</v>
      </c>
      <c r="M360" s="299">
        <v>0</v>
      </c>
      <c r="N360" s="321" t="s">
        <v>34</v>
      </c>
      <c r="O360" s="299">
        <v>0</v>
      </c>
      <c r="P360" s="321" t="s">
        <v>34</v>
      </c>
      <c r="Q360" s="321" t="s">
        <v>461</v>
      </c>
      <c r="R360" s="321" t="s">
        <v>34</v>
      </c>
      <c r="S360" s="307">
        <v>0</v>
      </c>
      <c r="T360" s="321" t="s">
        <v>34</v>
      </c>
      <c r="U360" s="307">
        <v>0</v>
      </c>
      <c r="V360" s="321" t="s">
        <v>34</v>
      </c>
      <c r="W360" s="321" t="s">
        <v>34</v>
      </c>
      <c r="X360" s="321" t="s">
        <v>34</v>
      </c>
    </row>
    <row r="361" spans="1:24" ht="15" thickBot="1" x14ac:dyDescent="0.35">
      <c r="A361" s="4" t="s">
        <v>3261</v>
      </c>
      <c r="B361" s="309" t="s">
        <v>394</v>
      </c>
      <c r="C361" s="321" t="s">
        <v>378</v>
      </c>
      <c r="D361" s="321" t="s">
        <v>1225</v>
      </c>
      <c r="E361" s="321" t="s">
        <v>1553</v>
      </c>
      <c r="F361" s="321" t="s">
        <v>1087</v>
      </c>
      <c r="G361" s="299">
        <v>1</v>
      </c>
      <c r="H361" s="322" t="s">
        <v>1554</v>
      </c>
      <c r="I361" s="299">
        <v>0.69199999999999995</v>
      </c>
      <c r="J361" s="321" t="s">
        <v>34</v>
      </c>
      <c r="K361" s="321" t="s">
        <v>460</v>
      </c>
      <c r="L361" s="321" t="s">
        <v>1084</v>
      </c>
      <c r="M361" s="299">
        <v>0.4</v>
      </c>
      <c r="N361" s="322" t="s">
        <v>1555</v>
      </c>
      <c r="O361" s="299">
        <v>0.4</v>
      </c>
      <c r="P361" s="322" t="s">
        <v>1556</v>
      </c>
      <c r="Q361" s="321" t="s">
        <v>461</v>
      </c>
      <c r="R361" s="321" t="s">
        <v>1084</v>
      </c>
      <c r="S361" s="307">
        <v>0</v>
      </c>
      <c r="T361" s="321" t="s">
        <v>34</v>
      </c>
      <c r="U361" s="307">
        <v>0</v>
      </c>
      <c r="V361" s="321" t="s">
        <v>34</v>
      </c>
      <c r="W361" s="321" t="s">
        <v>34</v>
      </c>
      <c r="X361" s="321" t="s">
        <v>34</v>
      </c>
    </row>
    <row r="362" spans="1:24" ht="15" thickBot="1" x14ac:dyDescent="0.35">
      <c r="A362" s="4" t="s">
        <v>3262</v>
      </c>
      <c r="B362" s="309" t="s">
        <v>395</v>
      </c>
      <c r="C362" s="321" t="s">
        <v>378</v>
      </c>
      <c r="D362" s="321" t="s">
        <v>1575</v>
      </c>
      <c r="E362" s="321" t="s">
        <v>1576</v>
      </c>
      <c r="F362" s="321" t="s">
        <v>1087</v>
      </c>
      <c r="G362" s="299">
        <v>1</v>
      </c>
      <c r="H362" s="322" t="s">
        <v>1577</v>
      </c>
      <c r="I362" s="299">
        <v>0.85929999999999995</v>
      </c>
      <c r="J362" s="322" t="s">
        <v>1578</v>
      </c>
      <c r="K362" s="321" t="s">
        <v>461</v>
      </c>
      <c r="L362" s="321" t="s">
        <v>1084</v>
      </c>
      <c r="M362" s="299">
        <v>0.4</v>
      </c>
      <c r="N362" s="322" t="s">
        <v>1579</v>
      </c>
      <c r="O362" s="299">
        <v>0.4</v>
      </c>
      <c r="P362" s="322" t="s">
        <v>1578</v>
      </c>
      <c r="Q362" s="321" t="s">
        <v>461</v>
      </c>
      <c r="R362" s="321" t="s">
        <v>1084</v>
      </c>
      <c r="S362" s="299">
        <v>0</v>
      </c>
      <c r="T362" s="322" t="s">
        <v>551</v>
      </c>
      <c r="U362" s="299">
        <v>0</v>
      </c>
      <c r="V362" s="322" t="s">
        <v>551</v>
      </c>
      <c r="W362" s="321" t="s">
        <v>461</v>
      </c>
      <c r="X362" s="321" t="s">
        <v>551</v>
      </c>
    </row>
    <row r="363" spans="1:24" ht="15" thickBot="1" x14ac:dyDescent="0.35">
      <c r="A363" s="4" t="s">
        <v>3263</v>
      </c>
      <c r="B363" s="309" t="s">
        <v>396</v>
      </c>
      <c r="C363" s="321" t="s">
        <v>378</v>
      </c>
      <c r="D363" s="321" t="s">
        <v>1145</v>
      </c>
      <c r="E363" s="321" t="s">
        <v>1584</v>
      </c>
      <c r="F363" s="321" t="s">
        <v>1087</v>
      </c>
      <c r="G363" s="299">
        <v>2.7782</v>
      </c>
      <c r="H363" s="322" t="s">
        <v>1585</v>
      </c>
      <c r="I363" s="299">
        <v>2.7782</v>
      </c>
      <c r="J363" s="322" t="s">
        <v>1586</v>
      </c>
      <c r="K363" s="321" t="s">
        <v>461</v>
      </c>
      <c r="L363" s="321" t="s">
        <v>1084</v>
      </c>
      <c r="M363" s="299">
        <v>1.1800999999999999</v>
      </c>
      <c r="N363" s="322" t="s">
        <v>1587</v>
      </c>
      <c r="O363" s="299">
        <v>1.1800999999999999</v>
      </c>
      <c r="P363" s="322" t="s">
        <v>1588</v>
      </c>
      <c r="Q363" s="321" t="s">
        <v>461</v>
      </c>
      <c r="R363" s="321" t="s">
        <v>1084</v>
      </c>
      <c r="S363" s="307">
        <v>0</v>
      </c>
      <c r="T363" s="321" t="s">
        <v>34</v>
      </c>
      <c r="U363" s="307">
        <v>0</v>
      </c>
      <c r="V363" s="321" t="s">
        <v>34</v>
      </c>
      <c r="W363" s="321" t="s">
        <v>34</v>
      </c>
      <c r="X363" s="321" t="s">
        <v>34</v>
      </c>
    </row>
    <row r="364" spans="1:24" ht="15" thickBot="1" x14ac:dyDescent="0.35">
      <c r="A364" s="4" t="s">
        <v>3264</v>
      </c>
      <c r="B364" s="309" t="s">
        <v>397</v>
      </c>
      <c r="C364" s="321" t="s">
        <v>378</v>
      </c>
      <c r="D364" s="321" t="s">
        <v>1272</v>
      </c>
      <c r="E364" s="321" t="s">
        <v>1590</v>
      </c>
      <c r="F364" s="321" t="s">
        <v>1087</v>
      </c>
      <c r="G364" s="299">
        <v>1.28</v>
      </c>
      <c r="H364" s="322" t="s">
        <v>1591</v>
      </c>
      <c r="I364" s="299">
        <v>1.28</v>
      </c>
      <c r="J364" s="322" t="s">
        <v>1592</v>
      </c>
      <c r="K364" s="321" t="s">
        <v>461</v>
      </c>
      <c r="L364" s="321" t="s">
        <v>1110</v>
      </c>
      <c r="M364" s="307">
        <v>0</v>
      </c>
      <c r="N364" s="321" t="s">
        <v>34</v>
      </c>
      <c r="O364" s="307">
        <v>0</v>
      </c>
      <c r="P364" s="321" t="s">
        <v>34</v>
      </c>
      <c r="Q364" s="321" t="s">
        <v>34</v>
      </c>
      <c r="R364" s="321" t="s">
        <v>34</v>
      </c>
      <c r="S364" s="307">
        <v>0</v>
      </c>
      <c r="T364" s="321" t="s">
        <v>34</v>
      </c>
      <c r="U364" s="307">
        <v>0</v>
      </c>
      <c r="V364" s="321" t="s">
        <v>34</v>
      </c>
      <c r="W364" s="321" t="s">
        <v>34</v>
      </c>
      <c r="X364" s="321" t="s">
        <v>34</v>
      </c>
    </row>
    <row r="365" spans="1:24" ht="15" thickBot="1" x14ac:dyDescent="0.35">
      <c r="A365" s="4" t="s">
        <v>3265</v>
      </c>
      <c r="B365" s="309" t="s">
        <v>398</v>
      </c>
      <c r="C365" s="321" t="s">
        <v>378</v>
      </c>
      <c r="D365" s="321" t="s">
        <v>1119</v>
      </c>
      <c r="E365" s="321" t="s">
        <v>1598</v>
      </c>
      <c r="F365" s="321" t="s">
        <v>1087</v>
      </c>
      <c r="G365" s="299">
        <v>0.9</v>
      </c>
      <c r="H365" s="322" t="s">
        <v>1211</v>
      </c>
      <c r="I365" s="299">
        <v>0.9</v>
      </c>
      <c r="J365" s="322" t="s">
        <v>1599</v>
      </c>
      <c r="K365" s="321" t="s">
        <v>461</v>
      </c>
      <c r="L365" s="321" t="s">
        <v>1084</v>
      </c>
      <c r="M365" s="307">
        <v>0</v>
      </c>
      <c r="N365" s="321" t="s">
        <v>34</v>
      </c>
      <c r="O365" s="307">
        <v>0</v>
      </c>
      <c r="P365" s="321" t="s">
        <v>34</v>
      </c>
      <c r="Q365" s="321" t="s">
        <v>34</v>
      </c>
      <c r="R365" s="321" t="s">
        <v>34</v>
      </c>
      <c r="S365" s="307">
        <v>0</v>
      </c>
      <c r="T365" s="321" t="s">
        <v>34</v>
      </c>
      <c r="U365" s="307">
        <v>0</v>
      </c>
      <c r="V365" s="321" t="s">
        <v>34</v>
      </c>
      <c r="W365" s="321" t="s">
        <v>34</v>
      </c>
      <c r="X365" s="321" t="s">
        <v>34</v>
      </c>
    </row>
    <row r="366" spans="1:24" ht="15" thickBot="1" x14ac:dyDescent="0.35">
      <c r="A366" s="4" t="s">
        <v>3266</v>
      </c>
      <c r="B366" s="309" t="s">
        <v>399</v>
      </c>
      <c r="C366" s="321" t="s">
        <v>378</v>
      </c>
      <c r="D366" s="321" t="s">
        <v>1149</v>
      </c>
      <c r="E366" s="321" t="s">
        <v>1619</v>
      </c>
      <c r="F366" s="321" t="s">
        <v>1081</v>
      </c>
      <c r="G366" s="299">
        <v>1</v>
      </c>
      <c r="H366" s="322" t="s">
        <v>1620</v>
      </c>
      <c r="I366" s="299">
        <v>0.8</v>
      </c>
      <c r="J366" s="321" t="s">
        <v>34</v>
      </c>
      <c r="K366" s="321" t="s">
        <v>460</v>
      </c>
      <c r="L366" s="321" t="s">
        <v>1078</v>
      </c>
      <c r="M366" s="307">
        <v>0</v>
      </c>
      <c r="N366" s="321" t="s">
        <v>34</v>
      </c>
      <c r="O366" s="307">
        <v>0</v>
      </c>
      <c r="P366" s="321" t="s">
        <v>34</v>
      </c>
      <c r="Q366" s="321" t="s">
        <v>34</v>
      </c>
      <c r="R366" s="321" t="s">
        <v>34</v>
      </c>
      <c r="S366" s="307">
        <v>0</v>
      </c>
      <c r="T366" s="321" t="s">
        <v>34</v>
      </c>
      <c r="U366" s="307">
        <v>0</v>
      </c>
      <c r="V366" s="321" t="s">
        <v>34</v>
      </c>
      <c r="W366" s="321" t="s">
        <v>34</v>
      </c>
      <c r="X366" s="321" t="s">
        <v>34</v>
      </c>
    </row>
    <row r="367" spans="1:24" ht="15" thickBot="1" x14ac:dyDescent="0.35">
      <c r="A367" s="4" t="s">
        <v>3267</v>
      </c>
      <c r="B367" s="309" t="s">
        <v>400</v>
      </c>
      <c r="C367" s="321" t="s">
        <v>378</v>
      </c>
      <c r="D367" s="321" t="s">
        <v>1669</v>
      </c>
      <c r="E367" s="321" t="s">
        <v>1669</v>
      </c>
      <c r="F367" s="321" t="s">
        <v>1054</v>
      </c>
      <c r="G367" s="299">
        <v>1</v>
      </c>
      <c r="H367" s="322" t="s">
        <v>1377</v>
      </c>
      <c r="I367" s="299">
        <v>1</v>
      </c>
      <c r="J367" s="322" t="s">
        <v>1544</v>
      </c>
      <c r="K367" s="321" t="s">
        <v>461</v>
      </c>
      <c r="L367" s="321" t="s">
        <v>1078</v>
      </c>
      <c r="M367" s="307">
        <v>0</v>
      </c>
      <c r="N367" s="321" t="s">
        <v>34</v>
      </c>
      <c r="O367" s="307">
        <v>0</v>
      </c>
      <c r="P367" s="321" t="s">
        <v>34</v>
      </c>
      <c r="Q367" s="321" t="s">
        <v>34</v>
      </c>
      <c r="R367" s="321" t="s">
        <v>34</v>
      </c>
      <c r="S367" s="307">
        <v>0</v>
      </c>
      <c r="T367" s="321" t="s">
        <v>34</v>
      </c>
      <c r="U367" s="307">
        <v>0</v>
      </c>
      <c r="V367" s="321" t="s">
        <v>34</v>
      </c>
      <c r="W367" s="321" t="s">
        <v>34</v>
      </c>
      <c r="X367" s="321" t="s">
        <v>34</v>
      </c>
    </row>
    <row r="368" spans="1:24" ht="15" thickBot="1" x14ac:dyDescent="0.35">
      <c r="A368" s="4" t="s">
        <v>3268</v>
      </c>
      <c r="B368" s="309" t="s">
        <v>401</v>
      </c>
      <c r="C368" s="321" t="s">
        <v>378</v>
      </c>
      <c r="D368" s="321" t="s">
        <v>1489</v>
      </c>
      <c r="E368" s="321" t="s">
        <v>1694</v>
      </c>
      <c r="F368" s="321" t="s">
        <v>1087</v>
      </c>
      <c r="G368" s="299">
        <v>75</v>
      </c>
      <c r="H368" s="322" t="s">
        <v>1695</v>
      </c>
      <c r="I368" s="299">
        <v>0.749</v>
      </c>
      <c r="J368" s="322" t="s">
        <v>1465</v>
      </c>
      <c r="K368" s="321" t="s">
        <v>461</v>
      </c>
      <c r="L368" s="321" t="s">
        <v>1144</v>
      </c>
      <c r="M368" s="299">
        <v>0</v>
      </c>
      <c r="N368" s="321" t="s">
        <v>34</v>
      </c>
      <c r="O368" s="299">
        <v>0</v>
      </c>
      <c r="P368" s="321" t="s">
        <v>34</v>
      </c>
      <c r="Q368" s="321" t="s">
        <v>34</v>
      </c>
      <c r="R368" s="321" t="s">
        <v>34</v>
      </c>
      <c r="S368" s="299">
        <v>0</v>
      </c>
      <c r="T368" s="321" t="s">
        <v>34</v>
      </c>
      <c r="U368" s="299">
        <v>0</v>
      </c>
      <c r="V368" s="321" t="s">
        <v>34</v>
      </c>
      <c r="W368" s="321" t="s">
        <v>34</v>
      </c>
      <c r="X368" s="321" t="s">
        <v>34</v>
      </c>
    </row>
    <row r="369" spans="1:24" ht="15" thickBot="1" x14ac:dyDescent="0.35">
      <c r="A369" s="4" t="s">
        <v>3269</v>
      </c>
      <c r="B369" s="309" t="s">
        <v>402</v>
      </c>
      <c r="C369" s="321" t="s">
        <v>378</v>
      </c>
      <c r="D369" s="321" t="s">
        <v>1075</v>
      </c>
      <c r="E369" s="321" t="s">
        <v>1721</v>
      </c>
      <c r="F369" s="321" t="s">
        <v>1081</v>
      </c>
      <c r="G369" s="299">
        <v>1</v>
      </c>
      <c r="H369" s="322" t="s">
        <v>1722</v>
      </c>
      <c r="I369" s="299">
        <v>0.77190000000000003</v>
      </c>
      <c r="J369" s="321" t="s">
        <v>34</v>
      </c>
      <c r="K369" s="321" t="s">
        <v>460</v>
      </c>
      <c r="L369" s="321" t="s">
        <v>1084</v>
      </c>
      <c r="M369" s="299">
        <v>0</v>
      </c>
      <c r="N369" s="321" t="s">
        <v>34</v>
      </c>
      <c r="O369" s="299">
        <v>0</v>
      </c>
      <c r="P369" s="321" t="s">
        <v>34</v>
      </c>
      <c r="Q369" s="321" t="s">
        <v>461</v>
      </c>
      <c r="R369" s="321" t="s">
        <v>34</v>
      </c>
      <c r="S369" s="299">
        <v>0</v>
      </c>
      <c r="T369" s="321" t="s">
        <v>34</v>
      </c>
      <c r="U369" s="299">
        <v>0</v>
      </c>
      <c r="V369" s="321" t="s">
        <v>34</v>
      </c>
      <c r="W369" s="321" t="s">
        <v>461</v>
      </c>
      <c r="X369" s="321" t="s">
        <v>34</v>
      </c>
    </row>
    <row r="370" spans="1:24" ht="15" thickBot="1" x14ac:dyDescent="0.35">
      <c r="A370" s="4" t="s">
        <v>3270</v>
      </c>
      <c r="B370" s="309" t="s">
        <v>403</v>
      </c>
      <c r="C370" s="321" t="s">
        <v>378</v>
      </c>
      <c r="D370" s="321" t="s">
        <v>1075</v>
      </c>
      <c r="E370" s="321" t="s">
        <v>1778</v>
      </c>
      <c r="F370" s="321" t="s">
        <v>1081</v>
      </c>
      <c r="G370" s="299">
        <v>1</v>
      </c>
      <c r="H370" s="322" t="s">
        <v>1779</v>
      </c>
      <c r="I370" s="299">
        <v>1</v>
      </c>
      <c r="J370" s="322" t="s">
        <v>1396</v>
      </c>
      <c r="K370" s="321" t="s">
        <v>461</v>
      </c>
      <c r="L370" s="321" t="s">
        <v>1084</v>
      </c>
      <c r="M370" s="299">
        <v>0</v>
      </c>
      <c r="N370" s="321" t="s">
        <v>34</v>
      </c>
      <c r="O370" s="299">
        <v>0</v>
      </c>
      <c r="P370" s="321" t="s">
        <v>34</v>
      </c>
      <c r="Q370" s="321" t="s">
        <v>461</v>
      </c>
      <c r="R370" s="321" t="s">
        <v>34</v>
      </c>
      <c r="S370" s="299">
        <v>0</v>
      </c>
      <c r="T370" s="321" t="s">
        <v>34</v>
      </c>
      <c r="U370" s="299">
        <v>0</v>
      </c>
      <c r="V370" s="321" t="s">
        <v>34</v>
      </c>
      <c r="W370" s="321" t="s">
        <v>461</v>
      </c>
      <c r="X370" s="321" t="s">
        <v>34</v>
      </c>
    </row>
    <row r="371" spans="1:24" ht="15" thickBot="1" x14ac:dyDescent="0.35">
      <c r="A371" s="4" t="s">
        <v>3271</v>
      </c>
      <c r="B371" s="309" t="s">
        <v>404</v>
      </c>
      <c r="C371" s="321" t="s">
        <v>378</v>
      </c>
      <c r="D371" s="321" t="s">
        <v>1145</v>
      </c>
      <c r="E371" s="321" t="s">
        <v>1786</v>
      </c>
      <c r="F371" s="321" t="s">
        <v>1087</v>
      </c>
      <c r="G371" s="299">
        <v>1.5</v>
      </c>
      <c r="H371" s="322" t="s">
        <v>1787</v>
      </c>
      <c r="I371" s="299">
        <v>1.5</v>
      </c>
      <c r="J371" s="321" t="s">
        <v>34</v>
      </c>
      <c r="K371" s="321" t="s">
        <v>460</v>
      </c>
      <c r="L371" s="321" t="s">
        <v>34</v>
      </c>
      <c r="M371" s="299">
        <v>0</v>
      </c>
      <c r="N371" s="321" t="s">
        <v>34</v>
      </c>
      <c r="O371" s="299">
        <v>0</v>
      </c>
      <c r="P371" s="322" t="s">
        <v>551</v>
      </c>
      <c r="Q371" s="321" t="s">
        <v>461</v>
      </c>
      <c r="R371" s="321" t="s">
        <v>34</v>
      </c>
      <c r="S371" s="299">
        <v>0</v>
      </c>
      <c r="T371" s="321" t="s">
        <v>34</v>
      </c>
      <c r="U371" s="299">
        <v>0</v>
      </c>
      <c r="V371" s="321" t="s">
        <v>34</v>
      </c>
      <c r="W371" s="321" t="s">
        <v>461</v>
      </c>
      <c r="X371" s="321" t="s">
        <v>34</v>
      </c>
    </row>
    <row r="372" spans="1:24" ht="15" thickBot="1" x14ac:dyDescent="0.35">
      <c r="A372" s="4" t="s">
        <v>3272</v>
      </c>
      <c r="B372" s="309" t="s">
        <v>405</v>
      </c>
      <c r="C372" s="321" t="s">
        <v>378</v>
      </c>
      <c r="D372" s="321" t="s">
        <v>1214</v>
      </c>
      <c r="E372" s="321" t="s">
        <v>1797</v>
      </c>
      <c r="F372" s="321" t="s">
        <v>1087</v>
      </c>
      <c r="G372" s="299">
        <v>2.7</v>
      </c>
      <c r="H372" s="322" t="s">
        <v>1301</v>
      </c>
      <c r="I372" s="299">
        <v>2.6947000000000001</v>
      </c>
      <c r="J372" s="322" t="s">
        <v>551</v>
      </c>
      <c r="K372" s="321" t="s">
        <v>460</v>
      </c>
      <c r="L372" s="321" t="s">
        <v>1084</v>
      </c>
      <c r="M372" s="299">
        <v>1.3</v>
      </c>
      <c r="N372" s="322" t="s">
        <v>1798</v>
      </c>
      <c r="O372" s="299">
        <v>1.2983</v>
      </c>
      <c r="P372" s="322" t="s">
        <v>1799</v>
      </c>
      <c r="Q372" s="321" t="s">
        <v>461</v>
      </c>
      <c r="R372" s="321" t="s">
        <v>1084</v>
      </c>
      <c r="S372" s="307">
        <v>0</v>
      </c>
      <c r="T372" s="321" t="s">
        <v>34</v>
      </c>
      <c r="U372" s="307">
        <v>0</v>
      </c>
      <c r="V372" s="321" t="s">
        <v>34</v>
      </c>
      <c r="W372" s="321" t="s">
        <v>34</v>
      </c>
      <c r="X372" s="321" t="s">
        <v>34</v>
      </c>
    </row>
    <row r="373" spans="1:24" ht="15" thickBot="1" x14ac:dyDescent="0.35">
      <c r="A373" s="4" t="s">
        <v>3273</v>
      </c>
      <c r="B373" s="309" t="s">
        <v>406</v>
      </c>
      <c r="C373" s="321" t="s">
        <v>378</v>
      </c>
      <c r="D373" s="321" t="s">
        <v>1075</v>
      </c>
      <c r="E373" s="321" t="s">
        <v>1832</v>
      </c>
      <c r="F373" s="321" t="s">
        <v>1055</v>
      </c>
      <c r="G373" s="299">
        <v>1</v>
      </c>
      <c r="H373" s="322" t="s">
        <v>1833</v>
      </c>
      <c r="I373" s="299">
        <v>0.7823</v>
      </c>
      <c r="J373" s="321" t="s">
        <v>34</v>
      </c>
      <c r="K373" s="321" t="s">
        <v>460</v>
      </c>
      <c r="L373" s="321" t="s">
        <v>1084</v>
      </c>
      <c r="M373" s="307">
        <v>0</v>
      </c>
      <c r="N373" s="321" t="s">
        <v>34</v>
      </c>
      <c r="O373" s="307">
        <v>0</v>
      </c>
      <c r="P373" s="321" t="s">
        <v>34</v>
      </c>
      <c r="Q373" s="321" t="s">
        <v>34</v>
      </c>
      <c r="R373" s="321" t="s">
        <v>34</v>
      </c>
      <c r="S373" s="307">
        <v>0</v>
      </c>
      <c r="T373" s="321" t="s">
        <v>34</v>
      </c>
      <c r="U373" s="307">
        <v>0</v>
      </c>
      <c r="V373" s="321" t="s">
        <v>34</v>
      </c>
      <c r="W373" s="321" t="s">
        <v>34</v>
      </c>
      <c r="X373" s="321" t="s">
        <v>34</v>
      </c>
    </row>
    <row r="374" spans="1:24" ht="15" thickBot="1" x14ac:dyDescent="0.35">
      <c r="A374" s="4" t="s">
        <v>3274</v>
      </c>
      <c r="B374" s="309" t="s">
        <v>407</v>
      </c>
      <c r="C374" s="321" t="s">
        <v>378</v>
      </c>
      <c r="D374" s="321" t="s">
        <v>1075</v>
      </c>
      <c r="E374" s="321" t="s">
        <v>1840</v>
      </c>
      <c r="F374" s="321" t="s">
        <v>1081</v>
      </c>
      <c r="G374" s="299">
        <v>1</v>
      </c>
      <c r="H374" s="322" t="s">
        <v>1841</v>
      </c>
      <c r="I374" s="299">
        <v>0.9597</v>
      </c>
      <c r="J374" s="322" t="s">
        <v>1842</v>
      </c>
      <c r="K374" s="321" t="s">
        <v>461</v>
      </c>
      <c r="L374" s="321" t="s">
        <v>1078</v>
      </c>
      <c r="M374" s="307">
        <v>0</v>
      </c>
      <c r="N374" s="321" t="s">
        <v>34</v>
      </c>
      <c r="O374" s="307">
        <v>0</v>
      </c>
      <c r="P374" s="321" t="s">
        <v>34</v>
      </c>
      <c r="Q374" s="321" t="s">
        <v>34</v>
      </c>
      <c r="R374" s="321" t="s">
        <v>34</v>
      </c>
      <c r="S374" s="307">
        <v>0</v>
      </c>
      <c r="T374" s="321" t="s">
        <v>34</v>
      </c>
      <c r="U374" s="307">
        <v>0</v>
      </c>
      <c r="V374" s="321" t="s">
        <v>34</v>
      </c>
      <c r="W374" s="321" t="s">
        <v>34</v>
      </c>
      <c r="X374" s="321" t="s">
        <v>34</v>
      </c>
    </row>
    <row r="375" spans="1:24" ht="15" thickBot="1" x14ac:dyDescent="0.35">
      <c r="A375" s="4" t="s">
        <v>3275</v>
      </c>
      <c r="B375" s="309" t="s">
        <v>408</v>
      </c>
      <c r="C375" s="321" t="s">
        <v>378</v>
      </c>
      <c r="D375" s="321" t="s">
        <v>1849</v>
      </c>
      <c r="E375" s="321" t="s">
        <v>1850</v>
      </c>
      <c r="F375" s="321" t="s">
        <v>1054</v>
      </c>
      <c r="G375" s="299">
        <v>0.7</v>
      </c>
      <c r="H375" s="322" t="s">
        <v>1543</v>
      </c>
      <c r="I375" s="299">
        <v>0.7</v>
      </c>
      <c r="J375" s="322" t="s">
        <v>1851</v>
      </c>
      <c r="K375" s="321" t="s">
        <v>461</v>
      </c>
      <c r="L375" s="321" t="s">
        <v>1084</v>
      </c>
      <c r="M375" s="307">
        <v>0</v>
      </c>
      <c r="N375" s="321" t="s">
        <v>34</v>
      </c>
      <c r="O375" s="307">
        <v>0</v>
      </c>
      <c r="P375" s="321" t="s">
        <v>34</v>
      </c>
      <c r="Q375" s="321" t="s">
        <v>34</v>
      </c>
      <c r="R375" s="321" t="s">
        <v>34</v>
      </c>
      <c r="S375" s="307">
        <v>0</v>
      </c>
      <c r="T375" s="321" t="s">
        <v>34</v>
      </c>
      <c r="U375" s="307">
        <v>0</v>
      </c>
      <c r="V375" s="321" t="s">
        <v>34</v>
      </c>
      <c r="W375" s="321" t="s">
        <v>34</v>
      </c>
      <c r="X375" s="321" t="s">
        <v>34</v>
      </c>
    </row>
    <row r="376" spans="1:24" ht="15" thickBot="1" x14ac:dyDescent="0.35">
      <c r="A376" s="4" t="s">
        <v>3276</v>
      </c>
      <c r="B376" s="309" t="s">
        <v>409</v>
      </c>
      <c r="C376" s="321" t="s">
        <v>378</v>
      </c>
      <c r="D376" s="321" t="s">
        <v>1134</v>
      </c>
      <c r="E376" s="321" t="s">
        <v>1852</v>
      </c>
      <c r="F376" s="321" t="s">
        <v>1081</v>
      </c>
      <c r="G376" s="299">
        <v>1</v>
      </c>
      <c r="H376" s="322" t="s">
        <v>1853</v>
      </c>
      <c r="I376" s="299">
        <v>0.92</v>
      </c>
      <c r="J376" s="322" t="s">
        <v>1854</v>
      </c>
      <c r="K376" s="321" t="s">
        <v>461</v>
      </c>
      <c r="L376" s="321" t="s">
        <v>1084</v>
      </c>
      <c r="M376" s="299">
        <v>0</v>
      </c>
      <c r="N376" s="321" t="s">
        <v>34</v>
      </c>
      <c r="O376" s="299">
        <v>0</v>
      </c>
      <c r="P376" s="321" t="s">
        <v>34</v>
      </c>
      <c r="Q376" s="321" t="s">
        <v>34</v>
      </c>
      <c r="R376" s="321" t="s">
        <v>34</v>
      </c>
      <c r="S376" s="299">
        <v>0</v>
      </c>
      <c r="T376" s="321" t="s">
        <v>34</v>
      </c>
      <c r="U376" s="299">
        <v>0</v>
      </c>
      <c r="V376" s="321" t="s">
        <v>34</v>
      </c>
      <c r="W376" s="321" t="s">
        <v>34</v>
      </c>
      <c r="X376" s="321" t="s">
        <v>34</v>
      </c>
    </row>
    <row r="377" spans="1:24" ht="15" thickBot="1" x14ac:dyDescent="0.35">
      <c r="A377" s="4" t="s">
        <v>3277</v>
      </c>
      <c r="B377" s="309" t="s">
        <v>410</v>
      </c>
      <c r="C377" s="321" t="s">
        <v>378</v>
      </c>
      <c r="D377" s="321" t="s">
        <v>1134</v>
      </c>
      <c r="E377" s="321" t="s">
        <v>1884</v>
      </c>
      <c r="F377" s="321" t="s">
        <v>1055</v>
      </c>
      <c r="G377" s="307">
        <v>0</v>
      </c>
      <c r="H377" s="321" t="s">
        <v>34</v>
      </c>
      <c r="I377" s="307">
        <v>0</v>
      </c>
      <c r="J377" s="321" t="s">
        <v>34</v>
      </c>
      <c r="K377" s="321" t="s">
        <v>34</v>
      </c>
      <c r="L377" s="321" t="s">
        <v>34</v>
      </c>
      <c r="M377" s="307">
        <v>0</v>
      </c>
      <c r="N377" s="321" t="s">
        <v>34</v>
      </c>
      <c r="O377" s="307">
        <v>0</v>
      </c>
      <c r="P377" s="321" t="s">
        <v>34</v>
      </c>
      <c r="Q377" s="321" t="s">
        <v>34</v>
      </c>
      <c r="R377" s="321" t="s">
        <v>34</v>
      </c>
      <c r="S377" s="307">
        <v>0</v>
      </c>
      <c r="T377" s="321" t="s">
        <v>34</v>
      </c>
      <c r="U377" s="307">
        <v>0</v>
      </c>
      <c r="V377" s="321" t="s">
        <v>34</v>
      </c>
      <c r="W377" s="321" t="s">
        <v>34</v>
      </c>
      <c r="X377" s="321" t="s">
        <v>34</v>
      </c>
    </row>
    <row r="378" spans="1:24" ht="15" thickBot="1" x14ac:dyDescent="0.35">
      <c r="A378" s="4" t="s">
        <v>3278</v>
      </c>
      <c r="B378" s="309" t="s">
        <v>411</v>
      </c>
      <c r="C378" s="321" t="s">
        <v>378</v>
      </c>
      <c r="D378" s="321" t="s">
        <v>1075</v>
      </c>
      <c r="E378" s="321" t="s">
        <v>1897</v>
      </c>
      <c r="F378" s="321" t="s">
        <v>1081</v>
      </c>
      <c r="G378" s="299">
        <v>2.2000000000000002</v>
      </c>
      <c r="H378" s="322" t="s">
        <v>1898</v>
      </c>
      <c r="I378" s="299">
        <v>1.98</v>
      </c>
      <c r="J378" s="321" t="s">
        <v>34</v>
      </c>
      <c r="K378" s="321" t="s">
        <v>460</v>
      </c>
      <c r="L378" s="321" t="s">
        <v>1078</v>
      </c>
      <c r="M378" s="299">
        <v>2.8</v>
      </c>
      <c r="N378" s="322" t="s">
        <v>1899</v>
      </c>
      <c r="O378" s="299">
        <v>2.8</v>
      </c>
      <c r="P378" s="321" t="s">
        <v>34</v>
      </c>
      <c r="Q378" s="321" t="s">
        <v>34</v>
      </c>
      <c r="R378" s="321" t="s">
        <v>34</v>
      </c>
      <c r="S378" s="307">
        <v>0</v>
      </c>
      <c r="T378" s="321" t="s">
        <v>34</v>
      </c>
      <c r="U378" s="307">
        <v>0</v>
      </c>
      <c r="V378" s="321" t="s">
        <v>34</v>
      </c>
      <c r="W378" s="321" t="s">
        <v>34</v>
      </c>
      <c r="X378" s="321" t="s">
        <v>34</v>
      </c>
    </row>
    <row r="379" spans="1:24" ht="15" thickBot="1" x14ac:dyDescent="0.35">
      <c r="A379" s="4" t="s">
        <v>3279</v>
      </c>
      <c r="B379" s="309" t="s">
        <v>412</v>
      </c>
      <c r="C379" s="321" t="s">
        <v>378</v>
      </c>
      <c r="D379" s="321" t="s">
        <v>1134</v>
      </c>
      <c r="E379" s="321" t="s">
        <v>1911</v>
      </c>
      <c r="F379" s="321" t="s">
        <v>1081</v>
      </c>
      <c r="G379" s="299">
        <v>0</v>
      </c>
      <c r="H379" s="321" t="s">
        <v>34</v>
      </c>
      <c r="I379" s="299">
        <v>0</v>
      </c>
      <c r="J379" s="321" t="s">
        <v>34</v>
      </c>
      <c r="K379" s="321" t="s">
        <v>461</v>
      </c>
      <c r="L379" s="321" t="s">
        <v>34</v>
      </c>
      <c r="M379" s="299">
        <v>0</v>
      </c>
      <c r="N379" s="321" t="s">
        <v>34</v>
      </c>
      <c r="O379" s="299">
        <v>0</v>
      </c>
      <c r="P379" s="321" t="s">
        <v>34</v>
      </c>
      <c r="Q379" s="321" t="s">
        <v>461</v>
      </c>
      <c r="R379" s="321" t="s">
        <v>34</v>
      </c>
      <c r="S379" s="299">
        <v>0</v>
      </c>
      <c r="T379" s="321" t="s">
        <v>34</v>
      </c>
      <c r="U379" s="299">
        <v>0</v>
      </c>
      <c r="V379" s="321" t="s">
        <v>34</v>
      </c>
      <c r="W379" s="321" t="s">
        <v>461</v>
      </c>
      <c r="X379" s="321" t="s">
        <v>34</v>
      </c>
    </row>
    <row r="380" spans="1:24" ht="15" thickBot="1" x14ac:dyDescent="0.35">
      <c r="A380" s="4" t="s">
        <v>3280</v>
      </c>
      <c r="B380" s="309" t="s">
        <v>413</v>
      </c>
      <c r="C380" s="321" t="s">
        <v>378</v>
      </c>
      <c r="D380" s="321" t="s">
        <v>1418</v>
      </c>
      <c r="E380" s="321" t="s">
        <v>1952</v>
      </c>
      <c r="F380" s="321" t="s">
        <v>1087</v>
      </c>
      <c r="G380" s="299">
        <v>1.1000000000000001</v>
      </c>
      <c r="H380" s="322" t="s">
        <v>1677</v>
      </c>
      <c r="I380" s="299">
        <v>0.95479999999999998</v>
      </c>
      <c r="J380" s="322" t="s">
        <v>1089</v>
      </c>
      <c r="K380" s="321" t="s">
        <v>461</v>
      </c>
      <c r="L380" s="321" t="s">
        <v>1084</v>
      </c>
      <c r="M380" s="299">
        <v>0.1454</v>
      </c>
      <c r="N380" s="322" t="s">
        <v>1677</v>
      </c>
      <c r="O380" s="299">
        <v>0.1454</v>
      </c>
      <c r="P380" s="322" t="s">
        <v>1089</v>
      </c>
      <c r="Q380" s="321" t="s">
        <v>461</v>
      </c>
      <c r="R380" s="321" t="s">
        <v>1117</v>
      </c>
      <c r="S380" s="299">
        <v>0</v>
      </c>
      <c r="T380" s="322" t="s">
        <v>551</v>
      </c>
      <c r="U380" s="299">
        <v>0</v>
      </c>
      <c r="V380" s="322" t="s">
        <v>551</v>
      </c>
      <c r="W380" s="321" t="s">
        <v>34</v>
      </c>
      <c r="X380" s="321" t="s">
        <v>551</v>
      </c>
    </row>
    <row r="381" spans="1:24" ht="15" thickBot="1" x14ac:dyDescent="0.35">
      <c r="A381" s="4" t="s">
        <v>3281</v>
      </c>
      <c r="B381" s="309" t="s">
        <v>414</v>
      </c>
      <c r="C381" s="321" t="s">
        <v>378</v>
      </c>
      <c r="D381" s="321" t="s">
        <v>1075</v>
      </c>
      <c r="E381" s="321" t="s">
        <v>1953</v>
      </c>
      <c r="F381" s="321" t="s">
        <v>1081</v>
      </c>
      <c r="G381" s="299">
        <v>0.7</v>
      </c>
      <c r="H381" s="322" t="s">
        <v>1954</v>
      </c>
      <c r="I381" s="299">
        <v>0.7</v>
      </c>
      <c r="J381" s="322" t="s">
        <v>1955</v>
      </c>
      <c r="K381" s="321" t="s">
        <v>461</v>
      </c>
      <c r="L381" s="321" t="s">
        <v>1110</v>
      </c>
      <c r="M381" s="299">
        <v>0</v>
      </c>
      <c r="N381" s="322" t="s">
        <v>551</v>
      </c>
      <c r="O381" s="299">
        <v>0</v>
      </c>
      <c r="P381" s="322" t="s">
        <v>551</v>
      </c>
      <c r="Q381" s="321" t="s">
        <v>461</v>
      </c>
      <c r="R381" s="321" t="s">
        <v>551</v>
      </c>
      <c r="S381" s="299">
        <v>0</v>
      </c>
      <c r="T381" s="322" t="s">
        <v>551</v>
      </c>
      <c r="U381" s="299">
        <v>0</v>
      </c>
      <c r="V381" s="322" t="s">
        <v>551</v>
      </c>
      <c r="W381" s="321" t="s">
        <v>461</v>
      </c>
      <c r="X381" s="321" t="s">
        <v>551</v>
      </c>
    </row>
    <row r="382" spans="1:24" ht="15" thickBot="1" x14ac:dyDescent="0.35">
      <c r="A382" s="4" t="s">
        <v>3282</v>
      </c>
      <c r="B382" s="309" t="s">
        <v>415</v>
      </c>
      <c r="C382" s="321" t="s">
        <v>378</v>
      </c>
      <c r="D382" s="321" t="s">
        <v>1134</v>
      </c>
      <c r="E382" s="321" t="s">
        <v>1974</v>
      </c>
      <c r="F382" s="321" t="s">
        <v>1081</v>
      </c>
      <c r="G382" s="299">
        <v>0.5</v>
      </c>
      <c r="H382" s="322" t="s">
        <v>1975</v>
      </c>
      <c r="I382" s="299">
        <v>0.4899</v>
      </c>
      <c r="J382" s="321" t="s">
        <v>34</v>
      </c>
      <c r="K382" s="321" t="s">
        <v>460</v>
      </c>
      <c r="L382" s="321" t="s">
        <v>1078</v>
      </c>
      <c r="M382" s="299">
        <v>0.85</v>
      </c>
      <c r="N382" s="322" t="s">
        <v>1216</v>
      </c>
      <c r="O382" s="299">
        <v>1.3399000000000001</v>
      </c>
      <c r="P382" s="322" t="s">
        <v>1976</v>
      </c>
      <c r="Q382" s="321" t="s">
        <v>461</v>
      </c>
      <c r="R382" s="321" t="s">
        <v>1078</v>
      </c>
      <c r="S382" s="307">
        <v>0</v>
      </c>
      <c r="T382" s="321" t="s">
        <v>34</v>
      </c>
      <c r="U382" s="307">
        <v>0</v>
      </c>
      <c r="V382" s="321" t="s">
        <v>34</v>
      </c>
      <c r="W382" s="321" t="s">
        <v>34</v>
      </c>
      <c r="X382" s="321" t="s">
        <v>34</v>
      </c>
    </row>
    <row r="383" spans="1:24" ht="15" thickBot="1" x14ac:dyDescent="0.35">
      <c r="A383" s="4" t="s">
        <v>3283</v>
      </c>
      <c r="B383" s="309" t="s">
        <v>416</v>
      </c>
      <c r="C383" s="321" t="s">
        <v>378</v>
      </c>
      <c r="D383" s="321" t="s">
        <v>1075</v>
      </c>
      <c r="E383" s="321" t="s">
        <v>1977</v>
      </c>
      <c r="F383" s="321" t="s">
        <v>1055</v>
      </c>
      <c r="G383" s="299">
        <v>0.91180000000000005</v>
      </c>
      <c r="H383" s="322" t="s">
        <v>1377</v>
      </c>
      <c r="I383" s="299">
        <v>0.91180000000000005</v>
      </c>
      <c r="J383" s="322" t="s">
        <v>1978</v>
      </c>
      <c r="K383" s="321" t="s">
        <v>461</v>
      </c>
      <c r="L383" s="321" t="s">
        <v>1084</v>
      </c>
      <c r="M383" s="299">
        <v>0</v>
      </c>
      <c r="N383" s="321" t="s">
        <v>34</v>
      </c>
      <c r="O383" s="299">
        <v>0</v>
      </c>
      <c r="P383" s="321" t="s">
        <v>34</v>
      </c>
      <c r="Q383" s="321" t="s">
        <v>461</v>
      </c>
      <c r="R383" s="321" t="s">
        <v>34</v>
      </c>
      <c r="S383" s="299">
        <v>0</v>
      </c>
      <c r="T383" s="321" t="s">
        <v>34</v>
      </c>
      <c r="U383" s="299">
        <v>0</v>
      </c>
      <c r="V383" s="321" t="s">
        <v>34</v>
      </c>
      <c r="W383" s="321" t="s">
        <v>461</v>
      </c>
      <c r="X383" s="321" t="s">
        <v>34</v>
      </c>
    </row>
    <row r="384" spans="1:24" ht="15" thickBot="1" x14ac:dyDescent="0.35">
      <c r="A384" s="45" t="s">
        <v>3288</v>
      </c>
      <c r="B384" s="309" t="s">
        <v>417</v>
      </c>
      <c r="C384" s="321" t="s">
        <v>378</v>
      </c>
      <c r="D384" s="321" t="s">
        <v>1149</v>
      </c>
      <c r="E384" s="321" t="s">
        <v>1982</v>
      </c>
      <c r="F384" s="321" t="s">
        <v>1054</v>
      </c>
      <c r="G384" s="307">
        <v>0</v>
      </c>
      <c r="H384" s="321" t="s">
        <v>34</v>
      </c>
      <c r="I384" s="307">
        <v>0</v>
      </c>
      <c r="J384" s="321" t="s">
        <v>34</v>
      </c>
      <c r="K384" s="321" t="s">
        <v>34</v>
      </c>
      <c r="L384" s="321" t="s">
        <v>34</v>
      </c>
      <c r="M384" s="307">
        <v>0</v>
      </c>
      <c r="N384" s="321" t="s">
        <v>34</v>
      </c>
      <c r="O384" s="307">
        <v>0</v>
      </c>
      <c r="P384" s="321" t="s">
        <v>34</v>
      </c>
      <c r="Q384" s="321" t="s">
        <v>34</v>
      </c>
      <c r="R384" s="321" t="s">
        <v>34</v>
      </c>
      <c r="S384" s="307">
        <v>0</v>
      </c>
      <c r="T384" s="321" t="s">
        <v>34</v>
      </c>
      <c r="U384" s="307">
        <v>0</v>
      </c>
      <c r="V384" s="321" t="s">
        <v>34</v>
      </c>
      <c r="W384" s="321" t="s">
        <v>34</v>
      </c>
      <c r="X384" s="321" t="s">
        <v>34</v>
      </c>
    </row>
    <row r="385" spans="1:24" ht="15" thickBot="1" x14ac:dyDescent="0.35">
      <c r="A385" s="4" t="s">
        <v>3284</v>
      </c>
      <c r="B385" s="309" t="s">
        <v>418</v>
      </c>
      <c r="C385" s="321" t="s">
        <v>378</v>
      </c>
      <c r="D385" s="321" t="s">
        <v>1075</v>
      </c>
      <c r="E385" s="321" t="s">
        <v>1984</v>
      </c>
      <c r="F385" s="321" t="s">
        <v>1055</v>
      </c>
      <c r="G385" s="299">
        <v>1</v>
      </c>
      <c r="H385" s="322" t="s">
        <v>1985</v>
      </c>
      <c r="I385" s="299">
        <v>1</v>
      </c>
      <c r="J385" s="321" t="s">
        <v>34</v>
      </c>
      <c r="K385" s="321" t="s">
        <v>460</v>
      </c>
      <c r="L385" s="321" t="s">
        <v>34</v>
      </c>
      <c r="M385" s="299">
        <v>0.7</v>
      </c>
      <c r="N385" s="322" t="s">
        <v>1216</v>
      </c>
      <c r="O385" s="299">
        <v>0.7</v>
      </c>
      <c r="P385" s="322" t="s">
        <v>1986</v>
      </c>
      <c r="Q385" s="321" t="s">
        <v>461</v>
      </c>
      <c r="R385" s="321" t="s">
        <v>1084</v>
      </c>
      <c r="S385" s="299">
        <v>0</v>
      </c>
      <c r="T385" s="321" t="s">
        <v>34</v>
      </c>
      <c r="U385" s="299">
        <v>0</v>
      </c>
      <c r="V385" s="321" t="s">
        <v>34</v>
      </c>
      <c r="W385" s="321" t="s">
        <v>34</v>
      </c>
      <c r="X385" s="321" t="s">
        <v>34</v>
      </c>
    </row>
    <row r="386" spans="1:24" ht="15" thickBot="1" x14ac:dyDescent="0.35">
      <c r="A386" s="4" t="s">
        <v>3285</v>
      </c>
      <c r="B386" s="309" t="s">
        <v>419</v>
      </c>
      <c r="C386" s="321" t="s">
        <v>378</v>
      </c>
      <c r="D386" s="321" t="s">
        <v>1094</v>
      </c>
      <c r="E386" s="321" t="s">
        <v>2009</v>
      </c>
      <c r="F386" s="321" t="s">
        <v>1087</v>
      </c>
      <c r="G386" s="299">
        <v>2</v>
      </c>
      <c r="H386" s="322" t="s">
        <v>1491</v>
      </c>
      <c r="I386" s="299">
        <v>2</v>
      </c>
      <c r="J386" s="322" t="s">
        <v>1491</v>
      </c>
      <c r="K386" s="321" t="s">
        <v>460</v>
      </c>
      <c r="L386" s="321" t="s">
        <v>1084</v>
      </c>
      <c r="M386" s="299">
        <v>0</v>
      </c>
      <c r="N386" s="321" t="s">
        <v>34</v>
      </c>
      <c r="O386" s="299">
        <v>0</v>
      </c>
      <c r="P386" s="321" t="s">
        <v>34</v>
      </c>
      <c r="Q386" s="321" t="s">
        <v>461</v>
      </c>
      <c r="R386" s="321" t="s">
        <v>34</v>
      </c>
      <c r="S386" s="299">
        <v>0</v>
      </c>
      <c r="T386" s="321" t="s">
        <v>34</v>
      </c>
      <c r="U386" s="299">
        <v>0</v>
      </c>
      <c r="V386" s="321" t="s">
        <v>34</v>
      </c>
      <c r="W386" s="321" t="s">
        <v>461</v>
      </c>
      <c r="X386" s="321" t="s">
        <v>34</v>
      </c>
    </row>
    <row r="387" spans="1:24" ht="15" thickBot="1" x14ac:dyDescent="0.35">
      <c r="A387" s="4" t="s">
        <v>3286</v>
      </c>
      <c r="B387" s="309" t="s">
        <v>420</v>
      </c>
      <c r="C387" s="321" t="s">
        <v>378</v>
      </c>
      <c r="D387" s="321" t="s">
        <v>1149</v>
      </c>
      <c r="E387" s="321" t="s">
        <v>34</v>
      </c>
      <c r="F387" s="321" t="s">
        <v>1081</v>
      </c>
      <c r="G387" s="299">
        <v>1</v>
      </c>
      <c r="H387" s="322" t="s">
        <v>2010</v>
      </c>
      <c r="I387" s="299">
        <v>0.94769999999999999</v>
      </c>
      <c r="J387" s="321" t="s">
        <v>34</v>
      </c>
      <c r="K387" s="321" t="s">
        <v>34</v>
      </c>
      <c r="L387" s="321" t="s">
        <v>2011</v>
      </c>
      <c r="M387" s="299">
        <v>0.99</v>
      </c>
      <c r="N387" s="322" t="s">
        <v>1377</v>
      </c>
      <c r="O387" s="299">
        <v>0.99</v>
      </c>
      <c r="P387" s="322" t="s">
        <v>2012</v>
      </c>
      <c r="Q387" s="321" t="s">
        <v>34</v>
      </c>
      <c r="R387" s="321" t="s">
        <v>34</v>
      </c>
      <c r="S387" s="307">
        <v>0</v>
      </c>
      <c r="T387" s="321" t="s">
        <v>34</v>
      </c>
      <c r="U387" s="307">
        <v>0</v>
      </c>
      <c r="V387" s="321" t="s">
        <v>34</v>
      </c>
      <c r="W387" s="321" t="s">
        <v>34</v>
      </c>
      <c r="X387" s="321" t="s">
        <v>34</v>
      </c>
    </row>
    <row r="388" spans="1:24" ht="15" thickBot="1" x14ac:dyDescent="0.35">
      <c r="A388" s="4" t="s">
        <v>3287</v>
      </c>
      <c r="B388" s="309" t="s">
        <v>421</v>
      </c>
      <c r="C388" s="321" t="s">
        <v>378</v>
      </c>
      <c r="D388" s="321" t="s">
        <v>1131</v>
      </c>
      <c r="E388" s="321" t="s">
        <v>2015</v>
      </c>
      <c r="F388" s="321" t="s">
        <v>1087</v>
      </c>
      <c r="G388" s="299">
        <v>0.85</v>
      </c>
      <c r="H388" s="322" t="s">
        <v>2016</v>
      </c>
      <c r="I388" s="299">
        <v>0.79820000000000002</v>
      </c>
      <c r="J388" s="321" t="s">
        <v>34</v>
      </c>
      <c r="K388" s="321" t="s">
        <v>460</v>
      </c>
      <c r="L388" s="321" t="s">
        <v>1084</v>
      </c>
      <c r="M388" s="299">
        <v>0.75</v>
      </c>
      <c r="N388" s="322" t="s">
        <v>2017</v>
      </c>
      <c r="O388" s="299">
        <v>0.70920000000000005</v>
      </c>
      <c r="P388" s="321" t="s">
        <v>34</v>
      </c>
      <c r="Q388" s="321" t="s">
        <v>460</v>
      </c>
      <c r="R388" s="321" t="s">
        <v>1084</v>
      </c>
      <c r="S388" s="299">
        <v>0.38</v>
      </c>
      <c r="T388" s="322" t="s">
        <v>1162</v>
      </c>
      <c r="U388" s="299">
        <v>0.38</v>
      </c>
      <c r="V388" s="321" t="s">
        <v>34</v>
      </c>
      <c r="W388" s="321" t="s">
        <v>460</v>
      </c>
      <c r="X388" s="321" t="s">
        <v>1084</v>
      </c>
    </row>
  </sheetData>
  <sortState ref="B2:Y386">
    <sortCondition ref="C2:C386"/>
    <sortCondition ref="B2:B386"/>
  </sortState>
  <hyperlinks>
    <hyperlink ref="G1" location="'Table of Contents'!A1" display="Return to Table of Contents"/>
    <hyperlink ref="G1:I1" location="'Table of Contents'!A1" display="Return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8"/>
  <sheetViews>
    <sheetView zoomScale="75" zoomScaleNormal="75" workbookViewId="0">
      <pane ySplit="3" topLeftCell="A4" activePane="bottomLeft" state="frozen"/>
      <selection pane="bottomLeft" activeCell="B4" sqref="B4"/>
    </sheetView>
  </sheetViews>
  <sheetFormatPr defaultRowHeight="14.4" x14ac:dyDescent="0.3"/>
  <cols>
    <col min="1" max="1" width="8.88671875" style="312"/>
    <col min="2" max="2" width="49.77734375" style="312" bestFit="1" customWidth="1"/>
    <col min="3" max="3" width="25.5546875" style="312" bestFit="1" customWidth="1"/>
    <col min="4" max="4" width="14.77734375" style="312" customWidth="1"/>
    <col min="5" max="5" width="12.109375" style="324" bestFit="1" customWidth="1"/>
    <col min="6" max="6" width="11.5546875" style="324" bestFit="1" customWidth="1"/>
    <col min="7" max="7" width="11.109375" style="354" bestFit="1" customWidth="1"/>
    <col min="8" max="8" width="11.109375" style="353" bestFit="1" customWidth="1"/>
    <col min="9" max="9" width="13" style="353" bestFit="1" customWidth="1"/>
    <col min="10" max="10" width="12.88671875" style="353" customWidth="1"/>
    <col min="11" max="11" width="12.44140625" style="353" customWidth="1"/>
    <col min="12" max="12" width="12.33203125" style="353" customWidth="1"/>
    <col min="13" max="13" width="11.109375" style="353" bestFit="1" customWidth="1"/>
    <col min="14" max="14" width="12.109375" style="354" customWidth="1"/>
    <col min="15" max="16" width="11.109375" style="353" bestFit="1" customWidth="1"/>
    <col min="17" max="17" width="13.88671875" style="353" customWidth="1"/>
    <col min="18" max="18" width="11.109375" style="353" bestFit="1" customWidth="1"/>
    <col min="19" max="19" width="12.5546875" style="353" customWidth="1"/>
    <col min="20" max="20" width="11.109375" style="353" bestFit="1" customWidth="1"/>
    <col min="21" max="21" width="12.88671875" style="353" customWidth="1"/>
    <col min="22" max="22" width="11.5546875" style="353" bestFit="1" customWidth="1"/>
    <col min="23" max="23" width="12.5546875" style="353" bestFit="1" customWidth="1"/>
    <col min="24" max="24" width="14.21875" style="353" customWidth="1"/>
    <col min="25" max="25" width="12.88671875" style="353" customWidth="1"/>
    <col min="26" max="26" width="12.5546875" style="353" bestFit="1" customWidth="1"/>
    <col min="27" max="27" width="11.109375" style="354" bestFit="1" customWidth="1"/>
    <col min="28" max="28" width="12.44140625" style="376" customWidth="1"/>
    <col min="29" max="16384" width="8.88671875" style="312"/>
  </cols>
  <sheetData>
    <row r="1" spans="1:28" customFormat="1" ht="18" x14ac:dyDescent="0.35">
      <c r="B1" s="16" t="s">
        <v>2546</v>
      </c>
      <c r="C1" s="12"/>
      <c r="D1" s="13" t="s">
        <v>441</v>
      </c>
      <c r="E1" s="12"/>
      <c r="F1" s="14"/>
      <c r="G1" s="634" t="s">
        <v>2545</v>
      </c>
      <c r="H1" s="643"/>
      <c r="I1" s="642"/>
      <c r="J1" s="12"/>
      <c r="O1" s="60"/>
      <c r="P1" s="60"/>
      <c r="S1" s="29"/>
    </row>
    <row r="2" spans="1:28" ht="15" thickBot="1" x14ac:dyDescent="0.35"/>
    <row r="3" spans="1:28" s="269" customFormat="1" ht="87" thickBot="1" x14ac:dyDescent="0.35">
      <c r="A3" s="269" t="s">
        <v>3174</v>
      </c>
      <c r="B3" s="325" t="s">
        <v>0</v>
      </c>
      <c r="C3" s="326" t="s">
        <v>1</v>
      </c>
      <c r="D3" s="326" t="s">
        <v>1054</v>
      </c>
      <c r="E3" s="327" t="s">
        <v>2</v>
      </c>
      <c r="F3" s="327" t="s">
        <v>3</v>
      </c>
      <c r="G3" s="326" t="s">
        <v>2018</v>
      </c>
      <c r="H3" s="445" t="s">
        <v>2019</v>
      </c>
      <c r="I3" s="445" t="s">
        <v>2020</v>
      </c>
      <c r="J3" s="445" t="s">
        <v>2021</v>
      </c>
      <c r="K3" s="445" t="s">
        <v>2022</v>
      </c>
      <c r="L3" s="445" t="s">
        <v>2023</v>
      </c>
      <c r="M3" s="445" t="s">
        <v>2024</v>
      </c>
      <c r="N3" s="326" t="s">
        <v>2025</v>
      </c>
      <c r="O3" s="445" t="s">
        <v>2561</v>
      </c>
      <c r="P3" s="445" t="s">
        <v>2562</v>
      </c>
      <c r="Q3" s="445" t="s">
        <v>2563</v>
      </c>
      <c r="R3" s="445" t="s">
        <v>2564</v>
      </c>
      <c r="S3" s="445" t="s">
        <v>2565</v>
      </c>
      <c r="T3" s="445" t="s">
        <v>2566</v>
      </c>
      <c r="U3" s="445" t="s">
        <v>2026</v>
      </c>
      <c r="V3" s="445" t="s">
        <v>2027</v>
      </c>
      <c r="W3" s="445" t="s">
        <v>2028</v>
      </c>
      <c r="X3" s="445" t="s">
        <v>2029</v>
      </c>
      <c r="Y3" s="445" t="s">
        <v>2030</v>
      </c>
      <c r="Z3" s="445" t="s">
        <v>2031</v>
      </c>
      <c r="AA3" s="326" t="s">
        <v>422</v>
      </c>
      <c r="AB3" s="464" t="s">
        <v>2560</v>
      </c>
    </row>
    <row r="4" spans="1:28" ht="15" thickBot="1" x14ac:dyDescent="0.35">
      <c r="A4" s="4" t="s">
        <v>3175</v>
      </c>
      <c r="B4" s="328" t="s">
        <v>12</v>
      </c>
      <c r="C4" s="329" t="s">
        <v>13</v>
      </c>
      <c r="D4" s="330" t="s">
        <v>1102</v>
      </c>
      <c r="E4" s="331">
        <v>41456</v>
      </c>
      <c r="F4" s="331">
        <v>41820</v>
      </c>
      <c r="G4" s="355">
        <v>1001</v>
      </c>
      <c r="H4" s="356">
        <v>4167</v>
      </c>
      <c r="I4" s="356">
        <v>106297</v>
      </c>
      <c r="J4" s="356">
        <v>0</v>
      </c>
      <c r="K4" s="356">
        <v>0</v>
      </c>
      <c r="L4" s="356">
        <v>110464</v>
      </c>
      <c r="M4" s="357">
        <v>9137</v>
      </c>
      <c r="N4" s="344">
        <v>284</v>
      </c>
      <c r="O4" s="345">
        <v>0</v>
      </c>
      <c r="P4" s="345">
        <v>0</v>
      </c>
      <c r="Q4" s="345">
        <v>0</v>
      </c>
      <c r="R4" s="345">
        <v>2000</v>
      </c>
      <c r="S4" s="345">
        <v>2000</v>
      </c>
      <c r="T4" s="346">
        <v>0</v>
      </c>
      <c r="U4" s="358">
        <v>112464</v>
      </c>
      <c r="V4" s="359">
        <v>9137</v>
      </c>
      <c r="W4" s="359">
        <v>121601</v>
      </c>
      <c r="X4" s="359">
        <v>696</v>
      </c>
      <c r="Y4" s="359">
        <v>913</v>
      </c>
      <c r="Z4" s="359">
        <v>123210</v>
      </c>
      <c r="AA4" s="360">
        <v>1285</v>
      </c>
      <c r="AB4" s="361">
        <f>Z4/AA4</f>
        <v>95.883268482490266</v>
      </c>
    </row>
    <row r="5" spans="1:28" ht="15" thickBot="1" x14ac:dyDescent="0.35">
      <c r="A5" s="4" t="s">
        <v>3176</v>
      </c>
      <c r="B5" s="328" t="s">
        <v>16</v>
      </c>
      <c r="C5" s="332" t="s">
        <v>13</v>
      </c>
      <c r="D5" s="333" t="s">
        <v>1113</v>
      </c>
      <c r="E5" s="334">
        <v>41456</v>
      </c>
      <c r="F5" s="334">
        <v>41820</v>
      </c>
      <c r="G5" s="362">
        <v>3126</v>
      </c>
      <c r="H5" s="363">
        <v>22102</v>
      </c>
      <c r="I5" s="363">
        <v>0</v>
      </c>
      <c r="J5" s="363">
        <v>0</v>
      </c>
      <c r="K5" s="363">
        <v>0</v>
      </c>
      <c r="L5" s="363">
        <v>22102</v>
      </c>
      <c r="M5" s="364">
        <v>400</v>
      </c>
      <c r="N5" s="347">
        <v>122</v>
      </c>
      <c r="O5" s="348">
        <v>992</v>
      </c>
      <c r="P5" s="457">
        <v>0</v>
      </c>
      <c r="Q5" s="457">
        <v>0</v>
      </c>
      <c r="R5" s="457">
        <v>0</v>
      </c>
      <c r="S5" s="348">
        <v>992</v>
      </c>
      <c r="T5" s="458">
        <v>0</v>
      </c>
      <c r="U5" s="365">
        <v>23094</v>
      </c>
      <c r="V5" s="366">
        <v>400</v>
      </c>
      <c r="W5" s="366">
        <v>23494</v>
      </c>
      <c r="X5" s="366">
        <v>1620</v>
      </c>
      <c r="Y5" s="366">
        <v>0</v>
      </c>
      <c r="Z5" s="366">
        <v>25114</v>
      </c>
      <c r="AA5" s="367">
        <v>3248</v>
      </c>
      <c r="AB5" s="368">
        <f t="shared" ref="AB5:AB68" si="0">Z5/AA5</f>
        <v>7.7321428571428568</v>
      </c>
    </row>
    <row r="6" spans="1:28" ht="15" thickBot="1" x14ac:dyDescent="0.35">
      <c r="A6" s="4" t="s">
        <v>3177</v>
      </c>
      <c r="B6" s="328" t="s">
        <v>17</v>
      </c>
      <c r="C6" s="332" t="s">
        <v>13</v>
      </c>
      <c r="D6" s="333" t="s">
        <v>1165</v>
      </c>
      <c r="E6" s="334">
        <v>41365</v>
      </c>
      <c r="F6" s="334">
        <v>41729</v>
      </c>
      <c r="G6" s="362">
        <v>657</v>
      </c>
      <c r="H6" s="363">
        <v>2652</v>
      </c>
      <c r="I6" s="363">
        <v>98640</v>
      </c>
      <c r="J6" s="363">
        <v>0</v>
      </c>
      <c r="K6" s="363">
        <v>0</v>
      </c>
      <c r="L6" s="363">
        <v>101292</v>
      </c>
      <c r="M6" s="364">
        <v>7817</v>
      </c>
      <c r="N6" s="377">
        <v>0</v>
      </c>
      <c r="O6" s="457">
        <v>0</v>
      </c>
      <c r="P6" s="457">
        <v>0</v>
      </c>
      <c r="Q6" s="457">
        <v>0</v>
      </c>
      <c r="R6" s="457">
        <v>0</v>
      </c>
      <c r="S6" s="457">
        <v>0</v>
      </c>
      <c r="T6" s="458">
        <v>0</v>
      </c>
      <c r="U6" s="365">
        <v>101292</v>
      </c>
      <c r="V6" s="366">
        <v>7817</v>
      </c>
      <c r="W6" s="366">
        <v>109109</v>
      </c>
      <c r="X6" s="366">
        <v>647</v>
      </c>
      <c r="Y6" s="366">
        <v>0</v>
      </c>
      <c r="Z6" s="366">
        <v>109756</v>
      </c>
      <c r="AA6" s="367">
        <v>657</v>
      </c>
      <c r="AB6" s="368">
        <f t="shared" si="0"/>
        <v>167.05631659056317</v>
      </c>
    </row>
    <row r="7" spans="1:28" ht="15" thickBot="1" x14ac:dyDescent="0.35">
      <c r="A7" s="4" t="s">
        <v>3178</v>
      </c>
      <c r="B7" s="328" t="s">
        <v>20</v>
      </c>
      <c r="C7" s="332" t="s">
        <v>13</v>
      </c>
      <c r="D7" s="333" t="s">
        <v>1102</v>
      </c>
      <c r="E7" s="334">
        <v>41275</v>
      </c>
      <c r="F7" s="334">
        <v>41639</v>
      </c>
      <c r="G7" s="362">
        <v>3485</v>
      </c>
      <c r="H7" s="363">
        <v>11300</v>
      </c>
      <c r="I7" s="363">
        <v>102415</v>
      </c>
      <c r="J7" s="363">
        <v>0</v>
      </c>
      <c r="K7" s="363">
        <v>2000</v>
      </c>
      <c r="L7" s="363">
        <v>115715</v>
      </c>
      <c r="M7" s="364">
        <v>16582</v>
      </c>
      <c r="N7" s="347">
        <v>284</v>
      </c>
      <c r="O7" s="348">
        <v>921</v>
      </c>
      <c r="P7" s="348">
        <v>0</v>
      </c>
      <c r="Q7" s="348">
        <v>0</v>
      </c>
      <c r="R7" s="348">
        <v>2000</v>
      </c>
      <c r="S7" s="348">
        <v>2921</v>
      </c>
      <c r="T7" s="349">
        <v>0</v>
      </c>
      <c r="U7" s="365">
        <v>118636</v>
      </c>
      <c r="V7" s="366">
        <v>16582</v>
      </c>
      <c r="W7" s="366">
        <v>135218</v>
      </c>
      <c r="X7" s="366">
        <v>1881</v>
      </c>
      <c r="Y7" s="366">
        <v>0</v>
      </c>
      <c r="Z7" s="366">
        <v>137099</v>
      </c>
      <c r="AA7" s="367">
        <v>3769</v>
      </c>
      <c r="AB7" s="368">
        <f t="shared" si="0"/>
        <v>36.375431148845848</v>
      </c>
    </row>
    <row r="8" spans="1:28" ht="15" thickBot="1" x14ac:dyDescent="0.35">
      <c r="A8" s="4" t="s">
        <v>3179</v>
      </c>
      <c r="B8" s="328" t="s">
        <v>23</v>
      </c>
      <c r="C8" s="332" t="s">
        <v>13</v>
      </c>
      <c r="D8" s="333" t="s">
        <v>1172</v>
      </c>
      <c r="E8" s="334">
        <v>41365</v>
      </c>
      <c r="F8" s="334">
        <v>41729</v>
      </c>
      <c r="G8" s="362">
        <v>3150</v>
      </c>
      <c r="H8" s="363">
        <v>9782</v>
      </c>
      <c r="I8" s="363">
        <v>0</v>
      </c>
      <c r="J8" s="363">
        <v>0</v>
      </c>
      <c r="K8" s="363">
        <v>23493</v>
      </c>
      <c r="L8" s="363">
        <v>33275</v>
      </c>
      <c r="M8" s="364">
        <v>1074</v>
      </c>
      <c r="N8" s="377">
        <v>0</v>
      </c>
      <c r="O8" s="457">
        <v>0</v>
      </c>
      <c r="P8" s="457">
        <v>0</v>
      </c>
      <c r="Q8" s="457">
        <v>0</v>
      </c>
      <c r="R8" s="457">
        <v>0</v>
      </c>
      <c r="S8" s="457">
        <v>0</v>
      </c>
      <c r="T8" s="458">
        <v>0</v>
      </c>
      <c r="U8" s="365">
        <v>33275</v>
      </c>
      <c r="V8" s="366">
        <v>1074</v>
      </c>
      <c r="W8" s="366">
        <v>34349</v>
      </c>
      <c r="X8" s="366">
        <v>1857</v>
      </c>
      <c r="Y8" s="366">
        <v>0</v>
      </c>
      <c r="Z8" s="366">
        <v>36206</v>
      </c>
      <c r="AA8" s="367">
        <v>3150</v>
      </c>
      <c r="AB8" s="368">
        <f t="shared" si="0"/>
        <v>11.493968253968253</v>
      </c>
    </row>
    <row r="9" spans="1:28" ht="15" thickBot="1" x14ac:dyDescent="0.35">
      <c r="A9" s="4" t="s">
        <v>3180</v>
      </c>
      <c r="B9" s="328" t="s">
        <v>24</v>
      </c>
      <c r="C9" s="332" t="s">
        <v>13</v>
      </c>
      <c r="D9" s="333" t="s">
        <v>1179</v>
      </c>
      <c r="E9" s="334">
        <v>41456</v>
      </c>
      <c r="F9" s="334">
        <v>41820</v>
      </c>
      <c r="G9" s="362">
        <v>3811</v>
      </c>
      <c r="H9" s="363">
        <v>19390</v>
      </c>
      <c r="I9" s="363">
        <v>211427</v>
      </c>
      <c r="J9" s="363">
        <v>0</v>
      </c>
      <c r="K9" s="363">
        <v>0</v>
      </c>
      <c r="L9" s="363">
        <v>230817</v>
      </c>
      <c r="M9" s="364">
        <v>8200</v>
      </c>
      <c r="N9" s="377">
        <v>0</v>
      </c>
      <c r="O9" s="457">
        <v>0</v>
      </c>
      <c r="P9" s="457">
        <v>0</v>
      </c>
      <c r="Q9" s="457">
        <v>0</v>
      </c>
      <c r="R9" s="457">
        <v>0</v>
      </c>
      <c r="S9" s="457">
        <v>0</v>
      </c>
      <c r="T9" s="458">
        <v>0</v>
      </c>
      <c r="U9" s="365">
        <v>230817</v>
      </c>
      <c r="V9" s="366">
        <v>8200</v>
      </c>
      <c r="W9" s="366">
        <v>239017</v>
      </c>
      <c r="X9" s="366">
        <v>4432</v>
      </c>
      <c r="Y9" s="366">
        <v>0</v>
      </c>
      <c r="Z9" s="366">
        <v>243449</v>
      </c>
      <c r="AA9" s="367">
        <v>3811</v>
      </c>
      <c r="AB9" s="368">
        <f t="shared" si="0"/>
        <v>63.880608764103911</v>
      </c>
    </row>
    <row r="10" spans="1:28" ht="15" thickBot="1" x14ac:dyDescent="0.35">
      <c r="A10" s="4" t="s">
        <v>3181</v>
      </c>
      <c r="B10" s="328" t="s">
        <v>25</v>
      </c>
      <c r="C10" s="332" t="s">
        <v>13</v>
      </c>
      <c r="D10" s="333" t="s">
        <v>1179</v>
      </c>
      <c r="E10" s="334">
        <v>41456</v>
      </c>
      <c r="F10" s="334">
        <v>41820</v>
      </c>
      <c r="G10" s="362">
        <v>1364</v>
      </c>
      <c r="H10" s="363">
        <v>6940</v>
      </c>
      <c r="I10" s="363">
        <v>57645</v>
      </c>
      <c r="J10" s="363">
        <v>0</v>
      </c>
      <c r="K10" s="363">
        <v>0</v>
      </c>
      <c r="L10" s="363">
        <v>64585</v>
      </c>
      <c r="M10" s="364">
        <v>18687</v>
      </c>
      <c r="N10" s="347">
        <v>2259</v>
      </c>
      <c r="O10" s="348">
        <v>11494</v>
      </c>
      <c r="P10" s="348">
        <v>0</v>
      </c>
      <c r="Q10" s="348">
        <v>0</v>
      </c>
      <c r="R10" s="348">
        <v>1500</v>
      </c>
      <c r="S10" s="348">
        <v>12994</v>
      </c>
      <c r="T10" s="458">
        <v>0</v>
      </c>
      <c r="U10" s="365">
        <v>77579</v>
      </c>
      <c r="V10" s="366">
        <v>18687</v>
      </c>
      <c r="W10" s="366">
        <v>96266</v>
      </c>
      <c r="X10" s="366">
        <v>1963</v>
      </c>
      <c r="Y10" s="366">
        <v>0</v>
      </c>
      <c r="Z10" s="366">
        <v>98229</v>
      </c>
      <c r="AA10" s="367">
        <v>3623</v>
      </c>
      <c r="AB10" s="368">
        <f t="shared" si="0"/>
        <v>27.112613855920507</v>
      </c>
    </row>
    <row r="11" spans="1:28" ht="15" thickBot="1" x14ac:dyDescent="0.35">
      <c r="A11" s="4" t="s">
        <v>3182</v>
      </c>
      <c r="B11" s="328" t="s">
        <v>26</v>
      </c>
      <c r="C11" s="332" t="s">
        <v>13</v>
      </c>
      <c r="D11" s="333" t="s">
        <v>1188</v>
      </c>
      <c r="E11" s="334">
        <v>41456</v>
      </c>
      <c r="F11" s="334">
        <v>41820</v>
      </c>
      <c r="G11" s="362">
        <v>1905</v>
      </c>
      <c r="H11" s="363">
        <v>12087</v>
      </c>
      <c r="I11" s="363">
        <v>0</v>
      </c>
      <c r="J11" s="363">
        <v>57747</v>
      </c>
      <c r="K11" s="363">
        <v>0</v>
      </c>
      <c r="L11" s="363">
        <v>69834</v>
      </c>
      <c r="M11" s="364">
        <v>3482</v>
      </c>
      <c r="N11" s="347">
        <v>1176</v>
      </c>
      <c r="O11" s="348">
        <v>7462</v>
      </c>
      <c r="P11" s="348">
        <v>0</v>
      </c>
      <c r="Q11" s="348">
        <v>0</v>
      </c>
      <c r="R11" s="348">
        <v>0</v>
      </c>
      <c r="S11" s="348">
        <v>7462</v>
      </c>
      <c r="T11" s="349">
        <v>0</v>
      </c>
      <c r="U11" s="365">
        <v>77296</v>
      </c>
      <c r="V11" s="366">
        <v>3482</v>
      </c>
      <c r="W11" s="366">
        <v>80778</v>
      </c>
      <c r="X11" s="366">
        <v>1669</v>
      </c>
      <c r="Y11" s="366">
        <v>0</v>
      </c>
      <c r="Z11" s="366">
        <v>82447</v>
      </c>
      <c r="AA11" s="367">
        <v>3081</v>
      </c>
      <c r="AB11" s="368">
        <f t="shared" si="0"/>
        <v>26.759818240830899</v>
      </c>
    </row>
    <row r="12" spans="1:28" ht="15" thickBot="1" x14ac:dyDescent="0.35">
      <c r="A12" s="4" t="s">
        <v>3183</v>
      </c>
      <c r="B12" s="328" t="s">
        <v>27</v>
      </c>
      <c r="C12" s="332" t="s">
        <v>13</v>
      </c>
      <c r="D12" s="333" t="s">
        <v>1179</v>
      </c>
      <c r="E12" s="334">
        <v>41548</v>
      </c>
      <c r="F12" s="334">
        <v>41912</v>
      </c>
      <c r="G12" s="362">
        <v>2937</v>
      </c>
      <c r="H12" s="363">
        <v>19597</v>
      </c>
      <c r="I12" s="363">
        <v>0</v>
      </c>
      <c r="J12" s="363">
        <v>0</v>
      </c>
      <c r="K12" s="363">
        <v>13500</v>
      </c>
      <c r="L12" s="363">
        <v>33097</v>
      </c>
      <c r="M12" s="364">
        <v>11833</v>
      </c>
      <c r="N12" s="377">
        <v>0</v>
      </c>
      <c r="O12" s="348">
        <v>0</v>
      </c>
      <c r="P12" s="348">
        <v>0</v>
      </c>
      <c r="Q12" s="348">
        <v>0</v>
      </c>
      <c r="R12" s="348">
        <v>0</v>
      </c>
      <c r="S12" s="348">
        <v>0</v>
      </c>
      <c r="T12" s="349">
        <v>0</v>
      </c>
      <c r="U12" s="365">
        <v>33097</v>
      </c>
      <c r="V12" s="366">
        <v>11833</v>
      </c>
      <c r="W12" s="366">
        <v>44930</v>
      </c>
      <c r="X12" s="366">
        <v>2870</v>
      </c>
      <c r="Y12" s="366">
        <v>1044</v>
      </c>
      <c r="Z12" s="366">
        <v>48844</v>
      </c>
      <c r="AA12" s="367">
        <v>2937</v>
      </c>
      <c r="AB12" s="368">
        <f t="shared" si="0"/>
        <v>16.63057541709227</v>
      </c>
    </row>
    <row r="13" spans="1:28" ht="15" thickBot="1" x14ac:dyDescent="0.35">
      <c r="A13" s="4" t="s">
        <v>3184</v>
      </c>
      <c r="B13" s="328" t="s">
        <v>30</v>
      </c>
      <c r="C13" s="332" t="s">
        <v>13</v>
      </c>
      <c r="D13" s="333" t="s">
        <v>1241</v>
      </c>
      <c r="E13" s="334">
        <v>41548</v>
      </c>
      <c r="F13" s="334">
        <v>41912</v>
      </c>
      <c r="G13" s="362">
        <v>2611</v>
      </c>
      <c r="H13" s="363">
        <v>7000</v>
      </c>
      <c r="I13" s="363">
        <v>0</v>
      </c>
      <c r="J13" s="363">
        <v>0</v>
      </c>
      <c r="K13" s="363">
        <v>0</v>
      </c>
      <c r="L13" s="363">
        <v>7000</v>
      </c>
      <c r="M13" s="364">
        <v>19000</v>
      </c>
      <c r="N13" s="377">
        <v>0</v>
      </c>
      <c r="O13" s="457">
        <v>0</v>
      </c>
      <c r="P13" s="457">
        <v>0</v>
      </c>
      <c r="Q13" s="457">
        <v>0</v>
      </c>
      <c r="R13" s="457">
        <v>0</v>
      </c>
      <c r="S13" s="457">
        <v>0</v>
      </c>
      <c r="T13" s="458">
        <v>0</v>
      </c>
      <c r="U13" s="365">
        <v>7000</v>
      </c>
      <c r="V13" s="366">
        <v>19000</v>
      </c>
      <c r="W13" s="366">
        <v>26000</v>
      </c>
      <c r="X13" s="366">
        <v>1200</v>
      </c>
      <c r="Y13" s="366">
        <v>0</v>
      </c>
      <c r="Z13" s="366">
        <v>27200</v>
      </c>
      <c r="AA13" s="367">
        <v>2611</v>
      </c>
      <c r="AB13" s="368">
        <f t="shared" si="0"/>
        <v>10.417464572960551</v>
      </c>
    </row>
    <row r="14" spans="1:28" ht="15" thickBot="1" x14ac:dyDescent="0.35">
      <c r="A14" s="4" t="s">
        <v>3185</v>
      </c>
      <c r="B14" s="328" t="s">
        <v>31</v>
      </c>
      <c r="C14" s="332" t="s">
        <v>13</v>
      </c>
      <c r="D14" s="333" t="s">
        <v>1261</v>
      </c>
      <c r="E14" s="334">
        <v>41365</v>
      </c>
      <c r="F14" s="334">
        <v>41729</v>
      </c>
      <c r="G14" s="362">
        <v>722</v>
      </c>
      <c r="H14" s="363">
        <v>2774</v>
      </c>
      <c r="I14" s="363">
        <v>21197</v>
      </c>
      <c r="J14" s="363">
        <v>0</v>
      </c>
      <c r="K14" s="363">
        <v>0</v>
      </c>
      <c r="L14" s="363">
        <v>23971</v>
      </c>
      <c r="M14" s="364">
        <v>306</v>
      </c>
      <c r="N14" s="377">
        <v>0</v>
      </c>
      <c r="O14" s="348">
        <v>0</v>
      </c>
      <c r="P14" s="348">
        <v>0</v>
      </c>
      <c r="Q14" s="348">
        <v>0</v>
      </c>
      <c r="R14" s="348">
        <v>0</v>
      </c>
      <c r="S14" s="348">
        <v>0</v>
      </c>
      <c r="T14" s="458">
        <v>0</v>
      </c>
      <c r="U14" s="365">
        <v>23971</v>
      </c>
      <c r="V14" s="366">
        <v>306</v>
      </c>
      <c r="W14" s="366">
        <v>24277</v>
      </c>
      <c r="X14" s="366">
        <v>361</v>
      </c>
      <c r="Y14" s="366">
        <v>0</v>
      </c>
      <c r="Z14" s="366">
        <v>24638</v>
      </c>
      <c r="AA14" s="367">
        <v>722</v>
      </c>
      <c r="AB14" s="368">
        <f t="shared" si="0"/>
        <v>34.124653739612185</v>
      </c>
    </row>
    <row r="15" spans="1:28" ht="15" thickBot="1" x14ac:dyDescent="0.35">
      <c r="A15" s="4" t="s">
        <v>3186</v>
      </c>
      <c r="B15" s="328" t="s">
        <v>32</v>
      </c>
      <c r="C15" s="332" t="s">
        <v>13</v>
      </c>
      <c r="D15" s="333" t="s">
        <v>1102</v>
      </c>
      <c r="E15" s="334">
        <v>41275</v>
      </c>
      <c r="F15" s="334">
        <v>41639</v>
      </c>
      <c r="G15" s="362">
        <v>3302</v>
      </c>
      <c r="H15" s="363">
        <v>7336</v>
      </c>
      <c r="I15" s="363">
        <v>87065</v>
      </c>
      <c r="J15" s="363">
        <v>0</v>
      </c>
      <c r="K15" s="363">
        <v>0</v>
      </c>
      <c r="L15" s="363">
        <v>94401</v>
      </c>
      <c r="M15" s="364">
        <v>5229</v>
      </c>
      <c r="N15" s="347">
        <v>577</v>
      </c>
      <c r="O15" s="348">
        <v>1623</v>
      </c>
      <c r="P15" s="348">
        <v>0</v>
      </c>
      <c r="Q15" s="348">
        <v>0</v>
      </c>
      <c r="R15" s="348">
        <v>1800</v>
      </c>
      <c r="S15" s="348">
        <v>3423</v>
      </c>
      <c r="T15" s="349">
        <v>0</v>
      </c>
      <c r="U15" s="365">
        <v>97824</v>
      </c>
      <c r="V15" s="366">
        <v>5229</v>
      </c>
      <c r="W15" s="366">
        <v>103053</v>
      </c>
      <c r="X15" s="366">
        <v>1936</v>
      </c>
      <c r="Y15" s="366">
        <v>0</v>
      </c>
      <c r="Z15" s="366">
        <v>104989</v>
      </c>
      <c r="AA15" s="367">
        <v>3879</v>
      </c>
      <c r="AB15" s="368">
        <f t="shared" si="0"/>
        <v>27.065996390822377</v>
      </c>
    </row>
    <row r="16" spans="1:28" ht="15" thickBot="1" x14ac:dyDescent="0.35">
      <c r="A16" s="4" t="s">
        <v>3187</v>
      </c>
      <c r="B16" s="328" t="s">
        <v>33</v>
      </c>
      <c r="C16" s="332" t="s">
        <v>13</v>
      </c>
      <c r="D16" s="333" t="s">
        <v>1288</v>
      </c>
      <c r="E16" s="334">
        <v>41365</v>
      </c>
      <c r="F16" s="334">
        <v>41729</v>
      </c>
      <c r="G16" s="362">
        <v>1137</v>
      </c>
      <c r="H16" s="363">
        <v>4599</v>
      </c>
      <c r="I16" s="363">
        <v>0</v>
      </c>
      <c r="J16" s="363">
        <v>0</v>
      </c>
      <c r="K16" s="363">
        <v>10000</v>
      </c>
      <c r="L16" s="363">
        <v>14599</v>
      </c>
      <c r="M16" s="364">
        <v>27904</v>
      </c>
      <c r="N16" s="347">
        <v>358</v>
      </c>
      <c r="O16" s="348">
        <v>1448</v>
      </c>
      <c r="P16" s="348">
        <v>0</v>
      </c>
      <c r="Q16" s="348">
        <v>0</v>
      </c>
      <c r="R16" s="348">
        <v>0</v>
      </c>
      <c r="S16" s="348">
        <v>1448</v>
      </c>
      <c r="T16" s="349">
        <v>0</v>
      </c>
      <c r="U16" s="365">
        <v>16047</v>
      </c>
      <c r="V16" s="366">
        <v>27904</v>
      </c>
      <c r="W16" s="366">
        <v>43951</v>
      </c>
      <c r="X16" s="366">
        <v>372</v>
      </c>
      <c r="Y16" s="366">
        <v>0</v>
      </c>
      <c r="Z16" s="366">
        <v>44323</v>
      </c>
      <c r="AA16" s="367">
        <v>1495</v>
      </c>
      <c r="AB16" s="368">
        <f t="shared" si="0"/>
        <v>29.647491638795987</v>
      </c>
    </row>
    <row r="17" spans="1:28" ht="15" thickBot="1" x14ac:dyDescent="0.35">
      <c r="A17" s="4" t="s">
        <v>3188</v>
      </c>
      <c r="B17" s="328" t="s">
        <v>35</v>
      </c>
      <c r="C17" s="332" t="s">
        <v>13</v>
      </c>
      <c r="D17" s="333" t="s">
        <v>1079</v>
      </c>
      <c r="E17" s="334">
        <v>41365</v>
      </c>
      <c r="F17" s="334">
        <v>41729</v>
      </c>
      <c r="G17" s="362">
        <v>3604</v>
      </c>
      <c r="H17" s="363">
        <v>13931</v>
      </c>
      <c r="I17" s="363">
        <v>86025</v>
      </c>
      <c r="J17" s="363">
        <v>27068</v>
      </c>
      <c r="K17" s="363">
        <v>0</v>
      </c>
      <c r="L17" s="363">
        <v>127024</v>
      </c>
      <c r="M17" s="364">
        <v>13269</v>
      </c>
      <c r="N17" s="377">
        <v>0</v>
      </c>
      <c r="O17" s="457">
        <v>0</v>
      </c>
      <c r="P17" s="457">
        <v>0</v>
      </c>
      <c r="Q17" s="457">
        <v>0</v>
      </c>
      <c r="R17" s="457">
        <v>0</v>
      </c>
      <c r="S17" s="457">
        <v>0</v>
      </c>
      <c r="T17" s="458">
        <v>0</v>
      </c>
      <c r="U17" s="365">
        <v>127024</v>
      </c>
      <c r="V17" s="366">
        <v>13269</v>
      </c>
      <c r="W17" s="366">
        <v>140293</v>
      </c>
      <c r="X17" s="366">
        <v>1953</v>
      </c>
      <c r="Y17" s="366">
        <v>0</v>
      </c>
      <c r="Z17" s="366">
        <v>142246</v>
      </c>
      <c r="AA17" s="367">
        <v>3604</v>
      </c>
      <c r="AB17" s="368">
        <f t="shared" si="0"/>
        <v>39.468923418423977</v>
      </c>
    </row>
    <row r="18" spans="1:28" ht="15" thickBot="1" x14ac:dyDescent="0.35">
      <c r="A18" s="4" t="s">
        <v>3189</v>
      </c>
      <c r="B18" s="328" t="s">
        <v>36</v>
      </c>
      <c r="C18" s="332" t="s">
        <v>13</v>
      </c>
      <c r="D18" s="333" t="s">
        <v>1241</v>
      </c>
      <c r="E18" s="334">
        <v>41365</v>
      </c>
      <c r="F18" s="334">
        <v>41729</v>
      </c>
      <c r="G18" s="362">
        <v>3329</v>
      </c>
      <c r="H18" s="363">
        <v>9065</v>
      </c>
      <c r="I18" s="363">
        <v>84393</v>
      </c>
      <c r="J18" s="363">
        <v>10000</v>
      </c>
      <c r="K18" s="363">
        <v>0</v>
      </c>
      <c r="L18" s="363">
        <v>103458</v>
      </c>
      <c r="M18" s="364">
        <v>4392</v>
      </c>
      <c r="N18" s="347">
        <v>474</v>
      </c>
      <c r="O18" s="348">
        <v>1291</v>
      </c>
      <c r="P18" s="457">
        <v>0</v>
      </c>
      <c r="Q18" s="348">
        <v>400</v>
      </c>
      <c r="R18" s="457">
        <v>0</v>
      </c>
      <c r="S18" s="348">
        <v>1691</v>
      </c>
      <c r="T18" s="458">
        <v>0</v>
      </c>
      <c r="U18" s="365">
        <v>105149</v>
      </c>
      <c r="V18" s="366">
        <v>4392</v>
      </c>
      <c r="W18" s="366">
        <v>109541</v>
      </c>
      <c r="X18" s="366">
        <v>1898</v>
      </c>
      <c r="Y18" s="366">
        <v>0</v>
      </c>
      <c r="Z18" s="366">
        <v>111439</v>
      </c>
      <c r="AA18" s="367">
        <v>3803</v>
      </c>
      <c r="AB18" s="368">
        <f t="shared" si="0"/>
        <v>29.302918748356561</v>
      </c>
    </row>
    <row r="19" spans="1:28" ht="15" thickBot="1" x14ac:dyDescent="0.35">
      <c r="A19" s="4" t="s">
        <v>3190</v>
      </c>
      <c r="B19" s="328" t="s">
        <v>37</v>
      </c>
      <c r="C19" s="332" t="s">
        <v>13</v>
      </c>
      <c r="D19" s="333" t="s">
        <v>1237</v>
      </c>
      <c r="E19" s="334">
        <v>41365</v>
      </c>
      <c r="F19" s="334">
        <v>41729</v>
      </c>
      <c r="G19" s="362">
        <v>1284</v>
      </c>
      <c r="H19" s="363">
        <v>7615</v>
      </c>
      <c r="I19" s="363">
        <v>47791</v>
      </c>
      <c r="J19" s="363">
        <v>30000</v>
      </c>
      <c r="K19" s="363">
        <v>0</v>
      </c>
      <c r="L19" s="363">
        <v>85406</v>
      </c>
      <c r="M19" s="364">
        <v>8086</v>
      </c>
      <c r="N19" s="347">
        <v>1089</v>
      </c>
      <c r="O19" s="348">
        <v>6273</v>
      </c>
      <c r="P19" s="348">
        <v>0</v>
      </c>
      <c r="Q19" s="348">
        <v>0</v>
      </c>
      <c r="R19" s="348">
        <v>1880</v>
      </c>
      <c r="S19" s="348">
        <v>8153</v>
      </c>
      <c r="T19" s="349">
        <v>0</v>
      </c>
      <c r="U19" s="365">
        <v>93559</v>
      </c>
      <c r="V19" s="366">
        <v>8086</v>
      </c>
      <c r="W19" s="366">
        <v>101645</v>
      </c>
      <c r="X19" s="366">
        <v>1184</v>
      </c>
      <c r="Y19" s="366">
        <v>0</v>
      </c>
      <c r="Z19" s="366">
        <v>102829</v>
      </c>
      <c r="AA19" s="367">
        <v>2373</v>
      </c>
      <c r="AB19" s="368">
        <f t="shared" si="0"/>
        <v>43.332911925832278</v>
      </c>
    </row>
    <row r="20" spans="1:28" ht="15" thickBot="1" x14ac:dyDescent="0.35">
      <c r="A20" s="4" t="s">
        <v>3191</v>
      </c>
      <c r="B20" s="328" t="s">
        <v>38</v>
      </c>
      <c r="C20" s="332" t="s">
        <v>13</v>
      </c>
      <c r="D20" s="333" t="s">
        <v>1165</v>
      </c>
      <c r="E20" s="334">
        <v>41456</v>
      </c>
      <c r="F20" s="334">
        <v>41820</v>
      </c>
      <c r="G20" s="362">
        <v>2598</v>
      </c>
      <c r="H20" s="363">
        <v>10366</v>
      </c>
      <c r="I20" s="363">
        <v>74779</v>
      </c>
      <c r="J20" s="363">
        <v>0</v>
      </c>
      <c r="K20" s="363">
        <v>0</v>
      </c>
      <c r="L20" s="363">
        <v>85145</v>
      </c>
      <c r="M20" s="364">
        <v>47586</v>
      </c>
      <c r="N20" s="347">
        <v>1355</v>
      </c>
      <c r="O20" s="348">
        <v>5096</v>
      </c>
      <c r="P20" s="457">
        <v>0</v>
      </c>
      <c r="Q20" s="457">
        <v>0</v>
      </c>
      <c r="R20" s="457">
        <v>0</v>
      </c>
      <c r="S20" s="348">
        <v>5096</v>
      </c>
      <c r="T20" s="458">
        <v>0</v>
      </c>
      <c r="U20" s="365">
        <v>90241</v>
      </c>
      <c r="V20" s="366">
        <v>47586</v>
      </c>
      <c r="W20" s="366">
        <v>137827</v>
      </c>
      <c r="X20" s="366">
        <v>2142</v>
      </c>
      <c r="Y20" s="366">
        <v>0</v>
      </c>
      <c r="Z20" s="366">
        <v>139969</v>
      </c>
      <c r="AA20" s="367">
        <v>3953</v>
      </c>
      <c r="AB20" s="368">
        <f t="shared" si="0"/>
        <v>35.408297495572981</v>
      </c>
    </row>
    <row r="21" spans="1:28" ht="15" thickBot="1" x14ac:dyDescent="0.35">
      <c r="A21" s="4" t="s">
        <v>3192</v>
      </c>
      <c r="B21" s="328" t="s">
        <v>39</v>
      </c>
      <c r="C21" s="332" t="s">
        <v>13</v>
      </c>
      <c r="D21" s="333" t="s">
        <v>1339</v>
      </c>
      <c r="E21" s="334">
        <v>41365</v>
      </c>
      <c r="F21" s="334">
        <v>41729</v>
      </c>
      <c r="G21" s="362">
        <v>3228</v>
      </c>
      <c r="H21" s="363">
        <v>11360</v>
      </c>
      <c r="I21" s="363">
        <v>47835</v>
      </c>
      <c r="J21" s="363">
        <v>10000</v>
      </c>
      <c r="K21" s="363">
        <v>0</v>
      </c>
      <c r="L21" s="363">
        <v>69195</v>
      </c>
      <c r="M21" s="364">
        <v>26846</v>
      </c>
      <c r="N21" s="377">
        <v>0</v>
      </c>
      <c r="O21" s="457">
        <v>0</v>
      </c>
      <c r="P21" s="457">
        <v>0</v>
      </c>
      <c r="Q21" s="457">
        <v>0</v>
      </c>
      <c r="R21" s="457">
        <v>0</v>
      </c>
      <c r="S21" s="457">
        <v>0</v>
      </c>
      <c r="T21" s="458">
        <v>0</v>
      </c>
      <c r="U21" s="365">
        <v>69195</v>
      </c>
      <c r="V21" s="366">
        <v>26846</v>
      </c>
      <c r="W21" s="366">
        <v>96041</v>
      </c>
      <c r="X21" s="366">
        <v>1854</v>
      </c>
      <c r="Y21" s="366">
        <v>0</v>
      </c>
      <c r="Z21" s="366">
        <v>97895</v>
      </c>
      <c r="AA21" s="367">
        <v>3228</v>
      </c>
      <c r="AB21" s="368">
        <f t="shared" si="0"/>
        <v>30.326827757125155</v>
      </c>
    </row>
    <row r="22" spans="1:28" ht="15" thickBot="1" x14ac:dyDescent="0.35">
      <c r="A22" s="4" t="s">
        <v>3193</v>
      </c>
      <c r="B22" s="328" t="s">
        <v>40</v>
      </c>
      <c r="C22" s="332" t="s">
        <v>13</v>
      </c>
      <c r="D22" s="333" t="s">
        <v>1343</v>
      </c>
      <c r="E22" s="334">
        <v>41275</v>
      </c>
      <c r="F22" s="334">
        <v>41639</v>
      </c>
      <c r="G22" s="362">
        <v>3453</v>
      </c>
      <c r="H22" s="363">
        <v>15867</v>
      </c>
      <c r="I22" s="363">
        <v>135876</v>
      </c>
      <c r="J22" s="446" t="s">
        <v>34</v>
      </c>
      <c r="K22" s="363">
        <v>5664</v>
      </c>
      <c r="L22" s="363">
        <v>157407</v>
      </c>
      <c r="M22" s="364">
        <v>18791</v>
      </c>
      <c r="N22" s="377">
        <v>0</v>
      </c>
      <c r="O22" s="457">
        <v>0</v>
      </c>
      <c r="P22" s="457">
        <v>0</v>
      </c>
      <c r="Q22" s="457">
        <v>0</v>
      </c>
      <c r="R22" s="457">
        <v>0</v>
      </c>
      <c r="S22" s="457">
        <v>0</v>
      </c>
      <c r="T22" s="458">
        <v>0</v>
      </c>
      <c r="U22" s="365">
        <v>157407</v>
      </c>
      <c r="V22" s="366">
        <v>18791</v>
      </c>
      <c r="W22" s="366">
        <v>176198</v>
      </c>
      <c r="X22" s="366">
        <v>1723</v>
      </c>
      <c r="Y22" s="366">
        <v>0</v>
      </c>
      <c r="Z22" s="366">
        <v>177921</v>
      </c>
      <c r="AA22" s="367">
        <v>3453</v>
      </c>
      <c r="AB22" s="368">
        <f t="shared" si="0"/>
        <v>51.526498696785403</v>
      </c>
    </row>
    <row r="23" spans="1:28" ht="15" thickBot="1" x14ac:dyDescent="0.35">
      <c r="A23" s="4" t="s">
        <v>3194</v>
      </c>
      <c r="B23" s="328" t="s">
        <v>41</v>
      </c>
      <c r="C23" s="332" t="s">
        <v>13</v>
      </c>
      <c r="D23" s="333" t="s">
        <v>1098</v>
      </c>
      <c r="E23" s="334">
        <v>41275</v>
      </c>
      <c r="F23" s="334">
        <v>41639</v>
      </c>
      <c r="G23" s="362">
        <v>1236</v>
      </c>
      <c r="H23" s="363">
        <v>8500</v>
      </c>
      <c r="I23" s="363">
        <v>29338</v>
      </c>
      <c r="J23" s="363">
        <v>0</v>
      </c>
      <c r="K23" s="363">
        <v>0</v>
      </c>
      <c r="L23" s="363">
        <v>37838</v>
      </c>
      <c r="M23" s="364">
        <v>1606</v>
      </c>
      <c r="N23" s="377">
        <v>0</v>
      </c>
      <c r="O23" s="348">
        <v>0</v>
      </c>
      <c r="P23" s="348">
        <v>0</v>
      </c>
      <c r="Q23" s="348">
        <v>0</v>
      </c>
      <c r="R23" s="348">
        <v>0</v>
      </c>
      <c r="S23" s="348">
        <v>0</v>
      </c>
      <c r="T23" s="349">
        <v>0</v>
      </c>
      <c r="U23" s="365">
        <v>37838</v>
      </c>
      <c r="V23" s="366">
        <v>1606</v>
      </c>
      <c r="W23" s="366">
        <v>39444</v>
      </c>
      <c r="X23" s="366">
        <v>617</v>
      </c>
      <c r="Y23" s="366">
        <v>1328</v>
      </c>
      <c r="Z23" s="366">
        <v>41389</v>
      </c>
      <c r="AA23" s="367">
        <v>1236</v>
      </c>
      <c r="AB23" s="368">
        <f t="shared" si="0"/>
        <v>33.486245954692556</v>
      </c>
    </row>
    <row r="24" spans="1:28" ht="15" thickBot="1" x14ac:dyDescent="0.35">
      <c r="A24" s="4" t="s">
        <v>3195</v>
      </c>
      <c r="B24" s="328" t="s">
        <v>42</v>
      </c>
      <c r="C24" s="332" t="s">
        <v>13</v>
      </c>
      <c r="D24" s="333" t="s">
        <v>1179</v>
      </c>
      <c r="E24" s="334">
        <v>41456</v>
      </c>
      <c r="F24" s="334">
        <v>41820</v>
      </c>
      <c r="G24" s="362">
        <v>1364</v>
      </c>
      <c r="H24" s="363">
        <v>16175</v>
      </c>
      <c r="I24" s="363">
        <v>57725</v>
      </c>
      <c r="J24" s="363">
        <v>0</v>
      </c>
      <c r="K24" s="363">
        <v>0</v>
      </c>
      <c r="L24" s="363">
        <v>73900</v>
      </c>
      <c r="M24" s="364">
        <v>47706</v>
      </c>
      <c r="N24" s="347">
        <v>1815</v>
      </c>
      <c r="O24" s="457">
        <v>0</v>
      </c>
      <c r="P24" s="457">
        <v>0</v>
      </c>
      <c r="Q24" s="457">
        <v>0</v>
      </c>
      <c r="R24" s="348">
        <v>1000</v>
      </c>
      <c r="S24" s="348">
        <v>1000</v>
      </c>
      <c r="T24" s="349">
        <v>0</v>
      </c>
      <c r="U24" s="365">
        <v>74900</v>
      </c>
      <c r="V24" s="366">
        <v>47706</v>
      </c>
      <c r="W24" s="366">
        <v>122606</v>
      </c>
      <c r="X24" s="366">
        <v>1587</v>
      </c>
      <c r="Y24" s="366">
        <v>0</v>
      </c>
      <c r="Z24" s="366">
        <v>124193</v>
      </c>
      <c r="AA24" s="367">
        <v>3179</v>
      </c>
      <c r="AB24" s="368">
        <f t="shared" si="0"/>
        <v>39.066687637621897</v>
      </c>
    </row>
    <row r="25" spans="1:28" ht="15" thickBot="1" x14ac:dyDescent="0.35">
      <c r="A25" s="4" t="s">
        <v>3196</v>
      </c>
      <c r="B25" s="328" t="s">
        <v>43</v>
      </c>
      <c r="C25" s="332" t="s">
        <v>13</v>
      </c>
      <c r="D25" s="333" t="s">
        <v>1363</v>
      </c>
      <c r="E25" s="334">
        <v>41456</v>
      </c>
      <c r="F25" s="334">
        <v>41820</v>
      </c>
      <c r="G25" s="362">
        <v>2190</v>
      </c>
      <c r="H25" s="363">
        <v>6144</v>
      </c>
      <c r="I25" s="363">
        <v>13165</v>
      </c>
      <c r="J25" s="363">
        <v>11380</v>
      </c>
      <c r="K25" s="363">
        <v>25912</v>
      </c>
      <c r="L25" s="363">
        <v>56601</v>
      </c>
      <c r="M25" s="364">
        <v>5542</v>
      </c>
      <c r="N25" s="377">
        <v>0</v>
      </c>
      <c r="O25" s="457">
        <v>0</v>
      </c>
      <c r="P25" s="457">
        <v>0</v>
      </c>
      <c r="Q25" s="457">
        <v>0</v>
      </c>
      <c r="R25" s="457">
        <v>0</v>
      </c>
      <c r="S25" s="457">
        <v>0</v>
      </c>
      <c r="T25" s="458">
        <v>0</v>
      </c>
      <c r="U25" s="365">
        <v>56601</v>
      </c>
      <c r="V25" s="366">
        <v>5542</v>
      </c>
      <c r="W25" s="366">
        <v>62143</v>
      </c>
      <c r="X25" s="366">
        <v>1187</v>
      </c>
      <c r="Y25" s="366">
        <v>0</v>
      </c>
      <c r="Z25" s="366">
        <v>63330</v>
      </c>
      <c r="AA25" s="367">
        <v>2190</v>
      </c>
      <c r="AB25" s="368">
        <f t="shared" si="0"/>
        <v>28.917808219178081</v>
      </c>
    </row>
    <row r="26" spans="1:28" ht="15" thickBot="1" x14ac:dyDescent="0.35">
      <c r="A26" s="4" t="s">
        <v>3197</v>
      </c>
      <c r="B26" s="328" t="s">
        <v>44</v>
      </c>
      <c r="C26" s="332" t="s">
        <v>13</v>
      </c>
      <c r="D26" s="333" t="s">
        <v>1085</v>
      </c>
      <c r="E26" s="334">
        <v>41365</v>
      </c>
      <c r="F26" s="334">
        <v>41729</v>
      </c>
      <c r="G26" s="362">
        <v>1526</v>
      </c>
      <c r="H26" s="363">
        <v>5746</v>
      </c>
      <c r="I26" s="363">
        <v>7417</v>
      </c>
      <c r="J26" s="363">
        <v>6077</v>
      </c>
      <c r="K26" s="363">
        <v>0</v>
      </c>
      <c r="L26" s="363">
        <v>19240</v>
      </c>
      <c r="M26" s="364">
        <v>345</v>
      </c>
      <c r="N26" s="347">
        <v>1243</v>
      </c>
      <c r="O26" s="348">
        <v>4681</v>
      </c>
      <c r="P26" s="348">
        <v>6041</v>
      </c>
      <c r="Q26" s="348">
        <v>0</v>
      </c>
      <c r="R26" s="348">
        <v>12749</v>
      </c>
      <c r="S26" s="348">
        <v>23471</v>
      </c>
      <c r="T26" s="349">
        <v>0</v>
      </c>
      <c r="U26" s="365">
        <v>42711</v>
      </c>
      <c r="V26" s="366">
        <v>345</v>
      </c>
      <c r="W26" s="366">
        <v>43056</v>
      </c>
      <c r="X26" s="366">
        <v>1834</v>
      </c>
      <c r="Y26" s="366">
        <v>0</v>
      </c>
      <c r="Z26" s="366">
        <v>44890</v>
      </c>
      <c r="AA26" s="367">
        <v>2769</v>
      </c>
      <c r="AB26" s="368">
        <f t="shared" si="0"/>
        <v>16.211628746840013</v>
      </c>
    </row>
    <row r="27" spans="1:28" ht="15" thickBot="1" x14ac:dyDescent="0.35">
      <c r="A27" s="4" t="s">
        <v>3198</v>
      </c>
      <c r="B27" s="328" t="s">
        <v>45</v>
      </c>
      <c r="C27" s="332" t="s">
        <v>13</v>
      </c>
      <c r="D27" s="333" t="s">
        <v>1221</v>
      </c>
      <c r="E27" s="334">
        <v>41365</v>
      </c>
      <c r="F27" s="334">
        <v>41729</v>
      </c>
      <c r="G27" s="362">
        <v>2363</v>
      </c>
      <c r="H27" s="363">
        <v>11797</v>
      </c>
      <c r="I27" s="363">
        <v>57539</v>
      </c>
      <c r="J27" s="363">
        <v>0</v>
      </c>
      <c r="K27" s="363">
        <v>5500</v>
      </c>
      <c r="L27" s="363">
        <v>74836</v>
      </c>
      <c r="M27" s="364">
        <v>5489</v>
      </c>
      <c r="N27" s="347">
        <v>1595</v>
      </c>
      <c r="O27" s="348">
        <v>5103</v>
      </c>
      <c r="P27" s="348">
        <v>0</v>
      </c>
      <c r="Q27" s="348">
        <v>0</v>
      </c>
      <c r="R27" s="348">
        <v>0</v>
      </c>
      <c r="S27" s="348">
        <v>5103</v>
      </c>
      <c r="T27" s="349">
        <v>711</v>
      </c>
      <c r="U27" s="365">
        <v>79939</v>
      </c>
      <c r="V27" s="366">
        <v>6200</v>
      </c>
      <c r="W27" s="366">
        <v>86139</v>
      </c>
      <c r="X27" s="366">
        <v>2144</v>
      </c>
      <c r="Y27" s="366">
        <v>0</v>
      </c>
      <c r="Z27" s="366">
        <v>88283</v>
      </c>
      <c r="AA27" s="367">
        <v>3958</v>
      </c>
      <c r="AB27" s="368">
        <f t="shared" si="0"/>
        <v>22.304951995957556</v>
      </c>
    </row>
    <row r="28" spans="1:28" ht="15" thickBot="1" x14ac:dyDescent="0.35">
      <c r="A28" s="4" t="s">
        <v>3199</v>
      </c>
      <c r="B28" s="328" t="s">
        <v>46</v>
      </c>
      <c r="C28" s="332" t="s">
        <v>13</v>
      </c>
      <c r="D28" s="333" t="s">
        <v>1418</v>
      </c>
      <c r="E28" s="334">
        <v>41275</v>
      </c>
      <c r="F28" s="334">
        <v>41639</v>
      </c>
      <c r="G28" s="362">
        <v>2791</v>
      </c>
      <c r="H28" s="363">
        <v>6973</v>
      </c>
      <c r="I28" s="363">
        <v>0</v>
      </c>
      <c r="J28" s="363">
        <v>0</v>
      </c>
      <c r="K28" s="363">
        <v>138089</v>
      </c>
      <c r="L28" s="363">
        <v>145062</v>
      </c>
      <c r="M28" s="364">
        <v>10622</v>
      </c>
      <c r="N28" s="377">
        <v>0</v>
      </c>
      <c r="O28" s="457">
        <v>0</v>
      </c>
      <c r="P28" s="457">
        <v>0</v>
      </c>
      <c r="Q28" s="457">
        <v>0</v>
      </c>
      <c r="R28" s="457">
        <v>0</v>
      </c>
      <c r="S28" s="457">
        <v>0</v>
      </c>
      <c r="T28" s="458">
        <v>0</v>
      </c>
      <c r="U28" s="365">
        <v>145062</v>
      </c>
      <c r="V28" s="366">
        <v>10622</v>
      </c>
      <c r="W28" s="366">
        <v>155684</v>
      </c>
      <c r="X28" s="366">
        <v>1392</v>
      </c>
      <c r="Y28" s="366">
        <v>0</v>
      </c>
      <c r="Z28" s="366">
        <v>157076</v>
      </c>
      <c r="AA28" s="367">
        <v>2791</v>
      </c>
      <c r="AB28" s="368">
        <f t="shared" si="0"/>
        <v>56.27946972411322</v>
      </c>
    </row>
    <row r="29" spans="1:28" ht="15" thickBot="1" x14ac:dyDescent="0.35">
      <c r="A29" s="4" t="s">
        <v>3200</v>
      </c>
      <c r="B29" s="328" t="s">
        <v>47</v>
      </c>
      <c r="C29" s="332" t="s">
        <v>13</v>
      </c>
      <c r="D29" s="333" t="s">
        <v>1075</v>
      </c>
      <c r="E29" s="334">
        <v>41456</v>
      </c>
      <c r="F29" s="334">
        <v>41820</v>
      </c>
      <c r="G29" s="362">
        <v>3150</v>
      </c>
      <c r="H29" s="363">
        <v>4733</v>
      </c>
      <c r="I29" s="363">
        <v>178095</v>
      </c>
      <c r="J29" s="363">
        <v>0</v>
      </c>
      <c r="K29" s="363">
        <v>0</v>
      </c>
      <c r="L29" s="363">
        <v>182828</v>
      </c>
      <c r="M29" s="364">
        <v>3528</v>
      </c>
      <c r="N29" s="377">
        <v>0</v>
      </c>
      <c r="O29" s="457">
        <v>0</v>
      </c>
      <c r="P29" s="457">
        <v>0</v>
      </c>
      <c r="Q29" s="457">
        <v>0</v>
      </c>
      <c r="R29" s="457">
        <v>0</v>
      </c>
      <c r="S29" s="457">
        <v>0</v>
      </c>
      <c r="T29" s="458">
        <v>0</v>
      </c>
      <c r="U29" s="365">
        <v>182828</v>
      </c>
      <c r="V29" s="366">
        <v>3528</v>
      </c>
      <c r="W29" s="366">
        <v>186356</v>
      </c>
      <c r="X29" s="366">
        <v>936</v>
      </c>
      <c r="Y29" s="366">
        <v>0</v>
      </c>
      <c r="Z29" s="366">
        <v>187292</v>
      </c>
      <c r="AA29" s="367">
        <v>3150</v>
      </c>
      <c r="AB29" s="368">
        <f t="shared" si="0"/>
        <v>59.457777777777778</v>
      </c>
    </row>
    <row r="30" spans="1:28" ht="15" thickBot="1" x14ac:dyDescent="0.35">
      <c r="A30" s="4" t="s">
        <v>3201</v>
      </c>
      <c r="B30" s="328" t="s">
        <v>48</v>
      </c>
      <c r="C30" s="332" t="s">
        <v>13</v>
      </c>
      <c r="D30" s="333" t="s">
        <v>1174</v>
      </c>
      <c r="E30" s="334">
        <v>41365</v>
      </c>
      <c r="F30" s="334">
        <v>41729</v>
      </c>
      <c r="G30" s="362">
        <v>1452</v>
      </c>
      <c r="H30" s="363">
        <v>13213</v>
      </c>
      <c r="I30" s="363">
        <v>51398</v>
      </c>
      <c r="J30" s="363">
        <v>0</v>
      </c>
      <c r="K30" s="363">
        <v>0</v>
      </c>
      <c r="L30" s="363">
        <v>64611</v>
      </c>
      <c r="M30" s="364">
        <v>6420</v>
      </c>
      <c r="N30" s="347">
        <v>1591</v>
      </c>
      <c r="O30" s="348">
        <v>14475</v>
      </c>
      <c r="P30" s="348">
        <v>0</v>
      </c>
      <c r="Q30" s="348">
        <v>0</v>
      </c>
      <c r="R30" s="348">
        <v>750</v>
      </c>
      <c r="S30" s="348">
        <v>15225</v>
      </c>
      <c r="T30" s="349">
        <v>0</v>
      </c>
      <c r="U30" s="365">
        <v>79836</v>
      </c>
      <c r="V30" s="366">
        <v>6420</v>
      </c>
      <c r="W30" s="366">
        <v>86256</v>
      </c>
      <c r="X30" s="366">
        <v>1649</v>
      </c>
      <c r="Y30" s="366">
        <v>0</v>
      </c>
      <c r="Z30" s="366">
        <v>87905</v>
      </c>
      <c r="AA30" s="367">
        <v>3043</v>
      </c>
      <c r="AB30" s="368">
        <f t="shared" si="0"/>
        <v>28.8876109102859</v>
      </c>
    </row>
    <row r="31" spans="1:28" ht="15" thickBot="1" x14ac:dyDescent="0.35">
      <c r="A31" s="4" t="s">
        <v>3202</v>
      </c>
      <c r="B31" s="328" t="s">
        <v>49</v>
      </c>
      <c r="C31" s="332" t="s">
        <v>13</v>
      </c>
      <c r="D31" s="333" t="s">
        <v>1362</v>
      </c>
      <c r="E31" s="334">
        <v>41365</v>
      </c>
      <c r="F31" s="334">
        <v>41729</v>
      </c>
      <c r="G31" s="362">
        <v>2047</v>
      </c>
      <c r="H31" s="363">
        <v>4898</v>
      </c>
      <c r="I31" s="363">
        <v>0</v>
      </c>
      <c r="J31" s="363">
        <v>0</v>
      </c>
      <c r="K31" s="363">
        <v>13900</v>
      </c>
      <c r="L31" s="363">
        <v>18798</v>
      </c>
      <c r="M31" s="364">
        <v>890</v>
      </c>
      <c r="N31" s="377">
        <v>0</v>
      </c>
      <c r="O31" s="348">
        <v>0</v>
      </c>
      <c r="P31" s="348">
        <v>0</v>
      </c>
      <c r="Q31" s="348">
        <v>0</v>
      </c>
      <c r="R31" s="348">
        <v>0</v>
      </c>
      <c r="S31" s="348">
        <v>0</v>
      </c>
      <c r="T31" s="349">
        <v>0</v>
      </c>
      <c r="U31" s="365">
        <v>18798</v>
      </c>
      <c r="V31" s="366">
        <v>890</v>
      </c>
      <c r="W31" s="366">
        <v>19688</v>
      </c>
      <c r="X31" s="366">
        <v>755</v>
      </c>
      <c r="Y31" s="366">
        <v>0</v>
      </c>
      <c r="Z31" s="366">
        <v>20443</v>
      </c>
      <c r="AA31" s="367">
        <v>2047</v>
      </c>
      <c r="AB31" s="368">
        <f t="shared" si="0"/>
        <v>9.9868099658036158</v>
      </c>
    </row>
    <row r="32" spans="1:28" ht="15" thickBot="1" x14ac:dyDescent="0.35">
      <c r="A32" s="4" t="s">
        <v>3203</v>
      </c>
      <c r="B32" s="328" t="s">
        <v>50</v>
      </c>
      <c r="C32" s="332" t="s">
        <v>13</v>
      </c>
      <c r="D32" s="333" t="s">
        <v>1466</v>
      </c>
      <c r="E32" s="334">
        <v>41275</v>
      </c>
      <c r="F32" s="334">
        <v>41639</v>
      </c>
      <c r="G32" s="362">
        <v>3650</v>
      </c>
      <c r="H32" s="363">
        <v>7428</v>
      </c>
      <c r="I32" s="363">
        <v>122192</v>
      </c>
      <c r="J32" s="363">
        <v>0</v>
      </c>
      <c r="K32" s="363">
        <v>0</v>
      </c>
      <c r="L32" s="363">
        <v>129620</v>
      </c>
      <c r="M32" s="364">
        <v>62649</v>
      </c>
      <c r="N32" s="377">
        <v>0</v>
      </c>
      <c r="O32" s="457">
        <v>0</v>
      </c>
      <c r="P32" s="457">
        <v>0</v>
      </c>
      <c r="Q32" s="457">
        <v>0</v>
      </c>
      <c r="R32" s="457">
        <v>0</v>
      </c>
      <c r="S32" s="457">
        <v>0</v>
      </c>
      <c r="T32" s="458">
        <v>0</v>
      </c>
      <c r="U32" s="365">
        <v>129620</v>
      </c>
      <c r="V32" s="366">
        <v>62649</v>
      </c>
      <c r="W32" s="366">
        <v>192269</v>
      </c>
      <c r="X32" s="366">
        <v>936</v>
      </c>
      <c r="Y32" s="366">
        <v>0</v>
      </c>
      <c r="Z32" s="366">
        <v>193205</v>
      </c>
      <c r="AA32" s="367">
        <v>3650</v>
      </c>
      <c r="AB32" s="368">
        <f t="shared" si="0"/>
        <v>52.93287671232877</v>
      </c>
    </row>
    <row r="33" spans="1:28" ht="15" thickBot="1" x14ac:dyDescent="0.35">
      <c r="A33" s="4" t="s">
        <v>3204</v>
      </c>
      <c r="B33" s="328" t="s">
        <v>51</v>
      </c>
      <c r="C33" s="332" t="s">
        <v>13</v>
      </c>
      <c r="D33" s="333" t="s">
        <v>1119</v>
      </c>
      <c r="E33" s="334">
        <v>41456</v>
      </c>
      <c r="F33" s="334">
        <v>41820</v>
      </c>
      <c r="G33" s="362">
        <v>1828</v>
      </c>
      <c r="H33" s="363">
        <v>2623</v>
      </c>
      <c r="I33" s="363">
        <v>49417</v>
      </c>
      <c r="J33" s="363">
        <v>0</v>
      </c>
      <c r="K33" s="363">
        <v>5000</v>
      </c>
      <c r="L33" s="363">
        <v>57040</v>
      </c>
      <c r="M33" s="364">
        <v>1819</v>
      </c>
      <c r="N33" s="377">
        <v>0</v>
      </c>
      <c r="O33" s="457">
        <v>0</v>
      </c>
      <c r="P33" s="457">
        <v>0</v>
      </c>
      <c r="Q33" s="457">
        <v>0</v>
      </c>
      <c r="R33" s="457">
        <v>0</v>
      </c>
      <c r="S33" s="457">
        <v>0</v>
      </c>
      <c r="T33" s="458">
        <v>0</v>
      </c>
      <c r="U33" s="365">
        <v>57040</v>
      </c>
      <c r="V33" s="366">
        <v>1819</v>
      </c>
      <c r="W33" s="366">
        <v>58859</v>
      </c>
      <c r="X33" s="366">
        <v>0</v>
      </c>
      <c r="Y33" s="366">
        <v>0</v>
      </c>
      <c r="Z33" s="366">
        <v>58859</v>
      </c>
      <c r="AA33" s="367">
        <v>1828</v>
      </c>
      <c r="AB33" s="368">
        <f t="shared" si="0"/>
        <v>32.198577680525162</v>
      </c>
    </row>
    <row r="34" spans="1:28" ht="15" thickBot="1" x14ac:dyDescent="0.35">
      <c r="A34" s="4" t="s">
        <v>3205</v>
      </c>
      <c r="B34" s="328" t="s">
        <v>52</v>
      </c>
      <c r="C34" s="332" t="s">
        <v>13</v>
      </c>
      <c r="D34" s="333" t="s">
        <v>1094</v>
      </c>
      <c r="E34" s="334">
        <v>41275</v>
      </c>
      <c r="F34" s="334">
        <v>41639</v>
      </c>
      <c r="G34" s="362">
        <v>1668</v>
      </c>
      <c r="H34" s="363">
        <v>4162</v>
      </c>
      <c r="I34" s="363">
        <v>32846</v>
      </c>
      <c r="J34" s="363">
        <v>29250</v>
      </c>
      <c r="K34" s="363">
        <v>0</v>
      </c>
      <c r="L34" s="363">
        <v>66258</v>
      </c>
      <c r="M34" s="364">
        <v>39595</v>
      </c>
      <c r="N34" s="347">
        <v>2258</v>
      </c>
      <c r="O34" s="348">
        <v>5634</v>
      </c>
      <c r="P34" s="348">
        <v>56856</v>
      </c>
      <c r="Q34" s="348">
        <v>0</v>
      </c>
      <c r="R34" s="348">
        <v>0</v>
      </c>
      <c r="S34" s="348">
        <v>62490</v>
      </c>
      <c r="T34" s="349">
        <v>0</v>
      </c>
      <c r="U34" s="365">
        <v>128748</v>
      </c>
      <c r="V34" s="366">
        <v>39595</v>
      </c>
      <c r="W34" s="366">
        <v>168343</v>
      </c>
      <c r="X34" s="366">
        <v>1959</v>
      </c>
      <c r="Y34" s="366">
        <v>0</v>
      </c>
      <c r="Z34" s="366">
        <v>170302</v>
      </c>
      <c r="AA34" s="367">
        <v>3926</v>
      </c>
      <c r="AB34" s="368">
        <f t="shared" si="0"/>
        <v>43.377992868059096</v>
      </c>
    </row>
    <row r="35" spans="1:28" ht="15" thickBot="1" x14ac:dyDescent="0.35">
      <c r="A35" s="4" t="s">
        <v>3206</v>
      </c>
      <c r="B35" s="328" t="s">
        <v>53</v>
      </c>
      <c r="C35" s="332" t="s">
        <v>13</v>
      </c>
      <c r="D35" s="333" t="s">
        <v>1290</v>
      </c>
      <c r="E35" s="334">
        <v>41456</v>
      </c>
      <c r="F35" s="334">
        <v>41820</v>
      </c>
      <c r="G35" s="362">
        <v>3038</v>
      </c>
      <c r="H35" s="363">
        <v>22432</v>
      </c>
      <c r="I35" s="363">
        <v>62774</v>
      </c>
      <c r="J35" s="363">
        <v>0</v>
      </c>
      <c r="K35" s="363">
        <v>0</v>
      </c>
      <c r="L35" s="363">
        <v>85206</v>
      </c>
      <c r="M35" s="364">
        <v>24391</v>
      </c>
      <c r="N35" s="377">
        <v>0</v>
      </c>
      <c r="O35" s="457">
        <v>0</v>
      </c>
      <c r="P35" s="457">
        <v>0</v>
      </c>
      <c r="Q35" s="457">
        <v>0</v>
      </c>
      <c r="R35" s="457">
        <v>0</v>
      </c>
      <c r="S35" s="457">
        <v>0</v>
      </c>
      <c r="T35" s="458">
        <v>0</v>
      </c>
      <c r="U35" s="365">
        <v>85206</v>
      </c>
      <c r="V35" s="366">
        <v>24391</v>
      </c>
      <c r="W35" s="366">
        <v>109597</v>
      </c>
      <c r="X35" s="366">
        <v>2377</v>
      </c>
      <c r="Y35" s="366">
        <v>0</v>
      </c>
      <c r="Z35" s="366">
        <v>111974</v>
      </c>
      <c r="AA35" s="367">
        <v>3038</v>
      </c>
      <c r="AB35" s="368">
        <f t="shared" si="0"/>
        <v>36.857801184990123</v>
      </c>
    </row>
    <row r="36" spans="1:28" ht="15" thickBot="1" x14ac:dyDescent="0.35">
      <c r="A36" s="4" t="s">
        <v>3207</v>
      </c>
      <c r="B36" s="328" t="s">
        <v>54</v>
      </c>
      <c r="C36" s="332" t="s">
        <v>13</v>
      </c>
      <c r="D36" s="333" t="s">
        <v>1247</v>
      </c>
      <c r="E36" s="334">
        <v>41456</v>
      </c>
      <c r="F36" s="334">
        <v>41820</v>
      </c>
      <c r="G36" s="362">
        <v>3730</v>
      </c>
      <c r="H36" s="363">
        <v>5199</v>
      </c>
      <c r="I36" s="446" t="s">
        <v>34</v>
      </c>
      <c r="J36" s="363">
        <v>0</v>
      </c>
      <c r="K36" s="363">
        <v>34349</v>
      </c>
      <c r="L36" s="363">
        <v>39548</v>
      </c>
      <c r="M36" s="447">
        <v>0</v>
      </c>
      <c r="N36" s="377">
        <v>0</v>
      </c>
      <c r="O36" s="457">
        <v>0</v>
      </c>
      <c r="P36" s="457">
        <v>0</v>
      </c>
      <c r="Q36" s="457">
        <v>0</v>
      </c>
      <c r="R36" s="457">
        <v>0</v>
      </c>
      <c r="S36" s="457">
        <v>0</v>
      </c>
      <c r="T36" s="458">
        <v>0</v>
      </c>
      <c r="U36" s="365">
        <v>39548</v>
      </c>
      <c r="V36" s="463" t="s">
        <v>34</v>
      </c>
      <c r="W36" s="366">
        <v>39548</v>
      </c>
      <c r="X36" s="366">
        <v>1109</v>
      </c>
      <c r="Y36" s="366">
        <v>0</v>
      </c>
      <c r="Z36" s="366">
        <v>40657</v>
      </c>
      <c r="AA36" s="367">
        <v>3730</v>
      </c>
      <c r="AB36" s="368">
        <f t="shared" si="0"/>
        <v>10.9</v>
      </c>
    </row>
    <row r="37" spans="1:28" ht="15" thickBot="1" x14ac:dyDescent="0.35">
      <c r="A37" s="4" t="s">
        <v>3208</v>
      </c>
      <c r="B37" s="328" t="s">
        <v>55</v>
      </c>
      <c r="C37" s="332" t="s">
        <v>13</v>
      </c>
      <c r="D37" s="333" t="s">
        <v>1145</v>
      </c>
      <c r="E37" s="334">
        <v>41548</v>
      </c>
      <c r="F37" s="334">
        <v>41912</v>
      </c>
      <c r="G37" s="362">
        <v>767</v>
      </c>
      <c r="H37" s="363">
        <v>0</v>
      </c>
      <c r="I37" s="363">
        <v>0</v>
      </c>
      <c r="J37" s="363">
        <v>10000</v>
      </c>
      <c r="K37" s="363">
        <v>1000</v>
      </c>
      <c r="L37" s="363">
        <v>11000</v>
      </c>
      <c r="M37" s="364">
        <v>4536</v>
      </c>
      <c r="N37" s="347">
        <v>1696</v>
      </c>
      <c r="O37" s="348">
        <v>5047</v>
      </c>
      <c r="P37" s="348">
        <v>0</v>
      </c>
      <c r="Q37" s="348">
        <v>1000</v>
      </c>
      <c r="R37" s="348">
        <v>0</v>
      </c>
      <c r="S37" s="348">
        <v>6047</v>
      </c>
      <c r="T37" s="349">
        <v>0</v>
      </c>
      <c r="U37" s="365">
        <v>17047</v>
      </c>
      <c r="V37" s="366">
        <v>4536</v>
      </c>
      <c r="W37" s="366">
        <v>21583</v>
      </c>
      <c r="X37" s="366">
        <v>1452</v>
      </c>
      <c r="Y37" s="366">
        <v>0</v>
      </c>
      <c r="Z37" s="366">
        <v>23035</v>
      </c>
      <c r="AA37" s="367">
        <v>2463</v>
      </c>
      <c r="AB37" s="368">
        <f t="shared" si="0"/>
        <v>9.3524157531465697</v>
      </c>
    </row>
    <row r="38" spans="1:28" ht="15" thickBot="1" x14ac:dyDescent="0.35">
      <c r="A38" s="4" t="s">
        <v>3209</v>
      </c>
      <c r="B38" s="328" t="s">
        <v>56</v>
      </c>
      <c r="C38" s="332" t="s">
        <v>13</v>
      </c>
      <c r="D38" s="333" t="s">
        <v>1512</v>
      </c>
      <c r="E38" s="334">
        <v>41334</v>
      </c>
      <c r="F38" s="334">
        <v>41698</v>
      </c>
      <c r="G38" s="362">
        <v>1900</v>
      </c>
      <c r="H38" s="363">
        <v>19200</v>
      </c>
      <c r="I38" s="363">
        <v>119200</v>
      </c>
      <c r="J38" s="446" t="s">
        <v>34</v>
      </c>
      <c r="K38" s="363">
        <v>0</v>
      </c>
      <c r="L38" s="363">
        <v>138400</v>
      </c>
      <c r="M38" s="364">
        <v>4400</v>
      </c>
      <c r="N38" s="377">
        <v>0</v>
      </c>
      <c r="O38" s="348">
        <v>0</v>
      </c>
      <c r="P38" s="348">
        <v>0</v>
      </c>
      <c r="Q38" s="457">
        <v>0</v>
      </c>
      <c r="R38" s="457">
        <v>0</v>
      </c>
      <c r="S38" s="348">
        <v>0</v>
      </c>
      <c r="T38" s="349">
        <v>0</v>
      </c>
      <c r="U38" s="365">
        <v>138400</v>
      </c>
      <c r="V38" s="366">
        <v>4400</v>
      </c>
      <c r="W38" s="366">
        <v>142800</v>
      </c>
      <c r="X38" s="366">
        <v>1500</v>
      </c>
      <c r="Y38" s="366">
        <v>0</v>
      </c>
      <c r="Z38" s="366">
        <v>144300</v>
      </c>
      <c r="AA38" s="367">
        <v>1900</v>
      </c>
      <c r="AB38" s="368">
        <f t="shared" si="0"/>
        <v>75.94736842105263</v>
      </c>
    </row>
    <row r="39" spans="1:28" ht="15" thickBot="1" x14ac:dyDescent="0.35">
      <c r="A39" s="4" t="s">
        <v>3210</v>
      </c>
      <c r="B39" s="328" t="s">
        <v>59</v>
      </c>
      <c r="C39" s="332" t="s">
        <v>13</v>
      </c>
      <c r="D39" s="333" t="s">
        <v>1466</v>
      </c>
      <c r="E39" s="334">
        <v>41365</v>
      </c>
      <c r="F39" s="334">
        <v>41729</v>
      </c>
      <c r="G39" s="362">
        <v>2027</v>
      </c>
      <c r="H39" s="363">
        <v>4126</v>
      </c>
      <c r="I39" s="363">
        <v>0</v>
      </c>
      <c r="J39" s="363">
        <v>102628</v>
      </c>
      <c r="K39" s="363">
        <v>0</v>
      </c>
      <c r="L39" s="363">
        <v>106754</v>
      </c>
      <c r="M39" s="364">
        <v>22181</v>
      </c>
      <c r="N39" s="377">
        <v>0</v>
      </c>
      <c r="O39" s="457">
        <v>0</v>
      </c>
      <c r="P39" s="457">
        <v>0</v>
      </c>
      <c r="Q39" s="457">
        <v>0</v>
      </c>
      <c r="R39" s="457">
        <v>0</v>
      </c>
      <c r="S39" s="457">
        <v>0</v>
      </c>
      <c r="T39" s="458">
        <v>0</v>
      </c>
      <c r="U39" s="365">
        <v>106754</v>
      </c>
      <c r="V39" s="366">
        <v>22181</v>
      </c>
      <c r="W39" s="366">
        <v>128935</v>
      </c>
      <c r="X39" s="366">
        <v>506</v>
      </c>
      <c r="Y39" s="366">
        <v>0</v>
      </c>
      <c r="Z39" s="366">
        <v>129441</v>
      </c>
      <c r="AA39" s="367">
        <v>2027</v>
      </c>
      <c r="AB39" s="368">
        <f t="shared" si="0"/>
        <v>63.858411445485942</v>
      </c>
    </row>
    <row r="40" spans="1:28" ht="15" thickBot="1" x14ac:dyDescent="0.35">
      <c r="A40" s="4" t="s">
        <v>3211</v>
      </c>
      <c r="B40" s="328" t="s">
        <v>60</v>
      </c>
      <c r="C40" s="332" t="s">
        <v>13</v>
      </c>
      <c r="D40" s="333" t="s">
        <v>1408</v>
      </c>
      <c r="E40" s="334">
        <v>41456</v>
      </c>
      <c r="F40" s="334">
        <v>41820</v>
      </c>
      <c r="G40" s="362">
        <v>2585</v>
      </c>
      <c r="H40" s="363">
        <v>18318</v>
      </c>
      <c r="I40" s="363">
        <v>0</v>
      </c>
      <c r="J40" s="363">
        <v>0</v>
      </c>
      <c r="K40" s="363">
        <v>0</v>
      </c>
      <c r="L40" s="363">
        <v>18318</v>
      </c>
      <c r="M40" s="364">
        <v>6298</v>
      </c>
      <c r="N40" s="347">
        <v>250</v>
      </c>
      <c r="O40" s="348">
        <v>0</v>
      </c>
      <c r="P40" s="348">
        <v>0</v>
      </c>
      <c r="Q40" s="348">
        <v>0</v>
      </c>
      <c r="R40" s="348">
        <v>0</v>
      </c>
      <c r="S40" s="348">
        <v>0</v>
      </c>
      <c r="T40" s="349">
        <v>0</v>
      </c>
      <c r="U40" s="365">
        <v>18318</v>
      </c>
      <c r="V40" s="366">
        <v>6298</v>
      </c>
      <c r="W40" s="366">
        <v>24616</v>
      </c>
      <c r="X40" s="366">
        <v>0</v>
      </c>
      <c r="Y40" s="366">
        <v>0</v>
      </c>
      <c r="Z40" s="366">
        <v>24616</v>
      </c>
      <c r="AA40" s="367">
        <v>2835</v>
      </c>
      <c r="AB40" s="368">
        <f t="shared" si="0"/>
        <v>8.6828924162257497</v>
      </c>
    </row>
    <row r="41" spans="1:28" ht="15" thickBot="1" x14ac:dyDescent="0.35">
      <c r="A41" s="4" t="s">
        <v>3212</v>
      </c>
      <c r="B41" s="328" t="s">
        <v>61</v>
      </c>
      <c r="C41" s="332" t="s">
        <v>13</v>
      </c>
      <c r="D41" s="333" t="s">
        <v>1250</v>
      </c>
      <c r="E41" s="334">
        <v>41365</v>
      </c>
      <c r="F41" s="334">
        <v>41729</v>
      </c>
      <c r="G41" s="362">
        <v>2372</v>
      </c>
      <c r="H41" s="363">
        <v>7913</v>
      </c>
      <c r="I41" s="363">
        <v>56348</v>
      </c>
      <c r="J41" s="363">
        <v>0</v>
      </c>
      <c r="K41" s="363">
        <v>500</v>
      </c>
      <c r="L41" s="363">
        <v>64761</v>
      </c>
      <c r="M41" s="364">
        <v>9666</v>
      </c>
      <c r="N41" s="377">
        <v>0</v>
      </c>
      <c r="O41" s="348">
        <v>0</v>
      </c>
      <c r="P41" s="348">
        <v>0</v>
      </c>
      <c r="Q41" s="348">
        <v>0</v>
      </c>
      <c r="R41" s="348">
        <v>0</v>
      </c>
      <c r="S41" s="348">
        <v>0</v>
      </c>
      <c r="T41" s="349">
        <v>0</v>
      </c>
      <c r="U41" s="365">
        <v>64761</v>
      </c>
      <c r="V41" s="366">
        <v>9666</v>
      </c>
      <c r="W41" s="366">
        <v>74427</v>
      </c>
      <c r="X41" s="366">
        <v>1123</v>
      </c>
      <c r="Y41" s="366">
        <v>0</v>
      </c>
      <c r="Z41" s="366">
        <v>75550</v>
      </c>
      <c r="AA41" s="367">
        <v>2372</v>
      </c>
      <c r="AB41" s="368">
        <f t="shared" si="0"/>
        <v>31.850758853288365</v>
      </c>
    </row>
    <row r="42" spans="1:28" ht="15" thickBot="1" x14ac:dyDescent="0.35">
      <c r="A42" s="4" t="s">
        <v>3213</v>
      </c>
      <c r="B42" s="328" t="s">
        <v>62</v>
      </c>
      <c r="C42" s="332" t="s">
        <v>13</v>
      </c>
      <c r="D42" s="333" t="s">
        <v>1127</v>
      </c>
      <c r="E42" s="334">
        <v>41334</v>
      </c>
      <c r="F42" s="334">
        <v>41698</v>
      </c>
      <c r="G42" s="362">
        <v>3465</v>
      </c>
      <c r="H42" s="363">
        <v>24286</v>
      </c>
      <c r="I42" s="363">
        <v>84074</v>
      </c>
      <c r="J42" s="363">
        <v>0</v>
      </c>
      <c r="K42" s="363">
        <v>0</v>
      </c>
      <c r="L42" s="363">
        <v>108360</v>
      </c>
      <c r="M42" s="364">
        <v>8073</v>
      </c>
      <c r="N42" s="347">
        <v>202</v>
      </c>
      <c r="O42" s="348">
        <v>1416</v>
      </c>
      <c r="P42" s="348">
        <v>0</v>
      </c>
      <c r="Q42" s="348">
        <v>0</v>
      </c>
      <c r="R42" s="348">
        <v>0</v>
      </c>
      <c r="S42" s="348">
        <v>1416</v>
      </c>
      <c r="T42" s="349">
        <v>0</v>
      </c>
      <c r="U42" s="365">
        <v>109776</v>
      </c>
      <c r="V42" s="366">
        <v>8073</v>
      </c>
      <c r="W42" s="366">
        <v>117849</v>
      </c>
      <c r="X42" s="366">
        <v>1830</v>
      </c>
      <c r="Y42" s="366">
        <v>0</v>
      </c>
      <c r="Z42" s="366">
        <v>119679</v>
      </c>
      <c r="AA42" s="367">
        <v>3667</v>
      </c>
      <c r="AB42" s="368">
        <f t="shared" si="0"/>
        <v>32.63676029451868</v>
      </c>
    </row>
    <row r="43" spans="1:28" ht="15" thickBot="1" x14ac:dyDescent="0.35">
      <c r="A43" s="4" t="s">
        <v>3214</v>
      </c>
      <c r="B43" s="328" t="s">
        <v>63</v>
      </c>
      <c r="C43" s="332" t="s">
        <v>13</v>
      </c>
      <c r="D43" s="333" t="s">
        <v>1631</v>
      </c>
      <c r="E43" s="334">
        <v>41365</v>
      </c>
      <c r="F43" s="334">
        <v>41729</v>
      </c>
      <c r="G43" s="362">
        <v>492</v>
      </c>
      <c r="H43" s="363">
        <v>5632</v>
      </c>
      <c r="I43" s="363">
        <v>0</v>
      </c>
      <c r="J43" s="363">
        <v>25478</v>
      </c>
      <c r="K43" s="363">
        <v>0</v>
      </c>
      <c r="L43" s="363">
        <v>31110</v>
      </c>
      <c r="M43" s="364">
        <v>23080</v>
      </c>
      <c r="N43" s="377">
        <v>0</v>
      </c>
      <c r="O43" s="457">
        <v>0</v>
      </c>
      <c r="P43" s="457">
        <v>0</v>
      </c>
      <c r="Q43" s="457">
        <v>0</v>
      </c>
      <c r="R43" s="457">
        <v>0</v>
      </c>
      <c r="S43" s="457">
        <v>0</v>
      </c>
      <c r="T43" s="458">
        <v>0</v>
      </c>
      <c r="U43" s="365">
        <v>31110</v>
      </c>
      <c r="V43" s="366">
        <v>23080</v>
      </c>
      <c r="W43" s="366">
        <v>54190</v>
      </c>
      <c r="X43" s="366">
        <v>245</v>
      </c>
      <c r="Y43" s="366">
        <v>0</v>
      </c>
      <c r="Z43" s="366">
        <v>54435</v>
      </c>
      <c r="AA43" s="367">
        <v>492</v>
      </c>
      <c r="AB43" s="368">
        <f t="shared" si="0"/>
        <v>110.64024390243902</v>
      </c>
    </row>
    <row r="44" spans="1:28" ht="15" thickBot="1" x14ac:dyDescent="0.35">
      <c r="A44" s="4" t="s">
        <v>3215</v>
      </c>
      <c r="B44" s="328" t="s">
        <v>64</v>
      </c>
      <c r="C44" s="332" t="s">
        <v>13</v>
      </c>
      <c r="D44" s="333" t="s">
        <v>1221</v>
      </c>
      <c r="E44" s="334">
        <v>41275</v>
      </c>
      <c r="F44" s="334">
        <v>41639</v>
      </c>
      <c r="G44" s="362">
        <v>672</v>
      </c>
      <c r="H44" s="363">
        <v>3355</v>
      </c>
      <c r="I44" s="363">
        <v>7241</v>
      </c>
      <c r="J44" s="363">
        <v>0</v>
      </c>
      <c r="K44" s="363">
        <v>0</v>
      </c>
      <c r="L44" s="363">
        <v>10596</v>
      </c>
      <c r="M44" s="364">
        <v>6298</v>
      </c>
      <c r="N44" s="347">
        <v>3324</v>
      </c>
      <c r="O44" s="348">
        <v>20550</v>
      </c>
      <c r="P44" s="348">
        <v>0</v>
      </c>
      <c r="Q44" s="348">
        <v>4211</v>
      </c>
      <c r="R44" s="348">
        <v>0</v>
      </c>
      <c r="S44" s="348">
        <v>24761</v>
      </c>
      <c r="T44" s="349">
        <v>0</v>
      </c>
      <c r="U44" s="365">
        <v>35357</v>
      </c>
      <c r="V44" s="366">
        <v>6298</v>
      </c>
      <c r="W44" s="366">
        <v>41655</v>
      </c>
      <c r="X44" s="366">
        <v>1994</v>
      </c>
      <c r="Y44" s="366">
        <v>0</v>
      </c>
      <c r="Z44" s="366">
        <v>43649</v>
      </c>
      <c r="AA44" s="367">
        <v>3996</v>
      </c>
      <c r="AB44" s="368">
        <f t="shared" si="0"/>
        <v>10.923173173173174</v>
      </c>
    </row>
    <row r="45" spans="1:28" ht="15" thickBot="1" x14ac:dyDescent="0.35">
      <c r="A45" s="4" t="s">
        <v>3216</v>
      </c>
      <c r="B45" s="328" t="s">
        <v>65</v>
      </c>
      <c r="C45" s="332" t="s">
        <v>13</v>
      </c>
      <c r="D45" s="333" t="s">
        <v>1261</v>
      </c>
      <c r="E45" s="334">
        <v>41365</v>
      </c>
      <c r="F45" s="334">
        <v>41729</v>
      </c>
      <c r="G45" s="362">
        <v>478</v>
      </c>
      <c r="H45" s="363">
        <v>1749</v>
      </c>
      <c r="I45" s="363">
        <v>0</v>
      </c>
      <c r="J45" s="363">
        <v>15000</v>
      </c>
      <c r="K45" s="363">
        <v>0</v>
      </c>
      <c r="L45" s="363">
        <v>16749</v>
      </c>
      <c r="M45" s="364">
        <v>21357</v>
      </c>
      <c r="N45" s="347">
        <v>1962</v>
      </c>
      <c r="O45" s="348">
        <v>7012</v>
      </c>
      <c r="P45" s="457">
        <v>0</v>
      </c>
      <c r="Q45" s="457">
        <v>0</v>
      </c>
      <c r="R45" s="457">
        <v>0</v>
      </c>
      <c r="S45" s="348">
        <v>7012</v>
      </c>
      <c r="T45" s="458">
        <v>0</v>
      </c>
      <c r="U45" s="365">
        <v>23761</v>
      </c>
      <c r="V45" s="366">
        <v>21357</v>
      </c>
      <c r="W45" s="366">
        <v>45118</v>
      </c>
      <c r="X45" s="366">
        <v>1425</v>
      </c>
      <c r="Y45" s="366">
        <v>0</v>
      </c>
      <c r="Z45" s="366">
        <v>46543</v>
      </c>
      <c r="AA45" s="367">
        <v>2440</v>
      </c>
      <c r="AB45" s="368">
        <f t="shared" si="0"/>
        <v>19.074999999999999</v>
      </c>
    </row>
    <row r="46" spans="1:28" ht="15" thickBot="1" x14ac:dyDescent="0.35">
      <c r="A46" s="4" t="s">
        <v>3217</v>
      </c>
      <c r="B46" s="328" t="s">
        <v>66</v>
      </c>
      <c r="C46" s="332" t="s">
        <v>13</v>
      </c>
      <c r="D46" s="333" t="s">
        <v>1214</v>
      </c>
      <c r="E46" s="334">
        <v>41275</v>
      </c>
      <c r="F46" s="334">
        <v>41639</v>
      </c>
      <c r="G46" s="362">
        <v>2696</v>
      </c>
      <c r="H46" s="363">
        <v>7667</v>
      </c>
      <c r="I46" s="363">
        <v>48174</v>
      </c>
      <c r="J46" s="363">
        <v>0</v>
      </c>
      <c r="K46" s="363">
        <v>208</v>
      </c>
      <c r="L46" s="363">
        <v>56049</v>
      </c>
      <c r="M46" s="364">
        <v>4740</v>
      </c>
      <c r="N46" s="347">
        <v>737</v>
      </c>
      <c r="O46" s="348">
        <v>2096</v>
      </c>
      <c r="P46" s="457">
        <v>0</v>
      </c>
      <c r="Q46" s="457">
        <v>0</v>
      </c>
      <c r="R46" s="348">
        <v>1000</v>
      </c>
      <c r="S46" s="348">
        <v>3096</v>
      </c>
      <c r="T46" s="458">
        <v>0</v>
      </c>
      <c r="U46" s="365">
        <v>59145</v>
      </c>
      <c r="V46" s="366">
        <v>4740</v>
      </c>
      <c r="W46" s="366">
        <v>63885</v>
      </c>
      <c r="X46" s="366">
        <v>1713</v>
      </c>
      <c r="Y46" s="366">
        <v>0</v>
      </c>
      <c r="Z46" s="366">
        <v>65598</v>
      </c>
      <c r="AA46" s="367">
        <v>3433</v>
      </c>
      <c r="AB46" s="368">
        <f t="shared" si="0"/>
        <v>19.108068744538304</v>
      </c>
    </row>
    <row r="47" spans="1:28" ht="15" thickBot="1" x14ac:dyDescent="0.35">
      <c r="A47" s="4" t="s">
        <v>3218</v>
      </c>
      <c r="B47" s="328" t="s">
        <v>67</v>
      </c>
      <c r="C47" s="332" t="s">
        <v>13</v>
      </c>
      <c r="D47" s="333" t="s">
        <v>1172</v>
      </c>
      <c r="E47" s="334">
        <v>41365</v>
      </c>
      <c r="F47" s="334">
        <v>41729</v>
      </c>
      <c r="G47" s="362">
        <v>1848</v>
      </c>
      <c r="H47" s="363">
        <v>5738</v>
      </c>
      <c r="I47" s="363">
        <v>63588</v>
      </c>
      <c r="J47" s="363">
        <v>0</v>
      </c>
      <c r="K47" s="363">
        <v>0</v>
      </c>
      <c r="L47" s="363">
        <v>69326</v>
      </c>
      <c r="M47" s="364">
        <v>10040</v>
      </c>
      <c r="N47" s="377">
        <v>0</v>
      </c>
      <c r="O47" s="457">
        <v>0</v>
      </c>
      <c r="P47" s="457">
        <v>0</v>
      </c>
      <c r="Q47" s="457">
        <v>0</v>
      </c>
      <c r="R47" s="457">
        <v>0</v>
      </c>
      <c r="S47" s="457">
        <v>0</v>
      </c>
      <c r="T47" s="458">
        <v>0</v>
      </c>
      <c r="U47" s="365">
        <v>69326</v>
      </c>
      <c r="V47" s="366">
        <v>10040</v>
      </c>
      <c r="W47" s="366">
        <v>79366</v>
      </c>
      <c r="X47" s="366">
        <v>462</v>
      </c>
      <c r="Y47" s="366">
        <v>0</v>
      </c>
      <c r="Z47" s="366">
        <v>79828</v>
      </c>
      <c r="AA47" s="367">
        <v>1848</v>
      </c>
      <c r="AB47" s="368">
        <f t="shared" si="0"/>
        <v>43.196969696969695</v>
      </c>
    </row>
    <row r="48" spans="1:28" ht="15" thickBot="1" x14ac:dyDescent="0.35">
      <c r="A48" s="4" t="s">
        <v>3219</v>
      </c>
      <c r="B48" s="328" t="s">
        <v>68</v>
      </c>
      <c r="C48" s="332" t="s">
        <v>13</v>
      </c>
      <c r="D48" s="333" t="s">
        <v>1119</v>
      </c>
      <c r="E48" s="334">
        <v>41456</v>
      </c>
      <c r="F48" s="334">
        <v>41820</v>
      </c>
      <c r="G48" s="362">
        <v>3645</v>
      </c>
      <c r="H48" s="363">
        <v>11611</v>
      </c>
      <c r="I48" s="363">
        <v>93242</v>
      </c>
      <c r="J48" s="446" t="s">
        <v>34</v>
      </c>
      <c r="K48" s="446" t="s">
        <v>34</v>
      </c>
      <c r="L48" s="363">
        <v>104853</v>
      </c>
      <c r="M48" s="364">
        <v>100475</v>
      </c>
      <c r="N48" s="377">
        <v>0</v>
      </c>
      <c r="O48" s="457">
        <v>0</v>
      </c>
      <c r="P48" s="457">
        <v>0</v>
      </c>
      <c r="Q48" s="457">
        <v>0</v>
      </c>
      <c r="R48" s="457">
        <v>0</v>
      </c>
      <c r="S48" s="457">
        <v>0</v>
      </c>
      <c r="T48" s="458">
        <v>0</v>
      </c>
      <c r="U48" s="365">
        <v>104853</v>
      </c>
      <c r="V48" s="366">
        <v>100475</v>
      </c>
      <c r="W48" s="366">
        <v>205328</v>
      </c>
      <c r="X48" s="366">
        <v>2673</v>
      </c>
      <c r="Y48" s="366">
        <v>0</v>
      </c>
      <c r="Z48" s="366">
        <v>208001</v>
      </c>
      <c r="AA48" s="367">
        <v>3645</v>
      </c>
      <c r="AB48" s="368">
        <f t="shared" si="0"/>
        <v>57.064746227709193</v>
      </c>
    </row>
    <row r="49" spans="1:28" ht="15" thickBot="1" x14ac:dyDescent="0.35">
      <c r="A49" s="4" t="s">
        <v>3220</v>
      </c>
      <c r="B49" s="328" t="s">
        <v>69</v>
      </c>
      <c r="C49" s="332" t="s">
        <v>13</v>
      </c>
      <c r="D49" s="333" t="s">
        <v>1075</v>
      </c>
      <c r="E49" s="334">
        <v>41548</v>
      </c>
      <c r="F49" s="334">
        <v>41912</v>
      </c>
      <c r="G49" s="362">
        <v>19</v>
      </c>
      <c r="H49" s="363">
        <v>29</v>
      </c>
      <c r="I49" s="363">
        <v>0</v>
      </c>
      <c r="J49" s="363">
        <v>0</v>
      </c>
      <c r="K49" s="363">
        <v>302946</v>
      </c>
      <c r="L49" s="363">
        <v>302975</v>
      </c>
      <c r="M49" s="364">
        <v>0</v>
      </c>
      <c r="N49" s="377">
        <v>0</v>
      </c>
      <c r="O49" s="457">
        <v>0</v>
      </c>
      <c r="P49" s="457">
        <v>0</v>
      </c>
      <c r="Q49" s="457">
        <v>0</v>
      </c>
      <c r="R49" s="457">
        <v>0</v>
      </c>
      <c r="S49" s="457">
        <v>0</v>
      </c>
      <c r="T49" s="458">
        <v>0</v>
      </c>
      <c r="U49" s="365">
        <v>302975</v>
      </c>
      <c r="V49" s="366">
        <v>0</v>
      </c>
      <c r="W49" s="366">
        <v>302975</v>
      </c>
      <c r="X49" s="366">
        <v>2841</v>
      </c>
      <c r="Y49" s="366">
        <v>0</v>
      </c>
      <c r="Z49" s="366">
        <v>305816</v>
      </c>
      <c r="AA49" s="367">
        <v>19</v>
      </c>
      <c r="AB49" s="368">
        <f t="shared" si="0"/>
        <v>16095.578947368422</v>
      </c>
    </row>
    <row r="50" spans="1:28" ht="15" thickBot="1" x14ac:dyDescent="0.35">
      <c r="A50" s="4" t="s">
        <v>3221</v>
      </c>
      <c r="B50" s="328" t="s">
        <v>70</v>
      </c>
      <c r="C50" s="332" t="s">
        <v>13</v>
      </c>
      <c r="D50" s="333" t="s">
        <v>1261</v>
      </c>
      <c r="E50" s="334">
        <v>41395</v>
      </c>
      <c r="F50" s="334">
        <v>41759</v>
      </c>
      <c r="G50" s="362">
        <v>2579</v>
      </c>
      <c r="H50" s="363">
        <v>9764</v>
      </c>
      <c r="I50" s="363">
        <v>34300</v>
      </c>
      <c r="J50" s="363">
        <v>0</v>
      </c>
      <c r="K50" s="363">
        <v>5056</v>
      </c>
      <c r="L50" s="363">
        <v>49120</v>
      </c>
      <c r="M50" s="364">
        <v>5954</v>
      </c>
      <c r="N50" s="347">
        <v>1100</v>
      </c>
      <c r="O50" s="348">
        <v>4164</v>
      </c>
      <c r="P50" s="457">
        <v>0</v>
      </c>
      <c r="Q50" s="457">
        <v>0</v>
      </c>
      <c r="R50" s="457">
        <v>0</v>
      </c>
      <c r="S50" s="348">
        <v>4164</v>
      </c>
      <c r="T50" s="458">
        <v>0</v>
      </c>
      <c r="U50" s="365">
        <v>53284</v>
      </c>
      <c r="V50" s="366">
        <v>5954</v>
      </c>
      <c r="W50" s="366">
        <v>59238</v>
      </c>
      <c r="X50" s="366">
        <v>1836</v>
      </c>
      <c r="Y50" s="366">
        <v>0</v>
      </c>
      <c r="Z50" s="366">
        <v>61074</v>
      </c>
      <c r="AA50" s="367">
        <v>3679</v>
      </c>
      <c r="AB50" s="368">
        <f t="shared" si="0"/>
        <v>16.600706713780919</v>
      </c>
    </row>
    <row r="51" spans="1:28" ht="15" thickBot="1" x14ac:dyDescent="0.35">
      <c r="A51" s="4" t="s">
        <v>3222</v>
      </c>
      <c r="B51" s="328" t="s">
        <v>73</v>
      </c>
      <c r="C51" s="332" t="s">
        <v>13</v>
      </c>
      <c r="D51" s="333" t="s">
        <v>1247</v>
      </c>
      <c r="E51" s="334">
        <v>41456</v>
      </c>
      <c r="F51" s="334">
        <v>41820</v>
      </c>
      <c r="G51" s="362">
        <v>1830</v>
      </c>
      <c r="H51" s="363">
        <v>2137</v>
      </c>
      <c r="I51" s="363">
        <v>0</v>
      </c>
      <c r="J51" s="363">
        <v>39093</v>
      </c>
      <c r="K51" s="363">
        <v>0</v>
      </c>
      <c r="L51" s="363">
        <v>41230</v>
      </c>
      <c r="M51" s="364">
        <v>2147</v>
      </c>
      <c r="N51" s="377">
        <v>0</v>
      </c>
      <c r="O51" s="457">
        <v>0</v>
      </c>
      <c r="P51" s="457">
        <v>0</v>
      </c>
      <c r="Q51" s="457">
        <v>0</v>
      </c>
      <c r="R51" s="457">
        <v>0</v>
      </c>
      <c r="S51" s="457">
        <v>0</v>
      </c>
      <c r="T51" s="458">
        <v>0</v>
      </c>
      <c r="U51" s="365">
        <v>41230</v>
      </c>
      <c r="V51" s="366">
        <v>2147</v>
      </c>
      <c r="W51" s="366">
        <v>43377</v>
      </c>
      <c r="X51" s="366">
        <v>992</v>
      </c>
      <c r="Y51" s="366">
        <v>0</v>
      </c>
      <c r="Z51" s="366">
        <v>44369</v>
      </c>
      <c r="AA51" s="367">
        <v>1830</v>
      </c>
      <c r="AB51" s="368">
        <f t="shared" si="0"/>
        <v>24.245355191256831</v>
      </c>
    </row>
    <row r="52" spans="1:28" ht="15" thickBot="1" x14ac:dyDescent="0.35">
      <c r="A52" s="4" t="s">
        <v>3223</v>
      </c>
      <c r="B52" s="328" t="s">
        <v>74</v>
      </c>
      <c r="C52" s="332" t="s">
        <v>13</v>
      </c>
      <c r="D52" s="333" t="s">
        <v>1509</v>
      </c>
      <c r="E52" s="334">
        <v>41365</v>
      </c>
      <c r="F52" s="334">
        <v>41729</v>
      </c>
      <c r="G52" s="362">
        <v>1515</v>
      </c>
      <c r="H52" s="363">
        <v>12021</v>
      </c>
      <c r="I52" s="363">
        <v>157480</v>
      </c>
      <c r="J52" s="363">
        <v>0</v>
      </c>
      <c r="K52" s="363">
        <v>848</v>
      </c>
      <c r="L52" s="363">
        <v>170349</v>
      </c>
      <c r="M52" s="364">
        <v>6806</v>
      </c>
      <c r="N52" s="347">
        <v>424</v>
      </c>
      <c r="O52" s="348">
        <v>2702</v>
      </c>
      <c r="P52" s="457">
        <v>0</v>
      </c>
      <c r="Q52" s="457">
        <v>0</v>
      </c>
      <c r="R52" s="457">
        <v>0</v>
      </c>
      <c r="S52" s="348">
        <v>2702</v>
      </c>
      <c r="T52" s="349">
        <v>848</v>
      </c>
      <c r="U52" s="365">
        <v>173051</v>
      </c>
      <c r="V52" s="366">
        <v>7654</v>
      </c>
      <c r="W52" s="366">
        <v>180705</v>
      </c>
      <c r="X52" s="366">
        <v>485</v>
      </c>
      <c r="Y52" s="366">
        <v>1183</v>
      </c>
      <c r="Z52" s="366">
        <v>182373</v>
      </c>
      <c r="AA52" s="367">
        <v>1939</v>
      </c>
      <c r="AB52" s="368">
        <f t="shared" si="0"/>
        <v>94.055183084063955</v>
      </c>
    </row>
    <row r="53" spans="1:28" ht="15" thickBot="1" x14ac:dyDescent="0.35">
      <c r="A53" s="4" t="s">
        <v>3224</v>
      </c>
      <c r="B53" s="328" t="s">
        <v>75</v>
      </c>
      <c r="C53" s="332" t="s">
        <v>13</v>
      </c>
      <c r="D53" s="333" t="s">
        <v>1134</v>
      </c>
      <c r="E53" s="334">
        <v>41365</v>
      </c>
      <c r="F53" s="334">
        <v>41729</v>
      </c>
      <c r="G53" s="362">
        <v>3739</v>
      </c>
      <c r="H53" s="363">
        <v>2352</v>
      </c>
      <c r="I53" s="363">
        <v>53440</v>
      </c>
      <c r="J53" s="363">
        <v>0</v>
      </c>
      <c r="K53" s="363">
        <v>3705</v>
      </c>
      <c r="L53" s="363">
        <v>59497</v>
      </c>
      <c r="M53" s="364">
        <v>8432</v>
      </c>
      <c r="N53" s="377">
        <v>0</v>
      </c>
      <c r="O53" s="348">
        <v>0</v>
      </c>
      <c r="P53" s="348">
        <v>0</v>
      </c>
      <c r="Q53" s="348">
        <v>0</v>
      </c>
      <c r="R53" s="348">
        <v>0</v>
      </c>
      <c r="S53" s="348">
        <v>0</v>
      </c>
      <c r="T53" s="349">
        <v>0</v>
      </c>
      <c r="U53" s="365">
        <v>59497</v>
      </c>
      <c r="V53" s="366">
        <v>8432</v>
      </c>
      <c r="W53" s="366">
        <v>67929</v>
      </c>
      <c r="X53" s="366">
        <v>0</v>
      </c>
      <c r="Y53" s="366">
        <v>0</v>
      </c>
      <c r="Z53" s="366">
        <v>67929</v>
      </c>
      <c r="AA53" s="367">
        <v>3739</v>
      </c>
      <c r="AB53" s="368">
        <f t="shared" si="0"/>
        <v>18.167691896228938</v>
      </c>
    </row>
    <row r="54" spans="1:28" ht="15" thickBot="1" x14ac:dyDescent="0.35">
      <c r="A54" s="4" t="s">
        <v>3225</v>
      </c>
      <c r="B54" s="328" t="s">
        <v>76</v>
      </c>
      <c r="C54" s="332" t="s">
        <v>13</v>
      </c>
      <c r="D54" s="333" t="s">
        <v>1428</v>
      </c>
      <c r="E54" s="334">
        <v>41456</v>
      </c>
      <c r="F54" s="334">
        <v>41820</v>
      </c>
      <c r="G54" s="362">
        <v>1508</v>
      </c>
      <c r="H54" s="363">
        <v>3773</v>
      </c>
      <c r="I54" s="363">
        <v>0</v>
      </c>
      <c r="J54" s="363">
        <v>21850</v>
      </c>
      <c r="K54" s="363">
        <v>6000</v>
      </c>
      <c r="L54" s="363">
        <v>31623</v>
      </c>
      <c r="M54" s="364">
        <v>1840</v>
      </c>
      <c r="N54" s="377">
        <v>0</v>
      </c>
      <c r="O54" s="457">
        <v>0</v>
      </c>
      <c r="P54" s="457">
        <v>0</v>
      </c>
      <c r="Q54" s="457">
        <v>0</v>
      </c>
      <c r="R54" s="457">
        <v>0</v>
      </c>
      <c r="S54" s="457">
        <v>0</v>
      </c>
      <c r="T54" s="458">
        <v>0</v>
      </c>
      <c r="U54" s="365">
        <v>31623</v>
      </c>
      <c r="V54" s="366">
        <v>1840</v>
      </c>
      <c r="W54" s="366">
        <v>33463</v>
      </c>
      <c r="X54" s="366">
        <v>0</v>
      </c>
      <c r="Y54" s="366">
        <v>0</v>
      </c>
      <c r="Z54" s="366">
        <v>33463</v>
      </c>
      <c r="AA54" s="367">
        <v>1508</v>
      </c>
      <c r="AB54" s="368">
        <f t="shared" si="0"/>
        <v>22.190318302387269</v>
      </c>
    </row>
    <row r="55" spans="1:28" ht="15" thickBot="1" x14ac:dyDescent="0.35">
      <c r="A55" s="4" t="s">
        <v>3226</v>
      </c>
      <c r="B55" s="328" t="s">
        <v>77</v>
      </c>
      <c r="C55" s="332" t="s">
        <v>13</v>
      </c>
      <c r="D55" s="333" t="s">
        <v>1546</v>
      </c>
      <c r="E55" s="334">
        <v>41365</v>
      </c>
      <c r="F55" s="334">
        <v>41729</v>
      </c>
      <c r="G55" s="362">
        <v>3731</v>
      </c>
      <c r="H55" s="363">
        <v>41935</v>
      </c>
      <c r="I55" s="363">
        <v>0</v>
      </c>
      <c r="J55" s="363">
        <v>14189</v>
      </c>
      <c r="K55" s="363">
        <v>0</v>
      </c>
      <c r="L55" s="363">
        <v>56124</v>
      </c>
      <c r="M55" s="364">
        <v>5093</v>
      </c>
      <c r="N55" s="377">
        <v>0</v>
      </c>
      <c r="O55" s="348">
        <v>0</v>
      </c>
      <c r="P55" s="348">
        <v>0</v>
      </c>
      <c r="Q55" s="348">
        <v>0</v>
      </c>
      <c r="R55" s="348">
        <v>0</v>
      </c>
      <c r="S55" s="348">
        <v>0</v>
      </c>
      <c r="T55" s="349">
        <v>0</v>
      </c>
      <c r="U55" s="365">
        <v>56124</v>
      </c>
      <c r="V55" s="366">
        <v>5093</v>
      </c>
      <c r="W55" s="366">
        <v>61217</v>
      </c>
      <c r="X55" s="366">
        <v>2021</v>
      </c>
      <c r="Y55" s="366">
        <v>0</v>
      </c>
      <c r="Z55" s="366">
        <v>63238</v>
      </c>
      <c r="AA55" s="367">
        <v>3731</v>
      </c>
      <c r="AB55" s="368">
        <f t="shared" si="0"/>
        <v>16.949343339587241</v>
      </c>
    </row>
    <row r="56" spans="1:28" ht="15" thickBot="1" x14ac:dyDescent="0.35">
      <c r="A56" s="4" t="s">
        <v>3227</v>
      </c>
      <c r="B56" s="328" t="s">
        <v>78</v>
      </c>
      <c r="C56" s="332" t="s">
        <v>13</v>
      </c>
      <c r="D56" s="333" t="s">
        <v>1264</v>
      </c>
      <c r="E56" s="334">
        <v>41365</v>
      </c>
      <c r="F56" s="334">
        <v>41729</v>
      </c>
      <c r="G56" s="362">
        <v>2778</v>
      </c>
      <c r="H56" s="363">
        <v>14530</v>
      </c>
      <c r="I56" s="363">
        <v>33861</v>
      </c>
      <c r="J56" s="363">
        <v>0</v>
      </c>
      <c r="K56" s="363">
        <v>0</v>
      </c>
      <c r="L56" s="363">
        <v>48391</v>
      </c>
      <c r="M56" s="364">
        <v>8563</v>
      </c>
      <c r="N56" s="347">
        <v>896</v>
      </c>
      <c r="O56" s="348">
        <v>4679</v>
      </c>
      <c r="P56" s="348">
        <v>10919</v>
      </c>
      <c r="Q56" s="457">
        <v>0</v>
      </c>
      <c r="R56" s="348">
        <v>0</v>
      </c>
      <c r="S56" s="348">
        <v>15598</v>
      </c>
      <c r="T56" s="458">
        <v>0</v>
      </c>
      <c r="U56" s="365">
        <v>63989</v>
      </c>
      <c r="V56" s="366">
        <v>8563</v>
      </c>
      <c r="W56" s="366">
        <v>72552</v>
      </c>
      <c r="X56" s="366">
        <v>3044</v>
      </c>
      <c r="Y56" s="366">
        <v>0</v>
      </c>
      <c r="Z56" s="366">
        <v>75596</v>
      </c>
      <c r="AA56" s="367">
        <v>3674</v>
      </c>
      <c r="AB56" s="368">
        <f t="shared" si="0"/>
        <v>20.575939031028852</v>
      </c>
    </row>
    <row r="57" spans="1:28" ht="15" thickBot="1" x14ac:dyDescent="0.35">
      <c r="A57" s="4" t="s">
        <v>3228</v>
      </c>
      <c r="B57" s="328" t="s">
        <v>79</v>
      </c>
      <c r="C57" s="332" t="s">
        <v>13</v>
      </c>
      <c r="D57" s="333" t="s">
        <v>1428</v>
      </c>
      <c r="E57" s="334">
        <v>41365</v>
      </c>
      <c r="F57" s="334">
        <v>41729</v>
      </c>
      <c r="G57" s="362">
        <v>882</v>
      </c>
      <c r="H57" s="363">
        <v>2215</v>
      </c>
      <c r="I57" s="363">
        <v>0</v>
      </c>
      <c r="J57" s="363">
        <v>29827</v>
      </c>
      <c r="K57" s="363">
        <v>0</v>
      </c>
      <c r="L57" s="363">
        <v>32042</v>
      </c>
      <c r="M57" s="364">
        <v>0</v>
      </c>
      <c r="N57" s="377">
        <v>0</v>
      </c>
      <c r="O57" s="348">
        <v>0</v>
      </c>
      <c r="P57" s="348">
        <v>0</v>
      </c>
      <c r="Q57" s="348">
        <v>0</v>
      </c>
      <c r="R57" s="348">
        <v>0</v>
      </c>
      <c r="S57" s="348">
        <v>0</v>
      </c>
      <c r="T57" s="349">
        <v>0</v>
      </c>
      <c r="U57" s="365">
        <v>32042</v>
      </c>
      <c r="V57" s="366">
        <v>0</v>
      </c>
      <c r="W57" s="366">
        <v>32042</v>
      </c>
      <c r="X57" s="366">
        <v>440</v>
      </c>
      <c r="Y57" s="366">
        <v>0</v>
      </c>
      <c r="Z57" s="366">
        <v>32482</v>
      </c>
      <c r="AA57" s="367">
        <v>882</v>
      </c>
      <c r="AB57" s="368">
        <f t="shared" si="0"/>
        <v>36.827664399092967</v>
      </c>
    </row>
    <row r="58" spans="1:28" ht="15" thickBot="1" x14ac:dyDescent="0.35">
      <c r="A58" s="4" t="s">
        <v>3229</v>
      </c>
      <c r="B58" s="328" t="s">
        <v>80</v>
      </c>
      <c r="C58" s="332" t="s">
        <v>13</v>
      </c>
      <c r="D58" s="333" t="s">
        <v>1075</v>
      </c>
      <c r="E58" s="334">
        <v>41275</v>
      </c>
      <c r="F58" s="334">
        <v>41639</v>
      </c>
      <c r="G58" s="362">
        <v>2419</v>
      </c>
      <c r="H58" s="363">
        <v>3500</v>
      </c>
      <c r="I58" s="363">
        <v>68430</v>
      </c>
      <c r="J58" s="363">
        <v>2600</v>
      </c>
      <c r="K58" s="363">
        <v>8066</v>
      </c>
      <c r="L58" s="363">
        <v>82596</v>
      </c>
      <c r="M58" s="364">
        <v>1130</v>
      </c>
      <c r="N58" s="377">
        <v>0</v>
      </c>
      <c r="O58" s="457">
        <v>0</v>
      </c>
      <c r="P58" s="457">
        <v>0</v>
      </c>
      <c r="Q58" s="457">
        <v>0</v>
      </c>
      <c r="R58" s="457">
        <v>0</v>
      </c>
      <c r="S58" s="457">
        <v>0</v>
      </c>
      <c r="T58" s="458">
        <v>0</v>
      </c>
      <c r="U58" s="365">
        <v>82596</v>
      </c>
      <c r="V58" s="366">
        <v>1130</v>
      </c>
      <c r="W58" s="366">
        <v>83726</v>
      </c>
      <c r="X58" s="366">
        <v>500</v>
      </c>
      <c r="Y58" s="366">
        <v>0</v>
      </c>
      <c r="Z58" s="366">
        <v>84226</v>
      </c>
      <c r="AA58" s="367">
        <v>2419</v>
      </c>
      <c r="AB58" s="368">
        <f t="shared" si="0"/>
        <v>34.818520049607272</v>
      </c>
    </row>
    <row r="59" spans="1:28" ht="15" thickBot="1" x14ac:dyDescent="0.35">
      <c r="A59" s="4" t="s">
        <v>3230</v>
      </c>
      <c r="B59" s="328" t="s">
        <v>81</v>
      </c>
      <c r="C59" s="332" t="s">
        <v>13</v>
      </c>
      <c r="D59" s="333" t="s">
        <v>1145</v>
      </c>
      <c r="E59" s="334">
        <v>41334</v>
      </c>
      <c r="F59" s="334">
        <v>41698</v>
      </c>
      <c r="G59" s="362">
        <v>1525</v>
      </c>
      <c r="H59" s="363">
        <v>13498</v>
      </c>
      <c r="I59" s="363">
        <v>35375</v>
      </c>
      <c r="J59" s="363">
        <v>0</v>
      </c>
      <c r="K59" s="363">
        <v>67827</v>
      </c>
      <c r="L59" s="363">
        <v>116700</v>
      </c>
      <c r="M59" s="364">
        <v>26298</v>
      </c>
      <c r="N59" s="347">
        <v>2250</v>
      </c>
      <c r="O59" s="457">
        <v>0</v>
      </c>
      <c r="P59" s="348">
        <v>43255</v>
      </c>
      <c r="Q59" s="457">
        <v>0</v>
      </c>
      <c r="R59" s="457">
        <v>0</v>
      </c>
      <c r="S59" s="348">
        <v>43255</v>
      </c>
      <c r="T59" s="458">
        <v>0</v>
      </c>
      <c r="U59" s="365">
        <v>159955</v>
      </c>
      <c r="V59" s="366">
        <v>26298</v>
      </c>
      <c r="W59" s="366">
        <v>186253</v>
      </c>
      <c r="X59" s="366">
        <v>4183</v>
      </c>
      <c r="Y59" s="366">
        <v>0</v>
      </c>
      <c r="Z59" s="366">
        <v>190436</v>
      </c>
      <c r="AA59" s="367">
        <v>3775</v>
      </c>
      <c r="AB59" s="368">
        <f t="shared" si="0"/>
        <v>50.446622516556289</v>
      </c>
    </row>
    <row r="60" spans="1:28" ht="15" thickBot="1" x14ac:dyDescent="0.35">
      <c r="A60" s="4" t="s">
        <v>3231</v>
      </c>
      <c r="B60" s="328" t="s">
        <v>82</v>
      </c>
      <c r="C60" s="332" t="s">
        <v>13</v>
      </c>
      <c r="D60" s="333" t="s">
        <v>1113</v>
      </c>
      <c r="E60" s="334">
        <v>41365</v>
      </c>
      <c r="F60" s="334">
        <v>41729</v>
      </c>
      <c r="G60" s="362">
        <v>2173</v>
      </c>
      <c r="H60" s="363">
        <v>17666</v>
      </c>
      <c r="I60" s="363">
        <v>11431</v>
      </c>
      <c r="J60" s="363">
        <v>0</v>
      </c>
      <c r="K60" s="363">
        <v>4000</v>
      </c>
      <c r="L60" s="363">
        <v>33097</v>
      </c>
      <c r="M60" s="364">
        <v>9062</v>
      </c>
      <c r="N60" s="347">
        <v>965</v>
      </c>
      <c r="O60" s="348">
        <v>7845</v>
      </c>
      <c r="P60" s="348">
        <v>0</v>
      </c>
      <c r="Q60" s="348">
        <v>0</v>
      </c>
      <c r="R60" s="348">
        <v>0</v>
      </c>
      <c r="S60" s="348">
        <v>7845</v>
      </c>
      <c r="T60" s="349">
        <v>0</v>
      </c>
      <c r="U60" s="365">
        <v>40942</v>
      </c>
      <c r="V60" s="366">
        <v>9062</v>
      </c>
      <c r="W60" s="366">
        <v>50004</v>
      </c>
      <c r="X60" s="366">
        <v>1373</v>
      </c>
      <c r="Y60" s="366">
        <v>0</v>
      </c>
      <c r="Z60" s="366">
        <v>51377</v>
      </c>
      <c r="AA60" s="367">
        <v>3138</v>
      </c>
      <c r="AB60" s="368">
        <f t="shared" si="0"/>
        <v>16.372530274059912</v>
      </c>
    </row>
    <row r="61" spans="1:28" ht="15" thickBot="1" x14ac:dyDescent="0.35">
      <c r="A61" s="4" t="s">
        <v>3232</v>
      </c>
      <c r="B61" s="328" t="s">
        <v>83</v>
      </c>
      <c r="C61" s="332" t="s">
        <v>13</v>
      </c>
      <c r="D61" s="333" t="s">
        <v>1152</v>
      </c>
      <c r="E61" s="334">
        <v>41334</v>
      </c>
      <c r="F61" s="334">
        <v>41698</v>
      </c>
      <c r="G61" s="362">
        <v>858</v>
      </c>
      <c r="H61" s="363">
        <v>3352</v>
      </c>
      <c r="I61" s="363">
        <v>15851</v>
      </c>
      <c r="J61" s="363">
        <v>0</v>
      </c>
      <c r="K61" s="363">
        <v>0</v>
      </c>
      <c r="L61" s="363">
        <v>19203</v>
      </c>
      <c r="M61" s="364">
        <v>28206</v>
      </c>
      <c r="N61" s="347">
        <v>2570</v>
      </c>
      <c r="O61" s="348">
        <v>10031</v>
      </c>
      <c r="P61" s="348">
        <v>9701</v>
      </c>
      <c r="Q61" s="348">
        <v>0</v>
      </c>
      <c r="R61" s="348">
        <v>6890</v>
      </c>
      <c r="S61" s="348">
        <v>26622</v>
      </c>
      <c r="T61" s="349">
        <v>2216</v>
      </c>
      <c r="U61" s="365">
        <v>45825</v>
      </c>
      <c r="V61" s="366">
        <v>30422</v>
      </c>
      <c r="W61" s="366">
        <v>76247</v>
      </c>
      <c r="X61" s="366">
        <v>0</v>
      </c>
      <c r="Y61" s="366">
        <v>0</v>
      </c>
      <c r="Z61" s="366">
        <v>76247</v>
      </c>
      <c r="AA61" s="367">
        <v>3428</v>
      </c>
      <c r="AB61" s="368">
        <f t="shared" si="0"/>
        <v>22.242415402567094</v>
      </c>
    </row>
    <row r="62" spans="1:28" ht="15" thickBot="1" x14ac:dyDescent="0.35">
      <c r="A62" s="4" t="s">
        <v>3233</v>
      </c>
      <c r="B62" s="328" t="s">
        <v>84</v>
      </c>
      <c r="C62" s="332" t="s">
        <v>13</v>
      </c>
      <c r="D62" s="333" t="s">
        <v>1174</v>
      </c>
      <c r="E62" s="334">
        <v>41365</v>
      </c>
      <c r="F62" s="334">
        <v>41729</v>
      </c>
      <c r="G62" s="362">
        <v>1932</v>
      </c>
      <c r="H62" s="363">
        <v>17575</v>
      </c>
      <c r="I62" s="363">
        <v>28500</v>
      </c>
      <c r="J62" s="363">
        <v>3500</v>
      </c>
      <c r="K62" s="363">
        <v>0</v>
      </c>
      <c r="L62" s="363">
        <v>49575</v>
      </c>
      <c r="M62" s="364">
        <v>4394</v>
      </c>
      <c r="N62" s="377">
        <v>0</v>
      </c>
      <c r="O62" s="457">
        <v>0</v>
      </c>
      <c r="P62" s="457">
        <v>0</v>
      </c>
      <c r="Q62" s="457">
        <v>0</v>
      </c>
      <c r="R62" s="457">
        <v>0</v>
      </c>
      <c r="S62" s="457">
        <v>0</v>
      </c>
      <c r="T62" s="458">
        <v>0</v>
      </c>
      <c r="U62" s="365">
        <v>49575</v>
      </c>
      <c r="V62" s="366">
        <v>4394</v>
      </c>
      <c r="W62" s="366">
        <v>53969</v>
      </c>
      <c r="X62" s="366">
        <v>981</v>
      </c>
      <c r="Y62" s="366">
        <v>0</v>
      </c>
      <c r="Z62" s="366">
        <v>54950</v>
      </c>
      <c r="AA62" s="367">
        <v>1932</v>
      </c>
      <c r="AB62" s="368">
        <f t="shared" si="0"/>
        <v>28.442028985507246</v>
      </c>
    </row>
    <row r="63" spans="1:28" ht="15" thickBot="1" x14ac:dyDescent="0.35">
      <c r="A63" s="4" t="s">
        <v>3234</v>
      </c>
      <c r="B63" s="328" t="s">
        <v>85</v>
      </c>
      <c r="C63" s="332" t="s">
        <v>13</v>
      </c>
      <c r="D63" s="333" t="s">
        <v>1172</v>
      </c>
      <c r="E63" s="334">
        <v>41275</v>
      </c>
      <c r="F63" s="334">
        <v>41639</v>
      </c>
      <c r="G63" s="362">
        <v>1997</v>
      </c>
      <c r="H63" s="363">
        <v>6200</v>
      </c>
      <c r="I63" s="363">
        <v>74560</v>
      </c>
      <c r="J63" s="363">
        <v>1500</v>
      </c>
      <c r="K63" s="363">
        <v>0</v>
      </c>
      <c r="L63" s="363">
        <v>82260</v>
      </c>
      <c r="M63" s="364">
        <v>8622</v>
      </c>
      <c r="N63" s="347">
        <v>390</v>
      </c>
      <c r="O63" s="348">
        <v>2733</v>
      </c>
      <c r="P63" s="348">
        <v>0</v>
      </c>
      <c r="Q63" s="348">
        <v>0</v>
      </c>
      <c r="R63" s="348">
        <v>0</v>
      </c>
      <c r="S63" s="348">
        <v>2733</v>
      </c>
      <c r="T63" s="349">
        <v>0</v>
      </c>
      <c r="U63" s="365">
        <v>84993</v>
      </c>
      <c r="V63" s="366">
        <v>8622</v>
      </c>
      <c r="W63" s="366">
        <v>93615</v>
      </c>
      <c r="X63" s="366">
        <v>1191</v>
      </c>
      <c r="Y63" s="366">
        <v>0</v>
      </c>
      <c r="Z63" s="366">
        <v>94806</v>
      </c>
      <c r="AA63" s="367">
        <v>2387</v>
      </c>
      <c r="AB63" s="368">
        <f t="shared" si="0"/>
        <v>39.717637201508168</v>
      </c>
    </row>
    <row r="64" spans="1:28" ht="15" thickBot="1" x14ac:dyDescent="0.35">
      <c r="A64" s="4" t="s">
        <v>3235</v>
      </c>
      <c r="B64" s="328" t="s">
        <v>86</v>
      </c>
      <c r="C64" s="332" t="s">
        <v>13</v>
      </c>
      <c r="D64" s="333" t="s">
        <v>1094</v>
      </c>
      <c r="E64" s="334">
        <v>41365</v>
      </c>
      <c r="F64" s="334">
        <v>41729</v>
      </c>
      <c r="G64" s="362">
        <v>1645</v>
      </c>
      <c r="H64" s="363">
        <v>4554</v>
      </c>
      <c r="I64" s="363">
        <v>45877</v>
      </c>
      <c r="J64" s="363">
        <v>0</v>
      </c>
      <c r="K64" s="363">
        <v>0</v>
      </c>
      <c r="L64" s="363">
        <v>50431</v>
      </c>
      <c r="M64" s="364">
        <v>5514</v>
      </c>
      <c r="N64" s="347">
        <v>228</v>
      </c>
      <c r="O64" s="348">
        <v>621</v>
      </c>
      <c r="P64" s="348">
        <v>5416</v>
      </c>
      <c r="Q64" s="348">
        <v>0</v>
      </c>
      <c r="R64" s="348">
        <v>0</v>
      </c>
      <c r="S64" s="348">
        <v>6037</v>
      </c>
      <c r="T64" s="349">
        <v>0</v>
      </c>
      <c r="U64" s="365">
        <v>56468</v>
      </c>
      <c r="V64" s="366">
        <v>5514</v>
      </c>
      <c r="W64" s="366">
        <v>61982</v>
      </c>
      <c r="X64" s="366">
        <v>935</v>
      </c>
      <c r="Y64" s="366">
        <v>0</v>
      </c>
      <c r="Z64" s="366">
        <v>62917</v>
      </c>
      <c r="AA64" s="367">
        <v>1873</v>
      </c>
      <c r="AB64" s="368">
        <f t="shared" si="0"/>
        <v>33.591564335290975</v>
      </c>
    </row>
    <row r="65" spans="1:28" ht="15" thickBot="1" x14ac:dyDescent="0.35">
      <c r="A65" s="4" t="s">
        <v>3236</v>
      </c>
      <c r="B65" s="328" t="s">
        <v>87</v>
      </c>
      <c r="C65" s="332" t="s">
        <v>13</v>
      </c>
      <c r="D65" s="333" t="s">
        <v>1290</v>
      </c>
      <c r="E65" s="334">
        <v>41365</v>
      </c>
      <c r="F65" s="334">
        <v>41729</v>
      </c>
      <c r="G65" s="362">
        <v>1312</v>
      </c>
      <c r="H65" s="363">
        <v>4977</v>
      </c>
      <c r="I65" s="363">
        <v>0</v>
      </c>
      <c r="J65" s="363">
        <v>49000</v>
      </c>
      <c r="K65" s="363">
        <v>0</v>
      </c>
      <c r="L65" s="363">
        <v>53977</v>
      </c>
      <c r="M65" s="364">
        <v>0</v>
      </c>
      <c r="N65" s="347">
        <v>340</v>
      </c>
      <c r="O65" s="348">
        <v>1659</v>
      </c>
      <c r="P65" s="348">
        <v>0</v>
      </c>
      <c r="Q65" s="348">
        <v>0</v>
      </c>
      <c r="R65" s="348">
        <v>0</v>
      </c>
      <c r="S65" s="348">
        <v>1659</v>
      </c>
      <c r="T65" s="458">
        <v>0</v>
      </c>
      <c r="U65" s="365">
        <v>55636</v>
      </c>
      <c r="V65" s="366">
        <v>0</v>
      </c>
      <c r="W65" s="366">
        <v>55636</v>
      </c>
      <c r="X65" s="366">
        <v>655</v>
      </c>
      <c r="Y65" s="366">
        <v>0</v>
      </c>
      <c r="Z65" s="366">
        <v>56291</v>
      </c>
      <c r="AA65" s="367">
        <v>1652</v>
      </c>
      <c r="AB65" s="368">
        <f t="shared" si="0"/>
        <v>34.074455205811141</v>
      </c>
    </row>
    <row r="66" spans="1:28" ht="15" thickBot="1" x14ac:dyDescent="0.35">
      <c r="A66" s="4" t="s">
        <v>3237</v>
      </c>
      <c r="B66" s="328" t="s">
        <v>88</v>
      </c>
      <c r="C66" s="332" t="s">
        <v>13</v>
      </c>
      <c r="D66" s="333" t="s">
        <v>1172</v>
      </c>
      <c r="E66" s="334">
        <v>41365</v>
      </c>
      <c r="F66" s="334">
        <v>41729</v>
      </c>
      <c r="G66" s="362">
        <v>2053</v>
      </c>
      <c r="H66" s="363">
        <v>7518</v>
      </c>
      <c r="I66" s="363">
        <v>51758</v>
      </c>
      <c r="J66" s="363">
        <v>0</v>
      </c>
      <c r="K66" s="363">
        <v>8500</v>
      </c>
      <c r="L66" s="363">
        <v>67776</v>
      </c>
      <c r="M66" s="364">
        <v>3581</v>
      </c>
      <c r="N66" s="347">
        <v>1842</v>
      </c>
      <c r="O66" s="348">
        <v>6746</v>
      </c>
      <c r="P66" s="348">
        <v>0</v>
      </c>
      <c r="Q66" s="457">
        <v>0</v>
      </c>
      <c r="R66" s="348">
        <v>4450</v>
      </c>
      <c r="S66" s="348">
        <v>11196</v>
      </c>
      <c r="T66" s="458">
        <v>0</v>
      </c>
      <c r="U66" s="365">
        <v>78972</v>
      </c>
      <c r="V66" s="366">
        <v>3581</v>
      </c>
      <c r="W66" s="366">
        <v>82553</v>
      </c>
      <c r="X66" s="366">
        <v>2111</v>
      </c>
      <c r="Y66" s="366">
        <v>0</v>
      </c>
      <c r="Z66" s="366">
        <v>84664</v>
      </c>
      <c r="AA66" s="367">
        <v>3895</v>
      </c>
      <c r="AB66" s="368">
        <f t="shared" si="0"/>
        <v>21.73658536585366</v>
      </c>
    </row>
    <row r="67" spans="1:28" ht="15" thickBot="1" x14ac:dyDescent="0.35">
      <c r="A67" s="4" t="s">
        <v>3238</v>
      </c>
      <c r="B67" s="328" t="s">
        <v>89</v>
      </c>
      <c r="C67" s="332" t="s">
        <v>13</v>
      </c>
      <c r="D67" s="333" t="s">
        <v>1188</v>
      </c>
      <c r="E67" s="334">
        <v>41456</v>
      </c>
      <c r="F67" s="334">
        <v>41820</v>
      </c>
      <c r="G67" s="362">
        <v>1851</v>
      </c>
      <c r="H67" s="363">
        <v>11744</v>
      </c>
      <c r="I67" s="363">
        <v>0</v>
      </c>
      <c r="J67" s="363">
        <v>60000</v>
      </c>
      <c r="K67" s="363">
        <v>0</v>
      </c>
      <c r="L67" s="363">
        <v>71744</v>
      </c>
      <c r="M67" s="364">
        <v>2623</v>
      </c>
      <c r="N67" s="347">
        <v>305</v>
      </c>
      <c r="O67" s="348">
        <v>1935</v>
      </c>
      <c r="P67" s="348">
        <v>0</v>
      </c>
      <c r="Q67" s="348">
        <v>0</v>
      </c>
      <c r="R67" s="348">
        <v>2796</v>
      </c>
      <c r="S67" s="348">
        <v>4731</v>
      </c>
      <c r="T67" s="349">
        <v>0</v>
      </c>
      <c r="U67" s="365">
        <v>76475</v>
      </c>
      <c r="V67" s="366">
        <v>2623</v>
      </c>
      <c r="W67" s="366">
        <v>79098</v>
      </c>
      <c r="X67" s="366">
        <v>1168</v>
      </c>
      <c r="Y67" s="366">
        <v>1547</v>
      </c>
      <c r="Z67" s="366">
        <v>81813</v>
      </c>
      <c r="AA67" s="367">
        <v>2156</v>
      </c>
      <c r="AB67" s="368">
        <f t="shared" si="0"/>
        <v>37.946660482374767</v>
      </c>
    </row>
    <row r="68" spans="1:28" ht="15" thickBot="1" x14ac:dyDescent="0.35">
      <c r="A68" s="4" t="s">
        <v>3239</v>
      </c>
      <c r="B68" s="328" t="s">
        <v>90</v>
      </c>
      <c r="C68" s="332" t="s">
        <v>13</v>
      </c>
      <c r="D68" s="333" t="s">
        <v>1250</v>
      </c>
      <c r="E68" s="334">
        <v>41487</v>
      </c>
      <c r="F68" s="334">
        <v>41851</v>
      </c>
      <c r="G68" s="362">
        <v>1655</v>
      </c>
      <c r="H68" s="363">
        <v>5377</v>
      </c>
      <c r="I68" s="363">
        <v>32027</v>
      </c>
      <c r="J68" s="363">
        <v>0</v>
      </c>
      <c r="K68" s="363">
        <v>0</v>
      </c>
      <c r="L68" s="363">
        <v>37404</v>
      </c>
      <c r="M68" s="364">
        <v>4632</v>
      </c>
      <c r="N68" s="347">
        <v>820</v>
      </c>
      <c r="O68" s="348">
        <v>2664</v>
      </c>
      <c r="P68" s="348">
        <v>0</v>
      </c>
      <c r="Q68" s="348">
        <v>700</v>
      </c>
      <c r="R68" s="348">
        <v>0</v>
      </c>
      <c r="S68" s="348">
        <v>3364</v>
      </c>
      <c r="T68" s="349">
        <v>2295</v>
      </c>
      <c r="U68" s="365">
        <v>40768</v>
      </c>
      <c r="V68" s="366">
        <v>6927</v>
      </c>
      <c r="W68" s="366">
        <v>47695</v>
      </c>
      <c r="X68" s="366">
        <v>1341</v>
      </c>
      <c r="Y68" s="366">
        <v>964</v>
      </c>
      <c r="Z68" s="366">
        <v>50000</v>
      </c>
      <c r="AA68" s="367">
        <v>2475</v>
      </c>
      <c r="AB68" s="368">
        <f t="shared" si="0"/>
        <v>20.202020202020201</v>
      </c>
    </row>
    <row r="69" spans="1:28" ht="15" thickBot="1" x14ac:dyDescent="0.35">
      <c r="A69" s="4" t="s">
        <v>3240</v>
      </c>
      <c r="B69" s="328" t="s">
        <v>93</v>
      </c>
      <c r="C69" s="332" t="s">
        <v>13</v>
      </c>
      <c r="D69" s="333" t="s">
        <v>1509</v>
      </c>
      <c r="E69" s="334">
        <v>41456</v>
      </c>
      <c r="F69" s="334">
        <v>41820</v>
      </c>
      <c r="G69" s="362">
        <v>1560</v>
      </c>
      <c r="H69" s="363">
        <v>11111</v>
      </c>
      <c r="I69" s="363">
        <v>0</v>
      </c>
      <c r="J69" s="363">
        <v>5897</v>
      </c>
      <c r="K69" s="363">
        <v>0</v>
      </c>
      <c r="L69" s="363">
        <v>17008</v>
      </c>
      <c r="M69" s="364">
        <v>3856</v>
      </c>
      <c r="N69" s="347">
        <v>408</v>
      </c>
      <c r="O69" s="457">
        <v>0</v>
      </c>
      <c r="P69" s="457">
        <v>0</v>
      </c>
      <c r="Q69" s="457">
        <v>0</v>
      </c>
      <c r="R69" s="457">
        <v>0</v>
      </c>
      <c r="S69" s="457">
        <v>0</v>
      </c>
      <c r="T69" s="458">
        <v>0</v>
      </c>
      <c r="U69" s="365">
        <v>17008</v>
      </c>
      <c r="V69" s="366">
        <v>3856</v>
      </c>
      <c r="W69" s="366">
        <v>20864</v>
      </c>
      <c r="X69" s="366">
        <v>1159</v>
      </c>
      <c r="Y69" s="366">
        <v>0</v>
      </c>
      <c r="Z69" s="366">
        <v>22023</v>
      </c>
      <c r="AA69" s="367">
        <v>1968</v>
      </c>
      <c r="AB69" s="368">
        <f>Z69/AA69</f>
        <v>11.190548780487806</v>
      </c>
    </row>
    <row r="70" spans="1:28" ht="15" thickBot="1" x14ac:dyDescent="0.35">
      <c r="A70" s="4" t="s">
        <v>3241</v>
      </c>
      <c r="B70" s="328" t="s">
        <v>94</v>
      </c>
      <c r="C70" s="332" t="s">
        <v>13</v>
      </c>
      <c r="D70" s="333" t="s">
        <v>1237</v>
      </c>
      <c r="E70" s="334">
        <v>41365</v>
      </c>
      <c r="F70" s="334">
        <v>41729</v>
      </c>
      <c r="G70" s="362">
        <v>2202</v>
      </c>
      <c r="H70" s="363">
        <v>12887</v>
      </c>
      <c r="I70" s="363">
        <v>0</v>
      </c>
      <c r="J70" s="363">
        <v>0</v>
      </c>
      <c r="K70" s="363">
        <v>0</v>
      </c>
      <c r="L70" s="363">
        <v>12887</v>
      </c>
      <c r="M70" s="364">
        <v>407</v>
      </c>
      <c r="N70" s="377">
        <v>0</v>
      </c>
      <c r="O70" s="348">
        <v>0</v>
      </c>
      <c r="P70" s="348">
        <v>0</v>
      </c>
      <c r="Q70" s="348">
        <v>0</v>
      </c>
      <c r="R70" s="348">
        <v>0</v>
      </c>
      <c r="S70" s="348">
        <v>0</v>
      </c>
      <c r="T70" s="349">
        <v>0</v>
      </c>
      <c r="U70" s="365">
        <v>12887</v>
      </c>
      <c r="V70" s="366">
        <v>407</v>
      </c>
      <c r="W70" s="366">
        <v>13294</v>
      </c>
      <c r="X70" s="366">
        <v>550</v>
      </c>
      <c r="Y70" s="366">
        <v>0</v>
      </c>
      <c r="Z70" s="366">
        <v>13844</v>
      </c>
      <c r="AA70" s="367">
        <v>2202</v>
      </c>
      <c r="AB70" s="368">
        <f>Z70/AA70</f>
        <v>6.287011807447775</v>
      </c>
    </row>
    <row r="71" spans="1:28" ht="15" thickBot="1" x14ac:dyDescent="0.35">
      <c r="A71" s="4" t="s">
        <v>3242</v>
      </c>
      <c r="B71" s="328" t="s">
        <v>95</v>
      </c>
      <c r="C71" s="332" t="s">
        <v>13</v>
      </c>
      <c r="D71" s="333" t="s">
        <v>1157</v>
      </c>
      <c r="E71" s="334">
        <v>41456</v>
      </c>
      <c r="F71" s="334">
        <v>41820</v>
      </c>
      <c r="G71" s="362">
        <v>1403</v>
      </c>
      <c r="H71" s="363">
        <v>15210</v>
      </c>
      <c r="I71" s="363">
        <v>30583</v>
      </c>
      <c r="J71" s="363">
        <v>0</v>
      </c>
      <c r="K71" s="363">
        <v>0</v>
      </c>
      <c r="L71" s="363">
        <v>45793</v>
      </c>
      <c r="M71" s="364">
        <v>5422</v>
      </c>
      <c r="N71" s="347">
        <v>1510</v>
      </c>
      <c r="O71" s="457">
        <v>0</v>
      </c>
      <c r="P71" s="457">
        <v>0</v>
      </c>
      <c r="Q71" s="457">
        <v>0</v>
      </c>
      <c r="R71" s="457">
        <v>0</v>
      </c>
      <c r="S71" s="457">
        <v>0</v>
      </c>
      <c r="T71" s="458">
        <v>0</v>
      </c>
      <c r="U71" s="365">
        <v>45793</v>
      </c>
      <c r="V71" s="366">
        <v>5422</v>
      </c>
      <c r="W71" s="366">
        <v>51215</v>
      </c>
      <c r="X71" s="366">
        <v>1578</v>
      </c>
      <c r="Y71" s="366">
        <v>0</v>
      </c>
      <c r="Z71" s="366">
        <v>52793</v>
      </c>
      <c r="AA71" s="367">
        <v>2913</v>
      </c>
      <c r="AB71" s="368">
        <f>Z71/AA71</f>
        <v>18.123240645382769</v>
      </c>
    </row>
    <row r="72" spans="1:28" ht="15" thickBot="1" x14ac:dyDescent="0.35">
      <c r="A72" s="4" t="s">
        <v>3243</v>
      </c>
      <c r="B72" s="328" t="s">
        <v>96</v>
      </c>
      <c r="C72" s="332" t="s">
        <v>13</v>
      </c>
      <c r="D72" s="333" t="s">
        <v>1363</v>
      </c>
      <c r="E72" s="334">
        <v>41456</v>
      </c>
      <c r="F72" s="334">
        <v>41820</v>
      </c>
      <c r="G72" s="362">
        <v>575</v>
      </c>
      <c r="H72" s="363">
        <v>1612</v>
      </c>
      <c r="I72" s="363">
        <v>40207</v>
      </c>
      <c r="J72" s="446" t="s">
        <v>34</v>
      </c>
      <c r="K72" s="363">
        <v>312</v>
      </c>
      <c r="L72" s="363">
        <v>42131</v>
      </c>
      <c r="M72" s="364">
        <v>6046</v>
      </c>
      <c r="N72" s="377">
        <v>0</v>
      </c>
      <c r="O72" s="348">
        <v>0</v>
      </c>
      <c r="P72" s="348">
        <v>0</v>
      </c>
      <c r="Q72" s="457">
        <v>0</v>
      </c>
      <c r="R72" s="348">
        <v>0</v>
      </c>
      <c r="S72" s="457">
        <v>0</v>
      </c>
      <c r="T72" s="349">
        <v>0</v>
      </c>
      <c r="U72" s="365">
        <v>42131</v>
      </c>
      <c r="V72" s="366">
        <v>6046</v>
      </c>
      <c r="W72" s="366">
        <v>48177</v>
      </c>
      <c r="X72" s="366">
        <v>312</v>
      </c>
      <c r="Y72" s="366">
        <v>0</v>
      </c>
      <c r="Z72" s="366">
        <v>48489</v>
      </c>
      <c r="AA72" s="367">
        <v>575</v>
      </c>
      <c r="AB72" s="368">
        <f>Z72/AA72</f>
        <v>84.32869565217392</v>
      </c>
    </row>
    <row r="73" spans="1:28" ht="15" thickBot="1" x14ac:dyDescent="0.35">
      <c r="A73" s="4" t="s">
        <v>3244</v>
      </c>
      <c r="B73" s="469" t="s">
        <v>97</v>
      </c>
      <c r="C73" s="335" t="s">
        <v>13</v>
      </c>
      <c r="D73" s="336" t="s">
        <v>1290</v>
      </c>
      <c r="E73" s="337">
        <v>41456</v>
      </c>
      <c r="F73" s="337">
        <v>41820</v>
      </c>
      <c r="G73" s="369">
        <v>2738</v>
      </c>
      <c r="H73" s="370">
        <v>10999</v>
      </c>
      <c r="I73" s="370">
        <v>50338</v>
      </c>
      <c r="J73" s="448" t="s">
        <v>34</v>
      </c>
      <c r="K73" s="370">
        <v>0</v>
      </c>
      <c r="L73" s="370">
        <v>61337</v>
      </c>
      <c r="M73" s="371">
        <v>6456</v>
      </c>
      <c r="N73" s="378">
        <v>0</v>
      </c>
      <c r="O73" s="459">
        <v>0</v>
      </c>
      <c r="P73" s="459">
        <v>0</v>
      </c>
      <c r="Q73" s="459">
        <v>0</v>
      </c>
      <c r="R73" s="459">
        <v>0</v>
      </c>
      <c r="S73" s="459">
        <v>0</v>
      </c>
      <c r="T73" s="460">
        <v>0</v>
      </c>
      <c r="U73" s="372">
        <v>61337</v>
      </c>
      <c r="V73" s="373">
        <v>6456</v>
      </c>
      <c r="W73" s="373">
        <v>67793</v>
      </c>
      <c r="X73" s="373">
        <v>1141</v>
      </c>
      <c r="Y73" s="373">
        <v>0</v>
      </c>
      <c r="Z73" s="373">
        <v>68934</v>
      </c>
      <c r="AA73" s="374">
        <v>2738</v>
      </c>
      <c r="AB73" s="375">
        <f>Z73/AA73</f>
        <v>25.176771365960555</v>
      </c>
    </row>
    <row r="74" spans="1:28" s="398" customFormat="1" x14ac:dyDescent="0.3">
      <c r="A74"/>
      <c r="B74" s="127" t="s">
        <v>2547</v>
      </c>
      <c r="C74" s="387"/>
      <c r="D74" s="388"/>
      <c r="E74" s="389"/>
      <c r="F74" s="390"/>
      <c r="G74" s="431">
        <f>SUM(G4:G73)</f>
        <v>148163</v>
      </c>
      <c r="H74" s="449">
        <f t="shared" ref="H74:AA74" si="1">SUM(H4:H73)</f>
        <v>664084</v>
      </c>
      <c r="I74" s="449">
        <f t="shared" si="1"/>
        <v>3059176</v>
      </c>
      <c r="J74" s="449">
        <f t="shared" si="1"/>
        <v>562084</v>
      </c>
      <c r="K74" s="449">
        <f t="shared" si="1"/>
        <v>686375</v>
      </c>
      <c r="L74" s="449">
        <f t="shared" si="1"/>
        <v>4971719</v>
      </c>
      <c r="M74" s="450">
        <f t="shared" si="1"/>
        <v>835451</v>
      </c>
      <c r="N74" s="411">
        <f t="shared" si="1"/>
        <v>38699</v>
      </c>
      <c r="O74" s="432">
        <f t="shared" si="1"/>
        <v>148393</v>
      </c>
      <c r="P74" s="432">
        <f t="shared" si="1"/>
        <v>132188</v>
      </c>
      <c r="Q74" s="432">
        <f t="shared" si="1"/>
        <v>6311</v>
      </c>
      <c r="R74" s="432">
        <f t="shared" si="1"/>
        <v>38815</v>
      </c>
      <c r="S74" s="432">
        <f t="shared" si="1"/>
        <v>325707</v>
      </c>
      <c r="T74" s="433">
        <f t="shared" si="1"/>
        <v>6070</v>
      </c>
      <c r="U74" s="434">
        <f t="shared" si="1"/>
        <v>5297426</v>
      </c>
      <c r="V74" s="435">
        <f t="shared" si="1"/>
        <v>841521</v>
      </c>
      <c r="W74" s="435">
        <f t="shared" si="1"/>
        <v>6138947</v>
      </c>
      <c r="X74" s="435">
        <f t="shared" si="1"/>
        <v>96500</v>
      </c>
      <c r="Y74" s="435">
        <f t="shared" si="1"/>
        <v>6979</v>
      </c>
      <c r="Z74" s="435">
        <f t="shared" si="1"/>
        <v>6242426</v>
      </c>
      <c r="AA74" s="412">
        <f t="shared" si="1"/>
        <v>186862</v>
      </c>
      <c r="AB74" s="436"/>
    </row>
    <row r="75" spans="1:28" s="398" customFormat="1" ht="15" thickBot="1" x14ac:dyDescent="0.35">
      <c r="A75"/>
      <c r="B75" s="128" t="s">
        <v>2548</v>
      </c>
      <c r="C75" s="399"/>
      <c r="D75" s="400"/>
      <c r="E75" s="401"/>
      <c r="F75" s="402"/>
      <c r="G75" s="403">
        <f>G74/70</f>
        <v>2116.6142857142859</v>
      </c>
      <c r="H75" s="444">
        <f t="shared" ref="H75:AA75" si="2">H74/70</f>
        <v>9486.9142857142851</v>
      </c>
      <c r="I75" s="444">
        <f t="shared" si="2"/>
        <v>43702.514285714286</v>
      </c>
      <c r="J75" s="444">
        <f t="shared" si="2"/>
        <v>8029.7714285714283</v>
      </c>
      <c r="K75" s="444">
        <f t="shared" si="2"/>
        <v>9805.3571428571431</v>
      </c>
      <c r="L75" s="444">
        <f t="shared" si="2"/>
        <v>71024.557142857142</v>
      </c>
      <c r="M75" s="451">
        <f t="shared" si="2"/>
        <v>11935.014285714286</v>
      </c>
      <c r="N75" s="404">
        <f t="shared" si="2"/>
        <v>552.84285714285716</v>
      </c>
      <c r="O75" s="405">
        <f t="shared" si="2"/>
        <v>2119.9</v>
      </c>
      <c r="P75" s="405">
        <f t="shared" si="2"/>
        <v>1888.4</v>
      </c>
      <c r="Q75" s="405">
        <f t="shared" si="2"/>
        <v>90.157142857142858</v>
      </c>
      <c r="R75" s="405">
        <f t="shared" si="2"/>
        <v>554.5</v>
      </c>
      <c r="S75" s="405">
        <f t="shared" si="2"/>
        <v>4652.9571428571426</v>
      </c>
      <c r="T75" s="406">
        <f t="shared" si="2"/>
        <v>86.714285714285708</v>
      </c>
      <c r="U75" s="407">
        <f t="shared" si="2"/>
        <v>75677.514285714293</v>
      </c>
      <c r="V75" s="408">
        <f t="shared" si="2"/>
        <v>12021.728571428572</v>
      </c>
      <c r="W75" s="408">
        <f t="shared" si="2"/>
        <v>87699.242857142861</v>
      </c>
      <c r="X75" s="408">
        <f t="shared" si="2"/>
        <v>1378.5714285714287</v>
      </c>
      <c r="Y75" s="408">
        <f t="shared" si="2"/>
        <v>99.7</v>
      </c>
      <c r="Z75" s="408">
        <f t="shared" si="2"/>
        <v>89177.514285714293</v>
      </c>
      <c r="AA75" s="409">
        <f t="shared" si="2"/>
        <v>2669.457142857143</v>
      </c>
      <c r="AB75" s="410">
        <f>Z74/AA74</f>
        <v>33.40661022572808</v>
      </c>
    </row>
    <row r="76" spans="1:28" ht="15" thickBot="1" x14ac:dyDescent="0.35">
      <c r="A76"/>
      <c r="B76" s="468"/>
      <c r="C76" s="339"/>
      <c r="D76" s="339"/>
      <c r="E76" s="340"/>
      <c r="F76" s="340"/>
      <c r="G76" s="352"/>
      <c r="J76" s="452"/>
      <c r="N76" s="339"/>
      <c r="O76" s="452"/>
      <c r="P76" s="452"/>
      <c r="Q76" s="452"/>
      <c r="R76" s="452"/>
      <c r="S76" s="452"/>
      <c r="T76" s="452"/>
      <c r="AA76" s="352"/>
    </row>
    <row r="77" spans="1:28" ht="15" thickBot="1" x14ac:dyDescent="0.35">
      <c r="A77" s="4" t="s">
        <v>3483</v>
      </c>
      <c r="B77" s="471" t="s">
        <v>98</v>
      </c>
      <c r="C77" s="329" t="s">
        <v>99</v>
      </c>
      <c r="D77" s="330" t="s">
        <v>1075</v>
      </c>
      <c r="E77" s="331">
        <v>41275</v>
      </c>
      <c r="F77" s="341">
        <v>41639</v>
      </c>
      <c r="G77" s="355">
        <v>6351</v>
      </c>
      <c r="H77" s="356">
        <v>9543</v>
      </c>
      <c r="I77" s="356">
        <v>157492</v>
      </c>
      <c r="J77" s="356">
        <v>0</v>
      </c>
      <c r="K77" s="356">
        <v>0</v>
      </c>
      <c r="L77" s="356">
        <v>167035</v>
      </c>
      <c r="M77" s="357">
        <v>25063</v>
      </c>
      <c r="N77" s="379">
        <v>0</v>
      </c>
      <c r="O77" s="461">
        <v>0</v>
      </c>
      <c r="P77" s="461">
        <v>0</v>
      </c>
      <c r="Q77" s="461">
        <v>0</v>
      </c>
      <c r="R77" s="461">
        <v>0</v>
      </c>
      <c r="S77" s="461">
        <v>0</v>
      </c>
      <c r="T77" s="461">
        <v>0</v>
      </c>
      <c r="U77" s="358">
        <v>167035</v>
      </c>
      <c r="V77" s="359">
        <v>25063</v>
      </c>
      <c r="W77" s="359">
        <v>192098</v>
      </c>
      <c r="X77" s="359">
        <v>3169</v>
      </c>
      <c r="Y77" s="359">
        <v>0</v>
      </c>
      <c r="Z77" s="359">
        <v>195267</v>
      </c>
      <c r="AA77" s="360">
        <v>6351</v>
      </c>
      <c r="AB77" s="361">
        <f>Z77/AA77</f>
        <v>30.74586679263108</v>
      </c>
    </row>
    <row r="78" spans="1:28" ht="15" thickBot="1" x14ac:dyDescent="0.35">
      <c r="A78" s="4" t="s">
        <v>3484</v>
      </c>
      <c r="B78" s="467" t="s">
        <v>100</v>
      </c>
      <c r="C78" s="332" t="s">
        <v>99</v>
      </c>
      <c r="D78" s="333" t="s">
        <v>1119</v>
      </c>
      <c r="E78" s="334">
        <v>41244</v>
      </c>
      <c r="F78" s="342">
        <v>41608</v>
      </c>
      <c r="G78" s="362">
        <v>6583</v>
      </c>
      <c r="H78" s="363">
        <v>23233</v>
      </c>
      <c r="I78" s="363">
        <v>254155</v>
      </c>
      <c r="J78" s="446" t="s">
        <v>34</v>
      </c>
      <c r="K78" s="446" t="s">
        <v>34</v>
      </c>
      <c r="L78" s="363">
        <v>277388</v>
      </c>
      <c r="M78" s="364">
        <v>20185</v>
      </c>
      <c r="N78" s="380">
        <v>0</v>
      </c>
      <c r="O78" s="457">
        <v>0</v>
      </c>
      <c r="P78" s="457">
        <v>0</v>
      </c>
      <c r="Q78" s="457">
        <v>0</v>
      </c>
      <c r="R78" s="457">
        <v>0</v>
      </c>
      <c r="S78" s="457">
        <v>0</v>
      </c>
      <c r="T78" s="457">
        <v>0</v>
      </c>
      <c r="U78" s="365">
        <v>277388</v>
      </c>
      <c r="V78" s="366">
        <v>20185</v>
      </c>
      <c r="W78" s="366">
        <v>297573</v>
      </c>
      <c r="X78" s="366">
        <v>3285</v>
      </c>
      <c r="Y78" s="366">
        <v>0</v>
      </c>
      <c r="Z78" s="366">
        <v>300858</v>
      </c>
      <c r="AA78" s="367">
        <v>6583</v>
      </c>
      <c r="AB78" s="368">
        <f t="shared" ref="AB78:AB141" si="3">Z78/AA78</f>
        <v>45.702263405742066</v>
      </c>
    </row>
    <row r="79" spans="1:28" ht="15" thickBot="1" x14ac:dyDescent="0.35">
      <c r="A79" s="4" t="s">
        <v>3485</v>
      </c>
      <c r="B79" s="328" t="s">
        <v>103</v>
      </c>
      <c r="C79" s="332" t="s">
        <v>99</v>
      </c>
      <c r="D79" s="333" t="s">
        <v>1134</v>
      </c>
      <c r="E79" s="334">
        <v>41275</v>
      </c>
      <c r="F79" s="342">
        <v>41639</v>
      </c>
      <c r="G79" s="362">
        <v>5379</v>
      </c>
      <c r="H79" s="363">
        <v>3385</v>
      </c>
      <c r="I79" s="363">
        <v>235374</v>
      </c>
      <c r="J79" s="363">
        <v>0</v>
      </c>
      <c r="K79" s="363">
        <v>0</v>
      </c>
      <c r="L79" s="363">
        <v>238759</v>
      </c>
      <c r="M79" s="364">
        <v>5353</v>
      </c>
      <c r="N79" s="380">
        <v>0</v>
      </c>
      <c r="O79" s="457">
        <v>0</v>
      </c>
      <c r="P79" s="457">
        <v>0</v>
      </c>
      <c r="Q79" s="457">
        <v>0</v>
      </c>
      <c r="R79" s="457">
        <v>0</v>
      </c>
      <c r="S79" s="457">
        <v>0</v>
      </c>
      <c r="T79" s="457">
        <v>0</v>
      </c>
      <c r="U79" s="365">
        <v>238759</v>
      </c>
      <c r="V79" s="366">
        <v>5353</v>
      </c>
      <c r="W79" s="366">
        <v>244112</v>
      </c>
      <c r="X79" s="366">
        <v>2684</v>
      </c>
      <c r="Y79" s="366">
        <v>0</v>
      </c>
      <c r="Z79" s="366">
        <v>246796</v>
      </c>
      <c r="AA79" s="367">
        <v>5379</v>
      </c>
      <c r="AB79" s="368">
        <f t="shared" si="3"/>
        <v>45.881390593047037</v>
      </c>
    </row>
    <row r="80" spans="1:28" ht="15" thickBot="1" x14ac:dyDescent="0.35">
      <c r="A80" s="4" t="s">
        <v>3486</v>
      </c>
      <c r="B80" s="328" t="s">
        <v>104</v>
      </c>
      <c r="C80" s="332" t="s">
        <v>99</v>
      </c>
      <c r="D80" s="333" t="s">
        <v>1094</v>
      </c>
      <c r="E80" s="334">
        <v>41365</v>
      </c>
      <c r="F80" s="342">
        <v>41729</v>
      </c>
      <c r="G80" s="362">
        <v>2554</v>
      </c>
      <c r="H80" s="363">
        <v>12535</v>
      </c>
      <c r="I80" s="363">
        <v>0</v>
      </c>
      <c r="J80" s="363">
        <v>27283</v>
      </c>
      <c r="K80" s="363">
        <v>6048</v>
      </c>
      <c r="L80" s="363">
        <v>45866</v>
      </c>
      <c r="M80" s="364">
        <v>3522</v>
      </c>
      <c r="N80" s="351">
        <v>1983</v>
      </c>
      <c r="O80" s="348">
        <v>0</v>
      </c>
      <c r="P80" s="348">
        <v>0</v>
      </c>
      <c r="Q80" s="348">
        <v>0</v>
      </c>
      <c r="R80" s="348">
        <v>0</v>
      </c>
      <c r="S80" s="348">
        <v>0</v>
      </c>
      <c r="T80" s="348">
        <v>0</v>
      </c>
      <c r="U80" s="365">
        <v>45866</v>
      </c>
      <c r="V80" s="366">
        <v>3522</v>
      </c>
      <c r="W80" s="366">
        <v>49388</v>
      </c>
      <c r="X80" s="366">
        <v>1229</v>
      </c>
      <c r="Y80" s="366">
        <v>0</v>
      </c>
      <c r="Z80" s="366">
        <v>50617</v>
      </c>
      <c r="AA80" s="367">
        <v>4537</v>
      </c>
      <c r="AB80" s="368">
        <f t="shared" si="3"/>
        <v>11.156491073396518</v>
      </c>
    </row>
    <row r="81" spans="1:28" ht="15" thickBot="1" x14ac:dyDescent="0.35">
      <c r="A81" s="4" t="s">
        <v>3487</v>
      </c>
      <c r="B81" s="328" t="s">
        <v>105</v>
      </c>
      <c r="C81" s="332" t="s">
        <v>99</v>
      </c>
      <c r="D81" s="333" t="s">
        <v>1152</v>
      </c>
      <c r="E81" s="334">
        <v>41456</v>
      </c>
      <c r="F81" s="342">
        <v>41820</v>
      </c>
      <c r="G81" s="362">
        <v>6621</v>
      </c>
      <c r="H81" s="363">
        <v>16247</v>
      </c>
      <c r="I81" s="363">
        <v>196311</v>
      </c>
      <c r="J81" s="363">
        <v>0</v>
      </c>
      <c r="K81" s="363">
        <v>0</v>
      </c>
      <c r="L81" s="363">
        <v>212558</v>
      </c>
      <c r="M81" s="364">
        <v>53790</v>
      </c>
      <c r="N81" s="380">
        <v>0</v>
      </c>
      <c r="O81" s="457">
        <v>0</v>
      </c>
      <c r="P81" s="457">
        <v>0</v>
      </c>
      <c r="Q81" s="457">
        <v>0</v>
      </c>
      <c r="R81" s="457">
        <v>0</v>
      </c>
      <c r="S81" s="457">
        <v>0</v>
      </c>
      <c r="T81" s="457">
        <v>0</v>
      </c>
      <c r="U81" s="365">
        <v>212558</v>
      </c>
      <c r="V81" s="366">
        <v>53790</v>
      </c>
      <c r="W81" s="366">
        <v>266348</v>
      </c>
      <c r="X81" s="366">
        <v>3588</v>
      </c>
      <c r="Y81" s="366">
        <v>0</v>
      </c>
      <c r="Z81" s="366">
        <v>269936</v>
      </c>
      <c r="AA81" s="367">
        <v>6621</v>
      </c>
      <c r="AB81" s="368">
        <f t="shared" si="3"/>
        <v>40.769672254946386</v>
      </c>
    </row>
    <row r="82" spans="1:28" ht="15" thickBot="1" x14ac:dyDescent="0.35">
      <c r="A82" s="4" t="s">
        <v>3488</v>
      </c>
      <c r="B82" s="328" t="s">
        <v>106</v>
      </c>
      <c r="C82" s="332" t="s">
        <v>99</v>
      </c>
      <c r="D82" s="333" t="s">
        <v>1157</v>
      </c>
      <c r="E82" s="334">
        <v>41456</v>
      </c>
      <c r="F82" s="342">
        <v>41820</v>
      </c>
      <c r="G82" s="362">
        <v>2816</v>
      </c>
      <c r="H82" s="363">
        <v>14705</v>
      </c>
      <c r="I82" s="363">
        <v>93714</v>
      </c>
      <c r="J82" s="363">
        <v>0</v>
      </c>
      <c r="K82" s="363">
        <v>0</v>
      </c>
      <c r="L82" s="363">
        <v>108419</v>
      </c>
      <c r="M82" s="364">
        <v>13360</v>
      </c>
      <c r="N82" s="351">
        <v>1259</v>
      </c>
      <c r="O82" s="348">
        <v>6788</v>
      </c>
      <c r="P82" s="457">
        <v>0</v>
      </c>
      <c r="Q82" s="457">
        <v>0</v>
      </c>
      <c r="R82" s="457">
        <v>0</v>
      </c>
      <c r="S82" s="348">
        <v>6788</v>
      </c>
      <c r="T82" s="457">
        <v>0</v>
      </c>
      <c r="U82" s="365">
        <v>115207</v>
      </c>
      <c r="V82" s="366">
        <v>13360</v>
      </c>
      <c r="W82" s="366">
        <v>128567</v>
      </c>
      <c r="X82" s="366">
        <v>2111</v>
      </c>
      <c r="Y82" s="366">
        <v>0</v>
      </c>
      <c r="Z82" s="366">
        <v>130678</v>
      </c>
      <c r="AA82" s="367">
        <v>4075</v>
      </c>
      <c r="AB82" s="368">
        <f t="shared" si="3"/>
        <v>32.068220858895707</v>
      </c>
    </row>
    <row r="83" spans="1:28" ht="15" thickBot="1" x14ac:dyDescent="0.35">
      <c r="A83" s="4" t="s">
        <v>3489</v>
      </c>
      <c r="B83" s="328" t="s">
        <v>107</v>
      </c>
      <c r="C83" s="332" t="s">
        <v>99</v>
      </c>
      <c r="D83" s="333" t="s">
        <v>1174</v>
      </c>
      <c r="E83" s="334">
        <v>41456</v>
      </c>
      <c r="F83" s="342">
        <v>41820</v>
      </c>
      <c r="G83" s="362">
        <v>2291</v>
      </c>
      <c r="H83" s="363">
        <v>20841</v>
      </c>
      <c r="I83" s="363">
        <v>177189</v>
      </c>
      <c r="J83" s="363">
        <v>0</v>
      </c>
      <c r="K83" s="363">
        <v>0</v>
      </c>
      <c r="L83" s="363">
        <v>198030</v>
      </c>
      <c r="M83" s="364">
        <v>42690</v>
      </c>
      <c r="N83" s="351">
        <v>2972</v>
      </c>
      <c r="O83" s="348">
        <v>27036</v>
      </c>
      <c r="P83" s="348">
        <v>0</v>
      </c>
      <c r="Q83" s="348">
        <v>0</v>
      </c>
      <c r="R83" s="348">
        <v>98956</v>
      </c>
      <c r="S83" s="348">
        <v>125992</v>
      </c>
      <c r="T83" s="348">
        <v>0</v>
      </c>
      <c r="U83" s="365">
        <v>324022</v>
      </c>
      <c r="V83" s="366">
        <v>42690</v>
      </c>
      <c r="W83" s="366">
        <v>366712</v>
      </c>
      <c r="X83" s="366">
        <v>2852</v>
      </c>
      <c r="Y83" s="366">
        <v>0</v>
      </c>
      <c r="Z83" s="366">
        <v>369564</v>
      </c>
      <c r="AA83" s="367">
        <v>5263</v>
      </c>
      <c r="AB83" s="368">
        <f t="shared" si="3"/>
        <v>70.219266577997345</v>
      </c>
    </row>
    <row r="84" spans="1:28" ht="15" thickBot="1" x14ac:dyDescent="0.35">
      <c r="A84" s="4" t="s">
        <v>3490</v>
      </c>
      <c r="B84" s="328" t="s">
        <v>108</v>
      </c>
      <c r="C84" s="332" t="s">
        <v>99</v>
      </c>
      <c r="D84" s="333" t="s">
        <v>1085</v>
      </c>
      <c r="E84" s="334">
        <v>41395</v>
      </c>
      <c r="F84" s="342">
        <v>41759</v>
      </c>
      <c r="G84" s="362">
        <v>1325</v>
      </c>
      <c r="H84" s="363">
        <v>9347</v>
      </c>
      <c r="I84" s="363">
        <v>5634</v>
      </c>
      <c r="J84" s="363">
        <v>0</v>
      </c>
      <c r="K84" s="363">
        <v>0</v>
      </c>
      <c r="L84" s="363">
        <v>14981</v>
      </c>
      <c r="M84" s="364">
        <v>609</v>
      </c>
      <c r="N84" s="351">
        <v>2680</v>
      </c>
      <c r="O84" s="348">
        <v>10423</v>
      </c>
      <c r="P84" s="348">
        <v>11469</v>
      </c>
      <c r="Q84" s="348">
        <v>0</v>
      </c>
      <c r="R84" s="348">
        <v>0</v>
      </c>
      <c r="S84" s="348">
        <v>21892</v>
      </c>
      <c r="T84" s="348">
        <v>0</v>
      </c>
      <c r="U84" s="365">
        <v>36873</v>
      </c>
      <c r="V84" s="366">
        <v>609</v>
      </c>
      <c r="W84" s="366">
        <v>37482</v>
      </c>
      <c r="X84" s="366">
        <v>2170</v>
      </c>
      <c r="Y84" s="366">
        <v>0</v>
      </c>
      <c r="Z84" s="366">
        <v>39652</v>
      </c>
      <c r="AA84" s="367">
        <v>4005</v>
      </c>
      <c r="AB84" s="368">
        <f t="shared" si="3"/>
        <v>9.9006242197253425</v>
      </c>
    </row>
    <row r="85" spans="1:28" ht="15" thickBot="1" x14ac:dyDescent="0.35">
      <c r="A85" s="4" t="s">
        <v>3491</v>
      </c>
      <c r="B85" s="328" t="s">
        <v>109</v>
      </c>
      <c r="C85" s="332" t="s">
        <v>99</v>
      </c>
      <c r="D85" s="333" t="s">
        <v>1250</v>
      </c>
      <c r="E85" s="334">
        <v>41365</v>
      </c>
      <c r="F85" s="342">
        <v>41729</v>
      </c>
      <c r="G85" s="362">
        <v>2047</v>
      </c>
      <c r="H85" s="363">
        <v>6829</v>
      </c>
      <c r="I85" s="363">
        <v>34979</v>
      </c>
      <c r="J85" s="363">
        <v>0</v>
      </c>
      <c r="K85" s="363">
        <v>3500</v>
      </c>
      <c r="L85" s="363">
        <v>45308</v>
      </c>
      <c r="M85" s="364">
        <v>4386</v>
      </c>
      <c r="N85" s="351">
        <v>2144</v>
      </c>
      <c r="O85" s="348">
        <v>7152</v>
      </c>
      <c r="P85" s="348">
        <v>0</v>
      </c>
      <c r="Q85" s="348">
        <v>0</v>
      </c>
      <c r="R85" s="348">
        <v>1050</v>
      </c>
      <c r="S85" s="348">
        <v>8202</v>
      </c>
      <c r="T85" s="348">
        <v>0</v>
      </c>
      <c r="U85" s="365">
        <v>53510</v>
      </c>
      <c r="V85" s="366">
        <v>4386</v>
      </c>
      <c r="W85" s="366">
        <v>57896</v>
      </c>
      <c r="X85" s="366">
        <v>2271</v>
      </c>
      <c r="Y85" s="366">
        <v>806</v>
      </c>
      <c r="Z85" s="366">
        <v>60973</v>
      </c>
      <c r="AA85" s="367">
        <v>4191</v>
      </c>
      <c r="AB85" s="368">
        <f t="shared" si="3"/>
        <v>14.548556430446194</v>
      </c>
    </row>
    <row r="86" spans="1:28" ht="15" thickBot="1" x14ac:dyDescent="0.35">
      <c r="A86" s="4" t="s">
        <v>3492</v>
      </c>
      <c r="B86" s="328" t="s">
        <v>110</v>
      </c>
      <c r="C86" s="332" t="s">
        <v>99</v>
      </c>
      <c r="D86" s="333" t="s">
        <v>1310</v>
      </c>
      <c r="E86" s="334">
        <v>41275</v>
      </c>
      <c r="F86" s="342">
        <v>41639</v>
      </c>
      <c r="G86" s="362">
        <v>4418</v>
      </c>
      <c r="H86" s="363">
        <v>15586</v>
      </c>
      <c r="I86" s="363">
        <v>109488</v>
      </c>
      <c r="J86" s="363">
        <v>0</v>
      </c>
      <c r="K86" s="363">
        <v>382</v>
      </c>
      <c r="L86" s="363">
        <v>125456</v>
      </c>
      <c r="M86" s="364">
        <v>8857</v>
      </c>
      <c r="N86" s="351">
        <v>204</v>
      </c>
      <c r="O86" s="348">
        <v>720</v>
      </c>
      <c r="P86" s="348">
        <v>0</v>
      </c>
      <c r="Q86" s="348">
        <v>0</v>
      </c>
      <c r="R86" s="348">
        <v>1487</v>
      </c>
      <c r="S86" s="348">
        <v>2207</v>
      </c>
      <c r="T86" s="348">
        <v>409</v>
      </c>
      <c r="U86" s="365">
        <v>127663</v>
      </c>
      <c r="V86" s="366">
        <v>9266</v>
      </c>
      <c r="W86" s="366">
        <v>136929</v>
      </c>
      <c r="X86" s="366">
        <v>2307</v>
      </c>
      <c r="Y86" s="366">
        <v>0</v>
      </c>
      <c r="Z86" s="366">
        <v>139236</v>
      </c>
      <c r="AA86" s="367">
        <v>4622</v>
      </c>
      <c r="AB86" s="368">
        <f t="shared" si="3"/>
        <v>30.124621376027694</v>
      </c>
    </row>
    <row r="87" spans="1:28" ht="15" thickBot="1" x14ac:dyDescent="0.35">
      <c r="A87" s="4" t="s">
        <v>3493</v>
      </c>
      <c r="B87" s="328" t="s">
        <v>111</v>
      </c>
      <c r="C87" s="332" t="s">
        <v>99</v>
      </c>
      <c r="D87" s="333" t="s">
        <v>1241</v>
      </c>
      <c r="E87" s="334">
        <v>41275</v>
      </c>
      <c r="F87" s="342">
        <v>41639</v>
      </c>
      <c r="G87" s="362">
        <v>4217</v>
      </c>
      <c r="H87" s="363">
        <v>11484</v>
      </c>
      <c r="I87" s="363">
        <v>114355</v>
      </c>
      <c r="J87" s="363">
        <v>0</v>
      </c>
      <c r="K87" s="363">
        <v>0</v>
      </c>
      <c r="L87" s="363">
        <v>125839</v>
      </c>
      <c r="M87" s="364">
        <v>14125</v>
      </c>
      <c r="N87" s="351">
        <v>769</v>
      </c>
      <c r="O87" s="348">
        <v>2095</v>
      </c>
      <c r="P87" s="348">
        <v>0</v>
      </c>
      <c r="Q87" s="348">
        <v>2100</v>
      </c>
      <c r="R87" s="348">
        <v>0</v>
      </c>
      <c r="S87" s="348">
        <v>4195</v>
      </c>
      <c r="T87" s="348">
        <v>0</v>
      </c>
      <c r="U87" s="365">
        <v>130034</v>
      </c>
      <c r="V87" s="366">
        <v>14125</v>
      </c>
      <c r="W87" s="366">
        <v>144159</v>
      </c>
      <c r="X87" s="366">
        <v>2488</v>
      </c>
      <c r="Y87" s="366">
        <v>2823</v>
      </c>
      <c r="Z87" s="366">
        <v>149470</v>
      </c>
      <c r="AA87" s="367">
        <v>4986</v>
      </c>
      <c r="AB87" s="368">
        <f t="shared" si="3"/>
        <v>29.9779382270357</v>
      </c>
    </row>
    <row r="88" spans="1:28" ht="15" thickBot="1" x14ac:dyDescent="0.35">
      <c r="A88" s="4" t="s">
        <v>3494</v>
      </c>
      <c r="B88" s="328" t="s">
        <v>112</v>
      </c>
      <c r="C88" s="332" t="s">
        <v>99</v>
      </c>
      <c r="D88" s="333" t="s">
        <v>1085</v>
      </c>
      <c r="E88" s="334">
        <v>41365</v>
      </c>
      <c r="F88" s="342">
        <v>41729</v>
      </c>
      <c r="G88" s="362">
        <v>830</v>
      </c>
      <c r="H88" s="363">
        <v>1244</v>
      </c>
      <c r="I88" s="363">
        <v>4587</v>
      </c>
      <c r="J88" s="363">
        <v>0</v>
      </c>
      <c r="K88" s="363">
        <v>0</v>
      </c>
      <c r="L88" s="363">
        <v>5831</v>
      </c>
      <c r="M88" s="364">
        <v>435</v>
      </c>
      <c r="N88" s="351">
        <v>3684</v>
      </c>
      <c r="O88" s="348">
        <v>13949</v>
      </c>
      <c r="P88" s="348">
        <v>50053</v>
      </c>
      <c r="Q88" s="348">
        <v>0</v>
      </c>
      <c r="R88" s="348">
        <v>0</v>
      </c>
      <c r="S88" s="348">
        <v>64002</v>
      </c>
      <c r="T88" s="348">
        <v>4688</v>
      </c>
      <c r="U88" s="365">
        <v>69833</v>
      </c>
      <c r="V88" s="366">
        <v>5123</v>
      </c>
      <c r="W88" s="366">
        <v>74956</v>
      </c>
      <c r="X88" s="366">
        <v>2252</v>
      </c>
      <c r="Y88" s="366">
        <v>0</v>
      </c>
      <c r="Z88" s="366">
        <v>77208</v>
      </c>
      <c r="AA88" s="367">
        <v>4514</v>
      </c>
      <c r="AB88" s="368">
        <f t="shared" si="3"/>
        <v>17.10412051395658</v>
      </c>
    </row>
    <row r="89" spans="1:28" ht="15" thickBot="1" x14ac:dyDescent="0.35">
      <c r="A89" s="4" t="s">
        <v>3495</v>
      </c>
      <c r="B89" s="328" t="s">
        <v>113</v>
      </c>
      <c r="C89" s="332" t="s">
        <v>99</v>
      </c>
      <c r="D89" s="333" t="s">
        <v>1172</v>
      </c>
      <c r="E89" s="334">
        <v>41275</v>
      </c>
      <c r="F89" s="342">
        <v>41639</v>
      </c>
      <c r="G89" s="362">
        <v>6838</v>
      </c>
      <c r="H89" s="363">
        <v>21234</v>
      </c>
      <c r="I89" s="363">
        <v>0</v>
      </c>
      <c r="J89" s="363">
        <v>39000</v>
      </c>
      <c r="K89" s="363">
        <v>0</v>
      </c>
      <c r="L89" s="363">
        <v>60234</v>
      </c>
      <c r="M89" s="364">
        <v>11594</v>
      </c>
      <c r="N89" s="380">
        <v>0</v>
      </c>
      <c r="O89" s="457">
        <v>0</v>
      </c>
      <c r="P89" s="457">
        <v>0</v>
      </c>
      <c r="Q89" s="457">
        <v>0</v>
      </c>
      <c r="R89" s="457">
        <v>0</v>
      </c>
      <c r="S89" s="457">
        <v>0</v>
      </c>
      <c r="T89" s="457">
        <v>0</v>
      </c>
      <c r="U89" s="365">
        <v>60234</v>
      </c>
      <c r="V89" s="366">
        <v>11594</v>
      </c>
      <c r="W89" s="366">
        <v>71828</v>
      </c>
      <c r="X89" s="366">
        <v>3512</v>
      </c>
      <c r="Y89" s="366">
        <v>0</v>
      </c>
      <c r="Z89" s="366">
        <v>75340</v>
      </c>
      <c r="AA89" s="367">
        <v>6838</v>
      </c>
      <c r="AB89" s="368">
        <f t="shared" si="3"/>
        <v>11.017841474115238</v>
      </c>
    </row>
    <row r="90" spans="1:28" ht="15" thickBot="1" x14ac:dyDescent="0.35">
      <c r="A90" s="4" t="s">
        <v>3496</v>
      </c>
      <c r="B90" s="328" t="s">
        <v>114</v>
      </c>
      <c r="C90" s="332" t="s">
        <v>99</v>
      </c>
      <c r="D90" s="333" t="s">
        <v>1362</v>
      </c>
      <c r="E90" s="334">
        <v>41365</v>
      </c>
      <c r="F90" s="342">
        <v>41729</v>
      </c>
      <c r="G90" s="362">
        <v>1861</v>
      </c>
      <c r="H90" s="363">
        <v>4527</v>
      </c>
      <c r="I90" s="363">
        <v>29118</v>
      </c>
      <c r="J90" s="363">
        <v>0</v>
      </c>
      <c r="K90" s="363">
        <v>0</v>
      </c>
      <c r="L90" s="363">
        <v>33645</v>
      </c>
      <c r="M90" s="364">
        <v>0</v>
      </c>
      <c r="N90" s="351">
        <v>3008</v>
      </c>
      <c r="O90" s="348">
        <v>7198</v>
      </c>
      <c r="P90" s="348">
        <v>28225</v>
      </c>
      <c r="Q90" s="348">
        <v>0</v>
      </c>
      <c r="R90" s="348">
        <v>0</v>
      </c>
      <c r="S90" s="348">
        <v>35423</v>
      </c>
      <c r="T90" s="348">
        <v>0</v>
      </c>
      <c r="U90" s="365">
        <v>69068</v>
      </c>
      <c r="V90" s="366">
        <v>0</v>
      </c>
      <c r="W90" s="366">
        <v>69068</v>
      </c>
      <c r="X90" s="366">
        <v>0</v>
      </c>
      <c r="Y90" s="366">
        <v>0</v>
      </c>
      <c r="Z90" s="366">
        <v>69068</v>
      </c>
      <c r="AA90" s="367">
        <v>4869</v>
      </c>
      <c r="AB90" s="368">
        <f t="shared" si="3"/>
        <v>14.185253645512425</v>
      </c>
    </row>
    <row r="91" spans="1:28" ht="15" thickBot="1" x14ac:dyDescent="0.35">
      <c r="A91" s="4" t="s">
        <v>3497</v>
      </c>
      <c r="B91" s="328" t="s">
        <v>115</v>
      </c>
      <c r="C91" s="332" t="s">
        <v>99</v>
      </c>
      <c r="D91" s="333" t="s">
        <v>1119</v>
      </c>
      <c r="E91" s="334">
        <v>41456</v>
      </c>
      <c r="F91" s="342">
        <v>41820</v>
      </c>
      <c r="G91" s="362">
        <v>4768</v>
      </c>
      <c r="H91" s="363">
        <v>16578</v>
      </c>
      <c r="I91" s="363">
        <v>65033</v>
      </c>
      <c r="J91" s="363">
        <v>0</v>
      </c>
      <c r="K91" s="363">
        <v>0</v>
      </c>
      <c r="L91" s="363">
        <v>81611</v>
      </c>
      <c r="M91" s="364">
        <v>8213</v>
      </c>
      <c r="N91" s="380">
        <v>0</v>
      </c>
      <c r="O91" s="457">
        <v>0</v>
      </c>
      <c r="P91" s="457">
        <v>0</v>
      </c>
      <c r="Q91" s="457">
        <v>0</v>
      </c>
      <c r="R91" s="457">
        <v>0</v>
      </c>
      <c r="S91" s="457">
        <v>0</v>
      </c>
      <c r="T91" s="457">
        <v>0</v>
      </c>
      <c r="U91" s="365">
        <v>81611</v>
      </c>
      <c r="V91" s="366">
        <v>8213</v>
      </c>
      <c r="W91" s="366">
        <v>89824</v>
      </c>
      <c r="X91" s="366">
        <v>2583</v>
      </c>
      <c r="Y91" s="366">
        <v>0</v>
      </c>
      <c r="Z91" s="366">
        <v>92407</v>
      </c>
      <c r="AA91" s="367">
        <v>4768</v>
      </c>
      <c r="AB91" s="368">
        <f t="shared" si="3"/>
        <v>19.380662751677853</v>
      </c>
    </row>
    <row r="92" spans="1:28" ht="15" thickBot="1" x14ac:dyDescent="0.35">
      <c r="A92" s="4" t="s">
        <v>3498</v>
      </c>
      <c r="B92" s="328" t="s">
        <v>116</v>
      </c>
      <c r="C92" s="332" t="s">
        <v>99</v>
      </c>
      <c r="D92" s="333" t="s">
        <v>1172</v>
      </c>
      <c r="E92" s="334">
        <v>41456</v>
      </c>
      <c r="F92" s="342">
        <v>41820</v>
      </c>
      <c r="G92" s="362">
        <v>5214</v>
      </c>
      <c r="H92" s="363">
        <v>19094</v>
      </c>
      <c r="I92" s="363">
        <v>0</v>
      </c>
      <c r="J92" s="363">
        <v>166548</v>
      </c>
      <c r="K92" s="363">
        <v>0</v>
      </c>
      <c r="L92" s="363">
        <v>185642</v>
      </c>
      <c r="M92" s="364">
        <v>13430</v>
      </c>
      <c r="N92" s="380">
        <v>0</v>
      </c>
      <c r="O92" s="348">
        <v>0</v>
      </c>
      <c r="P92" s="348">
        <v>0</v>
      </c>
      <c r="Q92" s="348">
        <v>0</v>
      </c>
      <c r="R92" s="348">
        <v>0</v>
      </c>
      <c r="S92" s="348">
        <v>0</v>
      </c>
      <c r="T92" s="348">
        <v>0</v>
      </c>
      <c r="U92" s="365">
        <v>185642</v>
      </c>
      <c r="V92" s="366">
        <v>13430</v>
      </c>
      <c r="W92" s="366">
        <v>199072</v>
      </c>
      <c r="X92" s="366">
        <v>2825</v>
      </c>
      <c r="Y92" s="366">
        <v>0</v>
      </c>
      <c r="Z92" s="366">
        <v>201897</v>
      </c>
      <c r="AA92" s="367">
        <v>5214</v>
      </c>
      <c r="AB92" s="368">
        <f t="shared" si="3"/>
        <v>38.722094361334868</v>
      </c>
    </row>
    <row r="93" spans="1:28" ht="15" thickBot="1" x14ac:dyDescent="0.35">
      <c r="A93" s="4" t="s">
        <v>3499</v>
      </c>
      <c r="B93" s="328" t="s">
        <v>117</v>
      </c>
      <c r="C93" s="332" t="s">
        <v>99</v>
      </c>
      <c r="D93" s="333" t="s">
        <v>1102</v>
      </c>
      <c r="E93" s="334">
        <v>41334</v>
      </c>
      <c r="F93" s="342">
        <v>41698</v>
      </c>
      <c r="G93" s="362">
        <v>4835</v>
      </c>
      <c r="H93" s="363">
        <v>15679</v>
      </c>
      <c r="I93" s="363">
        <v>181086</v>
      </c>
      <c r="J93" s="363">
        <v>0</v>
      </c>
      <c r="K93" s="363">
        <v>0</v>
      </c>
      <c r="L93" s="363">
        <v>196765</v>
      </c>
      <c r="M93" s="364">
        <v>410913</v>
      </c>
      <c r="N93" s="351">
        <v>597</v>
      </c>
      <c r="O93" s="348">
        <v>1934</v>
      </c>
      <c r="P93" s="348">
        <v>0</v>
      </c>
      <c r="Q93" s="348">
        <v>0</v>
      </c>
      <c r="R93" s="348">
        <v>3500</v>
      </c>
      <c r="S93" s="348">
        <v>5434</v>
      </c>
      <c r="T93" s="348">
        <v>0</v>
      </c>
      <c r="U93" s="365">
        <v>202199</v>
      </c>
      <c r="V93" s="366">
        <v>410913</v>
      </c>
      <c r="W93" s="366">
        <v>613112</v>
      </c>
      <c r="X93" s="366">
        <v>2711</v>
      </c>
      <c r="Y93" s="366">
        <v>0</v>
      </c>
      <c r="Z93" s="366">
        <v>615823</v>
      </c>
      <c r="AA93" s="367">
        <v>5432</v>
      </c>
      <c r="AB93" s="368">
        <f t="shared" si="3"/>
        <v>113.36947717231223</v>
      </c>
    </row>
    <row r="94" spans="1:28" ht="15" thickBot="1" x14ac:dyDescent="0.35">
      <c r="A94" s="4" t="s">
        <v>3500</v>
      </c>
      <c r="B94" s="328" t="s">
        <v>118</v>
      </c>
      <c r="C94" s="332" t="s">
        <v>99</v>
      </c>
      <c r="D94" s="333" t="s">
        <v>1428</v>
      </c>
      <c r="E94" s="334">
        <v>41365</v>
      </c>
      <c r="F94" s="342">
        <v>41729</v>
      </c>
      <c r="G94" s="362">
        <v>6164</v>
      </c>
      <c r="H94" s="363">
        <v>15295</v>
      </c>
      <c r="I94" s="363">
        <v>86207</v>
      </c>
      <c r="J94" s="363">
        <v>50000</v>
      </c>
      <c r="K94" s="363">
        <v>0</v>
      </c>
      <c r="L94" s="363">
        <v>151502</v>
      </c>
      <c r="M94" s="364">
        <v>12600</v>
      </c>
      <c r="N94" s="380">
        <v>0</v>
      </c>
      <c r="O94" s="348">
        <v>0</v>
      </c>
      <c r="P94" s="348">
        <v>0</v>
      </c>
      <c r="Q94" s="348">
        <v>0</v>
      </c>
      <c r="R94" s="348">
        <v>0</v>
      </c>
      <c r="S94" s="348">
        <v>0</v>
      </c>
      <c r="T94" s="348">
        <v>0</v>
      </c>
      <c r="U94" s="365">
        <v>151502</v>
      </c>
      <c r="V94" s="366">
        <v>12600</v>
      </c>
      <c r="W94" s="366">
        <v>164102</v>
      </c>
      <c r="X94" s="366">
        <v>3340</v>
      </c>
      <c r="Y94" s="366">
        <v>0</v>
      </c>
      <c r="Z94" s="366">
        <v>167442</v>
      </c>
      <c r="AA94" s="367">
        <v>6164</v>
      </c>
      <c r="AB94" s="368">
        <f t="shared" si="3"/>
        <v>27.164503569110966</v>
      </c>
    </row>
    <row r="95" spans="1:28" ht="15" thickBot="1" x14ac:dyDescent="0.35">
      <c r="A95" s="4" t="s">
        <v>3501</v>
      </c>
      <c r="B95" s="328" t="s">
        <v>119</v>
      </c>
      <c r="C95" s="332" t="s">
        <v>99</v>
      </c>
      <c r="D95" s="333" t="s">
        <v>1362</v>
      </c>
      <c r="E95" s="334">
        <v>41456</v>
      </c>
      <c r="F95" s="342">
        <v>41820</v>
      </c>
      <c r="G95" s="362">
        <v>5641</v>
      </c>
      <c r="H95" s="363">
        <v>9682</v>
      </c>
      <c r="I95" s="363">
        <v>76514</v>
      </c>
      <c r="J95" s="363">
        <v>0</v>
      </c>
      <c r="K95" s="363">
        <v>0</v>
      </c>
      <c r="L95" s="363">
        <v>86196</v>
      </c>
      <c r="M95" s="364">
        <v>7396</v>
      </c>
      <c r="N95" s="380">
        <v>0</v>
      </c>
      <c r="O95" s="457">
        <v>0</v>
      </c>
      <c r="P95" s="457">
        <v>0</v>
      </c>
      <c r="Q95" s="457">
        <v>0</v>
      </c>
      <c r="R95" s="457">
        <v>0</v>
      </c>
      <c r="S95" s="457">
        <v>0</v>
      </c>
      <c r="T95" s="457">
        <v>0</v>
      </c>
      <c r="U95" s="365">
        <v>86196</v>
      </c>
      <c r="V95" s="366">
        <v>7396</v>
      </c>
      <c r="W95" s="366">
        <v>93592</v>
      </c>
      <c r="X95" s="366">
        <v>3057</v>
      </c>
      <c r="Y95" s="366">
        <v>0</v>
      </c>
      <c r="Z95" s="366">
        <v>96649</v>
      </c>
      <c r="AA95" s="367">
        <v>5641</v>
      </c>
      <c r="AB95" s="368">
        <f t="shared" si="3"/>
        <v>17.133309696862259</v>
      </c>
    </row>
    <row r="96" spans="1:28" ht="15" thickBot="1" x14ac:dyDescent="0.35">
      <c r="A96" s="4" t="s">
        <v>3502</v>
      </c>
      <c r="B96" s="328" t="s">
        <v>120</v>
      </c>
      <c r="C96" s="332" t="s">
        <v>99</v>
      </c>
      <c r="D96" s="333" t="s">
        <v>1247</v>
      </c>
      <c r="E96" s="334">
        <v>41456</v>
      </c>
      <c r="F96" s="342">
        <v>41820</v>
      </c>
      <c r="G96" s="362">
        <v>6831</v>
      </c>
      <c r="H96" s="363">
        <v>7979</v>
      </c>
      <c r="I96" s="363">
        <v>0</v>
      </c>
      <c r="J96" s="363">
        <v>42932</v>
      </c>
      <c r="K96" s="363">
        <v>0</v>
      </c>
      <c r="L96" s="363">
        <v>50911</v>
      </c>
      <c r="M96" s="447" t="s">
        <v>34</v>
      </c>
      <c r="N96" s="380">
        <v>0</v>
      </c>
      <c r="O96" s="457">
        <v>0</v>
      </c>
      <c r="P96" s="457">
        <v>0</v>
      </c>
      <c r="Q96" s="457">
        <v>0</v>
      </c>
      <c r="R96" s="457">
        <v>0</v>
      </c>
      <c r="S96" s="457">
        <v>0</v>
      </c>
      <c r="T96" s="457">
        <v>0</v>
      </c>
      <c r="U96" s="365">
        <v>50911</v>
      </c>
      <c r="V96" s="463" t="s">
        <v>34</v>
      </c>
      <c r="W96" s="366">
        <v>50911</v>
      </c>
      <c r="X96" s="366">
        <v>2013</v>
      </c>
      <c r="Y96" s="366">
        <v>0</v>
      </c>
      <c r="Z96" s="366">
        <v>52924</v>
      </c>
      <c r="AA96" s="367">
        <v>6831</v>
      </c>
      <c r="AB96" s="368">
        <f t="shared" si="3"/>
        <v>7.7476211389254868</v>
      </c>
    </row>
    <row r="97" spans="1:28" ht="15" thickBot="1" x14ac:dyDescent="0.35">
      <c r="A97" s="4" t="s">
        <v>3503</v>
      </c>
      <c r="B97" s="328" t="s">
        <v>121</v>
      </c>
      <c r="C97" s="332" t="s">
        <v>99</v>
      </c>
      <c r="D97" s="333" t="s">
        <v>1152</v>
      </c>
      <c r="E97" s="334">
        <v>41456</v>
      </c>
      <c r="F97" s="342">
        <v>41820</v>
      </c>
      <c r="G97" s="362">
        <v>4585</v>
      </c>
      <c r="H97" s="363">
        <v>11904</v>
      </c>
      <c r="I97" s="363">
        <v>445480</v>
      </c>
      <c r="J97" s="363">
        <v>0</v>
      </c>
      <c r="K97" s="363">
        <v>0</v>
      </c>
      <c r="L97" s="363">
        <v>457384</v>
      </c>
      <c r="M97" s="364">
        <v>187719</v>
      </c>
      <c r="N97" s="351">
        <v>1534</v>
      </c>
      <c r="O97" s="348">
        <v>3764</v>
      </c>
      <c r="P97" s="457">
        <v>0</v>
      </c>
      <c r="Q97" s="457">
        <v>0</v>
      </c>
      <c r="R97" s="457">
        <v>0</v>
      </c>
      <c r="S97" s="348">
        <v>3764</v>
      </c>
      <c r="T97" s="457">
        <v>0</v>
      </c>
      <c r="U97" s="365">
        <v>461148</v>
      </c>
      <c r="V97" s="366">
        <v>187719</v>
      </c>
      <c r="W97" s="366">
        <v>648867</v>
      </c>
      <c r="X97" s="366">
        <v>2898</v>
      </c>
      <c r="Y97" s="366">
        <v>0</v>
      </c>
      <c r="Z97" s="366">
        <v>651765</v>
      </c>
      <c r="AA97" s="367">
        <v>6119</v>
      </c>
      <c r="AB97" s="368">
        <f t="shared" si="3"/>
        <v>106.51495342376205</v>
      </c>
    </row>
    <row r="98" spans="1:28" ht="15" thickBot="1" x14ac:dyDescent="0.35">
      <c r="A98" s="4" t="s">
        <v>3504</v>
      </c>
      <c r="B98" s="328" t="s">
        <v>122</v>
      </c>
      <c r="C98" s="332" t="s">
        <v>99</v>
      </c>
      <c r="D98" s="333" t="s">
        <v>1512</v>
      </c>
      <c r="E98" s="334">
        <v>41275</v>
      </c>
      <c r="F98" s="342">
        <v>41639</v>
      </c>
      <c r="G98" s="362">
        <v>5962</v>
      </c>
      <c r="H98" s="363">
        <v>30410</v>
      </c>
      <c r="I98" s="363">
        <v>162890</v>
      </c>
      <c r="J98" s="363">
        <v>0</v>
      </c>
      <c r="K98" s="363">
        <v>0</v>
      </c>
      <c r="L98" s="363">
        <v>193300</v>
      </c>
      <c r="M98" s="364">
        <v>42131</v>
      </c>
      <c r="N98" s="351">
        <v>620</v>
      </c>
      <c r="O98" s="348">
        <v>3145</v>
      </c>
      <c r="P98" s="348">
        <v>0</v>
      </c>
      <c r="Q98" s="348">
        <v>0</v>
      </c>
      <c r="R98" s="348">
        <v>0</v>
      </c>
      <c r="S98" s="348">
        <v>3145</v>
      </c>
      <c r="T98" s="348">
        <v>0</v>
      </c>
      <c r="U98" s="365">
        <v>196445</v>
      </c>
      <c r="V98" s="366">
        <v>42131</v>
      </c>
      <c r="W98" s="366">
        <v>238576</v>
      </c>
      <c r="X98" s="366">
        <v>3311</v>
      </c>
      <c r="Y98" s="366">
        <v>0</v>
      </c>
      <c r="Z98" s="366">
        <v>241887</v>
      </c>
      <c r="AA98" s="367">
        <v>6582</v>
      </c>
      <c r="AB98" s="368">
        <f t="shared" si="3"/>
        <v>36.749772105742935</v>
      </c>
    </row>
    <row r="99" spans="1:28" ht="15" thickBot="1" x14ac:dyDescent="0.35">
      <c r="A99" s="4" t="s">
        <v>3505</v>
      </c>
      <c r="B99" s="328" t="s">
        <v>123</v>
      </c>
      <c r="C99" s="332" t="s">
        <v>99</v>
      </c>
      <c r="D99" s="333" t="s">
        <v>1339</v>
      </c>
      <c r="E99" s="334">
        <v>41456</v>
      </c>
      <c r="F99" s="342">
        <v>41820</v>
      </c>
      <c r="G99" s="362">
        <v>5933</v>
      </c>
      <c r="H99" s="363">
        <v>31046</v>
      </c>
      <c r="I99" s="363">
        <v>102038</v>
      </c>
      <c r="J99" s="446" t="s">
        <v>34</v>
      </c>
      <c r="K99" s="446" t="s">
        <v>34</v>
      </c>
      <c r="L99" s="363">
        <v>133084</v>
      </c>
      <c r="M99" s="364">
        <v>41756</v>
      </c>
      <c r="N99" s="380">
        <v>0</v>
      </c>
      <c r="O99" s="457">
        <v>0</v>
      </c>
      <c r="P99" s="457">
        <v>0</v>
      </c>
      <c r="Q99" s="457">
        <v>0</v>
      </c>
      <c r="R99" s="457">
        <v>0</v>
      </c>
      <c r="S99" s="457">
        <v>0</v>
      </c>
      <c r="T99" s="457">
        <v>0</v>
      </c>
      <c r="U99" s="365">
        <v>133084</v>
      </c>
      <c r="V99" s="366">
        <v>41756</v>
      </c>
      <c r="W99" s="366">
        <v>174840</v>
      </c>
      <c r="X99" s="366">
        <v>3215</v>
      </c>
      <c r="Y99" s="366">
        <v>863</v>
      </c>
      <c r="Z99" s="366">
        <v>178918</v>
      </c>
      <c r="AA99" s="367">
        <v>5933</v>
      </c>
      <c r="AB99" s="368">
        <f t="shared" si="3"/>
        <v>30.156413281645037</v>
      </c>
    </row>
    <row r="100" spans="1:28" ht="15" thickBot="1" x14ac:dyDescent="0.35">
      <c r="A100" s="4" t="s">
        <v>3506</v>
      </c>
      <c r="B100" s="328" t="s">
        <v>124</v>
      </c>
      <c r="C100" s="332" t="s">
        <v>99</v>
      </c>
      <c r="D100" s="333" t="s">
        <v>1264</v>
      </c>
      <c r="E100" s="334">
        <v>41456</v>
      </c>
      <c r="F100" s="342">
        <v>41820</v>
      </c>
      <c r="G100" s="362">
        <v>2542</v>
      </c>
      <c r="H100" s="363">
        <v>13290</v>
      </c>
      <c r="I100" s="363">
        <v>32038</v>
      </c>
      <c r="J100" s="363">
        <v>0</v>
      </c>
      <c r="K100" s="363">
        <v>1390</v>
      </c>
      <c r="L100" s="363">
        <v>46718</v>
      </c>
      <c r="M100" s="364">
        <v>15486</v>
      </c>
      <c r="N100" s="351">
        <v>1678</v>
      </c>
      <c r="O100" s="348">
        <v>8773</v>
      </c>
      <c r="P100" s="348">
        <v>21149</v>
      </c>
      <c r="Q100" s="348">
        <v>0</v>
      </c>
      <c r="R100" s="348">
        <v>0</v>
      </c>
      <c r="S100" s="348">
        <v>29922</v>
      </c>
      <c r="T100" s="348">
        <v>10223</v>
      </c>
      <c r="U100" s="365">
        <v>76640</v>
      </c>
      <c r="V100" s="366">
        <v>25709</v>
      </c>
      <c r="W100" s="366">
        <v>102349</v>
      </c>
      <c r="X100" s="366">
        <v>2287</v>
      </c>
      <c r="Y100" s="366">
        <v>1757</v>
      </c>
      <c r="Z100" s="366">
        <v>106393</v>
      </c>
      <c r="AA100" s="367">
        <v>4220</v>
      </c>
      <c r="AB100" s="368">
        <f t="shared" si="3"/>
        <v>25.211611374407582</v>
      </c>
    </row>
    <row r="101" spans="1:28" ht="15" thickBot="1" x14ac:dyDescent="0.35">
      <c r="A101" s="4" t="s">
        <v>3507</v>
      </c>
      <c r="B101" s="328" t="s">
        <v>125</v>
      </c>
      <c r="C101" s="332" t="s">
        <v>99</v>
      </c>
      <c r="D101" s="333" t="s">
        <v>1106</v>
      </c>
      <c r="E101" s="334">
        <v>41275</v>
      </c>
      <c r="F101" s="342">
        <v>41639</v>
      </c>
      <c r="G101" s="362">
        <v>4610</v>
      </c>
      <c r="H101" s="363">
        <v>21441</v>
      </c>
      <c r="I101" s="363">
        <v>83081</v>
      </c>
      <c r="J101" s="363">
        <v>0</v>
      </c>
      <c r="K101" s="363">
        <v>3448</v>
      </c>
      <c r="L101" s="363">
        <v>107970</v>
      </c>
      <c r="M101" s="364">
        <v>0</v>
      </c>
      <c r="N101" s="380">
        <v>0</v>
      </c>
      <c r="O101" s="457">
        <v>0</v>
      </c>
      <c r="P101" s="457">
        <v>0</v>
      </c>
      <c r="Q101" s="457">
        <v>0</v>
      </c>
      <c r="R101" s="457">
        <v>0</v>
      </c>
      <c r="S101" s="457">
        <v>0</v>
      </c>
      <c r="T101" s="457">
        <v>0</v>
      </c>
      <c r="U101" s="365">
        <v>107970</v>
      </c>
      <c r="V101" s="366">
        <v>0</v>
      </c>
      <c r="W101" s="366">
        <v>107970</v>
      </c>
      <c r="X101" s="366">
        <v>3700</v>
      </c>
      <c r="Y101" s="366">
        <v>0</v>
      </c>
      <c r="Z101" s="366">
        <v>111670</v>
      </c>
      <c r="AA101" s="367">
        <v>4610</v>
      </c>
      <c r="AB101" s="368">
        <f t="shared" si="3"/>
        <v>24.223427331887201</v>
      </c>
    </row>
    <row r="102" spans="1:28" ht="15" thickBot="1" x14ac:dyDescent="0.35">
      <c r="A102" s="4" t="s">
        <v>3508</v>
      </c>
      <c r="B102" s="328" t="s">
        <v>126</v>
      </c>
      <c r="C102" s="332" t="s">
        <v>99</v>
      </c>
      <c r="D102" s="333" t="s">
        <v>1113</v>
      </c>
      <c r="E102" s="334">
        <v>41334</v>
      </c>
      <c r="F102" s="342">
        <v>41698</v>
      </c>
      <c r="G102" s="362">
        <v>1328</v>
      </c>
      <c r="H102" s="363">
        <v>10797</v>
      </c>
      <c r="I102" s="363">
        <v>0</v>
      </c>
      <c r="J102" s="363">
        <v>0</v>
      </c>
      <c r="K102" s="363">
        <v>0</v>
      </c>
      <c r="L102" s="363">
        <v>10797</v>
      </c>
      <c r="M102" s="364">
        <v>14167</v>
      </c>
      <c r="N102" s="351">
        <v>4203</v>
      </c>
      <c r="O102" s="348">
        <v>26121</v>
      </c>
      <c r="P102" s="457">
        <v>0</v>
      </c>
      <c r="Q102" s="457">
        <v>0</v>
      </c>
      <c r="R102" s="348">
        <v>500</v>
      </c>
      <c r="S102" s="348">
        <v>26621</v>
      </c>
      <c r="T102" s="348">
        <v>0</v>
      </c>
      <c r="U102" s="365">
        <v>37418</v>
      </c>
      <c r="V102" s="366">
        <v>14167</v>
      </c>
      <c r="W102" s="366">
        <v>51585</v>
      </c>
      <c r="X102" s="366">
        <v>2760</v>
      </c>
      <c r="Y102" s="366">
        <v>0</v>
      </c>
      <c r="Z102" s="366">
        <v>54345</v>
      </c>
      <c r="AA102" s="367">
        <v>5531</v>
      </c>
      <c r="AB102" s="368">
        <f t="shared" si="3"/>
        <v>9.8255288374615795</v>
      </c>
    </row>
    <row r="103" spans="1:28" ht="15" thickBot="1" x14ac:dyDescent="0.35">
      <c r="A103" s="4" t="s">
        <v>3509</v>
      </c>
      <c r="B103" s="328" t="s">
        <v>127</v>
      </c>
      <c r="C103" s="332" t="s">
        <v>99</v>
      </c>
      <c r="D103" s="333" t="s">
        <v>1079</v>
      </c>
      <c r="E103" s="334">
        <v>41456</v>
      </c>
      <c r="F103" s="342">
        <v>41820</v>
      </c>
      <c r="G103" s="362">
        <v>4978</v>
      </c>
      <c r="H103" s="363">
        <v>19083</v>
      </c>
      <c r="I103" s="446" t="s">
        <v>34</v>
      </c>
      <c r="J103" s="446" t="s">
        <v>34</v>
      </c>
      <c r="K103" s="363">
        <v>54000</v>
      </c>
      <c r="L103" s="363">
        <v>73083</v>
      </c>
      <c r="M103" s="364">
        <v>10428</v>
      </c>
      <c r="N103" s="380">
        <v>0</v>
      </c>
      <c r="O103" s="457">
        <v>0</v>
      </c>
      <c r="P103" s="457">
        <v>0</v>
      </c>
      <c r="Q103" s="457">
        <v>0</v>
      </c>
      <c r="R103" s="457">
        <v>0</v>
      </c>
      <c r="S103" s="457">
        <v>0</v>
      </c>
      <c r="T103" s="457">
        <v>0</v>
      </c>
      <c r="U103" s="365">
        <v>73083</v>
      </c>
      <c r="V103" s="366">
        <v>10428</v>
      </c>
      <c r="W103" s="366">
        <v>83511</v>
      </c>
      <c r="X103" s="366">
        <v>2470</v>
      </c>
      <c r="Y103" s="366">
        <v>0</v>
      </c>
      <c r="Z103" s="366">
        <v>85981</v>
      </c>
      <c r="AA103" s="367">
        <v>4978</v>
      </c>
      <c r="AB103" s="368">
        <f t="shared" si="3"/>
        <v>17.272197669746888</v>
      </c>
    </row>
    <row r="104" spans="1:28" ht="15" thickBot="1" x14ac:dyDescent="0.35">
      <c r="A104" s="4" t="s">
        <v>3510</v>
      </c>
      <c r="B104" s="328" t="s">
        <v>128</v>
      </c>
      <c r="C104" s="332" t="s">
        <v>99</v>
      </c>
      <c r="D104" s="333" t="s">
        <v>1418</v>
      </c>
      <c r="E104" s="334">
        <v>41275</v>
      </c>
      <c r="F104" s="342">
        <v>41639</v>
      </c>
      <c r="G104" s="362">
        <v>5784</v>
      </c>
      <c r="H104" s="363">
        <v>14450</v>
      </c>
      <c r="I104" s="363">
        <v>0</v>
      </c>
      <c r="J104" s="363">
        <v>166676</v>
      </c>
      <c r="K104" s="363">
        <v>6000</v>
      </c>
      <c r="L104" s="363">
        <v>187126</v>
      </c>
      <c r="M104" s="364">
        <v>7268</v>
      </c>
      <c r="N104" s="380">
        <v>0</v>
      </c>
      <c r="O104" s="457">
        <v>0</v>
      </c>
      <c r="P104" s="457">
        <v>0</v>
      </c>
      <c r="Q104" s="457">
        <v>0</v>
      </c>
      <c r="R104" s="457">
        <v>0</v>
      </c>
      <c r="S104" s="457">
        <v>0</v>
      </c>
      <c r="T104" s="457">
        <v>0</v>
      </c>
      <c r="U104" s="365">
        <v>187126</v>
      </c>
      <c r="V104" s="366">
        <v>7268</v>
      </c>
      <c r="W104" s="366">
        <v>194394</v>
      </c>
      <c r="X104" s="366">
        <v>2886</v>
      </c>
      <c r="Y104" s="366">
        <v>0</v>
      </c>
      <c r="Z104" s="366">
        <v>197280</v>
      </c>
      <c r="AA104" s="367">
        <v>5784</v>
      </c>
      <c r="AB104" s="368">
        <f t="shared" si="3"/>
        <v>34.107883817427386</v>
      </c>
    </row>
    <row r="105" spans="1:28" ht="15" thickBot="1" x14ac:dyDescent="0.35">
      <c r="A105" s="4" t="s">
        <v>3511</v>
      </c>
      <c r="B105" s="328" t="s">
        <v>129</v>
      </c>
      <c r="C105" s="332" t="s">
        <v>99</v>
      </c>
      <c r="D105" s="333" t="s">
        <v>1106</v>
      </c>
      <c r="E105" s="334">
        <v>41456</v>
      </c>
      <c r="F105" s="342">
        <v>41820</v>
      </c>
      <c r="G105" s="362">
        <v>2629</v>
      </c>
      <c r="H105" s="363">
        <v>17959</v>
      </c>
      <c r="I105" s="363">
        <v>0</v>
      </c>
      <c r="J105" s="363">
        <v>0</v>
      </c>
      <c r="K105" s="363">
        <v>0</v>
      </c>
      <c r="L105" s="363">
        <v>17959</v>
      </c>
      <c r="M105" s="364">
        <v>36371</v>
      </c>
      <c r="N105" s="351">
        <v>3814</v>
      </c>
      <c r="O105" s="348">
        <v>5368</v>
      </c>
      <c r="P105" s="457">
        <v>0</v>
      </c>
      <c r="Q105" s="457">
        <v>0</v>
      </c>
      <c r="R105" s="348">
        <v>5750</v>
      </c>
      <c r="S105" s="348">
        <v>11118</v>
      </c>
      <c r="T105" s="457">
        <v>0</v>
      </c>
      <c r="U105" s="365">
        <v>29077</v>
      </c>
      <c r="V105" s="366">
        <v>36371</v>
      </c>
      <c r="W105" s="366">
        <v>65448</v>
      </c>
      <c r="X105" s="366">
        <v>814</v>
      </c>
      <c r="Y105" s="366">
        <v>0</v>
      </c>
      <c r="Z105" s="366">
        <v>66262</v>
      </c>
      <c r="AA105" s="367">
        <v>6443</v>
      </c>
      <c r="AB105" s="368">
        <f t="shared" si="3"/>
        <v>10.284339593357132</v>
      </c>
    </row>
    <row r="106" spans="1:28" ht="15" thickBot="1" x14ac:dyDescent="0.35">
      <c r="A106" s="4" t="s">
        <v>3512</v>
      </c>
      <c r="B106" s="328" t="s">
        <v>130</v>
      </c>
      <c r="C106" s="332" t="s">
        <v>99</v>
      </c>
      <c r="D106" s="333" t="s">
        <v>1237</v>
      </c>
      <c r="E106" s="334">
        <v>41456</v>
      </c>
      <c r="F106" s="342">
        <v>41820</v>
      </c>
      <c r="G106" s="362">
        <v>3581</v>
      </c>
      <c r="H106" s="363">
        <v>22214</v>
      </c>
      <c r="I106" s="363">
        <v>0</v>
      </c>
      <c r="J106" s="363">
        <v>0</v>
      </c>
      <c r="K106" s="363">
        <v>0</v>
      </c>
      <c r="L106" s="363">
        <v>22214</v>
      </c>
      <c r="M106" s="364">
        <v>21506</v>
      </c>
      <c r="N106" s="351">
        <v>499</v>
      </c>
      <c r="O106" s="348">
        <v>3318</v>
      </c>
      <c r="P106" s="348">
        <v>0</v>
      </c>
      <c r="Q106" s="348">
        <v>0</v>
      </c>
      <c r="R106" s="348">
        <v>0</v>
      </c>
      <c r="S106" s="348">
        <v>3318</v>
      </c>
      <c r="T106" s="348">
        <v>3217</v>
      </c>
      <c r="U106" s="365">
        <v>25532</v>
      </c>
      <c r="V106" s="366">
        <v>24723</v>
      </c>
      <c r="W106" s="366">
        <v>50255</v>
      </c>
      <c r="X106" s="366">
        <v>3424</v>
      </c>
      <c r="Y106" s="366">
        <v>0</v>
      </c>
      <c r="Z106" s="366">
        <v>53679</v>
      </c>
      <c r="AA106" s="367">
        <v>4080</v>
      </c>
      <c r="AB106" s="368">
        <f t="shared" si="3"/>
        <v>13.156617647058823</v>
      </c>
    </row>
    <row r="107" spans="1:28" ht="15" thickBot="1" x14ac:dyDescent="0.35">
      <c r="A107" s="4" t="s">
        <v>3513</v>
      </c>
      <c r="B107" s="328" t="s">
        <v>131</v>
      </c>
      <c r="C107" s="332" t="s">
        <v>99</v>
      </c>
      <c r="D107" s="333" t="s">
        <v>1250</v>
      </c>
      <c r="E107" s="334">
        <v>41275</v>
      </c>
      <c r="F107" s="342">
        <v>41639</v>
      </c>
      <c r="G107" s="362">
        <v>3326</v>
      </c>
      <c r="H107" s="363">
        <v>11095</v>
      </c>
      <c r="I107" s="363">
        <v>96619</v>
      </c>
      <c r="J107" s="363">
        <v>0</v>
      </c>
      <c r="K107" s="363">
        <v>0</v>
      </c>
      <c r="L107" s="363">
        <v>107714</v>
      </c>
      <c r="M107" s="364">
        <v>10489</v>
      </c>
      <c r="N107" s="351">
        <v>2619</v>
      </c>
      <c r="O107" s="348">
        <v>8737</v>
      </c>
      <c r="P107" s="348">
        <v>0</v>
      </c>
      <c r="Q107" s="348">
        <v>0</v>
      </c>
      <c r="R107" s="348">
        <v>1500</v>
      </c>
      <c r="S107" s="348">
        <v>10237</v>
      </c>
      <c r="T107" s="348">
        <v>0</v>
      </c>
      <c r="U107" s="365">
        <v>117951</v>
      </c>
      <c r="V107" s="366">
        <v>10489</v>
      </c>
      <c r="W107" s="366">
        <v>128440</v>
      </c>
      <c r="X107" s="366">
        <v>2967</v>
      </c>
      <c r="Y107" s="366">
        <v>0</v>
      </c>
      <c r="Z107" s="366">
        <v>131407</v>
      </c>
      <c r="AA107" s="367">
        <v>5945</v>
      </c>
      <c r="AB107" s="368">
        <f t="shared" si="3"/>
        <v>22.103784693019342</v>
      </c>
    </row>
    <row r="108" spans="1:28" ht="15" thickBot="1" x14ac:dyDescent="0.35">
      <c r="A108" s="4" t="s">
        <v>3514</v>
      </c>
      <c r="B108" s="328" t="s">
        <v>132</v>
      </c>
      <c r="C108" s="332" t="s">
        <v>99</v>
      </c>
      <c r="D108" s="333" t="s">
        <v>1165</v>
      </c>
      <c r="E108" s="334">
        <v>41456</v>
      </c>
      <c r="F108" s="342">
        <v>41820</v>
      </c>
      <c r="G108" s="362">
        <v>6752</v>
      </c>
      <c r="H108" s="363">
        <v>26964</v>
      </c>
      <c r="I108" s="363">
        <v>300819</v>
      </c>
      <c r="J108" s="363">
        <v>0</v>
      </c>
      <c r="K108" s="363">
        <v>22643</v>
      </c>
      <c r="L108" s="363">
        <v>350426</v>
      </c>
      <c r="M108" s="364">
        <v>0</v>
      </c>
      <c r="N108" s="351">
        <v>245</v>
      </c>
      <c r="O108" s="457">
        <v>0</v>
      </c>
      <c r="P108" s="457">
        <v>0</v>
      </c>
      <c r="Q108" s="457">
        <v>0</v>
      </c>
      <c r="R108" s="457">
        <v>0</v>
      </c>
      <c r="S108" s="457">
        <v>0</v>
      </c>
      <c r="T108" s="457">
        <v>0</v>
      </c>
      <c r="U108" s="365">
        <v>350426</v>
      </c>
      <c r="V108" s="366">
        <v>0</v>
      </c>
      <c r="W108" s="366">
        <v>350426</v>
      </c>
      <c r="X108" s="366">
        <v>3922</v>
      </c>
      <c r="Y108" s="366">
        <v>0</v>
      </c>
      <c r="Z108" s="366">
        <v>354348</v>
      </c>
      <c r="AA108" s="367">
        <v>6997</v>
      </c>
      <c r="AB108" s="368">
        <f t="shared" si="3"/>
        <v>50.64284693440046</v>
      </c>
    </row>
    <row r="109" spans="1:28" ht="15" thickBot="1" x14ac:dyDescent="0.35">
      <c r="A109" s="4" t="s">
        <v>3515</v>
      </c>
      <c r="B109" s="328" t="s">
        <v>133</v>
      </c>
      <c r="C109" s="332" t="s">
        <v>99</v>
      </c>
      <c r="D109" s="333" t="s">
        <v>1127</v>
      </c>
      <c r="E109" s="334">
        <v>41334</v>
      </c>
      <c r="F109" s="342">
        <v>41698</v>
      </c>
      <c r="G109" s="362">
        <v>3778</v>
      </c>
      <c r="H109" s="363">
        <v>26484</v>
      </c>
      <c r="I109" s="363">
        <v>196269</v>
      </c>
      <c r="J109" s="363">
        <v>0</v>
      </c>
      <c r="K109" s="363">
        <v>0</v>
      </c>
      <c r="L109" s="363">
        <v>222753</v>
      </c>
      <c r="M109" s="364">
        <v>25237</v>
      </c>
      <c r="N109" s="351">
        <v>390</v>
      </c>
      <c r="O109" s="348">
        <v>2729</v>
      </c>
      <c r="P109" s="348">
        <v>9635</v>
      </c>
      <c r="Q109" s="348">
        <v>0</v>
      </c>
      <c r="R109" s="348">
        <v>0</v>
      </c>
      <c r="S109" s="348">
        <v>12364</v>
      </c>
      <c r="T109" s="348">
        <v>905</v>
      </c>
      <c r="U109" s="365">
        <v>235117</v>
      </c>
      <c r="V109" s="366">
        <v>26142</v>
      </c>
      <c r="W109" s="366">
        <v>261259</v>
      </c>
      <c r="X109" s="366">
        <v>2258</v>
      </c>
      <c r="Y109" s="366">
        <v>0</v>
      </c>
      <c r="Z109" s="366">
        <v>263517</v>
      </c>
      <c r="AA109" s="367">
        <v>4168</v>
      </c>
      <c r="AB109" s="368">
        <f t="shared" si="3"/>
        <v>63.22384836852207</v>
      </c>
    </row>
    <row r="110" spans="1:28" ht="15" thickBot="1" x14ac:dyDescent="0.35">
      <c r="A110" s="4" t="s">
        <v>3516</v>
      </c>
      <c r="B110" s="328" t="s">
        <v>134</v>
      </c>
      <c r="C110" s="332" t="s">
        <v>99</v>
      </c>
      <c r="D110" s="333" t="s">
        <v>1106</v>
      </c>
      <c r="E110" s="334">
        <v>41365</v>
      </c>
      <c r="F110" s="342">
        <v>41729</v>
      </c>
      <c r="G110" s="362">
        <v>4934</v>
      </c>
      <c r="H110" s="363">
        <v>24050</v>
      </c>
      <c r="I110" s="363">
        <v>182028</v>
      </c>
      <c r="J110" s="446" t="s">
        <v>34</v>
      </c>
      <c r="K110" s="363">
        <v>1428</v>
      </c>
      <c r="L110" s="363">
        <v>207506</v>
      </c>
      <c r="M110" s="364">
        <v>12575</v>
      </c>
      <c r="N110" s="380">
        <v>0</v>
      </c>
      <c r="O110" s="457">
        <v>0</v>
      </c>
      <c r="P110" s="457">
        <v>0</v>
      </c>
      <c r="Q110" s="457">
        <v>0</v>
      </c>
      <c r="R110" s="457">
        <v>0</v>
      </c>
      <c r="S110" s="457">
        <v>0</v>
      </c>
      <c r="T110" s="457">
        <v>0</v>
      </c>
      <c r="U110" s="365">
        <v>207506</v>
      </c>
      <c r="V110" s="366">
        <v>12575</v>
      </c>
      <c r="W110" s="366">
        <v>220081</v>
      </c>
      <c r="X110" s="366">
        <v>1233</v>
      </c>
      <c r="Y110" s="366">
        <v>5595</v>
      </c>
      <c r="Z110" s="366">
        <v>226909</v>
      </c>
      <c r="AA110" s="367">
        <v>4934</v>
      </c>
      <c r="AB110" s="368">
        <f t="shared" si="3"/>
        <v>45.98885285772193</v>
      </c>
    </row>
    <row r="111" spans="1:28" ht="15" thickBot="1" x14ac:dyDescent="0.35">
      <c r="A111" s="4" t="s">
        <v>3517</v>
      </c>
      <c r="B111" s="328" t="s">
        <v>135</v>
      </c>
      <c r="C111" s="332" t="s">
        <v>99</v>
      </c>
      <c r="D111" s="333" t="s">
        <v>1466</v>
      </c>
      <c r="E111" s="334">
        <v>41365</v>
      </c>
      <c r="F111" s="342">
        <v>41729</v>
      </c>
      <c r="G111" s="362">
        <v>2043</v>
      </c>
      <c r="H111" s="363">
        <v>4158</v>
      </c>
      <c r="I111" s="363">
        <v>0</v>
      </c>
      <c r="J111" s="363">
        <v>90000</v>
      </c>
      <c r="K111" s="363">
        <v>0</v>
      </c>
      <c r="L111" s="363">
        <v>94158</v>
      </c>
      <c r="M111" s="364">
        <v>34021</v>
      </c>
      <c r="N111" s="351">
        <v>3814</v>
      </c>
      <c r="O111" s="348">
        <v>7763</v>
      </c>
      <c r="P111" s="348">
        <v>0</v>
      </c>
      <c r="Q111" s="348">
        <v>0</v>
      </c>
      <c r="R111" s="348">
        <v>0</v>
      </c>
      <c r="S111" s="348">
        <v>7763</v>
      </c>
      <c r="T111" s="348">
        <v>16000</v>
      </c>
      <c r="U111" s="365">
        <v>101921</v>
      </c>
      <c r="V111" s="366">
        <v>50021</v>
      </c>
      <c r="W111" s="366">
        <v>151942</v>
      </c>
      <c r="X111" s="366">
        <v>1020</v>
      </c>
      <c r="Y111" s="366">
        <v>0</v>
      </c>
      <c r="Z111" s="366">
        <v>152962</v>
      </c>
      <c r="AA111" s="367">
        <v>5857</v>
      </c>
      <c r="AB111" s="368">
        <f t="shared" si="3"/>
        <v>26.116100392692505</v>
      </c>
    </row>
    <row r="112" spans="1:28" ht="15" thickBot="1" x14ac:dyDescent="0.35">
      <c r="A112" s="4" t="s">
        <v>3518</v>
      </c>
      <c r="B112" s="328" t="s">
        <v>136</v>
      </c>
      <c r="C112" s="332" t="s">
        <v>99</v>
      </c>
      <c r="D112" s="333" t="s">
        <v>1288</v>
      </c>
      <c r="E112" s="334">
        <v>41365</v>
      </c>
      <c r="F112" s="342">
        <v>41729</v>
      </c>
      <c r="G112" s="362">
        <v>1844</v>
      </c>
      <c r="H112" s="363">
        <v>7469</v>
      </c>
      <c r="I112" s="363">
        <v>0</v>
      </c>
      <c r="J112" s="363">
        <v>0</v>
      </c>
      <c r="K112" s="363">
        <v>7095</v>
      </c>
      <c r="L112" s="363">
        <v>14564</v>
      </c>
      <c r="M112" s="364">
        <v>15017</v>
      </c>
      <c r="N112" s="351">
        <v>2297</v>
      </c>
      <c r="O112" s="348">
        <v>9303</v>
      </c>
      <c r="P112" s="457">
        <v>0</v>
      </c>
      <c r="Q112" s="457">
        <v>0</v>
      </c>
      <c r="R112" s="457">
        <v>0</v>
      </c>
      <c r="S112" s="348">
        <v>9303</v>
      </c>
      <c r="T112" s="457">
        <v>0</v>
      </c>
      <c r="U112" s="365">
        <v>23867</v>
      </c>
      <c r="V112" s="366">
        <v>15017</v>
      </c>
      <c r="W112" s="366">
        <v>38884</v>
      </c>
      <c r="X112" s="366">
        <v>2784</v>
      </c>
      <c r="Y112" s="366">
        <v>0</v>
      </c>
      <c r="Z112" s="366">
        <v>41668</v>
      </c>
      <c r="AA112" s="367">
        <v>4141</v>
      </c>
      <c r="AB112" s="368">
        <f t="shared" si="3"/>
        <v>10.062303791354745</v>
      </c>
    </row>
    <row r="113" spans="1:28" ht="15" thickBot="1" x14ac:dyDescent="0.35">
      <c r="A113" s="4" t="s">
        <v>3519</v>
      </c>
      <c r="B113" s="328" t="s">
        <v>137</v>
      </c>
      <c r="C113" s="332" t="s">
        <v>99</v>
      </c>
      <c r="D113" s="333" t="s">
        <v>1408</v>
      </c>
      <c r="E113" s="334">
        <v>41334</v>
      </c>
      <c r="F113" s="342">
        <v>41698</v>
      </c>
      <c r="G113" s="362">
        <v>872</v>
      </c>
      <c r="H113" s="363">
        <v>4446</v>
      </c>
      <c r="I113" s="363">
        <v>10633</v>
      </c>
      <c r="J113" s="363">
        <v>0</v>
      </c>
      <c r="K113" s="363">
        <v>0</v>
      </c>
      <c r="L113" s="363">
        <v>15079</v>
      </c>
      <c r="M113" s="364">
        <v>3710</v>
      </c>
      <c r="N113" s="351">
        <v>3325</v>
      </c>
      <c r="O113" s="348">
        <v>18136</v>
      </c>
      <c r="P113" s="348">
        <v>0</v>
      </c>
      <c r="Q113" s="348">
        <v>0</v>
      </c>
      <c r="R113" s="348">
        <v>2984</v>
      </c>
      <c r="S113" s="348">
        <v>21120</v>
      </c>
      <c r="T113" s="348">
        <v>0</v>
      </c>
      <c r="U113" s="365">
        <v>36199</v>
      </c>
      <c r="V113" s="366">
        <v>3710</v>
      </c>
      <c r="W113" s="366">
        <v>39909</v>
      </c>
      <c r="X113" s="366">
        <v>1049</v>
      </c>
      <c r="Y113" s="366">
        <v>0</v>
      </c>
      <c r="Z113" s="366">
        <v>40958</v>
      </c>
      <c r="AA113" s="367">
        <v>4197</v>
      </c>
      <c r="AB113" s="368">
        <f t="shared" si="3"/>
        <v>9.7588753871813196</v>
      </c>
    </row>
    <row r="114" spans="1:28" ht="15" thickBot="1" x14ac:dyDescent="0.35">
      <c r="A114" s="4" t="s">
        <v>3520</v>
      </c>
      <c r="B114" s="328" t="s">
        <v>138</v>
      </c>
      <c r="C114" s="332" t="s">
        <v>99</v>
      </c>
      <c r="D114" s="333" t="s">
        <v>1092</v>
      </c>
      <c r="E114" s="334">
        <v>41456</v>
      </c>
      <c r="F114" s="342">
        <v>41820</v>
      </c>
      <c r="G114" s="362">
        <v>2579</v>
      </c>
      <c r="H114" s="363">
        <v>12168</v>
      </c>
      <c r="I114" s="363">
        <v>80816</v>
      </c>
      <c r="J114" s="363">
        <v>31569</v>
      </c>
      <c r="K114" s="363">
        <v>0</v>
      </c>
      <c r="L114" s="363">
        <v>124553</v>
      </c>
      <c r="M114" s="364">
        <v>21348</v>
      </c>
      <c r="N114" s="351">
        <v>2489</v>
      </c>
      <c r="O114" s="348">
        <v>12104</v>
      </c>
      <c r="P114" s="348">
        <v>0</v>
      </c>
      <c r="Q114" s="348">
        <v>6273</v>
      </c>
      <c r="R114" s="348">
        <v>0</v>
      </c>
      <c r="S114" s="348">
        <v>18377</v>
      </c>
      <c r="T114" s="348">
        <v>11585</v>
      </c>
      <c r="U114" s="365">
        <v>142930</v>
      </c>
      <c r="V114" s="366">
        <v>32933</v>
      </c>
      <c r="W114" s="366">
        <v>175863</v>
      </c>
      <c r="X114" s="366">
        <v>2676</v>
      </c>
      <c r="Y114" s="366">
        <v>0</v>
      </c>
      <c r="Z114" s="366">
        <v>178539</v>
      </c>
      <c r="AA114" s="367">
        <v>5068</v>
      </c>
      <c r="AB114" s="368">
        <f t="shared" si="3"/>
        <v>35.228689818468823</v>
      </c>
    </row>
    <row r="115" spans="1:28" ht="15" thickBot="1" x14ac:dyDescent="0.35">
      <c r="A115" s="4" t="s">
        <v>3521</v>
      </c>
      <c r="B115" s="328" t="s">
        <v>139</v>
      </c>
      <c r="C115" s="332" t="s">
        <v>99</v>
      </c>
      <c r="D115" s="333" t="s">
        <v>1102</v>
      </c>
      <c r="E115" s="334">
        <v>41365</v>
      </c>
      <c r="F115" s="342">
        <v>41729</v>
      </c>
      <c r="G115" s="362">
        <v>4400</v>
      </c>
      <c r="H115" s="363">
        <v>14267</v>
      </c>
      <c r="I115" s="363">
        <v>0</v>
      </c>
      <c r="J115" s="363">
        <v>0</v>
      </c>
      <c r="K115" s="363">
        <v>55777</v>
      </c>
      <c r="L115" s="363">
        <v>70044</v>
      </c>
      <c r="M115" s="364">
        <v>3158</v>
      </c>
      <c r="N115" s="351">
        <v>568</v>
      </c>
      <c r="O115" s="348">
        <v>1842</v>
      </c>
      <c r="P115" s="348">
        <v>0</v>
      </c>
      <c r="Q115" s="348">
        <v>0</v>
      </c>
      <c r="R115" s="348">
        <v>4000</v>
      </c>
      <c r="S115" s="348">
        <v>5842</v>
      </c>
      <c r="T115" s="348">
        <v>0</v>
      </c>
      <c r="U115" s="365">
        <v>75886</v>
      </c>
      <c r="V115" s="366">
        <v>3158</v>
      </c>
      <c r="W115" s="366">
        <v>79044</v>
      </c>
      <c r="X115" s="366">
        <v>2479</v>
      </c>
      <c r="Y115" s="366">
        <v>0</v>
      </c>
      <c r="Z115" s="366">
        <v>81523</v>
      </c>
      <c r="AA115" s="367">
        <v>4968</v>
      </c>
      <c r="AB115" s="368">
        <f t="shared" si="3"/>
        <v>16.409621578099838</v>
      </c>
    </row>
    <row r="116" spans="1:28" ht="15" thickBot="1" x14ac:dyDescent="0.35">
      <c r="A116" s="4" t="s">
        <v>3522</v>
      </c>
      <c r="B116" s="328" t="s">
        <v>140</v>
      </c>
      <c r="C116" s="332" t="s">
        <v>99</v>
      </c>
      <c r="D116" s="333" t="s">
        <v>1268</v>
      </c>
      <c r="E116" s="334">
        <v>41456</v>
      </c>
      <c r="F116" s="342">
        <v>41820</v>
      </c>
      <c r="G116" s="362">
        <v>2539</v>
      </c>
      <c r="H116" s="363">
        <v>10121</v>
      </c>
      <c r="I116" s="363">
        <v>139528</v>
      </c>
      <c r="J116" s="363">
        <v>0</v>
      </c>
      <c r="K116" s="363">
        <v>0</v>
      </c>
      <c r="L116" s="363">
        <v>149649</v>
      </c>
      <c r="M116" s="364">
        <v>155000</v>
      </c>
      <c r="N116" s="351">
        <v>1562</v>
      </c>
      <c r="O116" s="348">
        <v>4254</v>
      </c>
      <c r="P116" s="348">
        <v>0</v>
      </c>
      <c r="Q116" s="348">
        <v>0</v>
      </c>
      <c r="R116" s="348">
        <v>0</v>
      </c>
      <c r="S116" s="348">
        <v>4254</v>
      </c>
      <c r="T116" s="348">
        <v>0</v>
      </c>
      <c r="U116" s="365">
        <v>153903</v>
      </c>
      <c r="V116" s="366">
        <v>155000</v>
      </c>
      <c r="W116" s="366">
        <v>308903</v>
      </c>
      <c r="X116" s="366">
        <v>2222</v>
      </c>
      <c r="Y116" s="366">
        <v>0</v>
      </c>
      <c r="Z116" s="366">
        <v>311125</v>
      </c>
      <c r="AA116" s="367">
        <v>4101</v>
      </c>
      <c r="AB116" s="368">
        <f t="shared" si="3"/>
        <v>75.865642526213122</v>
      </c>
    </row>
    <row r="117" spans="1:28" ht="15" thickBot="1" x14ac:dyDescent="0.35">
      <c r="A117" s="4" t="s">
        <v>3523</v>
      </c>
      <c r="B117" s="328" t="s">
        <v>141</v>
      </c>
      <c r="C117" s="332" t="s">
        <v>99</v>
      </c>
      <c r="D117" s="333" t="s">
        <v>1085</v>
      </c>
      <c r="E117" s="334">
        <v>41365</v>
      </c>
      <c r="F117" s="342">
        <v>41729</v>
      </c>
      <c r="G117" s="362">
        <v>3638</v>
      </c>
      <c r="H117" s="363">
        <v>14187</v>
      </c>
      <c r="I117" s="363">
        <v>25164</v>
      </c>
      <c r="J117" s="363">
        <v>0</v>
      </c>
      <c r="K117" s="363">
        <v>0</v>
      </c>
      <c r="L117" s="363">
        <v>39351</v>
      </c>
      <c r="M117" s="364">
        <v>16962</v>
      </c>
      <c r="N117" s="351">
        <v>1603</v>
      </c>
      <c r="O117" s="348">
        <v>7142</v>
      </c>
      <c r="P117" s="348">
        <v>0</v>
      </c>
      <c r="Q117" s="348">
        <v>0</v>
      </c>
      <c r="R117" s="348">
        <v>0</v>
      </c>
      <c r="S117" s="348">
        <v>7142</v>
      </c>
      <c r="T117" s="348">
        <v>0</v>
      </c>
      <c r="U117" s="365">
        <v>46493</v>
      </c>
      <c r="V117" s="366">
        <v>16962</v>
      </c>
      <c r="W117" s="366">
        <v>63455</v>
      </c>
      <c r="X117" s="366">
        <v>2840</v>
      </c>
      <c r="Y117" s="366">
        <v>0</v>
      </c>
      <c r="Z117" s="366">
        <v>66295</v>
      </c>
      <c r="AA117" s="367">
        <v>5241</v>
      </c>
      <c r="AB117" s="368">
        <f t="shared" si="3"/>
        <v>12.64930356802137</v>
      </c>
    </row>
    <row r="118" spans="1:28" ht="15" thickBot="1" x14ac:dyDescent="0.35">
      <c r="A118" s="4" t="s">
        <v>3524</v>
      </c>
      <c r="B118" s="328" t="s">
        <v>142</v>
      </c>
      <c r="C118" s="332" t="s">
        <v>99</v>
      </c>
      <c r="D118" s="333" t="s">
        <v>1237</v>
      </c>
      <c r="E118" s="334">
        <v>41456</v>
      </c>
      <c r="F118" s="342">
        <v>41820</v>
      </c>
      <c r="G118" s="362">
        <v>5160</v>
      </c>
      <c r="H118" s="363">
        <v>31013</v>
      </c>
      <c r="I118" s="363">
        <v>87561</v>
      </c>
      <c r="J118" s="363">
        <v>0</v>
      </c>
      <c r="K118" s="363">
        <v>3374</v>
      </c>
      <c r="L118" s="363">
        <v>121948</v>
      </c>
      <c r="M118" s="364">
        <v>31131</v>
      </c>
      <c r="N118" s="380">
        <v>0</v>
      </c>
      <c r="O118" s="457">
        <v>0</v>
      </c>
      <c r="P118" s="457">
        <v>0</v>
      </c>
      <c r="Q118" s="457">
        <v>0</v>
      </c>
      <c r="R118" s="457">
        <v>0</v>
      </c>
      <c r="S118" s="457">
        <v>0</v>
      </c>
      <c r="T118" s="457">
        <v>0</v>
      </c>
      <c r="U118" s="365">
        <v>121948</v>
      </c>
      <c r="V118" s="366">
        <v>31131</v>
      </c>
      <c r="W118" s="366">
        <v>153079</v>
      </c>
      <c r="X118" s="366">
        <v>2796</v>
      </c>
      <c r="Y118" s="366">
        <v>2017</v>
      </c>
      <c r="Z118" s="366">
        <v>157892</v>
      </c>
      <c r="AA118" s="367">
        <v>5160</v>
      </c>
      <c r="AB118" s="368">
        <f t="shared" si="3"/>
        <v>30.599224806201551</v>
      </c>
    </row>
    <row r="119" spans="1:28" ht="15" thickBot="1" x14ac:dyDescent="0.35">
      <c r="A119" s="4" t="s">
        <v>3525</v>
      </c>
      <c r="B119" s="328" t="s">
        <v>143</v>
      </c>
      <c r="C119" s="332" t="s">
        <v>99</v>
      </c>
      <c r="D119" s="333" t="s">
        <v>1661</v>
      </c>
      <c r="E119" s="334">
        <v>41456</v>
      </c>
      <c r="F119" s="342">
        <v>41820</v>
      </c>
      <c r="G119" s="362">
        <v>5841</v>
      </c>
      <c r="H119" s="363">
        <v>19869</v>
      </c>
      <c r="I119" s="363">
        <v>0</v>
      </c>
      <c r="J119" s="363">
        <v>73501</v>
      </c>
      <c r="K119" s="363">
        <v>0</v>
      </c>
      <c r="L119" s="363">
        <v>93370</v>
      </c>
      <c r="M119" s="364">
        <v>2042</v>
      </c>
      <c r="N119" s="380">
        <v>0</v>
      </c>
      <c r="O119" s="457">
        <v>0</v>
      </c>
      <c r="P119" s="457">
        <v>0</v>
      </c>
      <c r="Q119" s="457">
        <v>0</v>
      </c>
      <c r="R119" s="457">
        <v>0</v>
      </c>
      <c r="S119" s="457">
        <v>0</v>
      </c>
      <c r="T119" s="457">
        <v>0</v>
      </c>
      <c r="U119" s="365">
        <v>93370</v>
      </c>
      <c r="V119" s="366">
        <v>2042</v>
      </c>
      <c r="W119" s="366">
        <v>95412</v>
      </c>
      <c r="X119" s="366">
        <v>853</v>
      </c>
      <c r="Y119" s="366">
        <v>0</v>
      </c>
      <c r="Z119" s="366">
        <v>96265</v>
      </c>
      <c r="AA119" s="367">
        <v>5841</v>
      </c>
      <c r="AB119" s="368">
        <f t="shared" si="3"/>
        <v>16.480910802944702</v>
      </c>
    </row>
    <row r="120" spans="1:28" ht="15" thickBot="1" x14ac:dyDescent="0.35">
      <c r="A120" s="4" t="s">
        <v>3526</v>
      </c>
      <c r="B120" s="328" t="s">
        <v>144</v>
      </c>
      <c r="C120" s="332" t="s">
        <v>99</v>
      </c>
      <c r="D120" s="333" t="s">
        <v>1241</v>
      </c>
      <c r="E120" s="334">
        <v>41365</v>
      </c>
      <c r="F120" s="342">
        <v>41729</v>
      </c>
      <c r="G120" s="362">
        <v>2719</v>
      </c>
      <c r="H120" s="363">
        <v>12881</v>
      </c>
      <c r="I120" s="363">
        <v>67221</v>
      </c>
      <c r="J120" s="363">
        <v>2361</v>
      </c>
      <c r="K120" s="363">
        <v>0</v>
      </c>
      <c r="L120" s="363">
        <v>82463</v>
      </c>
      <c r="M120" s="364">
        <v>8878</v>
      </c>
      <c r="N120" s="351">
        <v>2011</v>
      </c>
      <c r="O120" s="457">
        <v>0</v>
      </c>
      <c r="P120" s="348">
        <v>5429</v>
      </c>
      <c r="Q120" s="348">
        <v>0</v>
      </c>
      <c r="R120" s="348">
        <v>400</v>
      </c>
      <c r="S120" s="348">
        <v>5829</v>
      </c>
      <c r="T120" s="348">
        <v>0</v>
      </c>
      <c r="U120" s="365">
        <v>88292</v>
      </c>
      <c r="V120" s="366">
        <v>8878</v>
      </c>
      <c r="W120" s="366">
        <v>97170</v>
      </c>
      <c r="X120" s="366">
        <v>1178</v>
      </c>
      <c r="Y120" s="366">
        <v>0</v>
      </c>
      <c r="Z120" s="366">
        <v>98348</v>
      </c>
      <c r="AA120" s="367">
        <v>4730</v>
      </c>
      <c r="AB120" s="368">
        <f t="shared" si="3"/>
        <v>20.792389006342496</v>
      </c>
    </row>
    <row r="121" spans="1:28" ht="15" thickBot="1" x14ac:dyDescent="0.35">
      <c r="A121" s="4" t="s">
        <v>3527</v>
      </c>
      <c r="B121" s="328" t="s">
        <v>145</v>
      </c>
      <c r="C121" s="332" t="s">
        <v>99</v>
      </c>
      <c r="D121" s="333" t="s">
        <v>1085</v>
      </c>
      <c r="E121" s="334">
        <v>41275</v>
      </c>
      <c r="F121" s="342">
        <v>41639</v>
      </c>
      <c r="G121" s="362">
        <v>5072</v>
      </c>
      <c r="H121" s="363">
        <v>19771</v>
      </c>
      <c r="I121" s="363">
        <v>163595</v>
      </c>
      <c r="J121" s="363">
        <v>0</v>
      </c>
      <c r="K121" s="363">
        <v>0</v>
      </c>
      <c r="L121" s="363">
        <v>183366</v>
      </c>
      <c r="M121" s="364">
        <v>9068</v>
      </c>
      <c r="N121" s="351">
        <v>0</v>
      </c>
      <c r="O121" s="348">
        <v>0</v>
      </c>
      <c r="P121" s="348">
        <v>0</v>
      </c>
      <c r="Q121" s="348">
        <v>0</v>
      </c>
      <c r="R121" s="348">
        <v>0</v>
      </c>
      <c r="S121" s="348">
        <v>0</v>
      </c>
      <c r="T121" s="348">
        <v>0</v>
      </c>
      <c r="U121" s="365">
        <v>183366</v>
      </c>
      <c r="V121" s="366">
        <v>9068</v>
      </c>
      <c r="W121" s="366">
        <v>192434</v>
      </c>
      <c r="X121" s="366">
        <v>2531</v>
      </c>
      <c r="Y121" s="366">
        <v>0</v>
      </c>
      <c r="Z121" s="366">
        <v>194965</v>
      </c>
      <c r="AA121" s="367">
        <v>5072</v>
      </c>
      <c r="AB121" s="368">
        <f t="shared" si="3"/>
        <v>38.439471608832811</v>
      </c>
    </row>
    <row r="122" spans="1:28" ht="15" thickBot="1" x14ac:dyDescent="0.35">
      <c r="A122" s="4" t="s">
        <v>3528</v>
      </c>
      <c r="B122" s="328" t="s">
        <v>146</v>
      </c>
      <c r="C122" s="332" t="s">
        <v>99</v>
      </c>
      <c r="D122" s="333" t="s">
        <v>1157</v>
      </c>
      <c r="E122" s="334">
        <v>41456</v>
      </c>
      <c r="F122" s="342">
        <v>41820</v>
      </c>
      <c r="G122" s="362">
        <v>4311</v>
      </c>
      <c r="H122" s="363">
        <v>22511</v>
      </c>
      <c r="I122" s="363">
        <v>190142</v>
      </c>
      <c r="J122" s="363">
        <v>0</v>
      </c>
      <c r="K122" s="363">
        <v>0</v>
      </c>
      <c r="L122" s="363">
        <v>212653</v>
      </c>
      <c r="M122" s="364">
        <v>61222</v>
      </c>
      <c r="N122" s="351">
        <v>2323</v>
      </c>
      <c r="O122" s="348">
        <v>11311</v>
      </c>
      <c r="P122" s="457">
        <v>0</v>
      </c>
      <c r="Q122" s="457">
        <v>0</v>
      </c>
      <c r="R122" s="457">
        <v>0</v>
      </c>
      <c r="S122" s="348">
        <v>11311</v>
      </c>
      <c r="T122" s="348">
        <v>1700</v>
      </c>
      <c r="U122" s="365">
        <v>223964</v>
      </c>
      <c r="V122" s="366">
        <v>62922</v>
      </c>
      <c r="W122" s="366">
        <v>286886</v>
      </c>
      <c r="X122" s="366">
        <v>7423</v>
      </c>
      <c r="Y122" s="366">
        <v>0</v>
      </c>
      <c r="Z122" s="366">
        <v>294309</v>
      </c>
      <c r="AA122" s="367">
        <v>6634</v>
      </c>
      <c r="AB122" s="368">
        <f t="shared" si="3"/>
        <v>44.36373228821224</v>
      </c>
    </row>
    <row r="123" spans="1:28" ht="15" thickBot="1" x14ac:dyDescent="0.35">
      <c r="A123" s="4" t="s">
        <v>3529</v>
      </c>
      <c r="B123" s="328" t="s">
        <v>147</v>
      </c>
      <c r="C123" s="332" t="s">
        <v>99</v>
      </c>
      <c r="D123" s="333" t="s">
        <v>1174</v>
      </c>
      <c r="E123" s="334">
        <v>41275</v>
      </c>
      <c r="F123" s="342">
        <v>41639</v>
      </c>
      <c r="G123" s="362">
        <v>2386</v>
      </c>
      <c r="H123" s="363">
        <v>0</v>
      </c>
      <c r="I123" s="363">
        <v>179661.55</v>
      </c>
      <c r="J123" s="363">
        <v>0</v>
      </c>
      <c r="K123" s="363">
        <v>0</v>
      </c>
      <c r="L123" s="363">
        <v>179661.55</v>
      </c>
      <c r="M123" s="364">
        <v>54468</v>
      </c>
      <c r="N123" s="351">
        <v>3433</v>
      </c>
      <c r="O123" s="348">
        <v>52934</v>
      </c>
      <c r="P123" s="348">
        <v>78032</v>
      </c>
      <c r="Q123" s="348">
        <v>0</v>
      </c>
      <c r="R123" s="348">
        <v>0</v>
      </c>
      <c r="S123" s="348">
        <v>130966</v>
      </c>
      <c r="T123" s="348">
        <v>0</v>
      </c>
      <c r="U123" s="365">
        <v>310627.55</v>
      </c>
      <c r="V123" s="366">
        <v>54468</v>
      </c>
      <c r="W123" s="366">
        <v>365095.55</v>
      </c>
      <c r="X123" s="366">
        <v>2903.98</v>
      </c>
      <c r="Y123" s="366">
        <v>0</v>
      </c>
      <c r="Z123" s="366">
        <v>367999.53</v>
      </c>
      <c r="AA123" s="367">
        <v>5819</v>
      </c>
      <c r="AB123" s="368">
        <f t="shared" si="3"/>
        <v>63.241025949475862</v>
      </c>
    </row>
    <row r="124" spans="1:28" ht="15" thickBot="1" x14ac:dyDescent="0.35">
      <c r="A124" s="4" t="s">
        <v>3530</v>
      </c>
      <c r="B124" s="328" t="s">
        <v>148</v>
      </c>
      <c r="C124" s="332" t="s">
        <v>99</v>
      </c>
      <c r="D124" s="333" t="s">
        <v>1339</v>
      </c>
      <c r="E124" s="334">
        <v>41275</v>
      </c>
      <c r="F124" s="342">
        <v>41639</v>
      </c>
      <c r="G124" s="362">
        <v>6834</v>
      </c>
      <c r="H124" s="363">
        <v>24049</v>
      </c>
      <c r="I124" s="363">
        <v>197096</v>
      </c>
      <c r="J124" s="363">
        <v>0</v>
      </c>
      <c r="K124" s="363">
        <v>23589</v>
      </c>
      <c r="L124" s="363">
        <v>244734</v>
      </c>
      <c r="M124" s="364">
        <v>48579</v>
      </c>
      <c r="N124" s="380">
        <v>0</v>
      </c>
      <c r="O124" s="457">
        <v>0</v>
      </c>
      <c r="P124" s="457">
        <v>0</v>
      </c>
      <c r="Q124" s="457">
        <v>0</v>
      </c>
      <c r="R124" s="457">
        <v>0</v>
      </c>
      <c r="S124" s="457">
        <v>0</v>
      </c>
      <c r="T124" s="457">
        <v>0</v>
      </c>
      <c r="U124" s="365">
        <v>244734</v>
      </c>
      <c r="V124" s="366">
        <v>48579</v>
      </c>
      <c r="W124" s="366">
        <v>293313</v>
      </c>
      <c r="X124" s="366">
        <v>3411</v>
      </c>
      <c r="Y124" s="366">
        <v>0</v>
      </c>
      <c r="Z124" s="366">
        <v>296724</v>
      </c>
      <c r="AA124" s="367">
        <v>6834</v>
      </c>
      <c r="AB124" s="368">
        <f t="shared" si="3"/>
        <v>43.418788410886741</v>
      </c>
    </row>
    <row r="125" spans="1:28" ht="15" thickBot="1" x14ac:dyDescent="0.35">
      <c r="A125" s="4" t="s">
        <v>3531</v>
      </c>
      <c r="B125" s="328" t="s">
        <v>149</v>
      </c>
      <c r="C125" s="332" t="s">
        <v>99</v>
      </c>
      <c r="D125" s="333" t="s">
        <v>1250</v>
      </c>
      <c r="E125" s="334">
        <v>41456</v>
      </c>
      <c r="F125" s="342">
        <v>41820</v>
      </c>
      <c r="G125" s="362">
        <v>3963</v>
      </c>
      <c r="H125" s="363">
        <v>12876</v>
      </c>
      <c r="I125" s="363">
        <v>0</v>
      </c>
      <c r="J125" s="363">
        <v>0</v>
      </c>
      <c r="K125" s="363">
        <v>19500</v>
      </c>
      <c r="L125" s="363">
        <v>32376</v>
      </c>
      <c r="M125" s="364">
        <v>16512</v>
      </c>
      <c r="N125" s="351">
        <v>506</v>
      </c>
      <c r="O125" s="348">
        <v>1644</v>
      </c>
      <c r="P125" s="348">
        <v>0</v>
      </c>
      <c r="Q125" s="348">
        <v>0</v>
      </c>
      <c r="R125" s="348">
        <v>500</v>
      </c>
      <c r="S125" s="348">
        <v>2144</v>
      </c>
      <c r="T125" s="457">
        <v>0</v>
      </c>
      <c r="U125" s="365">
        <v>34520</v>
      </c>
      <c r="V125" s="366">
        <v>16512</v>
      </c>
      <c r="W125" s="366">
        <v>51032</v>
      </c>
      <c r="X125" s="366">
        <v>621</v>
      </c>
      <c r="Y125" s="366">
        <v>0</v>
      </c>
      <c r="Z125" s="366">
        <v>51653</v>
      </c>
      <c r="AA125" s="367">
        <v>4469</v>
      </c>
      <c r="AB125" s="368">
        <f t="shared" si="3"/>
        <v>11.558066681584247</v>
      </c>
    </row>
    <row r="126" spans="1:28" ht="15" thickBot="1" x14ac:dyDescent="0.35">
      <c r="A126" s="4" t="s">
        <v>3532</v>
      </c>
      <c r="B126" s="328" t="s">
        <v>150</v>
      </c>
      <c r="C126" s="332" t="s">
        <v>99</v>
      </c>
      <c r="D126" s="333" t="s">
        <v>1241</v>
      </c>
      <c r="E126" s="334">
        <v>41456</v>
      </c>
      <c r="F126" s="342">
        <v>41820</v>
      </c>
      <c r="G126" s="362">
        <v>3858</v>
      </c>
      <c r="H126" s="363">
        <v>10843</v>
      </c>
      <c r="I126" s="363">
        <v>181681</v>
      </c>
      <c r="J126" s="363">
        <v>0</v>
      </c>
      <c r="K126" s="363">
        <v>1250</v>
      </c>
      <c r="L126" s="363">
        <v>193774</v>
      </c>
      <c r="M126" s="364">
        <v>7122</v>
      </c>
      <c r="N126" s="351">
        <v>2316</v>
      </c>
      <c r="O126" s="348">
        <v>6509</v>
      </c>
      <c r="P126" s="457">
        <v>0</v>
      </c>
      <c r="Q126" s="457">
        <v>0</v>
      </c>
      <c r="R126" s="348">
        <v>16404</v>
      </c>
      <c r="S126" s="348">
        <v>22913</v>
      </c>
      <c r="T126" s="457">
        <v>0</v>
      </c>
      <c r="U126" s="365">
        <v>216687</v>
      </c>
      <c r="V126" s="366">
        <v>7122</v>
      </c>
      <c r="W126" s="366">
        <v>223809</v>
      </c>
      <c r="X126" s="366">
        <v>2444</v>
      </c>
      <c r="Y126" s="366">
        <v>0</v>
      </c>
      <c r="Z126" s="366">
        <v>226253</v>
      </c>
      <c r="AA126" s="367">
        <v>6174</v>
      </c>
      <c r="AB126" s="368">
        <f t="shared" si="3"/>
        <v>36.646096533851633</v>
      </c>
    </row>
    <row r="127" spans="1:28" ht="15" thickBot="1" x14ac:dyDescent="0.35">
      <c r="A127" s="4" t="s">
        <v>3533</v>
      </c>
      <c r="B127" s="328" t="s">
        <v>151</v>
      </c>
      <c r="C127" s="332" t="s">
        <v>99</v>
      </c>
      <c r="D127" s="333" t="s">
        <v>1221</v>
      </c>
      <c r="E127" s="334">
        <v>41456</v>
      </c>
      <c r="F127" s="342">
        <v>41820</v>
      </c>
      <c r="G127" s="362">
        <v>5305</v>
      </c>
      <c r="H127" s="363">
        <v>34579</v>
      </c>
      <c r="I127" s="363">
        <v>98918</v>
      </c>
      <c r="J127" s="363">
        <v>0</v>
      </c>
      <c r="K127" s="363">
        <v>0</v>
      </c>
      <c r="L127" s="363">
        <v>133497</v>
      </c>
      <c r="M127" s="364">
        <v>2084</v>
      </c>
      <c r="N127" s="351">
        <v>1153</v>
      </c>
      <c r="O127" s="348">
        <v>0</v>
      </c>
      <c r="P127" s="348">
        <v>0</v>
      </c>
      <c r="Q127" s="348">
        <v>0</v>
      </c>
      <c r="R127" s="348">
        <v>0</v>
      </c>
      <c r="S127" s="348">
        <v>0</v>
      </c>
      <c r="T127" s="348">
        <v>0</v>
      </c>
      <c r="U127" s="365">
        <v>133497</v>
      </c>
      <c r="V127" s="366">
        <v>2084</v>
      </c>
      <c r="W127" s="366">
        <v>135581</v>
      </c>
      <c r="X127" s="366">
        <v>6543</v>
      </c>
      <c r="Y127" s="366">
        <v>0</v>
      </c>
      <c r="Z127" s="366">
        <v>142124</v>
      </c>
      <c r="AA127" s="367">
        <v>6458</v>
      </c>
      <c r="AB127" s="368">
        <f t="shared" si="3"/>
        <v>22.007432641684733</v>
      </c>
    </row>
    <row r="128" spans="1:28" ht="15" thickBot="1" x14ac:dyDescent="0.35">
      <c r="A128" s="4" t="s">
        <v>3534</v>
      </c>
      <c r="B128" s="328" t="s">
        <v>152</v>
      </c>
      <c r="C128" s="332" t="s">
        <v>99</v>
      </c>
      <c r="D128" s="333" t="s">
        <v>1288</v>
      </c>
      <c r="E128" s="334">
        <v>41365</v>
      </c>
      <c r="F128" s="342">
        <v>41729</v>
      </c>
      <c r="G128" s="362">
        <v>2229</v>
      </c>
      <c r="H128" s="363">
        <v>23298</v>
      </c>
      <c r="I128" s="363">
        <v>52600</v>
      </c>
      <c r="J128" s="363">
        <v>0</v>
      </c>
      <c r="K128" s="363">
        <v>0</v>
      </c>
      <c r="L128" s="363">
        <v>75898</v>
      </c>
      <c r="M128" s="364">
        <v>26909</v>
      </c>
      <c r="N128" s="351">
        <v>4112</v>
      </c>
      <c r="O128" s="348">
        <v>0</v>
      </c>
      <c r="P128" s="348">
        <v>0</v>
      </c>
      <c r="Q128" s="348">
        <v>0</v>
      </c>
      <c r="R128" s="348">
        <v>0</v>
      </c>
      <c r="S128" s="348">
        <v>0</v>
      </c>
      <c r="T128" s="348">
        <v>0</v>
      </c>
      <c r="U128" s="365">
        <v>75898</v>
      </c>
      <c r="V128" s="366">
        <v>26909</v>
      </c>
      <c r="W128" s="366">
        <v>102807</v>
      </c>
      <c r="X128" s="366">
        <v>3737</v>
      </c>
      <c r="Y128" s="366">
        <v>0</v>
      </c>
      <c r="Z128" s="366">
        <v>106544</v>
      </c>
      <c r="AA128" s="367">
        <v>6341</v>
      </c>
      <c r="AB128" s="368">
        <f t="shared" si="3"/>
        <v>16.802397098249486</v>
      </c>
    </row>
    <row r="129" spans="1:28" ht="15" thickBot="1" x14ac:dyDescent="0.35">
      <c r="A129" s="4" t="s">
        <v>3535</v>
      </c>
      <c r="B129" s="328" t="s">
        <v>153</v>
      </c>
      <c r="C129" s="332" t="s">
        <v>99</v>
      </c>
      <c r="D129" s="333" t="s">
        <v>1418</v>
      </c>
      <c r="E129" s="334">
        <v>41456</v>
      </c>
      <c r="F129" s="342">
        <v>41820</v>
      </c>
      <c r="G129" s="362">
        <v>5433</v>
      </c>
      <c r="H129" s="363">
        <v>14693</v>
      </c>
      <c r="I129" s="363">
        <v>0</v>
      </c>
      <c r="J129" s="363">
        <v>0</v>
      </c>
      <c r="K129" s="363">
        <v>168015</v>
      </c>
      <c r="L129" s="363">
        <v>182708</v>
      </c>
      <c r="M129" s="364">
        <v>26846</v>
      </c>
      <c r="N129" s="380">
        <v>0</v>
      </c>
      <c r="O129" s="457">
        <v>0</v>
      </c>
      <c r="P129" s="457">
        <v>0</v>
      </c>
      <c r="Q129" s="457">
        <v>0</v>
      </c>
      <c r="R129" s="457">
        <v>0</v>
      </c>
      <c r="S129" s="457">
        <v>0</v>
      </c>
      <c r="T129" s="457">
        <v>0</v>
      </c>
      <c r="U129" s="365">
        <v>182708</v>
      </c>
      <c r="V129" s="366">
        <v>26846</v>
      </c>
      <c r="W129" s="366">
        <v>209554</v>
      </c>
      <c r="X129" s="366">
        <v>2944</v>
      </c>
      <c r="Y129" s="366">
        <v>0</v>
      </c>
      <c r="Z129" s="366">
        <v>212498</v>
      </c>
      <c r="AA129" s="367">
        <v>5433</v>
      </c>
      <c r="AB129" s="368">
        <f t="shared" si="3"/>
        <v>39.11246088717099</v>
      </c>
    </row>
    <row r="130" spans="1:28" ht="15" thickBot="1" x14ac:dyDescent="0.35">
      <c r="A130" s="4" t="s">
        <v>3536</v>
      </c>
      <c r="B130" s="328" t="s">
        <v>154</v>
      </c>
      <c r="C130" s="332" t="s">
        <v>99</v>
      </c>
      <c r="D130" s="333" t="s">
        <v>1250</v>
      </c>
      <c r="E130" s="334">
        <v>41456</v>
      </c>
      <c r="F130" s="342">
        <v>41820</v>
      </c>
      <c r="G130" s="362">
        <v>1603</v>
      </c>
      <c r="H130" s="363">
        <v>5347</v>
      </c>
      <c r="I130" s="363">
        <v>37415</v>
      </c>
      <c r="J130" s="363">
        <v>0</v>
      </c>
      <c r="K130" s="363">
        <v>0</v>
      </c>
      <c r="L130" s="363">
        <v>42762</v>
      </c>
      <c r="M130" s="364">
        <v>8514</v>
      </c>
      <c r="N130" s="351">
        <v>2502</v>
      </c>
      <c r="O130" s="348">
        <v>8347</v>
      </c>
      <c r="P130" s="348">
        <v>0</v>
      </c>
      <c r="Q130" s="348">
        <v>0</v>
      </c>
      <c r="R130" s="348">
        <v>6000</v>
      </c>
      <c r="S130" s="348">
        <v>14347</v>
      </c>
      <c r="T130" s="348">
        <v>0</v>
      </c>
      <c r="U130" s="365">
        <v>57109</v>
      </c>
      <c r="V130" s="366">
        <v>8514</v>
      </c>
      <c r="W130" s="366">
        <v>65623</v>
      </c>
      <c r="X130" s="366">
        <v>2267</v>
      </c>
      <c r="Y130" s="366">
        <v>0</v>
      </c>
      <c r="Z130" s="366">
        <v>67890</v>
      </c>
      <c r="AA130" s="367">
        <v>4105</v>
      </c>
      <c r="AB130" s="368">
        <f t="shared" si="3"/>
        <v>16.538367844092569</v>
      </c>
    </row>
    <row r="131" spans="1:28" ht="15" thickBot="1" x14ac:dyDescent="0.35">
      <c r="A131" s="4" t="s">
        <v>3537</v>
      </c>
      <c r="B131" s="328" t="s">
        <v>155</v>
      </c>
      <c r="C131" s="332" t="s">
        <v>99</v>
      </c>
      <c r="D131" s="333" t="s">
        <v>1152</v>
      </c>
      <c r="E131" s="334">
        <v>41365</v>
      </c>
      <c r="F131" s="342">
        <v>41729</v>
      </c>
      <c r="G131" s="362">
        <v>1424</v>
      </c>
      <c r="H131" s="363">
        <v>3175</v>
      </c>
      <c r="I131" s="363">
        <v>95002</v>
      </c>
      <c r="J131" s="363">
        <v>0</v>
      </c>
      <c r="K131" s="363">
        <v>0</v>
      </c>
      <c r="L131" s="363">
        <v>98177</v>
      </c>
      <c r="M131" s="364">
        <v>9726</v>
      </c>
      <c r="N131" s="351">
        <v>3609</v>
      </c>
      <c r="O131" s="348">
        <v>9175</v>
      </c>
      <c r="P131" s="457">
        <v>0</v>
      </c>
      <c r="Q131" s="457">
        <v>0</v>
      </c>
      <c r="R131" s="348">
        <v>5000</v>
      </c>
      <c r="S131" s="348">
        <v>14175</v>
      </c>
      <c r="T131" s="457">
        <v>0</v>
      </c>
      <c r="U131" s="365">
        <v>112352</v>
      </c>
      <c r="V131" s="366">
        <v>9726</v>
      </c>
      <c r="W131" s="366">
        <v>122078</v>
      </c>
      <c r="X131" s="366">
        <v>638</v>
      </c>
      <c r="Y131" s="366">
        <v>0</v>
      </c>
      <c r="Z131" s="366">
        <v>122716</v>
      </c>
      <c r="AA131" s="367">
        <v>5033</v>
      </c>
      <c r="AB131" s="368">
        <f t="shared" si="3"/>
        <v>24.382276971984901</v>
      </c>
    </row>
    <row r="132" spans="1:28" ht="15" thickBot="1" x14ac:dyDescent="0.35">
      <c r="A132" s="4" t="s">
        <v>3538</v>
      </c>
      <c r="B132" s="328" t="s">
        <v>156</v>
      </c>
      <c r="C132" s="332" t="s">
        <v>99</v>
      </c>
      <c r="D132" s="333" t="s">
        <v>1172</v>
      </c>
      <c r="E132" s="334">
        <v>41456</v>
      </c>
      <c r="F132" s="342">
        <v>41820</v>
      </c>
      <c r="G132" s="362">
        <v>5413</v>
      </c>
      <c r="H132" s="363">
        <v>19823</v>
      </c>
      <c r="I132" s="363">
        <v>67697</v>
      </c>
      <c r="J132" s="363">
        <v>0</v>
      </c>
      <c r="K132" s="363">
        <v>0</v>
      </c>
      <c r="L132" s="363">
        <v>87520</v>
      </c>
      <c r="M132" s="364">
        <v>0</v>
      </c>
      <c r="N132" s="380">
        <v>0</v>
      </c>
      <c r="O132" s="348">
        <v>0</v>
      </c>
      <c r="P132" s="457">
        <v>0</v>
      </c>
      <c r="Q132" s="457">
        <v>0</v>
      </c>
      <c r="R132" s="457">
        <v>0</v>
      </c>
      <c r="S132" s="457">
        <v>0</v>
      </c>
      <c r="T132" s="457">
        <v>0</v>
      </c>
      <c r="U132" s="365">
        <v>87520</v>
      </c>
      <c r="V132" s="366">
        <v>0</v>
      </c>
      <c r="W132" s="366">
        <v>87520</v>
      </c>
      <c r="X132" s="366">
        <v>3190</v>
      </c>
      <c r="Y132" s="366">
        <v>0</v>
      </c>
      <c r="Z132" s="366">
        <v>90710</v>
      </c>
      <c r="AA132" s="367">
        <v>5413</v>
      </c>
      <c r="AB132" s="368">
        <f t="shared" si="3"/>
        <v>16.757805283576573</v>
      </c>
    </row>
    <row r="133" spans="1:28" ht="15" thickBot="1" x14ac:dyDescent="0.35">
      <c r="A133" s="4" t="s">
        <v>3539</v>
      </c>
      <c r="B133" s="328" t="s">
        <v>157</v>
      </c>
      <c r="C133" s="332" t="s">
        <v>99</v>
      </c>
      <c r="D133" s="333" t="s">
        <v>1362</v>
      </c>
      <c r="E133" s="334">
        <v>41365</v>
      </c>
      <c r="F133" s="342">
        <v>41729</v>
      </c>
      <c r="G133" s="362">
        <v>5064</v>
      </c>
      <c r="H133" s="363">
        <v>12112</v>
      </c>
      <c r="I133" s="363">
        <v>51870</v>
      </c>
      <c r="J133" s="363">
        <v>0</v>
      </c>
      <c r="K133" s="363">
        <v>0</v>
      </c>
      <c r="L133" s="363">
        <v>63982</v>
      </c>
      <c r="M133" s="364">
        <v>17588</v>
      </c>
      <c r="N133" s="351">
        <v>1783</v>
      </c>
      <c r="O133" s="348">
        <v>4265</v>
      </c>
      <c r="P133" s="348">
        <v>0</v>
      </c>
      <c r="Q133" s="348">
        <v>0</v>
      </c>
      <c r="R133" s="348">
        <v>0</v>
      </c>
      <c r="S133" s="348">
        <v>4265</v>
      </c>
      <c r="T133" s="348">
        <v>0</v>
      </c>
      <c r="U133" s="365">
        <v>68247</v>
      </c>
      <c r="V133" s="366">
        <v>17588</v>
      </c>
      <c r="W133" s="366">
        <v>85835</v>
      </c>
      <c r="X133" s="366">
        <v>3710</v>
      </c>
      <c r="Y133" s="366">
        <v>0</v>
      </c>
      <c r="Z133" s="366">
        <v>89545</v>
      </c>
      <c r="AA133" s="367">
        <v>6847</v>
      </c>
      <c r="AB133" s="368">
        <f t="shared" si="3"/>
        <v>13.07799036074193</v>
      </c>
    </row>
    <row r="134" spans="1:28" ht="15" thickBot="1" x14ac:dyDescent="0.35">
      <c r="A134" s="4" t="s">
        <v>3540</v>
      </c>
      <c r="B134" s="328" t="s">
        <v>158</v>
      </c>
      <c r="C134" s="332" t="s">
        <v>99</v>
      </c>
      <c r="D134" s="333" t="s">
        <v>1214</v>
      </c>
      <c r="E134" s="334">
        <v>41365</v>
      </c>
      <c r="F134" s="342">
        <v>41729</v>
      </c>
      <c r="G134" s="362">
        <v>4144</v>
      </c>
      <c r="H134" s="363">
        <v>11785</v>
      </c>
      <c r="I134" s="363">
        <v>98781</v>
      </c>
      <c r="J134" s="363">
        <v>0</v>
      </c>
      <c r="K134" s="363">
        <v>0</v>
      </c>
      <c r="L134" s="363">
        <v>110566</v>
      </c>
      <c r="M134" s="364">
        <v>25323</v>
      </c>
      <c r="N134" s="351">
        <v>2096</v>
      </c>
      <c r="O134" s="348">
        <v>5961</v>
      </c>
      <c r="P134" s="348">
        <v>0</v>
      </c>
      <c r="Q134" s="348">
        <v>0</v>
      </c>
      <c r="R134" s="348">
        <v>4000</v>
      </c>
      <c r="S134" s="348">
        <v>9961</v>
      </c>
      <c r="T134" s="348">
        <v>0</v>
      </c>
      <c r="U134" s="365">
        <v>120527</v>
      </c>
      <c r="V134" s="366">
        <v>25323</v>
      </c>
      <c r="W134" s="366">
        <v>145850</v>
      </c>
      <c r="X134" s="366">
        <v>3381</v>
      </c>
      <c r="Y134" s="366">
        <v>0</v>
      </c>
      <c r="Z134" s="366">
        <v>149231</v>
      </c>
      <c r="AA134" s="367">
        <v>6240</v>
      </c>
      <c r="AB134" s="368">
        <f t="shared" si="3"/>
        <v>23.91522435897436</v>
      </c>
    </row>
    <row r="135" spans="1:28" ht="15" thickBot="1" x14ac:dyDescent="0.35">
      <c r="A135" s="4" t="s">
        <v>3541</v>
      </c>
      <c r="B135" s="328" t="s">
        <v>159</v>
      </c>
      <c r="C135" s="332" t="s">
        <v>99</v>
      </c>
      <c r="D135" s="333" t="s">
        <v>1250</v>
      </c>
      <c r="E135" s="334">
        <v>41456</v>
      </c>
      <c r="F135" s="342">
        <v>41820</v>
      </c>
      <c r="G135" s="362">
        <v>2843</v>
      </c>
      <c r="H135" s="363">
        <v>9484</v>
      </c>
      <c r="I135" s="363">
        <v>0</v>
      </c>
      <c r="J135" s="363">
        <v>13000</v>
      </c>
      <c r="K135" s="363">
        <v>0</v>
      </c>
      <c r="L135" s="363">
        <v>22484</v>
      </c>
      <c r="M135" s="364">
        <v>5376</v>
      </c>
      <c r="N135" s="351">
        <v>1267</v>
      </c>
      <c r="O135" s="348">
        <v>4226</v>
      </c>
      <c r="P135" s="348">
        <v>0</v>
      </c>
      <c r="Q135" s="348">
        <v>0</v>
      </c>
      <c r="R135" s="348">
        <v>2000</v>
      </c>
      <c r="S135" s="348">
        <v>6226</v>
      </c>
      <c r="T135" s="348">
        <v>0</v>
      </c>
      <c r="U135" s="365">
        <v>28710</v>
      </c>
      <c r="V135" s="366">
        <v>5376</v>
      </c>
      <c r="W135" s="366">
        <v>34086</v>
      </c>
      <c r="X135" s="366">
        <v>1418</v>
      </c>
      <c r="Y135" s="366">
        <v>0</v>
      </c>
      <c r="Z135" s="366">
        <v>35504</v>
      </c>
      <c r="AA135" s="367">
        <v>4110</v>
      </c>
      <c r="AB135" s="368">
        <f t="shared" si="3"/>
        <v>8.6384428223844285</v>
      </c>
    </row>
    <row r="136" spans="1:28" ht="15" thickBot="1" x14ac:dyDescent="0.35">
      <c r="A136" s="4" t="s">
        <v>3542</v>
      </c>
      <c r="B136" s="328" t="s">
        <v>160</v>
      </c>
      <c r="C136" s="332" t="s">
        <v>99</v>
      </c>
      <c r="D136" s="333" t="s">
        <v>1237</v>
      </c>
      <c r="E136" s="334">
        <v>41275</v>
      </c>
      <c r="F136" s="342">
        <v>41639</v>
      </c>
      <c r="G136" s="362">
        <v>5523</v>
      </c>
      <c r="H136" s="363">
        <v>25652</v>
      </c>
      <c r="I136" s="363">
        <v>176379</v>
      </c>
      <c r="J136" s="363">
        <v>0</v>
      </c>
      <c r="K136" s="363">
        <v>0</v>
      </c>
      <c r="L136" s="363">
        <v>202031</v>
      </c>
      <c r="M136" s="364">
        <v>0</v>
      </c>
      <c r="N136" s="380">
        <v>0</v>
      </c>
      <c r="O136" s="457">
        <v>0</v>
      </c>
      <c r="P136" s="457">
        <v>0</v>
      </c>
      <c r="Q136" s="457">
        <v>0</v>
      </c>
      <c r="R136" s="457">
        <v>0</v>
      </c>
      <c r="S136" s="457">
        <v>0</v>
      </c>
      <c r="T136" s="457">
        <v>0</v>
      </c>
      <c r="U136" s="365">
        <v>202031</v>
      </c>
      <c r="V136" s="366">
        <v>0</v>
      </c>
      <c r="W136" s="366">
        <v>202031</v>
      </c>
      <c r="X136" s="366">
        <v>2756</v>
      </c>
      <c r="Y136" s="366">
        <v>0</v>
      </c>
      <c r="Z136" s="366">
        <v>204787</v>
      </c>
      <c r="AA136" s="367">
        <v>5523</v>
      </c>
      <c r="AB136" s="368">
        <f t="shared" si="3"/>
        <v>37.078942603657431</v>
      </c>
    </row>
    <row r="137" spans="1:28" ht="15" thickBot="1" x14ac:dyDescent="0.35">
      <c r="A137" s="4" t="s">
        <v>3543</v>
      </c>
      <c r="B137" s="328" t="s">
        <v>161</v>
      </c>
      <c r="C137" s="332" t="s">
        <v>99</v>
      </c>
      <c r="D137" s="333" t="s">
        <v>1214</v>
      </c>
      <c r="E137" s="334">
        <v>41548</v>
      </c>
      <c r="F137" s="342">
        <v>41912</v>
      </c>
      <c r="G137" s="362">
        <v>4659</v>
      </c>
      <c r="H137" s="363">
        <v>16850</v>
      </c>
      <c r="I137" s="363">
        <v>112568</v>
      </c>
      <c r="J137" s="363">
        <v>0</v>
      </c>
      <c r="K137" s="363">
        <v>0</v>
      </c>
      <c r="L137" s="363">
        <v>129418</v>
      </c>
      <c r="M137" s="364">
        <v>20839</v>
      </c>
      <c r="N137" s="380">
        <v>0</v>
      </c>
      <c r="O137" s="348">
        <v>0</v>
      </c>
      <c r="P137" s="348">
        <v>0</v>
      </c>
      <c r="Q137" s="348">
        <v>0</v>
      </c>
      <c r="R137" s="457">
        <v>0</v>
      </c>
      <c r="S137" s="348">
        <v>0</v>
      </c>
      <c r="T137" s="457">
        <v>0</v>
      </c>
      <c r="U137" s="365">
        <v>129418</v>
      </c>
      <c r="V137" s="366">
        <v>20839</v>
      </c>
      <c r="W137" s="366">
        <v>150257</v>
      </c>
      <c r="X137" s="366">
        <v>2746</v>
      </c>
      <c r="Y137" s="366">
        <v>0</v>
      </c>
      <c r="Z137" s="366">
        <v>153003</v>
      </c>
      <c r="AA137" s="367">
        <v>4659</v>
      </c>
      <c r="AB137" s="368">
        <f t="shared" si="3"/>
        <v>32.840309079201546</v>
      </c>
    </row>
    <row r="138" spans="1:28" ht="15" thickBot="1" x14ac:dyDescent="0.35">
      <c r="A138" s="4" t="s">
        <v>3544</v>
      </c>
      <c r="B138" s="328" t="s">
        <v>2032</v>
      </c>
      <c r="C138" s="332" t="s">
        <v>99</v>
      </c>
      <c r="D138" s="333" t="s">
        <v>1546</v>
      </c>
      <c r="E138" s="334">
        <v>41548</v>
      </c>
      <c r="F138" s="342">
        <v>41912</v>
      </c>
      <c r="G138" s="362">
        <v>6295</v>
      </c>
      <c r="H138" s="363">
        <v>60245</v>
      </c>
      <c r="I138" s="363">
        <v>233055</v>
      </c>
      <c r="J138" s="363">
        <v>0</v>
      </c>
      <c r="K138" s="363">
        <v>0</v>
      </c>
      <c r="L138" s="363">
        <v>293300</v>
      </c>
      <c r="M138" s="364">
        <v>79000</v>
      </c>
      <c r="N138" s="380">
        <v>0</v>
      </c>
      <c r="O138" s="457">
        <v>0</v>
      </c>
      <c r="P138" s="457">
        <v>0</v>
      </c>
      <c r="Q138" s="457">
        <v>0</v>
      </c>
      <c r="R138" s="457">
        <v>0</v>
      </c>
      <c r="S138" s="457">
        <v>0</v>
      </c>
      <c r="T138" s="457">
        <v>0</v>
      </c>
      <c r="U138" s="365">
        <v>293300</v>
      </c>
      <c r="V138" s="366">
        <v>79000</v>
      </c>
      <c r="W138" s="366">
        <v>372300</v>
      </c>
      <c r="X138" s="366">
        <v>3710</v>
      </c>
      <c r="Y138" s="366">
        <v>0</v>
      </c>
      <c r="Z138" s="366">
        <v>376010</v>
      </c>
      <c r="AA138" s="367">
        <v>6295</v>
      </c>
      <c r="AB138" s="368">
        <f t="shared" si="3"/>
        <v>59.731532962668787</v>
      </c>
    </row>
    <row r="139" spans="1:28" ht="15" thickBot="1" x14ac:dyDescent="0.35">
      <c r="A139" s="4" t="s">
        <v>3545</v>
      </c>
      <c r="B139" s="328" t="s">
        <v>163</v>
      </c>
      <c r="C139" s="332" t="s">
        <v>99</v>
      </c>
      <c r="D139" s="333" t="s">
        <v>1631</v>
      </c>
      <c r="E139" s="334">
        <v>41275</v>
      </c>
      <c r="F139" s="342">
        <v>41639</v>
      </c>
      <c r="G139" s="362">
        <v>2452</v>
      </c>
      <c r="H139" s="363">
        <v>28053</v>
      </c>
      <c r="I139" s="363">
        <v>66218</v>
      </c>
      <c r="J139" s="363">
        <v>72</v>
      </c>
      <c r="K139" s="363">
        <v>0</v>
      </c>
      <c r="L139" s="363">
        <v>94343</v>
      </c>
      <c r="M139" s="364">
        <v>48804</v>
      </c>
      <c r="N139" s="351">
        <v>1982</v>
      </c>
      <c r="O139" s="348">
        <v>22673</v>
      </c>
      <c r="P139" s="348">
        <v>0</v>
      </c>
      <c r="Q139" s="348">
        <v>0</v>
      </c>
      <c r="R139" s="348">
        <v>0</v>
      </c>
      <c r="S139" s="348">
        <v>22673</v>
      </c>
      <c r="T139" s="348">
        <v>0</v>
      </c>
      <c r="U139" s="365">
        <v>117016</v>
      </c>
      <c r="V139" s="366">
        <v>48804</v>
      </c>
      <c r="W139" s="366">
        <v>165820</v>
      </c>
      <c r="X139" s="366">
        <v>2212</v>
      </c>
      <c r="Y139" s="366">
        <v>0</v>
      </c>
      <c r="Z139" s="366">
        <v>168032</v>
      </c>
      <c r="AA139" s="367">
        <v>4434</v>
      </c>
      <c r="AB139" s="368">
        <f t="shared" si="3"/>
        <v>37.896256202074873</v>
      </c>
    </row>
    <row r="140" spans="1:28" ht="15" thickBot="1" x14ac:dyDescent="0.35">
      <c r="A140" s="4" t="s">
        <v>3546</v>
      </c>
      <c r="B140" s="328" t="s">
        <v>164</v>
      </c>
      <c r="C140" s="332" t="s">
        <v>99</v>
      </c>
      <c r="D140" s="333" t="s">
        <v>1085</v>
      </c>
      <c r="E140" s="334">
        <v>41275</v>
      </c>
      <c r="F140" s="342">
        <v>41639</v>
      </c>
      <c r="G140" s="362">
        <v>4122</v>
      </c>
      <c r="H140" s="363">
        <v>16067</v>
      </c>
      <c r="I140" s="363">
        <v>127224</v>
      </c>
      <c r="J140" s="363">
        <v>0</v>
      </c>
      <c r="K140" s="363">
        <v>0</v>
      </c>
      <c r="L140" s="363">
        <v>143291</v>
      </c>
      <c r="M140" s="364">
        <v>16514</v>
      </c>
      <c r="N140" s="351">
        <v>253</v>
      </c>
      <c r="O140" s="348">
        <v>986</v>
      </c>
      <c r="P140" s="348">
        <v>3768</v>
      </c>
      <c r="Q140" s="348">
        <v>0</v>
      </c>
      <c r="R140" s="348">
        <v>0</v>
      </c>
      <c r="S140" s="348">
        <v>4754</v>
      </c>
      <c r="T140" s="348">
        <v>0</v>
      </c>
      <c r="U140" s="365">
        <v>148045</v>
      </c>
      <c r="V140" s="366">
        <v>16514</v>
      </c>
      <c r="W140" s="366">
        <v>164559</v>
      </c>
      <c r="X140" s="366">
        <v>2183</v>
      </c>
      <c r="Y140" s="366">
        <v>4749</v>
      </c>
      <c r="Z140" s="366">
        <v>171491</v>
      </c>
      <c r="AA140" s="367">
        <v>4375</v>
      </c>
      <c r="AB140" s="368">
        <f t="shared" si="3"/>
        <v>39.197942857142856</v>
      </c>
    </row>
    <row r="141" spans="1:28" ht="15" thickBot="1" x14ac:dyDescent="0.35">
      <c r="A141" s="4" t="s">
        <v>3547</v>
      </c>
      <c r="B141" s="328" t="s">
        <v>165</v>
      </c>
      <c r="C141" s="332" t="s">
        <v>99</v>
      </c>
      <c r="D141" s="333" t="s">
        <v>1106</v>
      </c>
      <c r="E141" s="334">
        <v>41456</v>
      </c>
      <c r="F141" s="342">
        <v>41820</v>
      </c>
      <c r="G141" s="362">
        <v>5101</v>
      </c>
      <c r="H141" s="363">
        <v>25864</v>
      </c>
      <c r="I141" s="363">
        <v>260757</v>
      </c>
      <c r="J141" s="363">
        <v>0</v>
      </c>
      <c r="K141" s="363">
        <v>13951</v>
      </c>
      <c r="L141" s="363">
        <v>300572</v>
      </c>
      <c r="M141" s="364">
        <v>22321</v>
      </c>
      <c r="N141" s="380">
        <v>0</v>
      </c>
      <c r="O141" s="457">
        <v>0</v>
      </c>
      <c r="P141" s="457">
        <v>0</v>
      </c>
      <c r="Q141" s="457">
        <v>0</v>
      </c>
      <c r="R141" s="457">
        <v>0</v>
      </c>
      <c r="S141" s="457">
        <v>0</v>
      </c>
      <c r="T141" s="457">
        <v>0</v>
      </c>
      <c r="U141" s="365">
        <v>300572</v>
      </c>
      <c r="V141" s="366">
        <v>22321</v>
      </c>
      <c r="W141" s="366">
        <v>322893</v>
      </c>
      <c r="X141" s="366">
        <v>3006</v>
      </c>
      <c r="Y141" s="366">
        <v>0</v>
      </c>
      <c r="Z141" s="366">
        <v>325899</v>
      </c>
      <c r="AA141" s="367">
        <v>5101</v>
      </c>
      <c r="AB141" s="368">
        <f t="shared" si="3"/>
        <v>63.889237404430503</v>
      </c>
    </row>
    <row r="142" spans="1:28" ht="15" thickBot="1" x14ac:dyDescent="0.35">
      <c r="A142" s="4" t="s">
        <v>3548</v>
      </c>
      <c r="B142" s="328" t="s">
        <v>166</v>
      </c>
      <c r="C142" s="332" t="s">
        <v>99</v>
      </c>
      <c r="D142" s="333" t="s">
        <v>1152</v>
      </c>
      <c r="E142" s="334">
        <v>41365</v>
      </c>
      <c r="F142" s="342">
        <v>41729</v>
      </c>
      <c r="G142" s="362">
        <v>2724</v>
      </c>
      <c r="H142" s="363">
        <v>9909</v>
      </c>
      <c r="I142" s="363">
        <v>41928</v>
      </c>
      <c r="J142" s="363">
        <v>0</v>
      </c>
      <c r="K142" s="363">
        <v>0</v>
      </c>
      <c r="L142" s="363">
        <v>51837</v>
      </c>
      <c r="M142" s="364">
        <v>45934</v>
      </c>
      <c r="N142" s="351">
        <v>1314</v>
      </c>
      <c r="O142" s="348">
        <v>0</v>
      </c>
      <c r="P142" s="348">
        <v>3507</v>
      </c>
      <c r="Q142" s="348">
        <v>0</v>
      </c>
      <c r="R142" s="348">
        <v>0</v>
      </c>
      <c r="S142" s="348">
        <v>3507</v>
      </c>
      <c r="T142" s="348">
        <v>0</v>
      </c>
      <c r="U142" s="365">
        <v>55344</v>
      </c>
      <c r="V142" s="366">
        <v>45934</v>
      </c>
      <c r="W142" s="366">
        <v>101278</v>
      </c>
      <c r="X142" s="366">
        <v>2015</v>
      </c>
      <c r="Y142" s="366">
        <v>0</v>
      </c>
      <c r="Z142" s="366">
        <v>103293</v>
      </c>
      <c r="AA142" s="367">
        <v>4038</v>
      </c>
      <c r="AB142" s="368">
        <f t="shared" ref="AB142:AB153" si="4">Z142/AA142</f>
        <v>25.580237741456166</v>
      </c>
    </row>
    <row r="143" spans="1:28" ht="15" thickBot="1" x14ac:dyDescent="0.35">
      <c r="A143" s="4" t="s">
        <v>3549</v>
      </c>
      <c r="B143" s="328" t="s">
        <v>167</v>
      </c>
      <c r="C143" s="332" t="s">
        <v>99</v>
      </c>
      <c r="D143" s="333" t="s">
        <v>1302</v>
      </c>
      <c r="E143" s="334">
        <v>41365</v>
      </c>
      <c r="F143" s="342">
        <v>41729</v>
      </c>
      <c r="G143" s="362">
        <v>2991</v>
      </c>
      <c r="H143" s="363">
        <v>14284</v>
      </c>
      <c r="I143" s="363">
        <v>75600</v>
      </c>
      <c r="J143" s="363">
        <v>0</v>
      </c>
      <c r="K143" s="363">
        <v>0</v>
      </c>
      <c r="L143" s="363">
        <v>89884</v>
      </c>
      <c r="M143" s="364">
        <v>3143</v>
      </c>
      <c r="N143" s="351">
        <v>2255</v>
      </c>
      <c r="O143" s="348">
        <v>43078</v>
      </c>
      <c r="P143" s="348">
        <v>0</v>
      </c>
      <c r="Q143" s="348">
        <v>0</v>
      </c>
      <c r="R143" s="348">
        <v>0</v>
      </c>
      <c r="S143" s="348">
        <v>43078</v>
      </c>
      <c r="T143" s="348">
        <v>0</v>
      </c>
      <c r="U143" s="365">
        <v>132962</v>
      </c>
      <c r="V143" s="366">
        <v>3143</v>
      </c>
      <c r="W143" s="366">
        <v>136105</v>
      </c>
      <c r="X143" s="366">
        <v>5041</v>
      </c>
      <c r="Y143" s="366">
        <v>0</v>
      </c>
      <c r="Z143" s="366">
        <v>141146</v>
      </c>
      <c r="AA143" s="367">
        <v>5246</v>
      </c>
      <c r="AB143" s="368">
        <f t="shared" si="4"/>
        <v>26.905451772779262</v>
      </c>
    </row>
    <row r="144" spans="1:28" ht="15" thickBot="1" x14ac:dyDescent="0.35">
      <c r="A144" s="4" t="s">
        <v>3550</v>
      </c>
      <c r="B144" s="328" t="s">
        <v>168</v>
      </c>
      <c r="C144" s="332" t="s">
        <v>99</v>
      </c>
      <c r="D144" s="333" t="s">
        <v>1079</v>
      </c>
      <c r="E144" s="334">
        <v>41456</v>
      </c>
      <c r="F144" s="342">
        <v>41820</v>
      </c>
      <c r="G144" s="362">
        <v>2220</v>
      </c>
      <c r="H144" s="363">
        <v>8590</v>
      </c>
      <c r="I144" s="363">
        <v>0</v>
      </c>
      <c r="J144" s="363">
        <v>82650</v>
      </c>
      <c r="K144" s="363">
        <v>0</v>
      </c>
      <c r="L144" s="363">
        <v>91240</v>
      </c>
      <c r="M144" s="364">
        <v>27866</v>
      </c>
      <c r="N144" s="351">
        <v>2120</v>
      </c>
      <c r="O144" s="348">
        <v>8187</v>
      </c>
      <c r="P144" s="348">
        <v>0</v>
      </c>
      <c r="Q144" s="348">
        <v>0</v>
      </c>
      <c r="R144" s="348">
        <v>0</v>
      </c>
      <c r="S144" s="348">
        <v>8187</v>
      </c>
      <c r="T144" s="348">
        <v>0</v>
      </c>
      <c r="U144" s="365">
        <v>99427</v>
      </c>
      <c r="V144" s="366">
        <v>27866</v>
      </c>
      <c r="W144" s="366">
        <v>127293</v>
      </c>
      <c r="X144" s="366">
        <v>1025</v>
      </c>
      <c r="Y144" s="366">
        <v>0</v>
      </c>
      <c r="Z144" s="366">
        <v>128318</v>
      </c>
      <c r="AA144" s="367">
        <v>4340</v>
      </c>
      <c r="AB144" s="368">
        <f t="shared" si="4"/>
        <v>29.566359447004608</v>
      </c>
    </row>
    <row r="145" spans="1:28" ht="15" thickBot="1" x14ac:dyDescent="0.35">
      <c r="A145" s="4" t="s">
        <v>3551</v>
      </c>
      <c r="B145" s="328" t="s">
        <v>169</v>
      </c>
      <c r="C145" s="332" t="s">
        <v>99</v>
      </c>
      <c r="D145" s="333" t="s">
        <v>1466</v>
      </c>
      <c r="E145" s="334">
        <v>41456</v>
      </c>
      <c r="F145" s="342">
        <v>41820</v>
      </c>
      <c r="G145" s="362">
        <v>5479</v>
      </c>
      <c r="H145" s="363">
        <v>11151</v>
      </c>
      <c r="I145" s="363">
        <v>0</v>
      </c>
      <c r="J145" s="363">
        <v>116333</v>
      </c>
      <c r="K145" s="446" t="s">
        <v>34</v>
      </c>
      <c r="L145" s="363">
        <v>127484</v>
      </c>
      <c r="M145" s="364">
        <v>24708</v>
      </c>
      <c r="N145" s="380">
        <v>0</v>
      </c>
      <c r="O145" s="457">
        <v>0</v>
      </c>
      <c r="P145" s="457">
        <v>0</v>
      </c>
      <c r="Q145" s="457">
        <v>0</v>
      </c>
      <c r="R145" s="457">
        <v>0</v>
      </c>
      <c r="S145" s="457">
        <v>0</v>
      </c>
      <c r="T145" s="457">
        <v>0</v>
      </c>
      <c r="U145" s="365">
        <v>127484</v>
      </c>
      <c r="V145" s="366">
        <v>24708</v>
      </c>
      <c r="W145" s="366">
        <v>152192</v>
      </c>
      <c r="X145" s="366">
        <v>2969</v>
      </c>
      <c r="Y145" s="366">
        <v>0</v>
      </c>
      <c r="Z145" s="366">
        <v>155161</v>
      </c>
      <c r="AA145" s="367">
        <v>5479</v>
      </c>
      <c r="AB145" s="368">
        <f t="shared" si="4"/>
        <v>28.319218835553933</v>
      </c>
    </row>
    <row r="146" spans="1:28" ht="15" thickBot="1" x14ac:dyDescent="0.35">
      <c r="A146" s="4" t="s">
        <v>3552</v>
      </c>
      <c r="B146" s="328" t="s">
        <v>170</v>
      </c>
      <c r="C146" s="332" t="s">
        <v>99</v>
      </c>
      <c r="D146" s="333" t="s">
        <v>1214</v>
      </c>
      <c r="E146" s="334">
        <v>41456</v>
      </c>
      <c r="F146" s="342">
        <v>41820</v>
      </c>
      <c r="G146" s="362">
        <v>4520</v>
      </c>
      <c r="H146" s="363">
        <v>16362</v>
      </c>
      <c r="I146" s="363">
        <v>0</v>
      </c>
      <c r="J146" s="363">
        <v>39406</v>
      </c>
      <c r="K146" s="363">
        <v>0</v>
      </c>
      <c r="L146" s="363">
        <v>55768</v>
      </c>
      <c r="M146" s="364">
        <v>4255</v>
      </c>
      <c r="N146" s="351">
        <v>2160</v>
      </c>
      <c r="O146" s="348">
        <v>7796</v>
      </c>
      <c r="P146" s="457">
        <v>0</v>
      </c>
      <c r="Q146" s="457">
        <v>0</v>
      </c>
      <c r="R146" s="457">
        <v>0</v>
      </c>
      <c r="S146" s="348">
        <v>7796</v>
      </c>
      <c r="T146" s="457">
        <v>0</v>
      </c>
      <c r="U146" s="365">
        <v>63564</v>
      </c>
      <c r="V146" s="366">
        <v>4255</v>
      </c>
      <c r="W146" s="366">
        <v>67819</v>
      </c>
      <c r="X146" s="366">
        <v>1986</v>
      </c>
      <c r="Y146" s="366">
        <v>0</v>
      </c>
      <c r="Z146" s="366">
        <v>69805</v>
      </c>
      <c r="AA146" s="367">
        <v>6680</v>
      </c>
      <c r="AB146" s="368">
        <f t="shared" si="4"/>
        <v>10.449850299401197</v>
      </c>
    </row>
    <row r="147" spans="1:28" ht="15" thickBot="1" x14ac:dyDescent="0.35">
      <c r="A147" s="4" t="s">
        <v>3553</v>
      </c>
      <c r="B147" s="328" t="s">
        <v>171</v>
      </c>
      <c r="C147" s="332" t="s">
        <v>99</v>
      </c>
      <c r="D147" s="333" t="s">
        <v>1214</v>
      </c>
      <c r="E147" s="334">
        <v>41365</v>
      </c>
      <c r="F147" s="342">
        <v>41729</v>
      </c>
      <c r="G147" s="362">
        <v>6033</v>
      </c>
      <c r="H147" s="363">
        <v>17178</v>
      </c>
      <c r="I147" s="363">
        <v>0</v>
      </c>
      <c r="J147" s="363">
        <v>78840</v>
      </c>
      <c r="K147" s="363">
        <v>0</v>
      </c>
      <c r="L147" s="363">
        <v>96018</v>
      </c>
      <c r="M147" s="364">
        <v>0</v>
      </c>
      <c r="N147" s="380">
        <v>0</v>
      </c>
      <c r="O147" s="457">
        <v>0</v>
      </c>
      <c r="P147" s="457">
        <v>0</v>
      </c>
      <c r="Q147" s="457">
        <v>0</v>
      </c>
      <c r="R147" s="457">
        <v>0</v>
      </c>
      <c r="S147" s="457">
        <v>0</v>
      </c>
      <c r="T147" s="457">
        <v>0</v>
      </c>
      <c r="U147" s="365">
        <v>96018</v>
      </c>
      <c r="V147" s="366">
        <v>0</v>
      </c>
      <c r="W147" s="366">
        <v>96018</v>
      </c>
      <c r="X147" s="366">
        <v>1507</v>
      </c>
      <c r="Y147" s="366">
        <v>0</v>
      </c>
      <c r="Z147" s="366">
        <v>97525</v>
      </c>
      <c r="AA147" s="367">
        <v>6033</v>
      </c>
      <c r="AB147" s="368">
        <f t="shared" si="4"/>
        <v>16.165257749046908</v>
      </c>
    </row>
    <row r="148" spans="1:28" ht="15" thickBot="1" x14ac:dyDescent="0.35">
      <c r="A148" s="4" t="s">
        <v>3554</v>
      </c>
      <c r="B148" s="328" t="s">
        <v>172</v>
      </c>
      <c r="C148" s="332" t="s">
        <v>99</v>
      </c>
      <c r="D148" s="333" t="s">
        <v>1174</v>
      </c>
      <c r="E148" s="334">
        <v>41365</v>
      </c>
      <c r="F148" s="342">
        <v>41729</v>
      </c>
      <c r="G148" s="362">
        <v>2574</v>
      </c>
      <c r="H148" s="363">
        <v>23415</v>
      </c>
      <c r="I148" s="363">
        <v>130506</v>
      </c>
      <c r="J148" s="363">
        <v>0</v>
      </c>
      <c r="K148" s="363">
        <v>0</v>
      </c>
      <c r="L148" s="363">
        <v>153921</v>
      </c>
      <c r="M148" s="364">
        <v>4177</v>
      </c>
      <c r="N148" s="351">
        <v>2518</v>
      </c>
      <c r="O148" s="348">
        <v>22905</v>
      </c>
      <c r="P148" s="457">
        <v>0</v>
      </c>
      <c r="Q148" s="457">
        <v>0</v>
      </c>
      <c r="R148" s="457">
        <v>0</v>
      </c>
      <c r="S148" s="348">
        <v>22905</v>
      </c>
      <c r="T148" s="457">
        <v>0</v>
      </c>
      <c r="U148" s="365">
        <v>176826</v>
      </c>
      <c r="V148" s="366">
        <v>4177</v>
      </c>
      <c r="W148" s="366">
        <v>181003</v>
      </c>
      <c r="X148" s="366">
        <v>2541</v>
      </c>
      <c r="Y148" s="366">
        <v>0</v>
      </c>
      <c r="Z148" s="366">
        <v>183544</v>
      </c>
      <c r="AA148" s="367">
        <v>5092</v>
      </c>
      <c r="AB148" s="368">
        <f t="shared" si="4"/>
        <v>36.045561665357425</v>
      </c>
    </row>
    <row r="149" spans="1:28" ht="15" thickBot="1" x14ac:dyDescent="0.35">
      <c r="A149" s="4" t="s">
        <v>3555</v>
      </c>
      <c r="B149" s="328" t="s">
        <v>173</v>
      </c>
      <c r="C149" s="332" t="s">
        <v>99</v>
      </c>
      <c r="D149" s="333" t="s">
        <v>1134</v>
      </c>
      <c r="E149" s="334">
        <v>41456</v>
      </c>
      <c r="F149" s="342">
        <v>41820</v>
      </c>
      <c r="G149" s="362">
        <v>4757</v>
      </c>
      <c r="H149" s="363">
        <v>2993</v>
      </c>
      <c r="I149" s="363">
        <v>137015</v>
      </c>
      <c r="J149" s="363">
        <v>0</v>
      </c>
      <c r="K149" s="363">
        <v>0</v>
      </c>
      <c r="L149" s="363">
        <v>140008</v>
      </c>
      <c r="M149" s="364">
        <v>15225</v>
      </c>
      <c r="N149" s="380">
        <v>0</v>
      </c>
      <c r="O149" s="457">
        <v>0</v>
      </c>
      <c r="P149" s="457">
        <v>0</v>
      </c>
      <c r="Q149" s="457">
        <v>0</v>
      </c>
      <c r="R149" s="457">
        <v>0</v>
      </c>
      <c r="S149" s="457">
        <v>0</v>
      </c>
      <c r="T149" s="457">
        <v>0</v>
      </c>
      <c r="U149" s="365">
        <v>140008</v>
      </c>
      <c r="V149" s="366">
        <v>15225</v>
      </c>
      <c r="W149" s="366">
        <v>155233</v>
      </c>
      <c r="X149" s="366">
        <v>3992</v>
      </c>
      <c r="Y149" s="366">
        <v>0</v>
      </c>
      <c r="Z149" s="366">
        <v>159225</v>
      </c>
      <c r="AA149" s="367">
        <v>4757</v>
      </c>
      <c r="AB149" s="368">
        <f t="shared" si="4"/>
        <v>33.471725877653981</v>
      </c>
    </row>
    <row r="150" spans="1:28" ht="15" thickBot="1" x14ac:dyDescent="0.35">
      <c r="A150" s="4" t="s">
        <v>3556</v>
      </c>
      <c r="B150" s="328" t="s">
        <v>174</v>
      </c>
      <c r="C150" s="332" t="s">
        <v>99</v>
      </c>
      <c r="D150" s="333" t="s">
        <v>1325</v>
      </c>
      <c r="E150" s="334">
        <v>41275</v>
      </c>
      <c r="F150" s="342">
        <v>41639</v>
      </c>
      <c r="G150" s="362">
        <v>4614</v>
      </c>
      <c r="H150" s="363">
        <v>13560</v>
      </c>
      <c r="I150" s="363">
        <v>54402</v>
      </c>
      <c r="J150" s="363">
        <v>0</v>
      </c>
      <c r="K150" s="363">
        <v>1000</v>
      </c>
      <c r="L150" s="363">
        <v>68962</v>
      </c>
      <c r="M150" s="364">
        <v>5422</v>
      </c>
      <c r="N150" s="380">
        <v>0</v>
      </c>
      <c r="O150" s="348">
        <v>0</v>
      </c>
      <c r="P150" s="348">
        <v>0</v>
      </c>
      <c r="Q150" s="348">
        <v>0</v>
      </c>
      <c r="R150" s="348">
        <v>0</v>
      </c>
      <c r="S150" s="348">
        <v>0</v>
      </c>
      <c r="T150" s="348">
        <v>0</v>
      </c>
      <c r="U150" s="365">
        <v>68962</v>
      </c>
      <c r="V150" s="366">
        <v>5422</v>
      </c>
      <c r="W150" s="366">
        <v>74384</v>
      </c>
      <c r="X150" s="366">
        <v>4750</v>
      </c>
      <c r="Y150" s="366">
        <v>1347</v>
      </c>
      <c r="Z150" s="366">
        <v>80481</v>
      </c>
      <c r="AA150" s="367">
        <v>4614</v>
      </c>
      <c r="AB150" s="368">
        <f t="shared" si="4"/>
        <v>17.442782834850455</v>
      </c>
    </row>
    <row r="151" spans="1:28" ht="15" thickBot="1" x14ac:dyDescent="0.35">
      <c r="A151" s="4" t="s">
        <v>3557</v>
      </c>
      <c r="B151" s="328" t="s">
        <v>175</v>
      </c>
      <c r="C151" s="332" t="s">
        <v>99</v>
      </c>
      <c r="D151" s="333" t="s">
        <v>1075</v>
      </c>
      <c r="E151" s="334">
        <v>41456</v>
      </c>
      <c r="F151" s="342">
        <v>41820</v>
      </c>
      <c r="G151" s="362">
        <v>6999</v>
      </c>
      <c r="H151" s="363">
        <v>9295</v>
      </c>
      <c r="I151" s="363">
        <v>288584</v>
      </c>
      <c r="J151" s="363">
        <v>0</v>
      </c>
      <c r="K151" s="363">
        <v>2693</v>
      </c>
      <c r="L151" s="363">
        <v>300572</v>
      </c>
      <c r="M151" s="364">
        <v>5434</v>
      </c>
      <c r="N151" s="380">
        <v>0</v>
      </c>
      <c r="O151" s="457">
        <v>0</v>
      </c>
      <c r="P151" s="457">
        <v>0</v>
      </c>
      <c r="Q151" s="457">
        <v>0</v>
      </c>
      <c r="R151" s="457">
        <v>0</v>
      </c>
      <c r="S151" s="457">
        <v>0</v>
      </c>
      <c r="T151" s="457">
        <v>0</v>
      </c>
      <c r="U151" s="365">
        <v>300572</v>
      </c>
      <c r="V151" s="366">
        <v>5434</v>
      </c>
      <c r="W151" s="366">
        <v>306006</v>
      </c>
      <c r="X151" s="366">
        <v>1748</v>
      </c>
      <c r="Y151" s="366">
        <v>0</v>
      </c>
      <c r="Z151" s="366">
        <v>307754</v>
      </c>
      <c r="AA151" s="367">
        <v>6999</v>
      </c>
      <c r="AB151" s="368">
        <f t="shared" si="4"/>
        <v>43.971138734104869</v>
      </c>
    </row>
    <row r="152" spans="1:28" ht="15" thickBot="1" x14ac:dyDescent="0.35">
      <c r="A152" s="4" t="s">
        <v>3558</v>
      </c>
      <c r="B152" s="328" t="s">
        <v>176</v>
      </c>
      <c r="C152" s="332" t="s">
        <v>99</v>
      </c>
      <c r="D152" s="333" t="s">
        <v>1174</v>
      </c>
      <c r="E152" s="334">
        <v>41456</v>
      </c>
      <c r="F152" s="342">
        <v>41820</v>
      </c>
      <c r="G152" s="362">
        <v>4837</v>
      </c>
      <c r="H152" s="363">
        <v>44001</v>
      </c>
      <c r="I152" s="363">
        <v>79125</v>
      </c>
      <c r="J152" s="363">
        <v>0</v>
      </c>
      <c r="K152" s="363">
        <v>0</v>
      </c>
      <c r="L152" s="363">
        <v>123126</v>
      </c>
      <c r="M152" s="364">
        <v>8560</v>
      </c>
      <c r="N152" s="380">
        <v>0</v>
      </c>
      <c r="O152" s="348">
        <v>0</v>
      </c>
      <c r="P152" s="348">
        <v>0</v>
      </c>
      <c r="Q152" s="348">
        <v>0</v>
      </c>
      <c r="R152" s="348">
        <v>0</v>
      </c>
      <c r="S152" s="348">
        <v>0</v>
      </c>
      <c r="T152" s="348">
        <v>0</v>
      </c>
      <c r="U152" s="365">
        <v>123126</v>
      </c>
      <c r="V152" s="366">
        <v>8560</v>
      </c>
      <c r="W152" s="366">
        <v>131686</v>
      </c>
      <c r="X152" s="366">
        <v>2621</v>
      </c>
      <c r="Y152" s="366">
        <v>0</v>
      </c>
      <c r="Z152" s="366">
        <v>134307</v>
      </c>
      <c r="AA152" s="367">
        <v>4837</v>
      </c>
      <c r="AB152" s="368">
        <f t="shared" si="4"/>
        <v>27.766590862104611</v>
      </c>
    </row>
    <row r="153" spans="1:28" ht="15" thickBot="1" x14ac:dyDescent="0.35">
      <c r="A153" s="4" t="s">
        <v>3559</v>
      </c>
      <c r="B153" s="469" t="s">
        <v>177</v>
      </c>
      <c r="C153" s="335" t="s">
        <v>99</v>
      </c>
      <c r="D153" s="336" t="s">
        <v>1241</v>
      </c>
      <c r="E153" s="337">
        <v>41456</v>
      </c>
      <c r="F153" s="343">
        <v>41820</v>
      </c>
      <c r="G153" s="362">
        <v>3753</v>
      </c>
      <c r="H153" s="363">
        <v>10547</v>
      </c>
      <c r="I153" s="363">
        <v>186745</v>
      </c>
      <c r="J153" s="363">
        <v>0</v>
      </c>
      <c r="K153" s="363">
        <v>0</v>
      </c>
      <c r="L153" s="363">
        <v>197292</v>
      </c>
      <c r="M153" s="364">
        <v>15368</v>
      </c>
      <c r="N153" s="351">
        <v>1487</v>
      </c>
      <c r="O153" s="348">
        <v>4175</v>
      </c>
      <c r="P153" s="348">
        <v>0</v>
      </c>
      <c r="Q153" s="348">
        <v>0</v>
      </c>
      <c r="R153" s="348">
        <v>1700</v>
      </c>
      <c r="S153" s="348">
        <v>5875</v>
      </c>
      <c r="T153" s="348">
        <v>0</v>
      </c>
      <c r="U153" s="365">
        <v>203167</v>
      </c>
      <c r="V153" s="366">
        <v>15368</v>
      </c>
      <c r="W153" s="366">
        <v>218535</v>
      </c>
      <c r="X153" s="366">
        <v>2839</v>
      </c>
      <c r="Y153" s="366">
        <v>0</v>
      </c>
      <c r="Z153" s="366">
        <v>221374</v>
      </c>
      <c r="AA153" s="367">
        <v>5240</v>
      </c>
      <c r="AB153" s="368">
        <f t="shared" si="4"/>
        <v>42.246946564885498</v>
      </c>
    </row>
    <row r="154" spans="1:28" s="398" customFormat="1" x14ac:dyDescent="0.3">
      <c r="A154"/>
      <c r="B154" s="127" t="s">
        <v>2549</v>
      </c>
      <c r="C154" s="387"/>
      <c r="D154" s="388"/>
      <c r="E154" s="389"/>
      <c r="F154" s="389"/>
      <c r="G154" s="391">
        <f>SUM(G77:G153)</f>
        <v>319476</v>
      </c>
      <c r="H154" s="453">
        <f>SUM(H77:H153)</f>
        <v>1245175</v>
      </c>
      <c r="I154" s="440">
        <f t="shared" ref="I154:AA154" si="5">SUM(I77:I153)</f>
        <v>7217985.5499999998</v>
      </c>
      <c r="J154" s="453">
        <f t="shared" si="5"/>
        <v>1020171</v>
      </c>
      <c r="K154" s="440">
        <f t="shared" si="5"/>
        <v>395083</v>
      </c>
      <c r="L154" s="453">
        <f t="shared" si="5"/>
        <v>9878414.5500000007</v>
      </c>
      <c r="M154" s="454">
        <f t="shared" si="5"/>
        <v>2039828</v>
      </c>
      <c r="N154" s="418">
        <f t="shared" si="5"/>
        <v>91760</v>
      </c>
      <c r="O154" s="432">
        <f t="shared" si="5"/>
        <v>413966</v>
      </c>
      <c r="P154" s="393">
        <f t="shared" si="5"/>
        <v>211267</v>
      </c>
      <c r="Q154" s="432">
        <f t="shared" si="5"/>
        <v>8373</v>
      </c>
      <c r="R154" s="393">
        <f t="shared" si="5"/>
        <v>155731</v>
      </c>
      <c r="S154" s="432">
        <f t="shared" si="5"/>
        <v>789337</v>
      </c>
      <c r="T154" s="394">
        <f t="shared" si="5"/>
        <v>48727</v>
      </c>
      <c r="U154" s="435">
        <f t="shared" si="5"/>
        <v>10667751.550000001</v>
      </c>
      <c r="V154" s="396">
        <f t="shared" si="5"/>
        <v>2088555</v>
      </c>
      <c r="W154" s="435">
        <f t="shared" si="5"/>
        <v>12756306.550000001</v>
      </c>
      <c r="X154" s="396">
        <f t="shared" si="5"/>
        <v>205297.97999999998</v>
      </c>
      <c r="Y154" s="435">
        <f t="shared" si="5"/>
        <v>19957</v>
      </c>
      <c r="Z154" s="396">
        <f t="shared" si="5"/>
        <v>12981561.530000001</v>
      </c>
      <c r="AA154" s="412">
        <f t="shared" si="5"/>
        <v>411236</v>
      </c>
      <c r="AB154" s="436"/>
    </row>
    <row r="155" spans="1:28" s="398" customFormat="1" ht="15" thickBot="1" x14ac:dyDescent="0.35">
      <c r="A155"/>
      <c r="B155" s="128" t="s">
        <v>2550</v>
      </c>
      <c r="C155" s="399"/>
      <c r="D155" s="400"/>
      <c r="E155" s="401"/>
      <c r="F155" s="401"/>
      <c r="G155" s="403">
        <f>G154/77</f>
        <v>4149.0389610389611</v>
      </c>
      <c r="H155" s="444">
        <f t="shared" ref="H155:N155" si="6">H154/77</f>
        <v>16171.103896103896</v>
      </c>
      <c r="I155" s="444">
        <f t="shared" si="6"/>
        <v>93740.072077922072</v>
      </c>
      <c r="J155" s="444">
        <f t="shared" si="6"/>
        <v>13248.974025974027</v>
      </c>
      <c r="K155" s="444">
        <f t="shared" si="6"/>
        <v>5130.9480519480521</v>
      </c>
      <c r="L155" s="444">
        <f t="shared" si="6"/>
        <v>128291.09805194807</v>
      </c>
      <c r="M155" s="451">
        <f t="shared" si="6"/>
        <v>26491.272727272728</v>
      </c>
      <c r="N155" s="413">
        <f t="shared" si="6"/>
        <v>1191.6883116883116</v>
      </c>
      <c r="O155" s="405">
        <f t="shared" ref="O155:AA155" si="7">O154/77</f>
        <v>5376.181818181818</v>
      </c>
      <c r="P155" s="405">
        <f t="shared" si="7"/>
        <v>2743.7272727272725</v>
      </c>
      <c r="Q155" s="405">
        <f t="shared" si="7"/>
        <v>108.74025974025975</v>
      </c>
      <c r="R155" s="405">
        <f t="shared" si="7"/>
        <v>2022.4805194805194</v>
      </c>
      <c r="S155" s="405">
        <f t="shared" si="7"/>
        <v>10251.129870129869</v>
      </c>
      <c r="T155" s="406">
        <f t="shared" si="7"/>
        <v>632.81818181818187</v>
      </c>
      <c r="U155" s="408">
        <f t="shared" si="7"/>
        <v>138542.22792207793</v>
      </c>
      <c r="V155" s="408">
        <f t="shared" si="7"/>
        <v>27124.090909090908</v>
      </c>
      <c r="W155" s="408">
        <f t="shared" si="7"/>
        <v>165666.31883116884</v>
      </c>
      <c r="X155" s="408">
        <f t="shared" si="7"/>
        <v>2666.207532467532</v>
      </c>
      <c r="Y155" s="408">
        <f t="shared" si="7"/>
        <v>259.18181818181819</v>
      </c>
      <c r="Z155" s="408">
        <f t="shared" si="7"/>
        <v>168591.70818181819</v>
      </c>
      <c r="AA155" s="409">
        <f t="shared" si="7"/>
        <v>5340.727272727273</v>
      </c>
      <c r="AB155" s="410">
        <f>Z154/AA154</f>
        <v>31.567181691291623</v>
      </c>
    </row>
    <row r="156" spans="1:28" ht="15" thickBot="1" x14ac:dyDescent="0.35">
      <c r="A156"/>
      <c r="B156" s="468"/>
      <c r="C156" s="339"/>
      <c r="D156" s="339"/>
      <c r="E156" s="340"/>
      <c r="F156" s="340"/>
      <c r="G156" s="352"/>
      <c r="N156" s="352"/>
      <c r="AA156" s="352"/>
    </row>
    <row r="157" spans="1:28" ht="15" thickBot="1" x14ac:dyDescent="0.35">
      <c r="A157" s="4" t="s">
        <v>3408</v>
      </c>
      <c r="B157" s="471" t="s">
        <v>178</v>
      </c>
      <c r="C157" s="329" t="s">
        <v>179</v>
      </c>
      <c r="D157" s="330" t="s">
        <v>1085</v>
      </c>
      <c r="E157" s="331">
        <v>41456</v>
      </c>
      <c r="F157" s="341">
        <v>41820</v>
      </c>
      <c r="G157" s="355">
        <v>7410</v>
      </c>
      <c r="H157" s="356">
        <v>28886</v>
      </c>
      <c r="I157" s="356">
        <v>192173</v>
      </c>
      <c r="J157" s="356">
        <v>0</v>
      </c>
      <c r="K157" s="356">
        <v>0</v>
      </c>
      <c r="L157" s="356">
        <v>221059</v>
      </c>
      <c r="M157" s="357">
        <v>14969</v>
      </c>
      <c r="N157" s="382">
        <v>0</v>
      </c>
      <c r="O157" s="461">
        <v>0</v>
      </c>
      <c r="P157" s="461">
        <v>0</v>
      </c>
      <c r="Q157" s="461">
        <v>0</v>
      </c>
      <c r="R157" s="461">
        <v>0</v>
      </c>
      <c r="S157" s="461">
        <v>0</v>
      </c>
      <c r="T157" s="462">
        <v>0</v>
      </c>
      <c r="U157" s="358">
        <v>221059</v>
      </c>
      <c r="V157" s="359">
        <v>14969</v>
      </c>
      <c r="W157" s="359">
        <v>236028</v>
      </c>
      <c r="X157" s="359">
        <v>4015</v>
      </c>
      <c r="Y157" s="359">
        <v>2472</v>
      </c>
      <c r="Z157" s="359">
        <v>242515</v>
      </c>
      <c r="AA157" s="360">
        <v>7410</v>
      </c>
      <c r="AB157" s="361">
        <f>Z157/AA157</f>
        <v>32.728070175438596</v>
      </c>
    </row>
    <row r="158" spans="1:28" ht="15" thickBot="1" x14ac:dyDescent="0.35">
      <c r="A158" s="4" t="s">
        <v>3409</v>
      </c>
      <c r="B158" s="466" t="s">
        <v>180</v>
      </c>
      <c r="C158" s="332" t="s">
        <v>179</v>
      </c>
      <c r="D158" s="333" t="s">
        <v>1094</v>
      </c>
      <c r="E158" s="334">
        <v>41275</v>
      </c>
      <c r="F158" s="342">
        <v>41639</v>
      </c>
      <c r="G158" s="362">
        <v>11569</v>
      </c>
      <c r="H158" s="363">
        <v>31930</v>
      </c>
      <c r="I158" s="363">
        <v>427202</v>
      </c>
      <c r="J158" s="446">
        <v>0</v>
      </c>
      <c r="K158" s="446">
        <v>0</v>
      </c>
      <c r="L158" s="363">
        <v>459132</v>
      </c>
      <c r="M158" s="364">
        <v>40509</v>
      </c>
      <c r="N158" s="383">
        <v>0</v>
      </c>
      <c r="O158" s="457">
        <v>0</v>
      </c>
      <c r="P158" s="457">
        <v>0</v>
      </c>
      <c r="Q158" s="457">
        <v>0</v>
      </c>
      <c r="R158" s="457">
        <v>0</v>
      </c>
      <c r="S158" s="457">
        <v>0</v>
      </c>
      <c r="T158" s="458">
        <v>0</v>
      </c>
      <c r="U158" s="365">
        <v>459132</v>
      </c>
      <c r="V158" s="366">
        <v>40509</v>
      </c>
      <c r="W158" s="366">
        <v>499641</v>
      </c>
      <c r="X158" s="366">
        <v>5774</v>
      </c>
      <c r="Y158" s="366">
        <v>15085</v>
      </c>
      <c r="Z158" s="366">
        <v>520500</v>
      </c>
      <c r="AA158" s="367">
        <v>11569</v>
      </c>
      <c r="AB158" s="368">
        <f t="shared" ref="AB158:AB222" si="8">Z158/AA158</f>
        <v>44.990924021090848</v>
      </c>
    </row>
    <row r="159" spans="1:28" ht="15" thickBot="1" x14ac:dyDescent="0.35">
      <c r="A159" s="4" t="s">
        <v>3410</v>
      </c>
      <c r="B159" s="338" t="s">
        <v>181</v>
      </c>
      <c r="C159" s="332" t="s">
        <v>179</v>
      </c>
      <c r="D159" s="333" t="s">
        <v>1098</v>
      </c>
      <c r="E159" s="334">
        <v>41275</v>
      </c>
      <c r="F159" s="342">
        <v>41639</v>
      </c>
      <c r="G159" s="362">
        <v>9706</v>
      </c>
      <c r="H159" s="363">
        <v>61177</v>
      </c>
      <c r="I159" s="363">
        <v>380021</v>
      </c>
      <c r="J159" s="363">
        <v>0</v>
      </c>
      <c r="K159" s="363">
        <v>0</v>
      </c>
      <c r="L159" s="363">
        <v>441198</v>
      </c>
      <c r="M159" s="364">
        <v>11288</v>
      </c>
      <c r="N159" s="383">
        <v>0</v>
      </c>
      <c r="O159" s="457">
        <v>0</v>
      </c>
      <c r="P159" s="457">
        <v>0</v>
      </c>
      <c r="Q159" s="457">
        <v>0</v>
      </c>
      <c r="R159" s="457">
        <v>0</v>
      </c>
      <c r="S159" s="457">
        <v>0</v>
      </c>
      <c r="T159" s="458">
        <v>0</v>
      </c>
      <c r="U159" s="365">
        <v>441198</v>
      </c>
      <c r="V159" s="366">
        <v>11288</v>
      </c>
      <c r="W159" s="366">
        <v>452486</v>
      </c>
      <c r="X159" s="366">
        <v>17909</v>
      </c>
      <c r="Y159" s="366">
        <v>7296</v>
      </c>
      <c r="Z159" s="366">
        <v>477691</v>
      </c>
      <c r="AA159" s="367">
        <v>9706</v>
      </c>
      <c r="AB159" s="368">
        <f t="shared" si="8"/>
        <v>49.216051926643317</v>
      </c>
    </row>
    <row r="160" spans="1:28" ht="15" thickBot="1" x14ac:dyDescent="0.35">
      <c r="A160" s="4" t="s">
        <v>3411</v>
      </c>
      <c r="B160" s="338" t="s">
        <v>182</v>
      </c>
      <c r="C160" s="332" t="s">
        <v>179</v>
      </c>
      <c r="D160" s="333" t="s">
        <v>1113</v>
      </c>
      <c r="E160" s="334">
        <v>41456</v>
      </c>
      <c r="F160" s="342">
        <v>41820</v>
      </c>
      <c r="G160" s="362">
        <v>9383</v>
      </c>
      <c r="H160" s="363">
        <v>88749</v>
      </c>
      <c r="I160" s="363">
        <v>256029</v>
      </c>
      <c r="J160" s="363">
        <v>160082</v>
      </c>
      <c r="K160" s="363">
        <v>200480</v>
      </c>
      <c r="L160" s="363">
        <v>705340</v>
      </c>
      <c r="M160" s="364">
        <v>28127</v>
      </c>
      <c r="N160" s="351">
        <v>2519</v>
      </c>
      <c r="O160" s="348">
        <v>23826</v>
      </c>
      <c r="P160" s="457">
        <v>0</v>
      </c>
      <c r="Q160" s="457">
        <v>0</v>
      </c>
      <c r="R160" s="457">
        <v>0</v>
      </c>
      <c r="S160" s="348">
        <v>23826</v>
      </c>
      <c r="T160" s="458">
        <v>0</v>
      </c>
      <c r="U160" s="365">
        <v>729166</v>
      </c>
      <c r="V160" s="366">
        <v>28127</v>
      </c>
      <c r="W160" s="366">
        <v>757293</v>
      </c>
      <c r="X160" s="366">
        <v>6512</v>
      </c>
      <c r="Y160" s="366">
        <v>0</v>
      </c>
      <c r="Z160" s="366">
        <v>763805</v>
      </c>
      <c r="AA160" s="367">
        <v>11902</v>
      </c>
      <c r="AB160" s="368">
        <f t="shared" si="8"/>
        <v>64.174508485968744</v>
      </c>
    </row>
    <row r="161" spans="1:28" ht="15" thickBot="1" x14ac:dyDescent="0.35">
      <c r="A161" s="4" t="s">
        <v>3412</v>
      </c>
      <c r="B161" s="338" t="s">
        <v>183</v>
      </c>
      <c r="C161" s="332" t="s">
        <v>179</v>
      </c>
      <c r="D161" s="333" t="s">
        <v>1127</v>
      </c>
      <c r="E161" s="334">
        <v>41456</v>
      </c>
      <c r="F161" s="342">
        <v>41820</v>
      </c>
      <c r="G161" s="362">
        <v>5757</v>
      </c>
      <c r="H161" s="363">
        <v>40299</v>
      </c>
      <c r="I161" s="363">
        <v>121761</v>
      </c>
      <c r="J161" s="363">
        <v>0</v>
      </c>
      <c r="K161" s="363">
        <v>0</v>
      </c>
      <c r="L161" s="363">
        <v>162060</v>
      </c>
      <c r="M161" s="364">
        <v>101767</v>
      </c>
      <c r="N161" s="351">
        <v>5243</v>
      </c>
      <c r="O161" s="348">
        <v>36701</v>
      </c>
      <c r="P161" s="348">
        <v>110889</v>
      </c>
      <c r="Q161" s="348">
        <v>0</v>
      </c>
      <c r="R161" s="348">
        <v>0</v>
      </c>
      <c r="S161" s="348">
        <v>147590</v>
      </c>
      <c r="T161" s="349">
        <v>0</v>
      </c>
      <c r="U161" s="365">
        <v>309650</v>
      </c>
      <c r="V161" s="366">
        <v>101767</v>
      </c>
      <c r="W161" s="366">
        <v>411417</v>
      </c>
      <c r="X161" s="366">
        <v>5960</v>
      </c>
      <c r="Y161" s="366">
        <v>0</v>
      </c>
      <c r="Z161" s="366">
        <v>417377</v>
      </c>
      <c r="AA161" s="367">
        <v>11000</v>
      </c>
      <c r="AB161" s="368">
        <f t="shared" si="8"/>
        <v>37.943363636363635</v>
      </c>
    </row>
    <row r="162" spans="1:28" ht="15" thickBot="1" x14ac:dyDescent="0.35">
      <c r="A162" s="4" t="s">
        <v>3413</v>
      </c>
      <c r="B162" s="338" t="s">
        <v>184</v>
      </c>
      <c r="C162" s="332" t="s">
        <v>179</v>
      </c>
      <c r="D162" s="333" t="s">
        <v>1145</v>
      </c>
      <c r="E162" s="334">
        <v>41275</v>
      </c>
      <c r="F162" s="342">
        <v>41639</v>
      </c>
      <c r="G162" s="362">
        <v>4697</v>
      </c>
      <c r="H162" s="363">
        <v>10650</v>
      </c>
      <c r="I162" s="363">
        <v>144849</v>
      </c>
      <c r="J162" s="363">
        <v>0</v>
      </c>
      <c r="K162" s="363">
        <v>0</v>
      </c>
      <c r="L162" s="363">
        <v>155499</v>
      </c>
      <c r="M162" s="364">
        <v>11284</v>
      </c>
      <c r="N162" s="351">
        <v>2475</v>
      </c>
      <c r="O162" s="348">
        <v>6176</v>
      </c>
      <c r="P162" s="457">
        <v>0</v>
      </c>
      <c r="Q162" s="457">
        <v>0</v>
      </c>
      <c r="R162" s="457">
        <v>0</v>
      </c>
      <c r="S162" s="348">
        <v>6176</v>
      </c>
      <c r="T162" s="458">
        <v>0</v>
      </c>
      <c r="U162" s="365">
        <v>161675</v>
      </c>
      <c r="V162" s="366">
        <v>11284</v>
      </c>
      <c r="W162" s="366">
        <v>172959</v>
      </c>
      <c r="X162" s="366">
        <v>3579</v>
      </c>
      <c r="Y162" s="366">
        <v>0</v>
      </c>
      <c r="Z162" s="366">
        <v>176538</v>
      </c>
      <c r="AA162" s="367">
        <v>7172</v>
      </c>
      <c r="AB162" s="368">
        <f t="shared" si="8"/>
        <v>24.614891243725598</v>
      </c>
    </row>
    <row r="163" spans="1:28" ht="15" thickBot="1" x14ac:dyDescent="0.35">
      <c r="A163" s="4" t="s">
        <v>3414</v>
      </c>
      <c r="B163" s="338" t="s">
        <v>185</v>
      </c>
      <c r="C163" s="332" t="s">
        <v>179</v>
      </c>
      <c r="D163" s="333" t="s">
        <v>1174</v>
      </c>
      <c r="E163" s="334">
        <v>41365</v>
      </c>
      <c r="F163" s="342">
        <v>41729</v>
      </c>
      <c r="G163" s="362">
        <v>9197</v>
      </c>
      <c r="H163" s="363">
        <v>83664</v>
      </c>
      <c r="I163" s="363">
        <v>232633</v>
      </c>
      <c r="J163" s="363">
        <v>0</v>
      </c>
      <c r="K163" s="363">
        <v>0</v>
      </c>
      <c r="L163" s="363">
        <v>316297</v>
      </c>
      <c r="M163" s="364">
        <v>20572</v>
      </c>
      <c r="N163" s="383">
        <v>0</v>
      </c>
      <c r="O163" s="457">
        <v>0</v>
      </c>
      <c r="P163" s="457">
        <v>0</v>
      </c>
      <c r="Q163" s="457">
        <v>0</v>
      </c>
      <c r="R163" s="457">
        <v>0</v>
      </c>
      <c r="S163" s="457">
        <v>0</v>
      </c>
      <c r="T163" s="458">
        <v>0</v>
      </c>
      <c r="U163" s="365">
        <v>316297</v>
      </c>
      <c r="V163" s="366">
        <v>20572</v>
      </c>
      <c r="W163" s="366">
        <v>336869</v>
      </c>
      <c r="X163" s="366">
        <v>4984</v>
      </c>
      <c r="Y163" s="366">
        <v>0</v>
      </c>
      <c r="Z163" s="366">
        <v>341853</v>
      </c>
      <c r="AA163" s="367">
        <v>9197</v>
      </c>
      <c r="AB163" s="368">
        <f t="shared" si="8"/>
        <v>37.170055452865064</v>
      </c>
    </row>
    <row r="164" spans="1:28" ht="15" thickBot="1" x14ac:dyDescent="0.35">
      <c r="A164" s="4" t="s">
        <v>3415</v>
      </c>
      <c r="B164" s="338" t="s">
        <v>186</v>
      </c>
      <c r="C164" s="332" t="s">
        <v>179</v>
      </c>
      <c r="D164" s="333" t="s">
        <v>1075</v>
      </c>
      <c r="E164" s="334">
        <v>41456</v>
      </c>
      <c r="F164" s="342">
        <v>41820</v>
      </c>
      <c r="G164" s="362">
        <v>11825</v>
      </c>
      <c r="H164" s="363">
        <v>15704</v>
      </c>
      <c r="I164" s="363">
        <v>409577</v>
      </c>
      <c r="J164" s="363">
        <v>0</v>
      </c>
      <c r="K164" s="363">
        <v>18000</v>
      </c>
      <c r="L164" s="363">
        <v>443281</v>
      </c>
      <c r="M164" s="364">
        <v>21813</v>
      </c>
      <c r="N164" s="383">
        <v>0</v>
      </c>
      <c r="O164" s="348">
        <v>0</v>
      </c>
      <c r="P164" s="348">
        <v>0</v>
      </c>
      <c r="Q164" s="348">
        <v>0</v>
      </c>
      <c r="R164" s="348">
        <v>0</v>
      </c>
      <c r="S164" s="348">
        <v>0</v>
      </c>
      <c r="T164" s="349">
        <v>0</v>
      </c>
      <c r="U164" s="365">
        <v>443281</v>
      </c>
      <c r="V164" s="366">
        <v>21813</v>
      </c>
      <c r="W164" s="366">
        <v>465094</v>
      </c>
      <c r="X164" s="366">
        <v>6408</v>
      </c>
      <c r="Y164" s="366">
        <v>3736</v>
      </c>
      <c r="Z164" s="366">
        <v>475238</v>
      </c>
      <c r="AA164" s="367">
        <v>11825</v>
      </c>
      <c r="AB164" s="368">
        <f t="shared" si="8"/>
        <v>40.189260042283301</v>
      </c>
    </row>
    <row r="165" spans="1:28" ht="15" thickBot="1" x14ac:dyDescent="0.35">
      <c r="A165" s="4" t="s">
        <v>3416</v>
      </c>
      <c r="B165" s="338" t="s">
        <v>187</v>
      </c>
      <c r="C165" s="332" t="s">
        <v>179</v>
      </c>
      <c r="D165" s="333" t="s">
        <v>1165</v>
      </c>
      <c r="E165" s="334">
        <v>41395</v>
      </c>
      <c r="F165" s="342">
        <v>41759</v>
      </c>
      <c r="G165" s="362">
        <v>7226</v>
      </c>
      <c r="H165" s="363">
        <v>28841</v>
      </c>
      <c r="I165" s="363">
        <v>439457</v>
      </c>
      <c r="J165" s="363">
        <v>0</v>
      </c>
      <c r="K165" s="363">
        <v>0</v>
      </c>
      <c r="L165" s="363">
        <v>468298</v>
      </c>
      <c r="M165" s="364">
        <v>40398</v>
      </c>
      <c r="N165" s="383">
        <v>0</v>
      </c>
      <c r="O165" s="457">
        <v>0</v>
      </c>
      <c r="P165" s="457">
        <v>0</v>
      </c>
      <c r="Q165" s="457">
        <v>0</v>
      </c>
      <c r="R165" s="457">
        <v>0</v>
      </c>
      <c r="S165" s="457">
        <v>0</v>
      </c>
      <c r="T165" s="458">
        <v>0</v>
      </c>
      <c r="U165" s="365">
        <v>468298</v>
      </c>
      <c r="V165" s="366">
        <v>40398</v>
      </c>
      <c r="W165" s="366">
        <v>508696</v>
      </c>
      <c r="X165" s="366">
        <v>3240</v>
      </c>
      <c r="Y165" s="366">
        <v>0</v>
      </c>
      <c r="Z165" s="366">
        <v>511936</v>
      </c>
      <c r="AA165" s="367">
        <v>7226</v>
      </c>
      <c r="AB165" s="368">
        <f t="shared" si="8"/>
        <v>70.846388043177413</v>
      </c>
    </row>
    <row r="166" spans="1:28" ht="15" thickBot="1" x14ac:dyDescent="0.35">
      <c r="A166" s="4" t="s">
        <v>3417</v>
      </c>
      <c r="B166" s="338" t="s">
        <v>188</v>
      </c>
      <c r="C166" s="332" t="s">
        <v>179</v>
      </c>
      <c r="D166" s="333" t="s">
        <v>1174</v>
      </c>
      <c r="E166" s="334">
        <v>41456</v>
      </c>
      <c r="F166" s="342">
        <v>41820</v>
      </c>
      <c r="G166" s="362">
        <v>9878</v>
      </c>
      <c r="H166" s="363">
        <v>89889</v>
      </c>
      <c r="I166" s="363">
        <v>339211</v>
      </c>
      <c r="J166" s="363">
        <v>0</v>
      </c>
      <c r="K166" s="363">
        <v>0</v>
      </c>
      <c r="L166" s="363">
        <v>429100</v>
      </c>
      <c r="M166" s="364">
        <v>0</v>
      </c>
      <c r="N166" s="351">
        <v>212</v>
      </c>
      <c r="O166" s="348">
        <v>1930</v>
      </c>
      <c r="P166" s="348">
        <v>0</v>
      </c>
      <c r="Q166" s="348">
        <v>0</v>
      </c>
      <c r="R166" s="348">
        <v>0</v>
      </c>
      <c r="S166" s="348">
        <v>1930</v>
      </c>
      <c r="T166" s="349">
        <v>0</v>
      </c>
      <c r="U166" s="365">
        <v>431030</v>
      </c>
      <c r="V166" s="366">
        <v>0</v>
      </c>
      <c r="W166" s="366">
        <v>431030</v>
      </c>
      <c r="X166" s="366">
        <v>6467</v>
      </c>
      <c r="Y166" s="366">
        <v>0</v>
      </c>
      <c r="Z166" s="366">
        <v>437497</v>
      </c>
      <c r="AA166" s="367">
        <v>10090</v>
      </c>
      <c r="AB166" s="368">
        <f t="shared" si="8"/>
        <v>43.359464816650146</v>
      </c>
    </row>
    <row r="167" spans="1:28" ht="15" thickBot="1" x14ac:dyDescent="0.35">
      <c r="A167" s="4" t="s">
        <v>3418</v>
      </c>
      <c r="B167" s="338" t="s">
        <v>189</v>
      </c>
      <c r="C167" s="332" t="s">
        <v>179</v>
      </c>
      <c r="D167" s="333" t="s">
        <v>1237</v>
      </c>
      <c r="E167" s="334">
        <v>41456</v>
      </c>
      <c r="F167" s="342">
        <v>41820</v>
      </c>
      <c r="G167" s="362">
        <v>9705</v>
      </c>
      <c r="H167" s="363">
        <v>40000</v>
      </c>
      <c r="I167" s="363">
        <v>272563</v>
      </c>
      <c r="J167" s="446">
        <v>0</v>
      </c>
      <c r="K167" s="446">
        <v>0</v>
      </c>
      <c r="L167" s="363">
        <v>312563</v>
      </c>
      <c r="M167" s="364">
        <v>11942</v>
      </c>
      <c r="N167" s="383">
        <v>0</v>
      </c>
      <c r="O167" s="457">
        <v>0</v>
      </c>
      <c r="P167" s="457">
        <v>0</v>
      </c>
      <c r="Q167" s="457">
        <v>0</v>
      </c>
      <c r="R167" s="457">
        <v>0</v>
      </c>
      <c r="S167" s="457">
        <v>0</v>
      </c>
      <c r="T167" s="458">
        <v>0</v>
      </c>
      <c r="U167" s="365">
        <v>312563</v>
      </c>
      <c r="V167" s="366">
        <v>11942</v>
      </c>
      <c r="W167" s="366">
        <v>324505</v>
      </c>
      <c r="X167" s="366">
        <v>5535</v>
      </c>
      <c r="Y167" s="366">
        <v>0</v>
      </c>
      <c r="Z167" s="366">
        <v>330040</v>
      </c>
      <c r="AA167" s="367">
        <v>9705</v>
      </c>
      <c r="AB167" s="368">
        <f t="shared" si="8"/>
        <v>34.007212776919111</v>
      </c>
    </row>
    <row r="168" spans="1:28" ht="15" thickBot="1" x14ac:dyDescent="0.35">
      <c r="A168" s="4" t="s">
        <v>3419</v>
      </c>
      <c r="B168" s="338" t="s">
        <v>190</v>
      </c>
      <c r="C168" s="332" t="s">
        <v>179</v>
      </c>
      <c r="D168" s="333" t="s">
        <v>1247</v>
      </c>
      <c r="E168" s="334">
        <v>41456</v>
      </c>
      <c r="F168" s="342">
        <v>41820</v>
      </c>
      <c r="G168" s="362">
        <v>8473</v>
      </c>
      <c r="H168" s="363">
        <v>7713</v>
      </c>
      <c r="I168" s="363">
        <v>0</v>
      </c>
      <c r="J168" s="363">
        <v>96452</v>
      </c>
      <c r="K168" s="363">
        <v>0</v>
      </c>
      <c r="L168" s="363">
        <v>104165</v>
      </c>
      <c r="M168" s="364">
        <v>2080</v>
      </c>
      <c r="N168" s="351">
        <v>219</v>
      </c>
      <c r="O168" s="348">
        <v>1254</v>
      </c>
      <c r="P168" s="348">
        <v>0</v>
      </c>
      <c r="Q168" s="348">
        <v>0</v>
      </c>
      <c r="R168" s="348">
        <v>0</v>
      </c>
      <c r="S168" s="348">
        <v>1254</v>
      </c>
      <c r="T168" s="349">
        <v>0</v>
      </c>
      <c r="U168" s="365">
        <v>105419</v>
      </c>
      <c r="V168" s="366">
        <v>2080</v>
      </c>
      <c r="W168" s="366">
        <v>107499</v>
      </c>
      <c r="X168" s="366">
        <v>4710</v>
      </c>
      <c r="Y168" s="366">
        <v>0</v>
      </c>
      <c r="Z168" s="366">
        <v>112209</v>
      </c>
      <c r="AA168" s="367">
        <v>8692</v>
      </c>
      <c r="AB168" s="368">
        <f t="shared" si="8"/>
        <v>12.90945697192821</v>
      </c>
    </row>
    <row r="169" spans="1:28" ht="15" thickBot="1" x14ac:dyDescent="0.35">
      <c r="A169" s="4" t="s">
        <v>3420</v>
      </c>
      <c r="B169" s="338" t="s">
        <v>191</v>
      </c>
      <c r="C169" s="332" t="s">
        <v>179</v>
      </c>
      <c r="D169" s="333" t="s">
        <v>1237</v>
      </c>
      <c r="E169" s="334">
        <v>41275</v>
      </c>
      <c r="F169" s="342">
        <v>41639</v>
      </c>
      <c r="G169" s="362">
        <v>11747</v>
      </c>
      <c r="H169" s="363">
        <v>65365</v>
      </c>
      <c r="I169" s="363">
        <v>388334</v>
      </c>
      <c r="J169" s="363">
        <v>0</v>
      </c>
      <c r="K169" s="363">
        <v>0</v>
      </c>
      <c r="L169" s="363">
        <v>453699</v>
      </c>
      <c r="M169" s="364">
        <v>40619</v>
      </c>
      <c r="N169" s="351">
        <v>86</v>
      </c>
      <c r="O169" s="348">
        <v>479</v>
      </c>
      <c r="P169" s="457">
        <v>0</v>
      </c>
      <c r="Q169" s="457">
        <v>0</v>
      </c>
      <c r="R169" s="457">
        <v>0</v>
      </c>
      <c r="S169" s="348">
        <v>479</v>
      </c>
      <c r="T169" s="349">
        <v>0</v>
      </c>
      <c r="U169" s="365">
        <v>454178</v>
      </c>
      <c r="V169" s="366">
        <v>40619</v>
      </c>
      <c r="W169" s="366">
        <v>494797</v>
      </c>
      <c r="X169" s="366">
        <v>5905</v>
      </c>
      <c r="Y169" s="366">
        <v>2516</v>
      </c>
      <c r="Z169" s="366">
        <v>503218</v>
      </c>
      <c r="AA169" s="367">
        <v>11833</v>
      </c>
      <c r="AB169" s="368">
        <f t="shared" si="8"/>
        <v>42.526662722893604</v>
      </c>
    </row>
    <row r="170" spans="1:28" ht="15" thickBot="1" x14ac:dyDescent="0.35">
      <c r="A170" s="4" t="s">
        <v>3421</v>
      </c>
      <c r="B170" s="338" t="s">
        <v>192</v>
      </c>
      <c r="C170" s="332" t="s">
        <v>179</v>
      </c>
      <c r="D170" s="333" t="s">
        <v>1264</v>
      </c>
      <c r="E170" s="334">
        <v>41456</v>
      </c>
      <c r="F170" s="342">
        <v>41820</v>
      </c>
      <c r="G170" s="362">
        <v>1093</v>
      </c>
      <c r="H170" s="363">
        <v>5715</v>
      </c>
      <c r="I170" s="363">
        <v>110248</v>
      </c>
      <c r="J170" s="363">
        <v>0</v>
      </c>
      <c r="K170" s="363">
        <v>0</v>
      </c>
      <c r="L170" s="363">
        <v>115963</v>
      </c>
      <c r="M170" s="364">
        <v>28545</v>
      </c>
      <c r="N170" s="351">
        <v>9764</v>
      </c>
      <c r="O170" s="348">
        <v>57296</v>
      </c>
      <c r="P170" s="457">
        <v>0</v>
      </c>
      <c r="Q170" s="457">
        <v>0</v>
      </c>
      <c r="R170" s="457">
        <v>0</v>
      </c>
      <c r="S170" s="348">
        <v>57296</v>
      </c>
      <c r="T170" s="458">
        <v>0</v>
      </c>
      <c r="U170" s="365">
        <v>173259</v>
      </c>
      <c r="V170" s="366">
        <v>28545</v>
      </c>
      <c r="W170" s="366">
        <v>201804</v>
      </c>
      <c r="X170" s="366">
        <v>5883</v>
      </c>
      <c r="Y170" s="366">
        <v>1726</v>
      </c>
      <c r="Z170" s="366">
        <v>209413</v>
      </c>
      <c r="AA170" s="367">
        <v>10857</v>
      </c>
      <c r="AB170" s="368">
        <f t="shared" si="8"/>
        <v>19.28829326701667</v>
      </c>
    </row>
    <row r="171" spans="1:28" ht="15" thickBot="1" x14ac:dyDescent="0.35">
      <c r="A171" s="4" t="s">
        <v>3422</v>
      </c>
      <c r="B171" s="338" t="s">
        <v>193</v>
      </c>
      <c r="C171" s="332" t="s">
        <v>179</v>
      </c>
      <c r="D171" s="333" t="s">
        <v>1272</v>
      </c>
      <c r="E171" s="334">
        <v>41456</v>
      </c>
      <c r="F171" s="342">
        <v>41820</v>
      </c>
      <c r="G171" s="362">
        <v>3509</v>
      </c>
      <c r="H171" s="363">
        <v>7137</v>
      </c>
      <c r="I171" s="363">
        <v>0</v>
      </c>
      <c r="J171" s="363">
        <v>61126</v>
      </c>
      <c r="K171" s="363">
        <v>7545</v>
      </c>
      <c r="L171" s="363">
        <v>75808</v>
      </c>
      <c r="M171" s="364">
        <v>16829</v>
      </c>
      <c r="N171" s="351">
        <v>5958</v>
      </c>
      <c r="O171" s="348">
        <v>12100</v>
      </c>
      <c r="P171" s="348">
        <v>0</v>
      </c>
      <c r="Q171" s="348">
        <v>0</v>
      </c>
      <c r="R171" s="348">
        <v>45121</v>
      </c>
      <c r="S171" s="348">
        <v>57221</v>
      </c>
      <c r="T171" s="349">
        <v>0</v>
      </c>
      <c r="U171" s="365">
        <v>133029</v>
      </c>
      <c r="V171" s="366">
        <v>16829</v>
      </c>
      <c r="W171" s="366">
        <v>149858</v>
      </c>
      <c r="X171" s="366">
        <v>5716</v>
      </c>
      <c r="Y171" s="366">
        <v>0</v>
      </c>
      <c r="Z171" s="366">
        <v>155574</v>
      </c>
      <c r="AA171" s="367">
        <v>9467</v>
      </c>
      <c r="AB171" s="368">
        <f t="shared" si="8"/>
        <v>16.433294602302738</v>
      </c>
    </row>
    <row r="172" spans="1:28" ht="15" thickBot="1" x14ac:dyDescent="0.35">
      <c r="A172" s="4" t="s">
        <v>3423</v>
      </c>
      <c r="B172" s="338" t="s">
        <v>194</v>
      </c>
      <c r="C172" s="332" t="s">
        <v>179</v>
      </c>
      <c r="D172" s="333" t="s">
        <v>1134</v>
      </c>
      <c r="E172" s="334">
        <v>41456</v>
      </c>
      <c r="F172" s="342">
        <v>41820</v>
      </c>
      <c r="G172" s="362">
        <v>8257</v>
      </c>
      <c r="H172" s="363">
        <v>5196</v>
      </c>
      <c r="I172" s="363">
        <v>0</v>
      </c>
      <c r="J172" s="363">
        <v>236532</v>
      </c>
      <c r="K172" s="363">
        <v>0</v>
      </c>
      <c r="L172" s="363">
        <v>241728</v>
      </c>
      <c r="M172" s="364">
        <v>15510</v>
      </c>
      <c r="N172" s="383">
        <v>0</v>
      </c>
      <c r="O172" s="457">
        <v>0</v>
      </c>
      <c r="P172" s="457">
        <v>0</v>
      </c>
      <c r="Q172" s="457">
        <v>0</v>
      </c>
      <c r="R172" s="457">
        <v>0</v>
      </c>
      <c r="S172" s="457">
        <v>0</v>
      </c>
      <c r="T172" s="458">
        <v>0</v>
      </c>
      <c r="U172" s="365">
        <v>241728</v>
      </c>
      <c r="V172" s="366">
        <v>15510</v>
      </c>
      <c r="W172" s="366">
        <v>257238</v>
      </c>
      <c r="X172" s="366">
        <v>4474</v>
      </c>
      <c r="Y172" s="366">
        <v>0</v>
      </c>
      <c r="Z172" s="366">
        <v>261712</v>
      </c>
      <c r="AA172" s="367">
        <v>8257</v>
      </c>
      <c r="AB172" s="368">
        <f t="shared" si="8"/>
        <v>31.695773283274796</v>
      </c>
    </row>
    <row r="173" spans="1:28" ht="15" thickBot="1" x14ac:dyDescent="0.35">
      <c r="A173" s="4" t="s">
        <v>3424</v>
      </c>
      <c r="B173" s="338" t="s">
        <v>195</v>
      </c>
      <c r="C173" s="332" t="s">
        <v>179</v>
      </c>
      <c r="D173" s="333" t="s">
        <v>1165</v>
      </c>
      <c r="E173" s="334">
        <v>41456</v>
      </c>
      <c r="F173" s="342">
        <v>41820</v>
      </c>
      <c r="G173" s="362">
        <v>8917</v>
      </c>
      <c r="H173" s="363">
        <v>36184</v>
      </c>
      <c r="I173" s="363">
        <v>801320</v>
      </c>
      <c r="J173" s="363">
        <v>0</v>
      </c>
      <c r="K173" s="363">
        <v>0</v>
      </c>
      <c r="L173" s="363">
        <v>837504</v>
      </c>
      <c r="M173" s="364">
        <v>130842</v>
      </c>
      <c r="N173" s="351">
        <v>503</v>
      </c>
      <c r="O173" s="457">
        <v>0</v>
      </c>
      <c r="P173" s="457">
        <v>0</v>
      </c>
      <c r="Q173" s="457">
        <v>0</v>
      </c>
      <c r="R173" s="348">
        <v>3500</v>
      </c>
      <c r="S173" s="348">
        <v>3500</v>
      </c>
      <c r="T173" s="458">
        <v>0</v>
      </c>
      <c r="U173" s="365">
        <v>841004</v>
      </c>
      <c r="V173" s="366">
        <v>130842</v>
      </c>
      <c r="W173" s="366">
        <v>971846</v>
      </c>
      <c r="X173" s="366">
        <v>5104</v>
      </c>
      <c r="Y173" s="366">
        <v>0</v>
      </c>
      <c r="Z173" s="366">
        <v>976950</v>
      </c>
      <c r="AA173" s="367">
        <v>9420</v>
      </c>
      <c r="AB173" s="368">
        <f t="shared" si="8"/>
        <v>103.71019108280255</v>
      </c>
    </row>
    <row r="174" spans="1:28" ht="15" thickBot="1" x14ac:dyDescent="0.35">
      <c r="A174" s="4" t="s">
        <v>3425</v>
      </c>
      <c r="B174" s="338" t="s">
        <v>196</v>
      </c>
      <c r="C174" s="332" t="s">
        <v>179</v>
      </c>
      <c r="D174" s="333" t="s">
        <v>1111</v>
      </c>
      <c r="E174" s="334">
        <v>41456</v>
      </c>
      <c r="F174" s="342">
        <v>41820</v>
      </c>
      <c r="G174" s="362">
        <v>11862</v>
      </c>
      <c r="H174" s="363">
        <v>40095</v>
      </c>
      <c r="I174" s="363">
        <v>231307</v>
      </c>
      <c r="J174" s="363">
        <v>0</v>
      </c>
      <c r="K174" s="363">
        <v>0</v>
      </c>
      <c r="L174" s="363">
        <v>271402</v>
      </c>
      <c r="M174" s="364">
        <v>41930</v>
      </c>
      <c r="N174" s="383">
        <v>0</v>
      </c>
      <c r="O174" s="457">
        <v>0</v>
      </c>
      <c r="P174" s="457">
        <v>0</v>
      </c>
      <c r="Q174" s="457">
        <v>0</v>
      </c>
      <c r="R174" s="457">
        <v>0</v>
      </c>
      <c r="S174" s="457">
        <v>0</v>
      </c>
      <c r="T174" s="458">
        <v>0</v>
      </c>
      <c r="U174" s="365">
        <v>271402</v>
      </c>
      <c r="V174" s="366">
        <v>41930</v>
      </c>
      <c r="W174" s="366">
        <v>313332</v>
      </c>
      <c r="X174" s="366">
        <v>6991</v>
      </c>
      <c r="Y174" s="366">
        <v>1700</v>
      </c>
      <c r="Z174" s="366">
        <v>322023</v>
      </c>
      <c r="AA174" s="367">
        <v>11862</v>
      </c>
      <c r="AB174" s="368">
        <f t="shared" si="8"/>
        <v>27.147445624683865</v>
      </c>
    </row>
    <row r="175" spans="1:28" ht="15" thickBot="1" x14ac:dyDescent="0.35">
      <c r="A175" s="4" t="s">
        <v>3426</v>
      </c>
      <c r="B175" s="338" t="s">
        <v>197</v>
      </c>
      <c r="C175" s="332" t="s">
        <v>179</v>
      </c>
      <c r="D175" s="333" t="s">
        <v>1362</v>
      </c>
      <c r="E175" s="334">
        <v>41365</v>
      </c>
      <c r="F175" s="342">
        <v>41729</v>
      </c>
      <c r="G175" s="362">
        <v>10021</v>
      </c>
      <c r="H175" s="363">
        <v>17134</v>
      </c>
      <c r="I175" s="363">
        <v>0</v>
      </c>
      <c r="J175" s="363">
        <v>0</v>
      </c>
      <c r="K175" s="363">
        <v>112891</v>
      </c>
      <c r="L175" s="363">
        <v>130025</v>
      </c>
      <c r="M175" s="364">
        <v>0</v>
      </c>
      <c r="N175" s="383">
        <v>0</v>
      </c>
      <c r="O175" s="457">
        <v>0</v>
      </c>
      <c r="P175" s="457">
        <v>0</v>
      </c>
      <c r="Q175" s="457">
        <v>0</v>
      </c>
      <c r="R175" s="457">
        <v>0</v>
      </c>
      <c r="S175" s="457">
        <v>0</v>
      </c>
      <c r="T175" s="458">
        <v>0</v>
      </c>
      <c r="U175" s="365">
        <v>130025</v>
      </c>
      <c r="V175" s="366">
        <v>0</v>
      </c>
      <c r="W175" s="366">
        <v>130025</v>
      </c>
      <c r="X175" s="366">
        <v>5001</v>
      </c>
      <c r="Y175" s="366">
        <v>0</v>
      </c>
      <c r="Z175" s="366">
        <v>135026</v>
      </c>
      <c r="AA175" s="367">
        <v>10021</v>
      </c>
      <c r="AB175" s="368">
        <f t="shared" si="8"/>
        <v>13.474303961680471</v>
      </c>
    </row>
    <row r="176" spans="1:28" ht="15" thickBot="1" x14ac:dyDescent="0.35">
      <c r="A176" s="4" t="s">
        <v>3427</v>
      </c>
      <c r="B176" s="338" t="s">
        <v>198</v>
      </c>
      <c r="C176" s="332" t="s">
        <v>179</v>
      </c>
      <c r="D176" s="333" t="s">
        <v>1106</v>
      </c>
      <c r="E176" s="334">
        <v>41365</v>
      </c>
      <c r="F176" s="342">
        <v>41729</v>
      </c>
      <c r="G176" s="362">
        <v>7439</v>
      </c>
      <c r="H176" s="363">
        <v>36260.53</v>
      </c>
      <c r="I176" s="363">
        <v>55972.51</v>
      </c>
      <c r="J176" s="363">
        <v>0</v>
      </c>
      <c r="K176" s="363">
        <v>40000</v>
      </c>
      <c r="L176" s="363">
        <v>132233.04</v>
      </c>
      <c r="M176" s="364">
        <v>12241</v>
      </c>
      <c r="N176" s="383">
        <v>0</v>
      </c>
      <c r="O176" s="457">
        <v>0</v>
      </c>
      <c r="P176" s="457">
        <v>0</v>
      </c>
      <c r="Q176" s="457">
        <v>0</v>
      </c>
      <c r="R176" s="457">
        <v>0</v>
      </c>
      <c r="S176" s="457">
        <v>0</v>
      </c>
      <c r="T176" s="458">
        <v>0</v>
      </c>
      <c r="U176" s="365">
        <v>132233.04</v>
      </c>
      <c r="V176" s="366">
        <v>12241</v>
      </c>
      <c r="W176" s="366">
        <v>144474.04</v>
      </c>
      <c r="X176" s="366">
        <v>3712</v>
      </c>
      <c r="Y176" s="366">
        <v>0</v>
      </c>
      <c r="Z176" s="366">
        <v>148186.04</v>
      </c>
      <c r="AA176" s="367">
        <v>7439</v>
      </c>
      <c r="AB176" s="368">
        <f t="shared" si="8"/>
        <v>19.920155934937494</v>
      </c>
    </row>
    <row r="177" spans="1:28" ht="15" thickBot="1" x14ac:dyDescent="0.35">
      <c r="A177" s="4" t="s">
        <v>3428</v>
      </c>
      <c r="B177" s="338" t="s">
        <v>199</v>
      </c>
      <c r="C177" s="332" t="s">
        <v>179</v>
      </c>
      <c r="D177" s="333" t="s">
        <v>1174</v>
      </c>
      <c r="E177" s="334">
        <v>41487</v>
      </c>
      <c r="F177" s="342">
        <v>41851</v>
      </c>
      <c r="G177" s="362">
        <v>7392</v>
      </c>
      <c r="H177" s="363">
        <v>67244</v>
      </c>
      <c r="I177" s="363">
        <v>150340</v>
      </c>
      <c r="J177" s="363">
        <v>0</v>
      </c>
      <c r="K177" s="363">
        <v>0</v>
      </c>
      <c r="L177" s="363">
        <v>217584</v>
      </c>
      <c r="M177" s="364">
        <v>14052</v>
      </c>
      <c r="N177" s="383">
        <v>0</v>
      </c>
      <c r="O177" s="457">
        <v>0</v>
      </c>
      <c r="P177" s="457">
        <v>0</v>
      </c>
      <c r="Q177" s="457">
        <v>0</v>
      </c>
      <c r="R177" s="457">
        <v>0</v>
      </c>
      <c r="S177" s="457">
        <v>0</v>
      </c>
      <c r="T177" s="458">
        <v>0</v>
      </c>
      <c r="U177" s="365">
        <v>217584</v>
      </c>
      <c r="V177" s="366">
        <v>14052</v>
      </c>
      <c r="W177" s="366">
        <v>231636</v>
      </c>
      <c r="X177" s="366">
        <v>6204</v>
      </c>
      <c r="Y177" s="366">
        <v>0</v>
      </c>
      <c r="Z177" s="366">
        <v>237840</v>
      </c>
      <c r="AA177" s="367">
        <v>7392</v>
      </c>
      <c r="AB177" s="368">
        <f t="shared" si="8"/>
        <v>32.175324675324674</v>
      </c>
    </row>
    <row r="178" spans="1:28" ht="15" thickBot="1" x14ac:dyDescent="0.35">
      <c r="A178" s="4" t="s">
        <v>3429</v>
      </c>
      <c r="B178" s="338" t="s">
        <v>200</v>
      </c>
      <c r="C178" s="332" t="s">
        <v>179</v>
      </c>
      <c r="D178" s="333" t="s">
        <v>1408</v>
      </c>
      <c r="E178" s="334">
        <v>41456</v>
      </c>
      <c r="F178" s="342">
        <v>41820</v>
      </c>
      <c r="G178" s="362">
        <v>4462</v>
      </c>
      <c r="H178" s="363">
        <v>22766</v>
      </c>
      <c r="I178" s="363">
        <v>55895</v>
      </c>
      <c r="J178" s="363">
        <v>0</v>
      </c>
      <c r="K178" s="363">
        <v>0</v>
      </c>
      <c r="L178" s="363">
        <v>78661</v>
      </c>
      <c r="M178" s="364">
        <v>25325</v>
      </c>
      <c r="N178" s="351">
        <v>3255</v>
      </c>
      <c r="O178" s="348">
        <v>17349</v>
      </c>
      <c r="P178" s="457">
        <v>0</v>
      </c>
      <c r="Q178" s="457">
        <v>0</v>
      </c>
      <c r="R178" s="348">
        <v>1550</v>
      </c>
      <c r="S178" s="348">
        <v>18899</v>
      </c>
      <c r="T178" s="458">
        <v>0</v>
      </c>
      <c r="U178" s="365">
        <v>97560</v>
      </c>
      <c r="V178" s="366">
        <v>25325</v>
      </c>
      <c r="W178" s="366">
        <v>122885</v>
      </c>
      <c r="X178" s="366">
        <v>4181</v>
      </c>
      <c r="Y178" s="366">
        <v>0</v>
      </c>
      <c r="Z178" s="366">
        <v>127066</v>
      </c>
      <c r="AA178" s="367">
        <v>7717</v>
      </c>
      <c r="AB178" s="368">
        <f t="shared" si="8"/>
        <v>16.465725022677205</v>
      </c>
    </row>
    <row r="179" spans="1:28" ht="15" thickBot="1" x14ac:dyDescent="0.35">
      <c r="A179" s="4" t="s">
        <v>3430</v>
      </c>
      <c r="B179" s="338" t="s">
        <v>201</v>
      </c>
      <c r="C179" s="332" t="s">
        <v>179</v>
      </c>
      <c r="D179" s="333" t="s">
        <v>1214</v>
      </c>
      <c r="E179" s="334">
        <v>41456</v>
      </c>
      <c r="F179" s="342">
        <v>41820</v>
      </c>
      <c r="G179" s="362">
        <v>7824</v>
      </c>
      <c r="H179" s="363">
        <v>28297</v>
      </c>
      <c r="I179" s="363">
        <v>289471</v>
      </c>
      <c r="J179" s="363">
        <v>0</v>
      </c>
      <c r="K179" s="363">
        <v>0</v>
      </c>
      <c r="L179" s="363">
        <v>317768</v>
      </c>
      <c r="M179" s="364">
        <v>45372</v>
      </c>
      <c r="N179" s="383">
        <v>0</v>
      </c>
      <c r="O179" s="457">
        <v>0</v>
      </c>
      <c r="P179" s="457">
        <v>0</v>
      </c>
      <c r="Q179" s="457">
        <v>0</v>
      </c>
      <c r="R179" s="457">
        <v>0</v>
      </c>
      <c r="S179" s="457">
        <v>0</v>
      </c>
      <c r="T179" s="458">
        <v>0</v>
      </c>
      <c r="U179" s="365">
        <v>317768</v>
      </c>
      <c r="V179" s="366">
        <v>45372</v>
      </c>
      <c r="W179" s="366">
        <v>363140</v>
      </c>
      <c r="X179" s="366">
        <v>4611</v>
      </c>
      <c r="Y179" s="366">
        <v>0</v>
      </c>
      <c r="Z179" s="366">
        <v>367751</v>
      </c>
      <c r="AA179" s="367">
        <v>7824</v>
      </c>
      <c r="AB179" s="368">
        <f t="shared" si="8"/>
        <v>47.002939672801638</v>
      </c>
    </row>
    <row r="180" spans="1:28" ht="15" thickBot="1" x14ac:dyDescent="0.35">
      <c r="A180" s="4" t="s">
        <v>3431</v>
      </c>
      <c r="B180" s="338" t="s">
        <v>202</v>
      </c>
      <c r="C180" s="332" t="s">
        <v>179</v>
      </c>
      <c r="D180" s="333" t="s">
        <v>1145</v>
      </c>
      <c r="E180" s="334">
        <v>41456</v>
      </c>
      <c r="F180" s="342">
        <v>41820</v>
      </c>
      <c r="G180" s="362">
        <v>2009</v>
      </c>
      <c r="H180" s="363">
        <v>4116</v>
      </c>
      <c r="I180" s="363">
        <v>0</v>
      </c>
      <c r="J180" s="363">
        <v>27706</v>
      </c>
      <c r="K180" s="363">
        <v>0</v>
      </c>
      <c r="L180" s="363">
        <v>31822</v>
      </c>
      <c r="M180" s="364">
        <v>3096</v>
      </c>
      <c r="N180" s="351">
        <v>7467</v>
      </c>
      <c r="O180" s="348">
        <v>15300</v>
      </c>
      <c r="P180" s="457">
        <v>0</v>
      </c>
      <c r="Q180" s="457">
        <v>0</v>
      </c>
      <c r="R180" s="348">
        <v>22000</v>
      </c>
      <c r="S180" s="348">
        <v>37300</v>
      </c>
      <c r="T180" s="349">
        <v>6192</v>
      </c>
      <c r="U180" s="365">
        <v>69122</v>
      </c>
      <c r="V180" s="366">
        <v>9288</v>
      </c>
      <c r="W180" s="366">
        <v>78410</v>
      </c>
      <c r="X180" s="366">
        <v>2141</v>
      </c>
      <c r="Y180" s="366">
        <v>0</v>
      </c>
      <c r="Z180" s="366">
        <v>80551</v>
      </c>
      <c r="AA180" s="367">
        <v>9476</v>
      </c>
      <c r="AB180" s="368">
        <f t="shared" si="8"/>
        <v>8.500527648796961</v>
      </c>
    </row>
    <row r="181" spans="1:28" ht="15" thickBot="1" x14ac:dyDescent="0.35">
      <c r="A181" s="4" t="s">
        <v>3432</v>
      </c>
      <c r="B181" s="338" t="s">
        <v>203</v>
      </c>
      <c r="C181" s="332" t="s">
        <v>179</v>
      </c>
      <c r="D181" s="333" t="s">
        <v>1111</v>
      </c>
      <c r="E181" s="334">
        <v>41456</v>
      </c>
      <c r="F181" s="342">
        <v>41820</v>
      </c>
      <c r="G181" s="362">
        <v>7116</v>
      </c>
      <c r="H181" s="363">
        <v>24009</v>
      </c>
      <c r="I181" s="363">
        <v>0</v>
      </c>
      <c r="J181" s="363">
        <v>201691</v>
      </c>
      <c r="K181" s="363">
        <v>0</v>
      </c>
      <c r="L181" s="363">
        <v>225700</v>
      </c>
      <c r="M181" s="364">
        <v>44345</v>
      </c>
      <c r="N181" s="351">
        <v>2886</v>
      </c>
      <c r="O181" s="348">
        <v>9807</v>
      </c>
      <c r="P181" s="348">
        <v>36767</v>
      </c>
      <c r="Q181" s="348">
        <v>0</v>
      </c>
      <c r="R181" s="348">
        <v>0</v>
      </c>
      <c r="S181" s="348">
        <v>46574</v>
      </c>
      <c r="T181" s="349">
        <v>0</v>
      </c>
      <c r="U181" s="365">
        <v>272274</v>
      </c>
      <c r="V181" s="366">
        <v>44345</v>
      </c>
      <c r="W181" s="366">
        <v>316619</v>
      </c>
      <c r="X181" s="366">
        <v>3196</v>
      </c>
      <c r="Y181" s="366">
        <v>1365</v>
      </c>
      <c r="Z181" s="366">
        <v>321180</v>
      </c>
      <c r="AA181" s="367">
        <v>10002</v>
      </c>
      <c r="AB181" s="368">
        <f t="shared" si="8"/>
        <v>32.111577684463107</v>
      </c>
    </row>
    <row r="182" spans="1:28" ht="15" thickBot="1" x14ac:dyDescent="0.35">
      <c r="A182" s="4" t="s">
        <v>3433</v>
      </c>
      <c r="B182" s="338" t="s">
        <v>204</v>
      </c>
      <c r="C182" s="332" t="s">
        <v>179</v>
      </c>
      <c r="D182" s="333" t="s">
        <v>1360</v>
      </c>
      <c r="E182" s="334">
        <v>41456</v>
      </c>
      <c r="F182" s="342">
        <v>41820</v>
      </c>
      <c r="G182" s="362">
        <v>9505</v>
      </c>
      <c r="H182" s="363">
        <v>36649</v>
      </c>
      <c r="I182" s="446">
        <v>0</v>
      </c>
      <c r="J182" s="363">
        <v>15245</v>
      </c>
      <c r="K182" s="363">
        <v>0</v>
      </c>
      <c r="L182" s="363">
        <v>51894</v>
      </c>
      <c r="M182" s="364">
        <v>35940</v>
      </c>
      <c r="N182" s="351">
        <v>1734</v>
      </c>
      <c r="O182" s="348">
        <v>6467</v>
      </c>
      <c r="P182" s="457">
        <v>0</v>
      </c>
      <c r="Q182" s="457">
        <v>0</v>
      </c>
      <c r="R182" s="457">
        <v>0</v>
      </c>
      <c r="S182" s="348">
        <v>6467</v>
      </c>
      <c r="T182" s="349">
        <v>0</v>
      </c>
      <c r="U182" s="365">
        <v>58361</v>
      </c>
      <c r="V182" s="366">
        <v>35940</v>
      </c>
      <c r="W182" s="366">
        <v>94301</v>
      </c>
      <c r="X182" s="366">
        <v>6624</v>
      </c>
      <c r="Y182" s="366">
        <v>0</v>
      </c>
      <c r="Z182" s="366">
        <v>100925</v>
      </c>
      <c r="AA182" s="367">
        <v>11239</v>
      </c>
      <c r="AB182" s="368">
        <f t="shared" si="8"/>
        <v>8.9798914494172077</v>
      </c>
    </row>
    <row r="183" spans="1:28" ht="15" thickBot="1" x14ac:dyDescent="0.35">
      <c r="A183" s="4" t="s">
        <v>3434</v>
      </c>
      <c r="B183" s="338" t="s">
        <v>205</v>
      </c>
      <c r="C183" s="332" t="s">
        <v>179</v>
      </c>
      <c r="D183" s="333" t="s">
        <v>1339</v>
      </c>
      <c r="E183" s="334">
        <v>41456</v>
      </c>
      <c r="F183" s="342">
        <v>41820</v>
      </c>
      <c r="G183" s="362">
        <v>8891</v>
      </c>
      <c r="H183" s="363">
        <v>31244</v>
      </c>
      <c r="I183" s="363">
        <v>175745</v>
      </c>
      <c r="J183" s="363">
        <v>0</v>
      </c>
      <c r="K183" s="363">
        <v>0</v>
      </c>
      <c r="L183" s="363">
        <v>206989</v>
      </c>
      <c r="M183" s="364">
        <v>67610</v>
      </c>
      <c r="N183" s="383">
        <v>0</v>
      </c>
      <c r="O183" s="348">
        <v>0</v>
      </c>
      <c r="P183" s="348">
        <v>0</v>
      </c>
      <c r="Q183" s="348">
        <v>0</v>
      </c>
      <c r="R183" s="348">
        <v>0</v>
      </c>
      <c r="S183" s="348">
        <v>0</v>
      </c>
      <c r="T183" s="349">
        <v>0</v>
      </c>
      <c r="U183" s="365">
        <v>206989</v>
      </c>
      <c r="V183" s="366">
        <v>67610</v>
      </c>
      <c r="W183" s="366">
        <v>274599</v>
      </c>
      <c r="X183" s="366">
        <v>4817</v>
      </c>
      <c r="Y183" s="366">
        <v>0</v>
      </c>
      <c r="Z183" s="366">
        <v>279416</v>
      </c>
      <c r="AA183" s="367">
        <v>8891</v>
      </c>
      <c r="AB183" s="368">
        <f t="shared" si="8"/>
        <v>31.426836126419975</v>
      </c>
    </row>
    <row r="184" spans="1:28" ht="15" thickBot="1" x14ac:dyDescent="0.35">
      <c r="A184" s="4" t="s">
        <v>3407</v>
      </c>
      <c r="B184" s="338" t="s">
        <v>289</v>
      </c>
      <c r="C184" s="332" t="s">
        <v>179</v>
      </c>
      <c r="D184" s="333" t="s">
        <v>1504</v>
      </c>
      <c r="E184" s="334">
        <v>41275</v>
      </c>
      <c r="F184" s="342">
        <v>41639</v>
      </c>
      <c r="G184" s="362">
        <v>7830</v>
      </c>
      <c r="H184" s="363">
        <v>48734</v>
      </c>
      <c r="I184" s="363">
        <v>192650</v>
      </c>
      <c r="J184" s="363">
        <v>0</v>
      </c>
      <c r="K184" s="363">
        <v>0</v>
      </c>
      <c r="L184" s="363">
        <v>241384</v>
      </c>
      <c r="M184" s="364">
        <v>94736</v>
      </c>
      <c r="N184" s="351">
        <v>3809</v>
      </c>
      <c r="O184" s="348">
        <v>51991</v>
      </c>
      <c r="P184" s="348">
        <v>0</v>
      </c>
      <c r="Q184" s="348">
        <v>0</v>
      </c>
      <c r="R184" s="348">
        <v>0</v>
      </c>
      <c r="S184" s="348">
        <v>51991</v>
      </c>
      <c r="T184" s="349">
        <v>0</v>
      </c>
      <c r="U184" s="365">
        <v>293375</v>
      </c>
      <c r="V184" s="366">
        <v>94736</v>
      </c>
      <c r="W184" s="366">
        <v>388111</v>
      </c>
      <c r="X184" s="366">
        <v>5280</v>
      </c>
      <c r="Y184" s="366">
        <v>0</v>
      </c>
      <c r="Z184" s="366">
        <v>393391</v>
      </c>
      <c r="AA184" s="367">
        <v>11639</v>
      </c>
      <c r="AB184" s="368">
        <f>Z184/AA184</f>
        <v>33.799381390153791</v>
      </c>
    </row>
    <row r="185" spans="1:28" ht="15" thickBot="1" x14ac:dyDescent="0.35">
      <c r="A185" s="4" t="s">
        <v>3435</v>
      </c>
      <c r="B185" s="338" t="s">
        <v>206</v>
      </c>
      <c r="C185" s="332" t="s">
        <v>179</v>
      </c>
      <c r="D185" s="333" t="s">
        <v>1509</v>
      </c>
      <c r="E185" s="334">
        <v>41365</v>
      </c>
      <c r="F185" s="342">
        <v>41729</v>
      </c>
      <c r="G185" s="362">
        <v>3979</v>
      </c>
      <c r="H185" s="363">
        <v>24665</v>
      </c>
      <c r="I185" s="363">
        <v>221466</v>
      </c>
      <c r="J185" s="363">
        <v>0</v>
      </c>
      <c r="K185" s="363">
        <v>0</v>
      </c>
      <c r="L185" s="363">
        <v>246131</v>
      </c>
      <c r="M185" s="364">
        <v>47697</v>
      </c>
      <c r="N185" s="351">
        <v>4154</v>
      </c>
      <c r="O185" s="348">
        <v>23889</v>
      </c>
      <c r="P185" s="348">
        <v>0</v>
      </c>
      <c r="Q185" s="348">
        <v>0</v>
      </c>
      <c r="R185" s="348">
        <v>20354</v>
      </c>
      <c r="S185" s="348">
        <v>44243</v>
      </c>
      <c r="T185" s="349">
        <v>0</v>
      </c>
      <c r="U185" s="365">
        <v>290374</v>
      </c>
      <c r="V185" s="366">
        <v>47697</v>
      </c>
      <c r="W185" s="366">
        <v>338071</v>
      </c>
      <c r="X185" s="366">
        <v>2032</v>
      </c>
      <c r="Y185" s="366">
        <v>0</v>
      </c>
      <c r="Z185" s="366">
        <v>340103</v>
      </c>
      <c r="AA185" s="367">
        <v>8133</v>
      </c>
      <c r="AB185" s="368">
        <f t="shared" si="8"/>
        <v>41.81765646133038</v>
      </c>
    </row>
    <row r="186" spans="1:28" ht="15" thickBot="1" x14ac:dyDescent="0.35">
      <c r="A186" s="4" t="s">
        <v>3436</v>
      </c>
      <c r="B186" s="338" t="s">
        <v>207</v>
      </c>
      <c r="C186" s="332" t="s">
        <v>179</v>
      </c>
      <c r="D186" s="333" t="s">
        <v>1106</v>
      </c>
      <c r="E186" s="334">
        <v>41275</v>
      </c>
      <c r="F186" s="342">
        <v>41639</v>
      </c>
      <c r="G186" s="362">
        <v>7135</v>
      </c>
      <c r="H186" s="363">
        <v>33756</v>
      </c>
      <c r="I186" s="363">
        <v>231269</v>
      </c>
      <c r="J186" s="363">
        <v>0</v>
      </c>
      <c r="K186" s="363">
        <v>0</v>
      </c>
      <c r="L186" s="363">
        <v>265025</v>
      </c>
      <c r="M186" s="364">
        <v>56441</v>
      </c>
      <c r="N186" s="383">
        <v>0</v>
      </c>
      <c r="O186" s="348">
        <v>0</v>
      </c>
      <c r="P186" s="348">
        <v>0</v>
      </c>
      <c r="Q186" s="348">
        <v>0</v>
      </c>
      <c r="R186" s="348">
        <v>0</v>
      </c>
      <c r="S186" s="348">
        <v>0</v>
      </c>
      <c r="T186" s="349">
        <v>0</v>
      </c>
      <c r="U186" s="365">
        <v>265025</v>
      </c>
      <c r="V186" s="366">
        <v>56441</v>
      </c>
      <c r="W186" s="366">
        <v>321466</v>
      </c>
      <c r="X186" s="366">
        <v>3560</v>
      </c>
      <c r="Y186" s="366">
        <v>0</v>
      </c>
      <c r="Z186" s="366">
        <v>325026</v>
      </c>
      <c r="AA186" s="367">
        <v>7135</v>
      </c>
      <c r="AB186" s="368">
        <f t="shared" si="8"/>
        <v>45.553749124036443</v>
      </c>
    </row>
    <row r="187" spans="1:28" ht="15" thickBot="1" x14ac:dyDescent="0.35">
      <c r="A187" s="4" t="s">
        <v>3437</v>
      </c>
      <c r="B187" s="338" t="s">
        <v>208</v>
      </c>
      <c r="C187" s="332" t="s">
        <v>179</v>
      </c>
      <c r="D187" s="333" t="s">
        <v>1250</v>
      </c>
      <c r="E187" s="334">
        <v>41456</v>
      </c>
      <c r="F187" s="342">
        <v>41820</v>
      </c>
      <c r="G187" s="362">
        <v>8305</v>
      </c>
      <c r="H187" s="363">
        <v>26983</v>
      </c>
      <c r="I187" s="363">
        <v>133503</v>
      </c>
      <c r="J187" s="363">
        <v>0</v>
      </c>
      <c r="K187" s="363">
        <v>5981</v>
      </c>
      <c r="L187" s="363">
        <v>166467</v>
      </c>
      <c r="M187" s="364">
        <v>19701</v>
      </c>
      <c r="N187" s="351">
        <v>3565</v>
      </c>
      <c r="O187" s="348">
        <v>11583</v>
      </c>
      <c r="P187" s="457">
        <v>0</v>
      </c>
      <c r="Q187" s="457">
        <v>0</v>
      </c>
      <c r="R187" s="348">
        <v>13800</v>
      </c>
      <c r="S187" s="348">
        <v>25383</v>
      </c>
      <c r="T187" s="458">
        <v>0</v>
      </c>
      <c r="U187" s="365">
        <v>191850</v>
      </c>
      <c r="V187" s="366">
        <v>19701</v>
      </c>
      <c r="W187" s="366">
        <v>211551</v>
      </c>
      <c r="X187" s="366">
        <v>15222</v>
      </c>
      <c r="Y187" s="366">
        <v>0</v>
      </c>
      <c r="Z187" s="366">
        <v>226773</v>
      </c>
      <c r="AA187" s="367">
        <v>11870</v>
      </c>
      <c r="AB187" s="368">
        <f t="shared" si="8"/>
        <v>19.104717775905645</v>
      </c>
    </row>
    <row r="188" spans="1:28" ht="15" thickBot="1" x14ac:dyDescent="0.35">
      <c r="A188" s="4" t="s">
        <v>3438</v>
      </c>
      <c r="B188" s="338" t="s">
        <v>209</v>
      </c>
      <c r="C188" s="332" t="s">
        <v>179</v>
      </c>
      <c r="D188" s="333" t="s">
        <v>1075</v>
      </c>
      <c r="E188" s="334">
        <v>41548</v>
      </c>
      <c r="F188" s="342">
        <v>41912</v>
      </c>
      <c r="G188" s="362">
        <v>6238</v>
      </c>
      <c r="H188" s="363">
        <v>11639</v>
      </c>
      <c r="I188" s="363">
        <v>0</v>
      </c>
      <c r="J188" s="363">
        <v>371207</v>
      </c>
      <c r="K188" s="363">
        <v>4748</v>
      </c>
      <c r="L188" s="363">
        <v>387594</v>
      </c>
      <c r="M188" s="364">
        <v>6778</v>
      </c>
      <c r="N188" s="351">
        <v>2526</v>
      </c>
      <c r="O188" s="457">
        <v>0</v>
      </c>
      <c r="P188" s="457">
        <v>0</v>
      </c>
      <c r="Q188" s="457">
        <v>0</v>
      </c>
      <c r="R188" s="348">
        <v>40597</v>
      </c>
      <c r="S188" s="348">
        <v>40597</v>
      </c>
      <c r="T188" s="458">
        <v>0</v>
      </c>
      <c r="U188" s="365">
        <v>434969</v>
      </c>
      <c r="V188" s="366">
        <v>6778</v>
      </c>
      <c r="W188" s="366">
        <v>441747</v>
      </c>
      <c r="X188" s="366">
        <v>4274</v>
      </c>
      <c r="Y188" s="366">
        <v>0</v>
      </c>
      <c r="Z188" s="366">
        <v>446021</v>
      </c>
      <c r="AA188" s="367">
        <v>8764</v>
      </c>
      <c r="AB188" s="368">
        <f t="shared" si="8"/>
        <v>50.892400730260157</v>
      </c>
    </row>
    <row r="189" spans="1:28" ht="15" thickBot="1" x14ac:dyDescent="0.35">
      <c r="A189" s="4" t="s">
        <v>3439</v>
      </c>
      <c r="B189" s="338" t="s">
        <v>210</v>
      </c>
      <c r="C189" s="332" t="s">
        <v>179</v>
      </c>
      <c r="D189" s="333" t="s">
        <v>1188</v>
      </c>
      <c r="E189" s="334">
        <v>41456</v>
      </c>
      <c r="F189" s="342">
        <v>41820</v>
      </c>
      <c r="G189" s="362">
        <v>5387</v>
      </c>
      <c r="H189" s="363">
        <v>34180</v>
      </c>
      <c r="I189" s="363">
        <v>0</v>
      </c>
      <c r="J189" s="363">
        <v>82072</v>
      </c>
      <c r="K189" s="363">
        <v>0</v>
      </c>
      <c r="L189" s="363">
        <v>116252</v>
      </c>
      <c r="M189" s="364">
        <v>57741</v>
      </c>
      <c r="N189" s="351">
        <v>2659</v>
      </c>
      <c r="O189" s="348">
        <v>2068</v>
      </c>
      <c r="P189" s="348">
        <v>0</v>
      </c>
      <c r="Q189" s="348">
        <v>0</v>
      </c>
      <c r="R189" s="348">
        <v>11053</v>
      </c>
      <c r="S189" s="348">
        <v>13121</v>
      </c>
      <c r="T189" s="349">
        <v>0</v>
      </c>
      <c r="U189" s="365">
        <v>129373</v>
      </c>
      <c r="V189" s="366">
        <v>57741</v>
      </c>
      <c r="W189" s="366">
        <v>187114</v>
      </c>
      <c r="X189" s="366">
        <v>4383</v>
      </c>
      <c r="Y189" s="366">
        <v>0</v>
      </c>
      <c r="Z189" s="366">
        <v>191497</v>
      </c>
      <c r="AA189" s="367">
        <v>8046</v>
      </c>
      <c r="AB189" s="368">
        <f t="shared" si="8"/>
        <v>23.800273427790206</v>
      </c>
    </row>
    <row r="190" spans="1:28" ht="15" thickBot="1" x14ac:dyDescent="0.35">
      <c r="A190" s="4" t="s">
        <v>3440</v>
      </c>
      <c r="B190" s="338" t="s">
        <v>211</v>
      </c>
      <c r="C190" s="332" t="s">
        <v>179</v>
      </c>
      <c r="D190" s="333" t="s">
        <v>1325</v>
      </c>
      <c r="E190" s="334">
        <v>41456</v>
      </c>
      <c r="F190" s="342">
        <v>41820</v>
      </c>
      <c r="G190" s="362">
        <v>1283</v>
      </c>
      <c r="H190" s="363">
        <v>2000</v>
      </c>
      <c r="I190" s="363">
        <v>0</v>
      </c>
      <c r="J190" s="363">
        <v>24970</v>
      </c>
      <c r="K190" s="363">
        <v>0</v>
      </c>
      <c r="L190" s="363">
        <v>26970</v>
      </c>
      <c r="M190" s="364">
        <v>600</v>
      </c>
      <c r="N190" s="351">
        <v>7950</v>
      </c>
      <c r="O190" s="348">
        <v>30517</v>
      </c>
      <c r="P190" s="457">
        <v>0</v>
      </c>
      <c r="Q190" s="348">
        <v>17000</v>
      </c>
      <c r="R190" s="457">
        <v>0</v>
      </c>
      <c r="S190" s="348">
        <v>47517</v>
      </c>
      <c r="T190" s="349">
        <v>11000</v>
      </c>
      <c r="U190" s="365">
        <v>74487</v>
      </c>
      <c r="V190" s="366">
        <v>11600</v>
      </c>
      <c r="W190" s="366">
        <v>86087</v>
      </c>
      <c r="X190" s="366">
        <v>5003</v>
      </c>
      <c r="Y190" s="366">
        <v>0</v>
      </c>
      <c r="Z190" s="366">
        <v>91090</v>
      </c>
      <c r="AA190" s="367">
        <v>9233</v>
      </c>
      <c r="AB190" s="368">
        <f t="shared" si="8"/>
        <v>9.8656991227120105</v>
      </c>
    </row>
    <row r="191" spans="1:28" ht="15" thickBot="1" x14ac:dyDescent="0.35">
      <c r="A191" s="4" t="s">
        <v>3441</v>
      </c>
      <c r="B191" s="338" t="s">
        <v>212</v>
      </c>
      <c r="C191" s="332" t="s">
        <v>179</v>
      </c>
      <c r="D191" s="333" t="s">
        <v>1593</v>
      </c>
      <c r="E191" s="334">
        <v>41456</v>
      </c>
      <c r="F191" s="342">
        <v>41820</v>
      </c>
      <c r="G191" s="362">
        <v>4992</v>
      </c>
      <c r="H191" s="363">
        <v>8890</v>
      </c>
      <c r="I191" s="363">
        <v>0</v>
      </c>
      <c r="J191" s="363">
        <v>55022</v>
      </c>
      <c r="K191" s="363">
        <v>0</v>
      </c>
      <c r="L191" s="363">
        <v>63912</v>
      </c>
      <c r="M191" s="364">
        <v>2079</v>
      </c>
      <c r="N191" s="351">
        <v>4541</v>
      </c>
      <c r="O191" s="348">
        <v>8346</v>
      </c>
      <c r="P191" s="457">
        <v>0</v>
      </c>
      <c r="Q191" s="348">
        <v>0</v>
      </c>
      <c r="R191" s="457">
        <v>0</v>
      </c>
      <c r="S191" s="348">
        <v>8346</v>
      </c>
      <c r="T191" s="349">
        <v>1892</v>
      </c>
      <c r="U191" s="365">
        <v>72258</v>
      </c>
      <c r="V191" s="366">
        <v>3971</v>
      </c>
      <c r="W191" s="366">
        <v>76229</v>
      </c>
      <c r="X191" s="366">
        <v>5619</v>
      </c>
      <c r="Y191" s="366">
        <v>0</v>
      </c>
      <c r="Z191" s="366">
        <v>81848</v>
      </c>
      <c r="AA191" s="367">
        <v>9533</v>
      </c>
      <c r="AB191" s="368">
        <f t="shared" si="8"/>
        <v>8.5857547466694637</v>
      </c>
    </row>
    <row r="192" spans="1:28" ht="15" thickBot="1" x14ac:dyDescent="0.35">
      <c r="A192" s="4" t="s">
        <v>3442</v>
      </c>
      <c r="B192" s="338" t="s">
        <v>213</v>
      </c>
      <c r="C192" s="332" t="s">
        <v>179</v>
      </c>
      <c r="D192" s="333" t="s">
        <v>1134</v>
      </c>
      <c r="E192" s="334">
        <v>41456</v>
      </c>
      <c r="F192" s="342">
        <v>41820</v>
      </c>
      <c r="G192" s="362">
        <v>10470</v>
      </c>
      <c r="H192" s="363">
        <v>6588</v>
      </c>
      <c r="I192" s="363">
        <v>320173</v>
      </c>
      <c r="J192" s="363">
        <v>0</v>
      </c>
      <c r="K192" s="363">
        <v>225</v>
      </c>
      <c r="L192" s="363">
        <v>326986</v>
      </c>
      <c r="M192" s="364">
        <v>14865</v>
      </c>
      <c r="N192" s="383">
        <v>0</v>
      </c>
      <c r="O192" s="457">
        <v>0</v>
      </c>
      <c r="P192" s="457">
        <v>0</v>
      </c>
      <c r="Q192" s="457">
        <v>0</v>
      </c>
      <c r="R192" s="457">
        <v>0</v>
      </c>
      <c r="S192" s="457">
        <v>0</v>
      </c>
      <c r="T192" s="458">
        <v>0</v>
      </c>
      <c r="U192" s="365">
        <v>326986</v>
      </c>
      <c r="V192" s="366">
        <v>14865</v>
      </c>
      <c r="W192" s="366">
        <v>341851</v>
      </c>
      <c r="X192" s="366">
        <v>5878</v>
      </c>
      <c r="Y192" s="366">
        <v>0</v>
      </c>
      <c r="Z192" s="366">
        <v>347729</v>
      </c>
      <c r="AA192" s="367">
        <v>10470</v>
      </c>
      <c r="AB192" s="368">
        <f t="shared" si="8"/>
        <v>33.211938872970393</v>
      </c>
    </row>
    <row r="193" spans="1:28" ht="15" thickBot="1" x14ac:dyDescent="0.35">
      <c r="A193" s="4" t="s">
        <v>3443</v>
      </c>
      <c r="B193" s="338" t="s">
        <v>214</v>
      </c>
      <c r="C193" s="332" t="s">
        <v>179</v>
      </c>
      <c r="D193" s="333" t="s">
        <v>1134</v>
      </c>
      <c r="E193" s="334">
        <v>41456</v>
      </c>
      <c r="F193" s="342">
        <v>41820</v>
      </c>
      <c r="G193" s="362">
        <v>5735</v>
      </c>
      <c r="H193" s="363">
        <v>4651</v>
      </c>
      <c r="I193" s="363">
        <v>0</v>
      </c>
      <c r="J193" s="363">
        <v>216759</v>
      </c>
      <c r="K193" s="363">
        <v>0</v>
      </c>
      <c r="L193" s="363">
        <v>221410</v>
      </c>
      <c r="M193" s="364">
        <v>15869</v>
      </c>
      <c r="N193" s="351">
        <v>4625</v>
      </c>
      <c r="O193" s="348">
        <v>14771</v>
      </c>
      <c r="P193" s="457">
        <v>0</v>
      </c>
      <c r="Q193" s="457">
        <v>0</v>
      </c>
      <c r="R193" s="457">
        <v>0</v>
      </c>
      <c r="S193" s="348">
        <v>14771</v>
      </c>
      <c r="T193" s="458">
        <v>0</v>
      </c>
      <c r="U193" s="365">
        <v>236181</v>
      </c>
      <c r="V193" s="366">
        <v>15869</v>
      </c>
      <c r="W193" s="366">
        <v>252050</v>
      </c>
      <c r="X193" s="366">
        <v>5614</v>
      </c>
      <c r="Y193" s="366">
        <v>0</v>
      </c>
      <c r="Z193" s="366">
        <v>257664</v>
      </c>
      <c r="AA193" s="367">
        <v>10360</v>
      </c>
      <c r="AB193" s="368">
        <f t="shared" si="8"/>
        <v>24.871042471042472</v>
      </c>
    </row>
    <row r="194" spans="1:28" ht="15" thickBot="1" x14ac:dyDescent="0.35">
      <c r="A194" s="4" t="s">
        <v>3444</v>
      </c>
      <c r="B194" s="338" t="s">
        <v>215</v>
      </c>
      <c r="C194" s="332" t="s">
        <v>179</v>
      </c>
      <c r="D194" s="333" t="s">
        <v>1131</v>
      </c>
      <c r="E194" s="334">
        <v>41426</v>
      </c>
      <c r="F194" s="342">
        <v>41790</v>
      </c>
      <c r="G194" s="362">
        <v>7312</v>
      </c>
      <c r="H194" s="363">
        <v>11460</v>
      </c>
      <c r="I194" s="363">
        <v>304382</v>
      </c>
      <c r="J194" s="446">
        <v>0</v>
      </c>
      <c r="K194" s="446">
        <v>0</v>
      </c>
      <c r="L194" s="363">
        <v>315842</v>
      </c>
      <c r="M194" s="364">
        <v>10206</v>
      </c>
      <c r="N194" s="383">
        <v>0</v>
      </c>
      <c r="O194" s="457">
        <v>0</v>
      </c>
      <c r="P194" s="457">
        <v>0</v>
      </c>
      <c r="Q194" s="457">
        <v>0</v>
      </c>
      <c r="R194" s="457">
        <v>0</v>
      </c>
      <c r="S194" s="457">
        <v>0</v>
      </c>
      <c r="T194" s="458">
        <v>0</v>
      </c>
      <c r="U194" s="365">
        <v>315842</v>
      </c>
      <c r="V194" s="366">
        <v>10206</v>
      </c>
      <c r="W194" s="366">
        <v>326048</v>
      </c>
      <c r="X194" s="366">
        <v>3649</v>
      </c>
      <c r="Y194" s="366">
        <v>0</v>
      </c>
      <c r="Z194" s="366">
        <v>329697</v>
      </c>
      <c r="AA194" s="367">
        <v>7312</v>
      </c>
      <c r="AB194" s="368">
        <f t="shared" si="8"/>
        <v>45.089852297592998</v>
      </c>
    </row>
    <row r="195" spans="1:28" ht="15" thickBot="1" x14ac:dyDescent="0.35">
      <c r="A195" s="4" t="s">
        <v>3445</v>
      </c>
      <c r="B195" s="338" t="s">
        <v>218</v>
      </c>
      <c r="C195" s="332" t="s">
        <v>179</v>
      </c>
      <c r="D195" s="333" t="s">
        <v>1643</v>
      </c>
      <c r="E195" s="334">
        <v>41456</v>
      </c>
      <c r="F195" s="342">
        <v>41820</v>
      </c>
      <c r="G195" s="362">
        <v>7611</v>
      </c>
      <c r="H195" s="363">
        <v>32389</v>
      </c>
      <c r="I195" s="363">
        <v>0</v>
      </c>
      <c r="J195" s="363">
        <v>0</v>
      </c>
      <c r="K195" s="363">
        <v>0</v>
      </c>
      <c r="L195" s="363">
        <v>32389</v>
      </c>
      <c r="M195" s="364">
        <v>106355</v>
      </c>
      <c r="N195" s="351">
        <v>733</v>
      </c>
      <c r="O195" s="348">
        <v>3400</v>
      </c>
      <c r="P195" s="457">
        <v>0</v>
      </c>
      <c r="Q195" s="457">
        <v>0</v>
      </c>
      <c r="R195" s="457">
        <v>0</v>
      </c>
      <c r="S195" s="348">
        <v>3400</v>
      </c>
      <c r="T195" s="458">
        <v>0</v>
      </c>
      <c r="U195" s="365">
        <v>35789</v>
      </c>
      <c r="V195" s="366">
        <v>106355</v>
      </c>
      <c r="W195" s="366">
        <v>142144</v>
      </c>
      <c r="X195" s="366">
        <v>2481</v>
      </c>
      <c r="Y195" s="366">
        <v>0</v>
      </c>
      <c r="Z195" s="366">
        <v>144625</v>
      </c>
      <c r="AA195" s="367">
        <v>8344</v>
      </c>
      <c r="AB195" s="368">
        <f t="shared" si="8"/>
        <v>17.332813998082454</v>
      </c>
    </row>
    <row r="196" spans="1:28" ht="15" thickBot="1" x14ac:dyDescent="0.35">
      <c r="A196" s="4" t="s">
        <v>3446</v>
      </c>
      <c r="B196" s="338" t="s">
        <v>219</v>
      </c>
      <c r="C196" s="332" t="s">
        <v>179</v>
      </c>
      <c r="D196" s="333" t="s">
        <v>1237</v>
      </c>
      <c r="E196" s="334">
        <v>41365</v>
      </c>
      <c r="F196" s="342">
        <v>41729</v>
      </c>
      <c r="G196" s="362">
        <v>7424</v>
      </c>
      <c r="H196" s="363">
        <v>43449</v>
      </c>
      <c r="I196" s="363">
        <v>161147</v>
      </c>
      <c r="J196" s="446">
        <v>0</v>
      </c>
      <c r="K196" s="446">
        <v>0</v>
      </c>
      <c r="L196" s="363">
        <v>204596</v>
      </c>
      <c r="M196" s="364">
        <v>13389</v>
      </c>
      <c r="N196" s="383">
        <v>0</v>
      </c>
      <c r="O196" s="457">
        <v>0</v>
      </c>
      <c r="P196" s="457">
        <v>0</v>
      </c>
      <c r="Q196" s="457">
        <v>0</v>
      </c>
      <c r="R196" s="457">
        <v>0</v>
      </c>
      <c r="S196" s="457">
        <v>0</v>
      </c>
      <c r="T196" s="458">
        <v>0</v>
      </c>
      <c r="U196" s="365">
        <v>204596</v>
      </c>
      <c r="V196" s="366">
        <v>13389</v>
      </c>
      <c r="W196" s="366">
        <v>217985</v>
      </c>
      <c r="X196" s="366">
        <v>1855</v>
      </c>
      <c r="Y196" s="366">
        <v>0</v>
      </c>
      <c r="Z196" s="366">
        <v>219840</v>
      </c>
      <c r="AA196" s="367">
        <v>7424</v>
      </c>
      <c r="AB196" s="368">
        <f t="shared" si="8"/>
        <v>29.612068965517242</v>
      </c>
    </row>
    <row r="197" spans="1:28" ht="15" thickBot="1" x14ac:dyDescent="0.35">
      <c r="A197" s="4" t="s">
        <v>3447</v>
      </c>
      <c r="B197" s="338" t="s">
        <v>220</v>
      </c>
      <c r="C197" s="332" t="s">
        <v>179</v>
      </c>
      <c r="D197" s="333" t="s">
        <v>1678</v>
      </c>
      <c r="E197" s="334">
        <v>41275</v>
      </c>
      <c r="F197" s="342">
        <v>41639</v>
      </c>
      <c r="G197" s="362">
        <v>9765</v>
      </c>
      <c r="H197" s="363">
        <v>40905</v>
      </c>
      <c r="I197" s="363">
        <v>299448</v>
      </c>
      <c r="J197" s="446">
        <v>0</v>
      </c>
      <c r="K197" s="446">
        <v>0</v>
      </c>
      <c r="L197" s="363">
        <v>340353</v>
      </c>
      <c r="M197" s="364">
        <v>17073</v>
      </c>
      <c r="N197" s="383">
        <v>0</v>
      </c>
      <c r="O197" s="457">
        <v>0</v>
      </c>
      <c r="P197" s="457">
        <v>0</v>
      </c>
      <c r="Q197" s="457">
        <v>0</v>
      </c>
      <c r="R197" s="457">
        <v>0</v>
      </c>
      <c r="S197" s="457">
        <v>0</v>
      </c>
      <c r="T197" s="458">
        <v>0</v>
      </c>
      <c r="U197" s="365">
        <v>340353</v>
      </c>
      <c r="V197" s="366">
        <v>17073</v>
      </c>
      <c r="W197" s="366">
        <v>357426</v>
      </c>
      <c r="X197" s="366">
        <v>4873</v>
      </c>
      <c r="Y197" s="366">
        <v>0</v>
      </c>
      <c r="Z197" s="366">
        <v>362299</v>
      </c>
      <c r="AA197" s="367">
        <v>9765</v>
      </c>
      <c r="AB197" s="368">
        <f t="shared" si="8"/>
        <v>37.101792114695343</v>
      </c>
    </row>
    <row r="198" spans="1:28" ht="15" thickBot="1" x14ac:dyDescent="0.35">
      <c r="A198" s="4" t="s">
        <v>3448</v>
      </c>
      <c r="B198" s="338" t="s">
        <v>221</v>
      </c>
      <c r="C198" s="332" t="s">
        <v>179</v>
      </c>
      <c r="D198" s="333" t="s">
        <v>1692</v>
      </c>
      <c r="E198" s="334">
        <v>41456</v>
      </c>
      <c r="F198" s="342">
        <v>41820</v>
      </c>
      <c r="G198" s="362">
        <v>6030</v>
      </c>
      <c r="H198" s="363">
        <v>28384</v>
      </c>
      <c r="I198" s="363">
        <v>0</v>
      </c>
      <c r="J198" s="363">
        <v>0</v>
      </c>
      <c r="K198" s="363">
        <v>47977</v>
      </c>
      <c r="L198" s="363">
        <v>76361</v>
      </c>
      <c r="M198" s="364">
        <v>4824</v>
      </c>
      <c r="N198" s="351">
        <v>3593</v>
      </c>
      <c r="O198" s="348">
        <v>16887</v>
      </c>
      <c r="P198" s="348">
        <v>0</v>
      </c>
      <c r="Q198" s="348">
        <v>0</v>
      </c>
      <c r="R198" s="348">
        <v>56474</v>
      </c>
      <c r="S198" s="348">
        <v>73361</v>
      </c>
      <c r="T198" s="349">
        <v>2875</v>
      </c>
      <c r="U198" s="365">
        <v>149722</v>
      </c>
      <c r="V198" s="366">
        <v>7699</v>
      </c>
      <c r="W198" s="366">
        <v>157421</v>
      </c>
      <c r="X198" s="366">
        <v>5671</v>
      </c>
      <c r="Y198" s="366">
        <v>0</v>
      </c>
      <c r="Z198" s="366">
        <v>163092</v>
      </c>
      <c r="AA198" s="367">
        <v>9623</v>
      </c>
      <c r="AB198" s="368">
        <f t="shared" si="8"/>
        <v>16.948145069105269</v>
      </c>
    </row>
    <row r="199" spans="1:28" ht="15" thickBot="1" x14ac:dyDescent="0.35">
      <c r="A199" s="4" t="s">
        <v>3449</v>
      </c>
      <c r="B199" s="338" t="s">
        <v>222</v>
      </c>
      <c r="C199" s="332" t="s">
        <v>179</v>
      </c>
      <c r="D199" s="333" t="s">
        <v>1428</v>
      </c>
      <c r="E199" s="334">
        <v>41275</v>
      </c>
      <c r="F199" s="342">
        <v>41639</v>
      </c>
      <c r="G199" s="362">
        <v>4568</v>
      </c>
      <c r="H199" s="363">
        <v>11382</v>
      </c>
      <c r="I199" s="363">
        <v>0</v>
      </c>
      <c r="J199" s="363">
        <v>60603</v>
      </c>
      <c r="K199" s="363">
        <v>0</v>
      </c>
      <c r="L199" s="363">
        <v>71985</v>
      </c>
      <c r="M199" s="364">
        <v>3766</v>
      </c>
      <c r="N199" s="351">
        <v>3088</v>
      </c>
      <c r="O199" s="348">
        <v>7694</v>
      </c>
      <c r="P199" s="348">
        <v>0</v>
      </c>
      <c r="Q199" s="348">
        <v>0</v>
      </c>
      <c r="R199" s="348">
        <v>0</v>
      </c>
      <c r="S199" s="348">
        <v>7694</v>
      </c>
      <c r="T199" s="349">
        <v>0</v>
      </c>
      <c r="U199" s="365">
        <v>79679</v>
      </c>
      <c r="V199" s="366">
        <v>3766</v>
      </c>
      <c r="W199" s="366">
        <v>83445</v>
      </c>
      <c r="X199" s="366">
        <v>3821</v>
      </c>
      <c r="Y199" s="366">
        <v>0</v>
      </c>
      <c r="Z199" s="366">
        <v>87266</v>
      </c>
      <c r="AA199" s="367">
        <v>7656</v>
      </c>
      <c r="AB199" s="368">
        <f t="shared" si="8"/>
        <v>11.398380355276908</v>
      </c>
    </row>
    <row r="200" spans="1:28" ht="15" thickBot="1" x14ac:dyDescent="0.35">
      <c r="A200" s="4" t="s">
        <v>3450</v>
      </c>
      <c r="B200" s="338" t="s">
        <v>223</v>
      </c>
      <c r="C200" s="332" t="s">
        <v>179</v>
      </c>
      <c r="D200" s="333" t="s">
        <v>1131</v>
      </c>
      <c r="E200" s="334">
        <v>41456</v>
      </c>
      <c r="F200" s="342">
        <v>41820</v>
      </c>
      <c r="G200" s="362">
        <v>8245</v>
      </c>
      <c r="H200" s="363">
        <v>13093</v>
      </c>
      <c r="I200" s="363">
        <v>401971</v>
      </c>
      <c r="J200" s="363">
        <v>87780</v>
      </c>
      <c r="K200" s="363">
        <v>0</v>
      </c>
      <c r="L200" s="363">
        <v>502844</v>
      </c>
      <c r="M200" s="364">
        <v>23106</v>
      </c>
      <c r="N200" s="351">
        <v>109</v>
      </c>
      <c r="O200" s="348">
        <v>0</v>
      </c>
      <c r="P200" s="348">
        <v>0</v>
      </c>
      <c r="Q200" s="348">
        <v>0</v>
      </c>
      <c r="R200" s="348">
        <v>0</v>
      </c>
      <c r="S200" s="348">
        <v>0</v>
      </c>
      <c r="T200" s="349">
        <v>0</v>
      </c>
      <c r="U200" s="365">
        <v>502844</v>
      </c>
      <c r="V200" s="366">
        <v>23106</v>
      </c>
      <c r="W200" s="366">
        <v>525950</v>
      </c>
      <c r="X200" s="366">
        <v>4975</v>
      </c>
      <c r="Y200" s="366">
        <v>0</v>
      </c>
      <c r="Z200" s="366">
        <v>530925</v>
      </c>
      <c r="AA200" s="367">
        <v>8354</v>
      </c>
      <c r="AB200" s="368">
        <f t="shared" si="8"/>
        <v>63.553387598755087</v>
      </c>
    </row>
    <row r="201" spans="1:28" ht="15" thickBot="1" x14ac:dyDescent="0.35">
      <c r="A201" s="4" t="s">
        <v>3451</v>
      </c>
      <c r="B201" s="338" t="s">
        <v>224</v>
      </c>
      <c r="C201" s="332" t="s">
        <v>179</v>
      </c>
      <c r="D201" s="333" t="s">
        <v>1732</v>
      </c>
      <c r="E201" s="334">
        <v>41275</v>
      </c>
      <c r="F201" s="342">
        <v>41639</v>
      </c>
      <c r="G201" s="362">
        <v>8640</v>
      </c>
      <c r="H201" s="363">
        <v>49675</v>
      </c>
      <c r="I201" s="363">
        <v>186065</v>
      </c>
      <c r="J201" s="363">
        <v>0</v>
      </c>
      <c r="K201" s="363">
        <v>0</v>
      </c>
      <c r="L201" s="363">
        <v>235740</v>
      </c>
      <c r="M201" s="364">
        <v>5373</v>
      </c>
      <c r="N201" s="383">
        <v>0</v>
      </c>
      <c r="O201" s="457">
        <v>0</v>
      </c>
      <c r="P201" s="457">
        <v>0</v>
      </c>
      <c r="Q201" s="457">
        <v>0</v>
      </c>
      <c r="R201" s="457">
        <v>0</v>
      </c>
      <c r="S201" s="457">
        <v>0</v>
      </c>
      <c r="T201" s="458">
        <v>0</v>
      </c>
      <c r="U201" s="365">
        <v>235740</v>
      </c>
      <c r="V201" s="366">
        <v>5373</v>
      </c>
      <c r="W201" s="366">
        <v>241113</v>
      </c>
      <c r="X201" s="366">
        <v>4312</v>
      </c>
      <c r="Y201" s="366">
        <v>0</v>
      </c>
      <c r="Z201" s="366">
        <v>245425</v>
      </c>
      <c r="AA201" s="367">
        <v>8640</v>
      </c>
      <c r="AB201" s="368">
        <f t="shared" si="8"/>
        <v>28.405671296296298</v>
      </c>
    </row>
    <row r="202" spans="1:28" ht="15" thickBot="1" x14ac:dyDescent="0.35">
      <c r="A202" s="4" t="s">
        <v>3452</v>
      </c>
      <c r="B202" s="338" t="s">
        <v>225</v>
      </c>
      <c r="C202" s="332" t="s">
        <v>179</v>
      </c>
      <c r="D202" s="333" t="s">
        <v>1145</v>
      </c>
      <c r="E202" s="334">
        <v>41548</v>
      </c>
      <c r="F202" s="342">
        <v>41912</v>
      </c>
      <c r="G202" s="362">
        <v>9969</v>
      </c>
      <c r="H202" s="363">
        <v>20127</v>
      </c>
      <c r="I202" s="363">
        <v>405538</v>
      </c>
      <c r="J202" s="446">
        <v>0</v>
      </c>
      <c r="K202" s="363">
        <v>119</v>
      </c>
      <c r="L202" s="363">
        <v>425784</v>
      </c>
      <c r="M202" s="364">
        <v>31351</v>
      </c>
      <c r="N202" s="383">
        <v>0</v>
      </c>
      <c r="O202" s="457">
        <v>0</v>
      </c>
      <c r="P202" s="457">
        <v>0</v>
      </c>
      <c r="Q202" s="457">
        <v>0</v>
      </c>
      <c r="R202" s="457">
        <v>0</v>
      </c>
      <c r="S202" s="457">
        <v>0</v>
      </c>
      <c r="T202" s="458">
        <v>0</v>
      </c>
      <c r="U202" s="365">
        <v>425784</v>
      </c>
      <c r="V202" s="366">
        <v>31351</v>
      </c>
      <c r="W202" s="366">
        <v>457135</v>
      </c>
      <c r="X202" s="366">
        <v>5876</v>
      </c>
      <c r="Y202" s="366">
        <v>0</v>
      </c>
      <c r="Z202" s="366">
        <v>463011</v>
      </c>
      <c r="AA202" s="367">
        <v>9969</v>
      </c>
      <c r="AB202" s="368">
        <f t="shared" si="8"/>
        <v>46.445079747216369</v>
      </c>
    </row>
    <row r="203" spans="1:28" ht="15" thickBot="1" x14ac:dyDescent="0.35">
      <c r="A203" s="4" t="s">
        <v>3453</v>
      </c>
      <c r="B203" s="338" t="s">
        <v>226</v>
      </c>
      <c r="C203" s="332" t="s">
        <v>179</v>
      </c>
      <c r="D203" s="333" t="s">
        <v>1111</v>
      </c>
      <c r="E203" s="334">
        <v>41365</v>
      </c>
      <c r="F203" s="342">
        <v>41729</v>
      </c>
      <c r="G203" s="362">
        <v>7034</v>
      </c>
      <c r="H203" s="363">
        <v>22452</v>
      </c>
      <c r="I203" s="363">
        <v>126238</v>
      </c>
      <c r="J203" s="363">
        <v>0</v>
      </c>
      <c r="K203" s="363">
        <v>0</v>
      </c>
      <c r="L203" s="363">
        <v>148690</v>
      </c>
      <c r="M203" s="364">
        <v>1694</v>
      </c>
      <c r="N203" s="383">
        <v>0</v>
      </c>
      <c r="O203" s="457">
        <v>0</v>
      </c>
      <c r="P203" s="457">
        <v>0</v>
      </c>
      <c r="Q203" s="457">
        <v>0</v>
      </c>
      <c r="R203" s="457">
        <v>0</v>
      </c>
      <c r="S203" s="457">
        <v>0</v>
      </c>
      <c r="T203" s="458">
        <v>0</v>
      </c>
      <c r="U203" s="365">
        <v>148690</v>
      </c>
      <c r="V203" s="366">
        <v>1694</v>
      </c>
      <c r="W203" s="366">
        <v>150384</v>
      </c>
      <c r="X203" s="366">
        <v>2500</v>
      </c>
      <c r="Y203" s="366">
        <v>0</v>
      </c>
      <c r="Z203" s="366">
        <v>152884</v>
      </c>
      <c r="AA203" s="367">
        <v>7034</v>
      </c>
      <c r="AB203" s="368">
        <f t="shared" si="8"/>
        <v>21.735001421666194</v>
      </c>
    </row>
    <row r="204" spans="1:28" ht="15" thickBot="1" x14ac:dyDescent="0.35">
      <c r="A204" s="4" t="s">
        <v>3454</v>
      </c>
      <c r="B204" s="338" t="s">
        <v>227</v>
      </c>
      <c r="C204" s="332" t="s">
        <v>179</v>
      </c>
      <c r="D204" s="333" t="s">
        <v>1504</v>
      </c>
      <c r="E204" s="334">
        <v>41456</v>
      </c>
      <c r="F204" s="342">
        <v>41820</v>
      </c>
      <c r="G204" s="362">
        <v>8833</v>
      </c>
      <c r="H204" s="363">
        <v>42000</v>
      </c>
      <c r="I204" s="363">
        <v>246791</v>
      </c>
      <c r="J204" s="446">
        <v>0</v>
      </c>
      <c r="K204" s="363">
        <v>50294</v>
      </c>
      <c r="L204" s="363">
        <v>339085</v>
      </c>
      <c r="M204" s="364">
        <v>51050</v>
      </c>
      <c r="N204" s="383">
        <v>0</v>
      </c>
      <c r="O204" s="457">
        <v>0</v>
      </c>
      <c r="P204" s="457">
        <v>0</v>
      </c>
      <c r="Q204" s="457">
        <v>0</v>
      </c>
      <c r="R204" s="457">
        <v>0</v>
      </c>
      <c r="S204" s="457">
        <v>0</v>
      </c>
      <c r="T204" s="458">
        <v>0</v>
      </c>
      <c r="U204" s="365">
        <v>339085</v>
      </c>
      <c r="V204" s="366">
        <v>51050</v>
      </c>
      <c r="W204" s="366">
        <v>390135</v>
      </c>
      <c r="X204" s="366">
        <v>4786</v>
      </c>
      <c r="Y204" s="366">
        <v>0</v>
      </c>
      <c r="Z204" s="366">
        <v>394921</v>
      </c>
      <c r="AA204" s="367">
        <v>8833</v>
      </c>
      <c r="AB204" s="368">
        <f t="shared" si="8"/>
        <v>44.709724895279066</v>
      </c>
    </row>
    <row r="205" spans="1:28" ht="15" thickBot="1" x14ac:dyDescent="0.35">
      <c r="A205" s="4" t="s">
        <v>3455</v>
      </c>
      <c r="B205" s="338" t="s">
        <v>228</v>
      </c>
      <c r="C205" s="332" t="s">
        <v>179</v>
      </c>
      <c r="D205" s="333" t="s">
        <v>1152</v>
      </c>
      <c r="E205" s="334">
        <v>41456</v>
      </c>
      <c r="F205" s="342">
        <v>41820</v>
      </c>
      <c r="G205" s="362">
        <v>2824</v>
      </c>
      <c r="H205" s="363">
        <v>6930</v>
      </c>
      <c r="I205" s="363">
        <v>225412</v>
      </c>
      <c r="J205" s="363">
        <v>0</v>
      </c>
      <c r="K205" s="363">
        <v>0</v>
      </c>
      <c r="L205" s="363">
        <v>232342</v>
      </c>
      <c r="M205" s="364">
        <v>27691</v>
      </c>
      <c r="N205" s="351">
        <v>4607</v>
      </c>
      <c r="O205" s="348">
        <v>11305</v>
      </c>
      <c r="P205" s="348">
        <v>0</v>
      </c>
      <c r="Q205" s="457">
        <v>0</v>
      </c>
      <c r="R205" s="348">
        <v>68782</v>
      </c>
      <c r="S205" s="348">
        <v>80087</v>
      </c>
      <c r="T205" s="458">
        <v>0</v>
      </c>
      <c r="U205" s="365">
        <v>312429</v>
      </c>
      <c r="V205" s="366">
        <v>27691</v>
      </c>
      <c r="W205" s="366">
        <v>340120</v>
      </c>
      <c r="X205" s="366">
        <v>4027</v>
      </c>
      <c r="Y205" s="366">
        <v>0</v>
      </c>
      <c r="Z205" s="366">
        <v>344147</v>
      </c>
      <c r="AA205" s="367">
        <v>7431</v>
      </c>
      <c r="AB205" s="368">
        <f t="shared" si="8"/>
        <v>46.312340196474231</v>
      </c>
    </row>
    <row r="206" spans="1:28" ht="15" thickBot="1" x14ac:dyDescent="0.35">
      <c r="A206" s="4" t="s">
        <v>3456</v>
      </c>
      <c r="B206" s="338" t="s">
        <v>229</v>
      </c>
      <c r="C206" s="332" t="s">
        <v>179</v>
      </c>
      <c r="D206" s="333" t="s">
        <v>1225</v>
      </c>
      <c r="E206" s="334">
        <v>41275</v>
      </c>
      <c r="F206" s="342">
        <v>41639</v>
      </c>
      <c r="G206" s="362">
        <v>8248</v>
      </c>
      <c r="H206" s="363">
        <v>45640</v>
      </c>
      <c r="I206" s="363">
        <v>470126</v>
      </c>
      <c r="J206" s="363">
        <v>0</v>
      </c>
      <c r="K206" s="363">
        <v>0</v>
      </c>
      <c r="L206" s="363">
        <v>515766</v>
      </c>
      <c r="M206" s="364">
        <v>29942</v>
      </c>
      <c r="N206" s="351">
        <v>3255</v>
      </c>
      <c r="O206" s="348">
        <v>0</v>
      </c>
      <c r="P206" s="348">
        <v>0</v>
      </c>
      <c r="Q206" s="348">
        <v>0</v>
      </c>
      <c r="R206" s="348">
        <v>0</v>
      </c>
      <c r="S206" s="348">
        <v>0</v>
      </c>
      <c r="T206" s="349">
        <v>0</v>
      </c>
      <c r="U206" s="365">
        <v>515766</v>
      </c>
      <c r="V206" s="366">
        <v>29942</v>
      </c>
      <c r="W206" s="366">
        <v>545708</v>
      </c>
      <c r="X206" s="366">
        <v>6779</v>
      </c>
      <c r="Y206" s="366">
        <v>0</v>
      </c>
      <c r="Z206" s="366">
        <v>552487</v>
      </c>
      <c r="AA206" s="367">
        <v>11503</v>
      </c>
      <c r="AB206" s="368">
        <f t="shared" si="8"/>
        <v>48.029818308267409</v>
      </c>
    </row>
    <row r="207" spans="1:28" ht="15" thickBot="1" x14ac:dyDescent="0.35">
      <c r="A207" s="4" t="s">
        <v>3457</v>
      </c>
      <c r="B207" s="338" t="s">
        <v>230</v>
      </c>
      <c r="C207" s="332" t="s">
        <v>179</v>
      </c>
      <c r="D207" s="333" t="s">
        <v>1237</v>
      </c>
      <c r="E207" s="334">
        <v>41275</v>
      </c>
      <c r="F207" s="342">
        <v>41639</v>
      </c>
      <c r="G207" s="362">
        <v>6226</v>
      </c>
      <c r="H207" s="363">
        <v>34252</v>
      </c>
      <c r="I207" s="363">
        <v>176923</v>
      </c>
      <c r="J207" s="363">
        <v>0</v>
      </c>
      <c r="K207" s="363">
        <v>0</v>
      </c>
      <c r="L207" s="363">
        <v>211175</v>
      </c>
      <c r="M207" s="364">
        <v>0</v>
      </c>
      <c r="N207" s="351">
        <v>2665</v>
      </c>
      <c r="O207" s="348">
        <v>9844</v>
      </c>
      <c r="P207" s="348">
        <v>10710</v>
      </c>
      <c r="Q207" s="348">
        <v>0</v>
      </c>
      <c r="R207" s="348">
        <v>1350</v>
      </c>
      <c r="S207" s="348">
        <v>21904</v>
      </c>
      <c r="T207" s="458">
        <v>0</v>
      </c>
      <c r="U207" s="365">
        <v>233079</v>
      </c>
      <c r="V207" s="366">
        <v>0</v>
      </c>
      <c r="W207" s="366">
        <v>233079</v>
      </c>
      <c r="X207" s="366">
        <v>4437</v>
      </c>
      <c r="Y207" s="366">
        <v>0</v>
      </c>
      <c r="Z207" s="366">
        <v>237516</v>
      </c>
      <c r="AA207" s="367">
        <v>8891</v>
      </c>
      <c r="AB207" s="368">
        <f t="shared" si="8"/>
        <v>26.714205376223148</v>
      </c>
    </row>
    <row r="208" spans="1:28" ht="15" thickBot="1" x14ac:dyDescent="0.35">
      <c r="A208" s="4" t="s">
        <v>3458</v>
      </c>
      <c r="B208" s="338" t="s">
        <v>231</v>
      </c>
      <c r="C208" s="332" t="s">
        <v>179</v>
      </c>
      <c r="D208" s="333" t="s">
        <v>1408</v>
      </c>
      <c r="E208" s="334">
        <v>41456</v>
      </c>
      <c r="F208" s="342">
        <v>41820</v>
      </c>
      <c r="G208" s="362">
        <v>2425</v>
      </c>
      <c r="H208" s="363">
        <v>17406</v>
      </c>
      <c r="I208" s="363">
        <v>31804</v>
      </c>
      <c r="J208" s="363">
        <v>0</v>
      </c>
      <c r="K208" s="363">
        <v>0</v>
      </c>
      <c r="L208" s="363">
        <v>49210</v>
      </c>
      <c r="M208" s="364">
        <v>13492</v>
      </c>
      <c r="N208" s="351">
        <v>5725</v>
      </c>
      <c r="O208" s="348">
        <v>29003</v>
      </c>
      <c r="P208" s="348">
        <v>0</v>
      </c>
      <c r="Q208" s="348">
        <v>0</v>
      </c>
      <c r="R208" s="348">
        <v>8691</v>
      </c>
      <c r="S208" s="348">
        <v>37694</v>
      </c>
      <c r="T208" s="349">
        <v>0</v>
      </c>
      <c r="U208" s="365">
        <v>86904</v>
      </c>
      <c r="V208" s="366">
        <v>13492</v>
      </c>
      <c r="W208" s="366">
        <v>100396</v>
      </c>
      <c r="X208" s="366">
        <v>4798</v>
      </c>
      <c r="Y208" s="366">
        <v>1257</v>
      </c>
      <c r="Z208" s="366">
        <v>106451</v>
      </c>
      <c r="AA208" s="367">
        <v>8150</v>
      </c>
      <c r="AB208" s="368">
        <f t="shared" si="8"/>
        <v>13.061472392638036</v>
      </c>
    </row>
    <row r="209" spans="1:28" ht="15" thickBot="1" x14ac:dyDescent="0.35">
      <c r="A209" s="4" t="s">
        <v>3459</v>
      </c>
      <c r="B209" s="338" t="s">
        <v>232</v>
      </c>
      <c r="C209" s="332" t="s">
        <v>179</v>
      </c>
      <c r="D209" s="333" t="s">
        <v>1145</v>
      </c>
      <c r="E209" s="334">
        <v>41548</v>
      </c>
      <c r="F209" s="342">
        <v>41912</v>
      </c>
      <c r="G209" s="362">
        <v>7580</v>
      </c>
      <c r="H209" s="363">
        <v>15531</v>
      </c>
      <c r="I209" s="363">
        <v>305332</v>
      </c>
      <c r="J209" s="446">
        <v>0</v>
      </c>
      <c r="K209" s="363">
        <v>4476</v>
      </c>
      <c r="L209" s="363">
        <v>325339</v>
      </c>
      <c r="M209" s="364">
        <v>25371</v>
      </c>
      <c r="N209" s="383">
        <v>0</v>
      </c>
      <c r="O209" s="457">
        <v>0</v>
      </c>
      <c r="P209" s="457">
        <v>0</v>
      </c>
      <c r="Q209" s="457">
        <v>0</v>
      </c>
      <c r="R209" s="457">
        <v>0</v>
      </c>
      <c r="S209" s="457">
        <v>0</v>
      </c>
      <c r="T209" s="458">
        <v>0</v>
      </c>
      <c r="U209" s="365">
        <v>325339</v>
      </c>
      <c r="V209" s="366">
        <v>25371</v>
      </c>
      <c r="W209" s="366">
        <v>350710</v>
      </c>
      <c r="X209" s="366">
        <v>4467</v>
      </c>
      <c r="Y209" s="366">
        <v>0</v>
      </c>
      <c r="Z209" s="366">
        <v>355177</v>
      </c>
      <c r="AA209" s="367">
        <v>7580</v>
      </c>
      <c r="AB209" s="368">
        <f t="shared" si="8"/>
        <v>46.857124010554088</v>
      </c>
    </row>
    <row r="210" spans="1:28" ht="15" thickBot="1" x14ac:dyDescent="0.35">
      <c r="A210" s="4" t="s">
        <v>3460</v>
      </c>
      <c r="B210" s="338" t="s">
        <v>233</v>
      </c>
      <c r="C210" s="332" t="s">
        <v>179</v>
      </c>
      <c r="D210" s="333" t="s">
        <v>1119</v>
      </c>
      <c r="E210" s="334">
        <v>41275</v>
      </c>
      <c r="F210" s="342">
        <v>41639</v>
      </c>
      <c r="G210" s="362">
        <v>11480</v>
      </c>
      <c r="H210" s="363">
        <v>41028</v>
      </c>
      <c r="I210" s="363">
        <v>329620</v>
      </c>
      <c r="J210" s="363">
        <v>0</v>
      </c>
      <c r="K210" s="363">
        <v>0</v>
      </c>
      <c r="L210" s="363">
        <v>370648</v>
      </c>
      <c r="M210" s="364">
        <v>24251</v>
      </c>
      <c r="N210" s="383">
        <v>0</v>
      </c>
      <c r="O210" s="457">
        <v>0</v>
      </c>
      <c r="P210" s="457">
        <v>0</v>
      </c>
      <c r="Q210" s="457">
        <v>0</v>
      </c>
      <c r="R210" s="457">
        <v>0</v>
      </c>
      <c r="S210" s="457">
        <v>0</v>
      </c>
      <c r="T210" s="458">
        <v>0</v>
      </c>
      <c r="U210" s="365">
        <v>370648</v>
      </c>
      <c r="V210" s="366">
        <v>24251</v>
      </c>
      <c r="W210" s="366">
        <v>394899</v>
      </c>
      <c r="X210" s="366">
        <v>5729</v>
      </c>
      <c r="Y210" s="366">
        <v>0</v>
      </c>
      <c r="Z210" s="366">
        <v>400628</v>
      </c>
      <c r="AA210" s="367">
        <v>11480</v>
      </c>
      <c r="AB210" s="368">
        <f t="shared" si="8"/>
        <v>34.897909407665509</v>
      </c>
    </row>
    <row r="211" spans="1:28" ht="15" thickBot="1" x14ac:dyDescent="0.35">
      <c r="A211" s="4" t="s">
        <v>3461</v>
      </c>
      <c r="B211" s="338" t="s">
        <v>234</v>
      </c>
      <c r="C211" s="332" t="s">
        <v>179</v>
      </c>
      <c r="D211" s="333" t="s">
        <v>1214</v>
      </c>
      <c r="E211" s="334">
        <v>41365</v>
      </c>
      <c r="F211" s="342">
        <v>41729</v>
      </c>
      <c r="G211" s="362">
        <v>7798</v>
      </c>
      <c r="H211" s="363">
        <v>22177</v>
      </c>
      <c r="I211" s="363">
        <v>154263</v>
      </c>
      <c r="J211" s="363">
        <v>0</v>
      </c>
      <c r="K211" s="363">
        <v>0</v>
      </c>
      <c r="L211" s="363">
        <v>176440</v>
      </c>
      <c r="M211" s="364">
        <v>20449</v>
      </c>
      <c r="N211" s="383">
        <v>0</v>
      </c>
      <c r="O211" s="457">
        <v>0</v>
      </c>
      <c r="P211" s="457">
        <v>0</v>
      </c>
      <c r="Q211" s="457">
        <v>0</v>
      </c>
      <c r="R211" s="457">
        <v>0</v>
      </c>
      <c r="S211" s="457">
        <v>0</v>
      </c>
      <c r="T211" s="458">
        <v>0</v>
      </c>
      <c r="U211" s="365">
        <v>176440</v>
      </c>
      <c r="V211" s="366">
        <v>20449</v>
      </c>
      <c r="W211" s="366">
        <v>196889</v>
      </c>
      <c r="X211" s="366">
        <v>3892</v>
      </c>
      <c r="Y211" s="366">
        <v>0</v>
      </c>
      <c r="Z211" s="366">
        <v>200781</v>
      </c>
      <c r="AA211" s="367">
        <v>7798</v>
      </c>
      <c r="AB211" s="368">
        <f t="shared" si="8"/>
        <v>25.747755834829444</v>
      </c>
    </row>
    <row r="212" spans="1:28" ht="15" thickBot="1" x14ac:dyDescent="0.35">
      <c r="A212" s="4" t="s">
        <v>3462</v>
      </c>
      <c r="B212" s="338" t="s">
        <v>235</v>
      </c>
      <c r="C212" s="332" t="s">
        <v>179</v>
      </c>
      <c r="D212" s="333" t="s">
        <v>1106</v>
      </c>
      <c r="E212" s="334">
        <v>41456</v>
      </c>
      <c r="F212" s="342">
        <v>41820</v>
      </c>
      <c r="G212" s="362">
        <v>4446</v>
      </c>
      <c r="H212" s="363">
        <v>23694</v>
      </c>
      <c r="I212" s="363">
        <v>47626</v>
      </c>
      <c r="J212" s="363">
        <v>79871</v>
      </c>
      <c r="K212" s="363">
        <v>0</v>
      </c>
      <c r="L212" s="363">
        <v>151191</v>
      </c>
      <c r="M212" s="364">
        <v>35523</v>
      </c>
      <c r="N212" s="351">
        <v>2911</v>
      </c>
      <c r="O212" s="348">
        <v>15513</v>
      </c>
      <c r="P212" s="348">
        <v>0</v>
      </c>
      <c r="Q212" s="348">
        <v>22474</v>
      </c>
      <c r="R212" s="348">
        <v>0</v>
      </c>
      <c r="S212" s="348">
        <v>37987</v>
      </c>
      <c r="T212" s="349">
        <v>0</v>
      </c>
      <c r="U212" s="365">
        <v>189178</v>
      </c>
      <c r="V212" s="366">
        <v>35523</v>
      </c>
      <c r="W212" s="366">
        <v>224701</v>
      </c>
      <c r="X212" s="366">
        <v>3987</v>
      </c>
      <c r="Y212" s="366">
        <v>0</v>
      </c>
      <c r="Z212" s="366">
        <v>228688</v>
      </c>
      <c r="AA212" s="367">
        <v>7357</v>
      </c>
      <c r="AB212" s="368">
        <f t="shared" si="8"/>
        <v>31.084409406007882</v>
      </c>
    </row>
    <row r="213" spans="1:28" ht="15" thickBot="1" x14ac:dyDescent="0.35">
      <c r="A213" s="4" t="s">
        <v>3463</v>
      </c>
      <c r="B213" s="338" t="s">
        <v>236</v>
      </c>
      <c r="C213" s="332" t="s">
        <v>179</v>
      </c>
      <c r="D213" s="333" t="s">
        <v>1085</v>
      </c>
      <c r="E213" s="334">
        <v>41275</v>
      </c>
      <c r="F213" s="342">
        <v>41639</v>
      </c>
      <c r="G213" s="362">
        <v>7101</v>
      </c>
      <c r="H213" s="363">
        <v>27689</v>
      </c>
      <c r="I213" s="363">
        <v>164799</v>
      </c>
      <c r="J213" s="363">
        <v>0</v>
      </c>
      <c r="K213" s="363">
        <v>38638</v>
      </c>
      <c r="L213" s="363">
        <v>231126</v>
      </c>
      <c r="M213" s="364">
        <v>18640</v>
      </c>
      <c r="N213" s="351">
        <v>2</v>
      </c>
      <c r="O213" s="348">
        <v>0</v>
      </c>
      <c r="P213" s="457">
        <v>0</v>
      </c>
      <c r="Q213" s="457">
        <v>0</v>
      </c>
      <c r="R213" s="457">
        <v>0</v>
      </c>
      <c r="S213" s="457">
        <v>0</v>
      </c>
      <c r="T213" s="458">
        <v>0</v>
      </c>
      <c r="U213" s="365">
        <v>231126</v>
      </c>
      <c r="V213" s="366">
        <v>18640</v>
      </c>
      <c r="W213" s="366">
        <v>249766</v>
      </c>
      <c r="X213" s="366">
        <v>3545</v>
      </c>
      <c r="Y213" s="366">
        <v>0</v>
      </c>
      <c r="Z213" s="366">
        <v>253311</v>
      </c>
      <c r="AA213" s="367">
        <v>7103</v>
      </c>
      <c r="AB213" s="368">
        <f t="shared" si="8"/>
        <v>35.662536956215682</v>
      </c>
    </row>
    <row r="214" spans="1:28" ht="15" thickBot="1" x14ac:dyDescent="0.35">
      <c r="A214" s="4" t="s">
        <v>3464</v>
      </c>
      <c r="B214" s="338" t="s">
        <v>237</v>
      </c>
      <c r="C214" s="332" t="s">
        <v>179</v>
      </c>
      <c r="D214" s="333" t="s">
        <v>1127</v>
      </c>
      <c r="E214" s="334">
        <v>41548</v>
      </c>
      <c r="F214" s="342">
        <v>41912</v>
      </c>
      <c r="G214" s="362">
        <v>1325</v>
      </c>
      <c r="H214" s="363">
        <v>10656</v>
      </c>
      <c r="I214" s="363">
        <v>36677</v>
      </c>
      <c r="J214" s="363">
        <v>0</v>
      </c>
      <c r="K214" s="363">
        <v>0</v>
      </c>
      <c r="L214" s="363">
        <v>47333</v>
      </c>
      <c r="M214" s="364">
        <v>80619</v>
      </c>
      <c r="N214" s="351">
        <v>8692</v>
      </c>
      <c r="O214" s="348">
        <v>69961</v>
      </c>
      <c r="P214" s="348">
        <v>239831</v>
      </c>
      <c r="Q214" s="457">
        <v>0</v>
      </c>
      <c r="R214" s="457">
        <v>0</v>
      </c>
      <c r="S214" s="348">
        <v>309792</v>
      </c>
      <c r="T214" s="458">
        <v>0</v>
      </c>
      <c r="U214" s="365">
        <v>357125</v>
      </c>
      <c r="V214" s="366">
        <v>80619</v>
      </c>
      <c r="W214" s="366">
        <v>437744</v>
      </c>
      <c r="X214" s="366">
        <v>4498</v>
      </c>
      <c r="Y214" s="366">
        <v>0</v>
      </c>
      <c r="Z214" s="366">
        <v>442242</v>
      </c>
      <c r="AA214" s="367">
        <v>10017</v>
      </c>
      <c r="AB214" s="368">
        <f t="shared" si="8"/>
        <v>44.149146451033246</v>
      </c>
    </row>
    <row r="215" spans="1:28" ht="15" thickBot="1" x14ac:dyDescent="0.35">
      <c r="A215" s="4" t="s">
        <v>3465</v>
      </c>
      <c r="B215" s="338" t="s">
        <v>238</v>
      </c>
      <c r="C215" s="332" t="s">
        <v>179</v>
      </c>
      <c r="D215" s="333" t="s">
        <v>1079</v>
      </c>
      <c r="E215" s="334">
        <v>41548</v>
      </c>
      <c r="F215" s="342">
        <v>41912</v>
      </c>
      <c r="G215" s="362">
        <v>3340</v>
      </c>
      <c r="H215" s="363">
        <v>10203</v>
      </c>
      <c r="I215" s="363">
        <v>0</v>
      </c>
      <c r="J215" s="363">
        <v>186543</v>
      </c>
      <c r="K215" s="363">
        <v>0</v>
      </c>
      <c r="L215" s="363">
        <v>196746</v>
      </c>
      <c r="M215" s="364">
        <v>23490</v>
      </c>
      <c r="N215" s="351">
        <v>3932</v>
      </c>
      <c r="O215" s="348">
        <v>12011</v>
      </c>
      <c r="P215" s="348">
        <v>0</v>
      </c>
      <c r="Q215" s="348">
        <v>0</v>
      </c>
      <c r="R215" s="348">
        <v>0</v>
      </c>
      <c r="S215" s="348">
        <v>12011</v>
      </c>
      <c r="T215" s="349">
        <v>0</v>
      </c>
      <c r="U215" s="365">
        <v>208757</v>
      </c>
      <c r="V215" s="366">
        <v>23490</v>
      </c>
      <c r="W215" s="366">
        <v>232247</v>
      </c>
      <c r="X215" s="366">
        <v>4286</v>
      </c>
      <c r="Y215" s="366">
        <v>0</v>
      </c>
      <c r="Z215" s="366">
        <v>236533</v>
      </c>
      <c r="AA215" s="367">
        <v>7272</v>
      </c>
      <c r="AB215" s="368">
        <f t="shared" si="8"/>
        <v>32.5265401540154</v>
      </c>
    </row>
    <row r="216" spans="1:28" ht="15" thickBot="1" x14ac:dyDescent="0.35">
      <c r="A216" s="4" t="s">
        <v>3466</v>
      </c>
      <c r="B216" s="338" t="s">
        <v>239</v>
      </c>
      <c r="C216" s="332" t="s">
        <v>179</v>
      </c>
      <c r="D216" s="333" t="s">
        <v>1509</v>
      </c>
      <c r="E216" s="334">
        <v>41334</v>
      </c>
      <c r="F216" s="342">
        <v>41698</v>
      </c>
      <c r="G216" s="362">
        <v>4069</v>
      </c>
      <c r="H216" s="363">
        <v>24989</v>
      </c>
      <c r="I216" s="363">
        <v>114029</v>
      </c>
      <c r="J216" s="363">
        <v>0</v>
      </c>
      <c r="K216" s="363">
        <v>18303</v>
      </c>
      <c r="L216" s="363">
        <v>157321</v>
      </c>
      <c r="M216" s="364">
        <v>0</v>
      </c>
      <c r="N216" s="351">
        <v>7308</v>
      </c>
      <c r="O216" s="348">
        <v>44879</v>
      </c>
      <c r="P216" s="457">
        <v>0</v>
      </c>
      <c r="Q216" s="348">
        <v>32823</v>
      </c>
      <c r="R216" s="348">
        <v>7300</v>
      </c>
      <c r="S216" s="348">
        <v>85002</v>
      </c>
      <c r="T216" s="458">
        <v>0</v>
      </c>
      <c r="U216" s="365">
        <v>242323</v>
      </c>
      <c r="V216" s="366">
        <v>0</v>
      </c>
      <c r="W216" s="366">
        <v>242323</v>
      </c>
      <c r="X216" s="366">
        <v>6164</v>
      </c>
      <c r="Y216" s="366">
        <v>1355</v>
      </c>
      <c r="Z216" s="366">
        <v>249842</v>
      </c>
      <c r="AA216" s="367">
        <v>11377</v>
      </c>
      <c r="AB216" s="368">
        <f t="shared" si="8"/>
        <v>21.96027072163136</v>
      </c>
    </row>
    <row r="217" spans="1:28" ht="15" thickBot="1" x14ac:dyDescent="0.35">
      <c r="A217" s="4" t="s">
        <v>3467</v>
      </c>
      <c r="B217" s="338" t="s">
        <v>240</v>
      </c>
      <c r="C217" s="332" t="s">
        <v>179</v>
      </c>
      <c r="D217" s="333" t="s">
        <v>1512</v>
      </c>
      <c r="E217" s="334">
        <v>41456</v>
      </c>
      <c r="F217" s="342">
        <v>41820</v>
      </c>
      <c r="G217" s="362">
        <v>4403</v>
      </c>
      <c r="H217" s="363">
        <v>21579</v>
      </c>
      <c r="I217" s="363">
        <v>185411</v>
      </c>
      <c r="J217" s="363">
        <v>0</v>
      </c>
      <c r="K217" s="363">
        <v>0</v>
      </c>
      <c r="L217" s="363">
        <v>206990</v>
      </c>
      <c r="M217" s="364">
        <v>29725</v>
      </c>
      <c r="N217" s="351">
        <v>3983</v>
      </c>
      <c r="O217" s="348">
        <v>19533</v>
      </c>
      <c r="P217" s="348">
        <v>79990</v>
      </c>
      <c r="Q217" s="348">
        <v>0</v>
      </c>
      <c r="R217" s="348">
        <v>0</v>
      </c>
      <c r="S217" s="348">
        <v>99523</v>
      </c>
      <c r="T217" s="349">
        <v>0</v>
      </c>
      <c r="U217" s="365">
        <v>306513</v>
      </c>
      <c r="V217" s="366">
        <v>29725</v>
      </c>
      <c r="W217" s="366">
        <v>336238</v>
      </c>
      <c r="X217" s="366">
        <v>8244</v>
      </c>
      <c r="Y217" s="366">
        <v>0</v>
      </c>
      <c r="Z217" s="366">
        <v>344482</v>
      </c>
      <c r="AA217" s="367">
        <v>8386</v>
      </c>
      <c r="AB217" s="368">
        <f t="shared" si="8"/>
        <v>41.078225614118772</v>
      </c>
    </row>
    <row r="218" spans="1:28" ht="15" thickBot="1" x14ac:dyDescent="0.35">
      <c r="A218" s="4" t="s">
        <v>3468</v>
      </c>
      <c r="B218" s="338" t="s">
        <v>241</v>
      </c>
      <c r="C218" s="332" t="s">
        <v>179</v>
      </c>
      <c r="D218" s="333" t="s">
        <v>1272</v>
      </c>
      <c r="E218" s="334">
        <v>41365</v>
      </c>
      <c r="F218" s="342">
        <v>41729</v>
      </c>
      <c r="G218" s="362">
        <v>9110</v>
      </c>
      <c r="H218" s="363">
        <v>18511</v>
      </c>
      <c r="I218" s="363">
        <v>59557</v>
      </c>
      <c r="J218" s="363">
        <v>138514</v>
      </c>
      <c r="K218" s="363">
        <v>0</v>
      </c>
      <c r="L218" s="363">
        <v>216582</v>
      </c>
      <c r="M218" s="364">
        <v>15865</v>
      </c>
      <c r="N218" s="383">
        <v>0</v>
      </c>
      <c r="O218" s="457">
        <v>0</v>
      </c>
      <c r="P218" s="457">
        <v>0</v>
      </c>
      <c r="Q218" s="457">
        <v>0</v>
      </c>
      <c r="R218" s="457">
        <v>0</v>
      </c>
      <c r="S218" s="457">
        <v>0</v>
      </c>
      <c r="T218" s="458">
        <v>0</v>
      </c>
      <c r="U218" s="365">
        <v>216582</v>
      </c>
      <c r="V218" s="366">
        <v>15865</v>
      </c>
      <c r="W218" s="366">
        <v>232447</v>
      </c>
      <c r="X218" s="366">
        <v>4546</v>
      </c>
      <c r="Y218" s="366">
        <v>0</v>
      </c>
      <c r="Z218" s="366">
        <v>236993</v>
      </c>
      <c r="AA218" s="367">
        <v>9110</v>
      </c>
      <c r="AB218" s="368">
        <f t="shared" si="8"/>
        <v>26.014599341383096</v>
      </c>
    </row>
    <row r="219" spans="1:28" ht="15" thickBot="1" x14ac:dyDescent="0.35">
      <c r="A219" s="4" t="s">
        <v>3469</v>
      </c>
      <c r="B219" s="338" t="s">
        <v>242</v>
      </c>
      <c r="C219" s="332" t="s">
        <v>179</v>
      </c>
      <c r="D219" s="333" t="s">
        <v>1666</v>
      </c>
      <c r="E219" s="334">
        <v>41456</v>
      </c>
      <c r="F219" s="342">
        <v>41820</v>
      </c>
      <c r="G219" s="362">
        <v>8599</v>
      </c>
      <c r="H219" s="363">
        <v>47946</v>
      </c>
      <c r="I219" s="363">
        <v>0</v>
      </c>
      <c r="J219" s="363">
        <v>333249</v>
      </c>
      <c r="K219" s="363">
        <v>0</v>
      </c>
      <c r="L219" s="363">
        <v>381195</v>
      </c>
      <c r="M219" s="364">
        <v>16301</v>
      </c>
      <c r="N219" s="351">
        <v>1046</v>
      </c>
      <c r="O219" s="348">
        <v>5833</v>
      </c>
      <c r="P219" s="348">
        <v>0</v>
      </c>
      <c r="Q219" s="348">
        <v>0</v>
      </c>
      <c r="R219" s="348">
        <v>0</v>
      </c>
      <c r="S219" s="348">
        <v>5833</v>
      </c>
      <c r="T219" s="349">
        <v>0</v>
      </c>
      <c r="U219" s="365">
        <v>387028</v>
      </c>
      <c r="V219" s="366">
        <v>16301</v>
      </c>
      <c r="W219" s="366">
        <v>403329</v>
      </c>
      <c r="X219" s="366">
        <v>5226</v>
      </c>
      <c r="Y219" s="366">
        <v>0</v>
      </c>
      <c r="Z219" s="366">
        <v>408555</v>
      </c>
      <c r="AA219" s="367">
        <v>9645</v>
      </c>
      <c r="AB219" s="368">
        <f t="shared" si="8"/>
        <v>42.359253499222397</v>
      </c>
    </row>
    <row r="220" spans="1:28" ht="15" thickBot="1" x14ac:dyDescent="0.35">
      <c r="A220" s="4" t="s">
        <v>3470</v>
      </c>
      <c r="B220" s="338" t="s">
        <v>243</v>
      </c>
      <c r="C220" s="332" t="s">
        <v>179</v>
      </c>
      <c r="D220" s="333" t="s">
        <v>1504</v>
      </c>
      <c r="E220" s="334">
        <v>41456</v>
      </c>
      <c r="F220" s="342">
        <v>41820</v>
      </c>
      <c r="G220" s="362">
        <v>3606</v>
      </c>
      <c r="H220" s="363">
        <v>22381</v>
      </c>
      <c r="I220" s="363">
        <v>161754</v>
      </c>
      <c r="J220" s="363">
        <v>0</v>
      </c>
      <c r="K220" s="363">
        <v>0</v>
      </c>
      <c r="L220" s="363">
        <v>184135</v>
      </c>
      <c r="M220" s="364">
        <v>11152</v>
      </c>
      <c r="N220" s="351">
        <v>5695</v>
      </c>
      <c r="O220" s="348">
        <v>35348</v>
      </c>
      <c r="P220" s="348">
        <v>0</v>
      </c>
      <c r="Q220" s="348">
        <v>0</v>
      </c>
      <c r="R220" s="348">
        <v>5695</v>
      </c>
      <c r="S220" s="348">
        <v>41043</v>
      </c>
      <c r="T220" s="349">
        <v>0</v>
      </c>
      <c r="U220" s="365">
        <v>225178</v>
      </c>
      <c r="V220" s="366">
        <v>11152</v>
      </c>
      <c r="W220" s="366">
        <v>236330</v>
      </c>
      <c r="X220" s="366">
        <v>5040</v>
      </c>
      <c r="Y220" s="366">
        <v>0</v>
      </c>
      <c r="Z220" s="366">
        <v>241370</v>
      </c>
      <c r="AA220" s="367">
        <v>9301</v>
      </c>
      <c r="AB220" s="368">
        <f t="shared" si="8"/>
        <v>25.950973013654444</v>
      </c>
    </row>
    <row r="221" spans="1:28" ht="15" thickBot="1" x14ac:dyDescent="0.35">
      <c r="A221" s="4" t="s">
        <v>3471</v>
      </c>
      <c r="B221" s="338" t="s">
        <v>244</v>
      </c>
      <c r="C221" s="332" t="s">
        <v>179</v>
      </c>
      <c r="D221" s="333" t="s">
        <v>1923</v>
      </c>
      <c r="E221" s="334">
        <v>41456</v>
      </c>
      <c r="F221" s="342">
        <v>41820</v>
      </c>
      <c r="G221" s="362">
        <v>7851</v>
      </c>
      <c r="H221" s="363">
        <v>47377.55</v>
      </c>
      <c r="I221" s="363">
        <v>96266</v>
      </c>
      <c r="J221" s="363">
        <v>0</v>
      </c>
      <c r="K221" s="363">
        <v>0</v>
      </c>
      <c r="L221" s="363">
        <v>143643.54999999999</v>
      </c>
      <c r="M221" s="364">
        <v>8020</v>
      </c>
      <c r="N221" s="383">
        <v>0</v>
      </c>
      <c r="O221" s="457">
        <v>0</v>
      </c>
      <c r="P221" s="457">
        <v>0</v>
      </c>
      <c r="Q221" s="457">
        <v>0</v>
      </c>
      <c r="R221" s="457">
        <v>0</v>
      </c>
      <c r="S221" s="457">
        <v>0</v>
      </c>
      <c r="T221" s="458">
        <v>0</v>
      </c>
      <c r="U221" s="365">
        <v>143644</v>
      </c>
      <c r="V221" s="366">
        <v>8020</v>
      </c>
      <c r="W221" s="366">
        <v>151664</v>
      </c>
      <c r="X221" s="366">
        <v>4254.16</v>
      </c>
      <c r="Y221" s="366">
        <v>0</v>
      </c>
      <c r="Z221" s="366">
        <v>155918.16</v>
      </c>
      <c r="AA221" s="367">
        <v>7851</v>
      </c>
      <c r="AB221" s="368">
        <f t="shared" si="8"/>
        <v>19.859656094764997</v>
      </c>
    </row>
    <row r="222" spans="1:28" ht="15" thickBot="1" x14ac:dyDescent="0.35">
      <c r="A222" s="4" t="s">
        <v>3472</v>
      </c>
      <c r="B222" s="338" t="s">
        <v>245</v>
      </c>
      <c r="C222" s="332" t="s">
        <v>179</v>
      </c>
      <c r="D222" s="333" t="s">
        <v>1264</v>
      </c>
      <c r="E222" s="334">
        <v>41456</v>
      </c>
      <c r="F222" s="342">
        <v>41820</v>
      </c>
      <c r="G222" s="362">
        <v>9845</v>
      </c>
      <c r="H222" s="363">
        <v>56303</v>
      </c>
      <c r="I222" s="363">
        <v>225105</v>
      </c>
      <c r="J222" s="363">
        <v>14303</v>
      </c>
      <c r="K222" s="363">
        <v>0</v>
      </c>
      <c r="L222" s="363">
        <v>295711</v>
      </c>
      <c r="M222" s="364">
        <v>34191</v>
      </c>
      <c r="N222" s="351">
        <v>405</v>
      </c>
      <c r="O222" s="348">
        <v>2392</v>
      </c>
      <c r="P222" s="348">
        <v>5375</v>
      </c>
      <c r="Q222" s="457">
        <v>0</v>
      </c>
      <c r="R222" s="457">
        <v>0</v>
      </c>
      <c r="S222" s="348">
        <v>7767</v>
      </c>
      <c r="T222" s="349">
        <v>1504</v>
      </c>
      <c r="U222" s="365">
        <v>303478</v>
      </c>
      <c r="V222" s="366">
        <v>35695</v>
      </c>
      <c r="W222" s="366">
        <v>339173</v>
      </c>
      <c r="X222" s="366">
        <v>5567</v>
      </c>
      <c r="Y222" s="366">
        <v>11862</v>
      </c>
      <c r="Z222" s="366">
        <v>356602</v>
      </c>
      <c r="AA222" s="367">
        <v>10250</v>
      </c>
      <c r="AB222" s="368">
        <f t="shared" si="8"/>
        <v>34.790439024390245</v>
      </c>
    </row>
    <row r="223" spans="1:28" ht="15" thickBot="1" x14ac:dyDescent="0.35">
      <c r="A223" s="4" t="s">
        <v>3473</v>
      </c>
      <c r="B223" s="338" t="s">
        <v>246</v>
      </c>
      <c r="C223" s="332" t="s">
        <v>179</v>
      </c>
      <c r="D223" s="333" t="s">
        <v>1113</v>
      </c>
      <c r="E223" s="334">
        <v>41456</v>
      </c>
      <c r="F223" s="342">
        <v>41820</v>
      </c>
      <c r="G223" s="362">
        <v>7482</v>
      </c>
      <c r="H223" s="363">
        <v>60830</v>
      </c>
      <c r="I223" s="363">
        <v>0</v>
      </c>
      <c r="J223" s="363">
        <v>47630</v>
      </c>
      <c r="K223" s="363">
        <v>0</v>
      </c>
      <c r="L223" s="363">
        <v>108460</v>
      </c>
      <c r="M223" s="364">
        <v>14872</v>
      </c>
      <c r="N223" s="351">
        <v>3180</v>
      </c>
      <c r="O223" s="348">
        <v>22596</v>
      </c>
      <c r="P223" s="348">
        <v>0</v>
      </c>
      <c r="Q223" s="348">
        <v>0</v>
      </c>
      <c r="R223" s="348">
        <v>1000</v>
      </c>
      <c r="S223" s="348">
        <v>23596</v>
      </c>
      <c r="T223" s="349">
        <v>0</v>
      </c>
      <c r="U223" s="365">
        <v>132056</v>
      </c>
      <c r="V223" s="366">
        <v>14872</v>
      </c>
      <c r="W223" s="366">
        <v>146928</v>
      </c>
      <c r="X223" s="366">
        <v>5936</v>
      </c>
      <c r="Y223" s="366">
        <v>0</v>
      </c>
      <c r="Z223" s="366">
        <v>152864</v>
      </c>
      <c r="AA223" s="367">
        <v>10662</v>
      </c>
      <c r="AB223" s="368">
        <f t="shared" ref="AB223:AB232" si="9">Z223/AA223</f>
        <v>14.337272556743576</v>
      </c>
    </row>
    <row r="224" spans="1:28" ht="15" thickBot="1" x14ac:dyDescent="0.35">
      <c r="A224" s="4" t="s">
        <v>3474</v>
      </c>
      <c r="B224" s="338" t="s">
        <v>247</v>
      </c>
      <c r="C224" s="332" t="s">
        <v>179</v>
      </c>
      <c r="D224" s="333" t="s">
        <v>1214</v>
      </c>
      <c r="E224" s="334">
        <v>41365</v>
      </c>
      <c r="F224" s="342">
        <v>41729</v>
      </c>
      <c r="G224" s="362">
        <v>11985</v>
      </c>
      <c r="H224" s="363">
        <v>34085</v>
      </c>
      <c r="I224" s="363">
        <v>326673</v>
      </c>
      <c r="J224" s="363">
        <v>0</v>
      </c>
      <c r="K224" s="363">
        <v>0</v>
      </c>
      <c r="L224" s="363">
        <v>360758</v>
      </c>
      <c r="M224" s="364">
        <v>14857</v>
      </c>
      <c r="N224" s="383">
        <v>0</v>
      </c>
      <c r="O224" s="457">
        <v>0</v>
      </c>
      <c r="P224" s="457">
        <v>0</v>
      </c>
      <c r="Q224" s="457">
        <v>0</v>
      </c>
      <c r="R224" s="457">
        <v>0</v>
      </c>
      <c r="S224" s="457">
        <v>0</v>
      </c>
      <c r="T224" s="458">
        <v>0</v>
      </c>
      <c r="U224" s="365">
        <v>360758</v>
      </c>
      <c r="V224" s="366">
        <v>14857</v>
      </c>
      <c r="W224" s="366">
        <v>375615</v>
      </c>
      <c r="X224" s="366">
        <v>5981</v>
      </c>
      <c r="Y224" s="366">
        <v>0</v>
      </c>
      <c r="Z224" s="366">
        <v>381596</v>
      </c>
      <c r="AA224" s="367">
        <v>11985</v>
      </c>
      <c r="AB224" s="368">
        <f t="shared" si="9"/>
        <v>31.839465999165622</v>
      </c>
    </row>
    <row r="225" spans="1:28" ht="15" thickBot="1" x14ac:dyDescent="0.35">
      <c r="A225" s="4" t="s">
        <v>3475</v>
      </c>
      <c r="B225" s="338" t="s">
        <v>248</v>
      </c>
      <c r="C225" s="332" t="s">
        <v>179</v>
      </c>
      <c r="D225" s="333" t="s">
        <v>1113</v>
      </c>
      <c r="E225" s="334">
        <v>41456</v>
      </c>
      <c r="F225" s="342">
        <v>41820</v>
      </c>
      <c r="G225" s="362">
        <v>2910</v>
      </c>
      <c r="H225" s="363">
        <v>23658</v>
      </c>
      <c r="I225" s="363">
        <v>0</v>
      </c>
      <c r="J225" s="363">
        <v>0</v>
      </c>
      <c r="K225" s="363">
        <v>0</v>
      </c>
      <c r="L225" s="363">
        <v>23658</v>
      </c>
      <c r="M225" s="364">
        <v>11556</v>
      </c>
      <c r="N225" s="351">
        <v>5237</v>
      </c>
      <c r="O225" s="348">
        <v>42578</v>
      </c>
      <c r="P225" s="348">
        <v>0</v>
      </c>
      <c r="Q225" s="348">
        <v>0</v>
      </c>
      <c r="R225" s="348">
        <v>0</v>
      </c>
      <c r="S225" s="348">
        <v>42578</v>
      </c>
      <c r="T225" s="349">
        <v>0</v>
      </c>
      <c r="U225" s="365">
        <v>66236</v>
      </c>
      <c r="V225" s="366">
        <v>11556</v>
      </c>
      <c r="W225" s="366">
        <v>77792</v>
      </c>
      <c r="X225" s="366">
        <v>4488</v>
      </c>
      <c r="Y225" s="366">
        <v>606</v>
      </c>
      <c r="Z225" s="366">
        <v>82886</v>
      </c>
      <c r="AA225" s="367">
        <v>8147</v>
      </c>
      <c r="AB225" s="368">
        <f t="shared" si="9"/>
        <v>10.173806309070823</v>
      </c>
    </row>
    <row r="226" spans="1:28" ht="15" thickBot="1" x14ac:dyDescent="0.35">
      <c r="A226" s="4" t="s">
        <v>3476</v>
      </c>
      <c r="B226" s="338" t="s">
        <v>249</v>
      </c>
      <c r="C226" s="332" t="s">
        <v>179</v>
      </c>
      <c r="D226" s="333" t="s">
        <v>1264</v>
      </c>
      <c r="E226" s="334">
        <v>41365</v>
      </c>
      <c r="F226" s="342">
        <v>41729</v>
      </c>
      <c r="G226" s="362">
        <v>5310</v>
      </c>
      <c r="H226" s="363">
        <v>50787</v>
      </c>
      <c r="I226" s="363">
        <v>120019</v>
      </c>
      <c r="J226" s="363">
        <v>97306</v>
      </c>
      <c r="K226" s="363">
        <v>0</v>
      </c>
      <c r="L226" s="363">
        <v>268112</v>
      </c>
      <c r="M226" s="364">
        <v>20844</v>
      </c>
      <c r="N226" s="351">
        <v>4404</v>
      </c>
      <c r="O226" s="348">
        <v>0</v>
      </c>
      <c r="P226" s="348">
        <v>0</v>
      </c>
      <c r="Q226" s="348">
        <v>0</v>
      </c>
      <c r="R226" s="348">
        <v>0</v>
      </c>
      <c r="S226" s="348">
        <v>0</v>
      </c>
      <c r="T226" s="349">
        <v>0</v>
      </c>
      <c r="U226" s="365">
        <v>268112</v>
      </c>
      <c r="V226" s="366">
        <v>20844</v>
      </c>
      <c r="W226" s="366">
        <v>288956</v>
      </c>
      <c r="X226" s="366">
        <v>2426</v>
      </c>
      <c r="Y226" s="366">
        <v>38146</v>
      </c>
      <c r="Z226" s="366">
        <v>329528</v>
      </c>
      <c r="AA226" s="367">
        <v>9714</v>
      </c>
      <c r="AB226" s="368">
        <f t="shared" si="9"/>
        <v>33.922997735227504</v>
      </c>
    </row>
    <row r="227" spans="1:28" ht="15" thickBot="1" x14ac:dyDescent="0.35">
      <c r="A227" s="4" t="s">
        <v>3477</v>
      </c>
      <c r="B227" s="338" t="s">
        <v>250</v>
      </c>
      <c r="C227" s="332" t="s">
        <v>179</v>
      </c>
      <c r="D227" s="333" t="s">
        <v>1157</v>
      </c>
      <c r="E227" s="334">
        <v>41456</v>
      </c>
      <c r="F227" s="342">
        <v>41820</v>
      </c>
      <c r="G227" s="362">
        <v>9514</v>
      </c>
      <c r="H227" s="363">
        <v>48528</v>
      </c>
      <c r="I227" s="363">
        <v>0</v>
      </c>
      <c r="J227" s="363">
        <v>0</v>
      </c>
      <c r="K227" s="363">
        <v>8500</v>
      </c>
      <c r="L227" s="363">
        <v>57028</v>
      </c>
      <c r="M227" s="364">
        <v>28039</v>
      </c>
      <c r="N227" s="383">
        <v>0</v>
      </c>
      <c r="O227" s="457">
        <v>0</v>
      </c>
      <c r="P227" s="457">
        <v>0</v>
      </c>
      <c r="Q227" s="457">
        <v>0</v>
      </c>
      <c r="R227" s="457">
        <v>0</v>
      </c>
      <c r="S227" s="457">
        <v>0</v>
      </c>
      <c r="T227" s="458">
        <v>0</v>
      </c>
      <c r="U227" s="365">
        <v>57028</v>
      </c>
      <c r="V227" s="366">
        <v>28039</v>
      </c>
      <c r="W227" s="366">
        <v>85067</v>
      </c>
      <c r="X227" s="366">
        <v>5155</v>
      </c>
      <c r="Y227" s="366">
        <v>0</v>
      </c>
      <c r="Z227" s="366">
        <v>90222</v>
      </c>
      <c r="AA227" s="367">
        <v>9514</v>
      </c>
      <c r="AB227" s="368">
        <f t="shared" si="9"/>
        <v>9.4830775698969934</v>
      </c>
    </row>
    <row r="228" spans="1:28" ht="15" thickBot="1" x14ac:dyDescent="0.35">
      <c r="A228" s="4" t="s">
        <v>3478</v>
      </c>
      <c r="B228" s="338" t="s">
        <v>251</v>
      </c>
      <c r="C228" s="332" t="s">
        <v>179</v>
      </c>
      <c r="D228" s="333" t="s">
        <v>1726</v>
      </c>
      <c r="E228" s="334">
        <v>41456</v>
      </c>
      <c r="F228" s="342">
        <v>41820</v>
      </c>
      <c r="G228" s="362">
        <v>9138</v>
      </c>
      <c r="H228" s="363">
        <v>124095</v>
      </c>
      <c r="I228" s="363">
        <v>130923</v>
      </c>
      <c r="J228" s="363">
        <v>0</v>
      </c>
      <c r="K228" s="363">
        <v>0</v>
      </c>
      <c r="L228" s="363">
        <v>255018</v>
      </c>
      <c r="M228" s="364">
        <v>36283</v>
      </c>
      <c r="N228" s="351">
        <v>1113</v>
      </c>
      <c r="O228" s="348">
        <v>15115</v>
      </c>
      <c r="P228" s="348">
        <v>0</v>
      </c>
      <c r="Q228" s="348">
        <v>0</v>
      </c>
      <c r="R228" s="348">
        <v>0</v>
      </c>
      <c r="S228" s="348">
        <v>15115</v>
      </c>
      <c r="T228" s="349">
        <v>0</v>
      </c>
      <c r="U228" s="365">
        <v>270133</v>
      </c>
      <c r="V228" s="366">
        <v>36283</v>
      </c>
      <c r="W228" s="366">
        <v>306416</v>
      </c>
      <c r="X228" s="366">
        <v>5555</v>
      </c>
      <c r="Y228" s="366">
        <v>0</v>
      </c>
      <c r="Z228" s="366">
        <v>311971</v>
      </c>
      <c r="AA228" s="367">
        <v>10251</v>
      </c>
      <c r="AB228" s="368">
        <f t="shared" si="9"/>
        <v>30.433226026729098</v>
      </c>
    </row>
    <row r="229" spans="1:28" ht="15" thickBot="1" x14ac:dyDescent="0.35">
      <c r="A229" s="4" t="s">
        <v>3479</v>
      </c>
      <c r="B229" s="338" t="s">
        <v>252</v>
      </c>
      <c r="C229" s="332" t="s">
        <v>179</v>
      </c>
      <c r="D229" s="333" t="s">
        <v>1343</v>
      </c>
      <c r="E229" s="334">
        <v>41456</v>
      </c>
      <c r="F229" s="342">
        <v>41820</v>
      </c>
      <c r="G229" s="362">
        <v>7370</v>
      </c>
      <c r="H229" s="363">
        <v>33867</v>
      </c>
      <c r="I229" s="363">
        <v>397428</v>
      </c>
      <c r="J229" s="363">
        <v>0</v>
      </c>
      <c r="K229" s="363">
        <v>0</v>
      </c>
      <c r="L229" s="363">
        <v>431295</v>
      </c>
      <c r="M229" s="364">
        <v>10363</v>
      </c>
      <c r="N229" s="383">
        <v>0</v>
      </c>
      <c r="O229" s="457">
        <v>0</v>
      </c>
      <c r="P229" s="457">
        <v>0</v>
      </c>
      <c r="Q229" s="457">
        <v>0</v>
      </c>
      <c r="R229" s="457">
        <v>0</v>
      </c>
      <c r="S229" s="457">
        <v>0</v>
      </c>
      <c r="T229" s="458">
        <v>0</v>
      </c>
      <c r="U229" s="365">
        <v>431295</v>
      </c>
      <c r="V229" s="366">
        <v>10363</v>
      </c>
      <c r="W229" s="366">
        <v>441658</v>
      </c>
      <c r="X229" s="366">
        <v>3994</v>
      </c>
      <c r="Y229" s="366">
        <v>0</v>
      </c>
      <c r="Z229" s="366">
        <v>445652</v>
      </c>
      <c r="AA229" s="367">
        <v>7370</v>
      </c>
      <c r="AB229" s="368">
        <f t="shared" si="9"/>
        <v>60.468385345997284</v>
      </c>
    </row>
    <row r="230" spans="1:28" ht="15" thickBot="1" x14ac:dyDescent="0.35">
      <c r="A230" s="4" t="s">
        <v>3480</v>
      </c>
      <c r="B230" s="338" t="s">
        <v>253</v>
      </c>
      <c r="C230" s="332" t="s">
        <v>179</v>
      </c>
      <c r="D230" s="333" t="s">
        <v>1339</v>
      </c>
      <c r="E230" s="334">
        <v>41456</v>
      </c>
      <c r="F230" s="342">
        <v>41820</v>
      </c>
      <c r="G230" s="362">
        <v>7634</v>
      </c>
      <c r="H230" s="363">
        <v>27467</v>
      </c>
      <c r="I230" s="363">
        <v>205398</v>
      </c>
      <c r="J230" s="363">
        <v>0</v>
      </c>
      <c r="K230" s="363">
        <v>0</v>
      </c>
      <c r="L230" s="363">
        <v>232865</v>
      </c>
      <c r="M230" s="364">
        <v>109139</v>
      </c>
      <c r="N230" s="351">
        <v>899</v>
      </c>
      <c r="O230" s="348">
        <v>2153</v>
      </c>
      <c r="P230" s="348">
        <v>12062</v>
      </c>
      <c r="Q230" s="457">
        <v>0</v>
      </c>
      <c r="R230" s="457">
        <v>0</v>
      </c>
      <c r="S230" s="348">
        <v>14215</v>
      </c>
      <c r="T230" s="458">
        <v>0</v>
      </c>
      <c r="U230" s="365">
        <v>247080</v>
      </c>
      <c r="V230" s="366">
        <v>109139</v>
      </c>
      <c r="W230" s="366">
        <v>356219</v>
      </c>
      <c r="X230" s="366">
        <v>4961</v>
      </c>
      <c r="Y230" s="366">
        <v>0</v>
      </c>
      <c r="Z230" s="366">
        <v>361180</v>
      </c>
      <c r="AA230" s="367">
        <v>8533</v>
      </c>
      <c r="AB230" s="368">
        <f t="shared" si="9"/>
        <v>42.327434665416618</v>
      </c>
    </row>
    <row r="231" spans="1:28" ht="15" thickBot="1" x14ac:dyDescent="0.35">
      <c r="A231" s="4" t="s">
        <v>3481</v>
      </c>
      <c r="B231" s="338" t="s">
        <v>254</v>
      </c>
      <c r="C231" s="332" t="s">
        <v>179</v>
      </c>
      <c r="D231" s="333" t="s">
        <v>1489</v>
      </c>
      <c r="E231" s="334">
        <v>41275</v>
      </c>
      <c r="F231" s="342">
        <v>41639</v>
      </c>
      <c r="G231" s="362">
        <v>11811</v>
      </c>
      <c r="H231" s="363">
        <v>20211</v>
      </c>
      <c r="I231" s="363">
        <v>285990</v>
      </c>
      <c r="J231" s="363">
        <v>0</v>
      </c>
      <c r="K231" s="363">
        <v>0</v>
      </c>
      <c r="L231" s="363">
        <v>306201</v>
      </c>
      <c r="M231" s="364">
        <v>7966</v>
      </c>
      <c r="N231" s="383">
        <v>0</v>
      </c>
      <c r="O231" s="457">
        <v>0</v>
      </c>
      <c r="P231" s="457">
        <v>0</v>
      </c>
      <c r="Q231" s="457">
        <v>0</v>
      </c>
      <c r="R231" s="457">
        <v>0</v>
      </c>
      <c r="S231" s="457">
        <v>0</v>
      </c>
      <c r="T231" s="458">
        <v>0</v>
      </c>
      <c r="U231" s="365">
        <v>306201</v>
      </c>
      <c r="V231" s="366">
        <v>7966</v>
      </c>
      <c r="W231" s="366">
        <v>314167</v>
      </c>
      <c r="X231" s="366">
        <v>6501</v>
      </c>
      <c r="Y231" s="366">
        <v>2888</v>
      </c>
      <c r="Z231" s="366">
        <v>323556</v>
      </c>
      <c r="AA231" s="367">
        <v>11811</v>
      </c>
      <c r="AB231" s="368">
        <f t="shared" si="9"/>
        <v>27.394462788925576</v>
      </c>
    </row>
    <row r="232" spans="1:28" ht="15" thickBot="1" x14ac:dyDescent="0.35">
      <c r="A232" s="4" t="s">
        <v>3482</v>
      </c>
      <c r="B232" s="470" t="s">
        <v>255</v>
      </c>
      <c r="C232" s="335" t="s">
        <v>179</v>
      </c>
      <c r="D232" s="336" t="s">
        <v>1264</v>
      </c>
      <c r="E232" s="337">
        <v>41456</v>
      </c>
      <c r="F232" s="343">
        <v>41820</v>
      </c>
      <c r="G232" s="369">
        <v>10014</v>
      </c>
      <c r="H232" s="370">
        <v>52269</v>
      </c>
      <c r="I232" s="370">
        <v>126173</v>
      </c>
      <c r="J232" s="370">
        <v>0</v>
      </c>
      <c r="K232" s="370">
        <v>0</v>
      </c>
      <c r="L232" s="370">
        <v>178442</v>
      </c>
      <c r="M232" s="371">
        <v>8708</v>
      </c>
      <c r="N232" s="384">
        <v>0</v>
      </c>
      <c r="O232" s="385">
        <v>0</v>
      </c>
      <c r="P232" s="385">
        <v>0</v>
      </c>
      <c r="Q232" s="385">
        <v>0</v>
      </c>
      <c r="R232" s="385">
        <v>0</v>
      </c>
      <c r="S232" s="385">
        <v>0</v>
      </c>
      <c r="T232" s="386">
        <v>0</v>
      </c>
      <c r="U232" s="372">
        <v>178442</v>
      </c>
      <c r="V232" s="373">
        <v>8708</v>
      </c>
      <c r="W232" s="373">
        <v>187150</v>
      </c>
      <c r="X232" s="373">
        <v>5799</v>
      </c>
      <c r="Y232" s="373">
        <v>1773</v>
      </c>
      <c r="Z232" s="373">
        <v>194722</v>
      </c>
      <c r="AA232" s="374">
        <v>10014</v>
      </c>
      <c r="AB232" s="375">
        <f t="shared" si="9"/>
        <v>19.444977032154984</v>
      </c>
    </row>
    <row r="233" spans="1:28" s="398" customFormat="1" x14ac:dyDescent="0.3">
      <c r="A233"/>
      <c r="B233" s="127" t="s">
        <v>3560</v>
      </c>
      <c r="C233" s="387"/>
      <c r="D233" s="388"/>
      <c r="E233" s="389"/>
      <c r="F233" s="390"/>
      <c r="G233" s="391">
        <f>SUM(G157:G232)</f>
        <v>555099</v>
      </c>
      <c r="H233" s="453">
        <f>SUM(H157:H232)</f>
        <v>2442405.08</v>
      </c>
      <c r="I233" s="453">
        <f t="shared" ref="I233:AA233" si="10">SUM(I157:I232)</f>
        <v>13082057.51</v>
      </c>
      <c r="J233" s="453">
        <f t="shared" si="10"/>
        <v>2594663</v>
      </c>
      <c r="K233" s="453">
        <f t="shared" si="10"/>
        <v>558177</v>
      </c>
      <c r="L233" s="453">
        <f t="shared" si="10"/>
        <v>18677302.59</v>
      </c>
      <c r="M233" s="455">
        <f t="shared" si="10"/>
        <v>2089048</v>
      </c>
      <c r="N233" s="392">
        <f t="shared" si="10"/>
        <v>148732</v>
      </c>
      <c r="O233" s="393">
        <f t="shared" si="10"/>
        <v>697895</v>
      </c>
      <c r="P233" s="393">
        <f t="shared" si="10"/>
        <v>495624</v>
      </c>
      <c r="Q233" s="393">
        <f t="shared" si="10"/>
        <v>72297</v>
      </c>
      <c r="R233" s="393">
        <f t="shared" si="10"/>
        <v>307267</v>
      </c>
      <c r="S233" s="393">
        <f t="shared" si="10"/>
        <v>1573083</v>
      </c>
      <c r="T233" s="394">
        <f t="shared" si="10"/>
        <v>23463</v>
      </c>
      <c r="U233" s="395">
        <f t="shared" si="10"/>
        <v>20257164.039999999</v>
      </c>
      <c r="V233" s="396">
        <f t="shared" si="10"/>
        <v>2112511</v>
      </c>
      <c r="W233" s="396">
        <f t="shared" si="10"/>
        <v>22369675.039999999</v>
      </c>
      <c r="X233" s="396">
        <f t="shared" si="10"/>
        <v>391599.16</v>
      </c>
      <c r="Y233" s="396">
        <f t="shared" si="10"/>
        <v>93783</v>
      </c>
      <c r="Z233" s="396">
        <f t="shared" si="10"/>
        <v>22855057.199999999</v>
      </c>
      <c r="AA233" s="397">
        <f t="shared" si="10"/>
        <v>703831</v>
      </c>
      <c r="AB233" s="436"/>
    </row>
    <row r="234" spans="1:28" s="398" customFormat="1" ht="15" thickBot="1" x14ac:dyDescent="0.35">
      <c r="A234"/>
      <c r="B234" s="128" t="s">
        <v>3561</v>
      </c>
      <c r="C234" s="399"/>
      <c r="D234" s="400"/>
      <c r="E234" s="401"/>
      <c r="F234" s="402"/>
      <c r="G234" s="403">
        <f>G233/76</f>
        <v>7303.9342105263158</v>
      </c>
      <c r="H234" s="647">
        <f t="shared" ref="H234:M234" si="11">H233/76</f>
        <v>32136.908947368422</v>
      </c>
      <c r="I234" s="647">
        <f t="shared" si="11"/>
        <v>172132.33565789473</v>
      </c>
      <c r="J234" s="647">
        <f t="shared" si="11"/>
        <v>34140.302631578947</v>
      </c>
      <c r="K234" s="647">
        <f t="shared" si="11"/>
        <v>7344.4342105263158</v>
      </c>
      <c r="L234" s="647">
        <f t="shared" si="11"/>
        <v>245753.98144736842</v>
      </c>
      <c r="M234" s="647">
        <f t="shared" si="11"/>
        <v>27487.473684210527</v>
      </c>
      <c r="N234" s="413">
        <f t="shared" ref="N234" si="12">N233/76</f>
        <v>1957</v>
      </c>
      <c r="O234" s="413">
        <f t="shared" ref="O234" si="13">O233/76</f>
        <v>9182.8289473684217</v>
      </c>
      <c r="P234" s="413">
        <f t="shared" ref="P234" si="14">P233/76</f>
        <v>6521.3684210526317</v>
      </c>
      <c r="Q234" s="413">
        <f t="shared" ref="Q234" si="15">Q233/76</f>
        <v>951.27631578947364</v>
      </c>
      <c r="R234" s="413">
        <f t="shared" ref="R234" si="16">R233/76</f>
        <v>4042.9868421052633</v>
      </c>
      <c r="S234" s="413">
        <f t="shared" ref="S234" si="17">S233/76</f>
        <v>20698.46052631579</v>
      </c>
      <c r="T234" s="413">
        <f t="shared" ref="T234" si="18">T233/76</f>
        <v>308.7236842105263</v>
      </c>
      <c r="U234" s="409">
        <f t="shared" ref="U234" si="19">U233/76</f>
        <v>266541.63210526312</v>
      </c>
      <c r="V234" s="409">
        <f t="shared" ref="V234" si="20">V233/76</f>
        <v>27796.197368421053</v>
      </c>
      <c r="W234" s="409">
        <f t="shared" ref="W234" si="21">W233/76</f>
        <v>294337.82947368419</v>
      </c>
      <c r="X234" s="409">
        <f t="shared" ref="X234" si="22">X233/76</f>
        <v>5152.620526315789</v>
      </c>
      <c r="Y234" s="409">
        <f t="shared" ref="Y234" si="23">Y233/76</f>
        <v>1233.9868421052631</v>
      </c>
      <c r="Z234" s="409">
        <f t="shared" ref="Z234" si="24">Z233/76</f>
        <v>300724.43684210523</v>
      </c>
      <c r="AA234" s="409">
        <f t="shared" ref="AA234" si="25">AA233/76</f>
        <v>9260.9342105263149</v>
      </c>
      <c r="AB234" s="410">
        <f>Z233/AA233</f>
        <v>32.472365099008144</v>
      </c>
    </row>
    <row r="235" spans="1:28" ht="15" thickBot="1" x14ac:dyDescent="0.35">
      <c r="A235"/>
      <c r="B235" s="468"/>
      <c r="C235" s="339"/>
      <c r="D235" s="339"/>
      <c r="E235" s="340"/>
      <c r="F235" s="340"/>
      <c r="G235" s="352"/>
      <c r="N235" s="339"/>
      <c r="AA235" s="352"/>
    </row>
    <row r="236" spans="1:28" ht="15" thickBot="1" x14ac:dyDescent="0.35">
      <c r="A236" s="4" t="s">
        <v>3332</v>
      </c>
      <c r="B236" s="471" t="s">
        <v>256</v>
      </c>
      <c r="C236" s="329" t="s">
        <v>257</v>
      </c>
      <c r="D236" s="330" t="s">
        <v>1079</v>
      </c>
      <c r="E236" s="331">
        <v>41456</v>
      </c>
      <c r="F236" s="341">
        <v>41820</v>
      </c>
      <c r="G236" s="355">
        <v>21133</v>
      </c>
      <c r="H236" s="356">
        <v>81691</v>
      </c>
      <c r="I236" s="456">
        <v>0</v>
      </c>
      <c r="J236" s="356">
        <v>566520</v>
      </c>
      <c r="K236" s="456">
        <v>0</v>
      </c>
      <c r="L236" s="356">
        <v>648211</v>
      </c>
      <c r="M236" s="357">
        <v>53965</v>
      </c>
      <c r="N236" s="382">
        <v>0</v>
      </c>
      <c r="O236" s="461">
        <v>0</v>
      </c>
      <c r="P236" s="461">
        <v>0</v>
      </c>
      <c r="Q236" s="461">
        <v>0</v>
      </c>
      <c r="R236" s="461">
        <v>0</v>
      </c>
      <c r="S236" s="461">
        <v>0</v>
      </c>
      <c r="T236" s="462">
        <v>0</v>
      </c>
      <c r="U236" s="358">
        <v>648211</v>
      </c>
      <c r="V236" s="359">
        <v>53965</v>
      </c>
      <c r="W236" s="359">
        <v>702176</v>
      </c>
      <c r="X236" s="359">
        <v>5726</v>
      </c>
      <c r="Y236" s="359">
        <v>0</v>
      </c>
      <c r="Z236" s="359">
        <v>707902</v>
      </c>
      <c r="AA236" s="360">
        <v>21133</v>
      </c>
      <c r="AB236" s="361">
        <f>Z236/AA236</f>
        <v>33.497468414328303</v>
      </c>
    </row>
    <row r="237" spans="1:28" ht="15" thickBot="1" x14ac:dyDescent="0.35">
      <c r="A237" s="4" t="s">
        <v>3333</v>
      </c>
      <c r="B237" s="466" t="s">
        <v>258</v>
      </c>
      <c r="C237" s="332" t="s">
        <v>257</v>
      </c>
      <c r="D237" s="333" t="s">
        <v>1092</v>
      </c>
      <c r="E237" s="334">
        <v>41456</v>
      </c>
      <c r="F237" s="342">
        <v>41820</v>
      </c>
      <c r="G237" s="362">
        <v>2978</v>
      </c>
      <c r="H237" s="363">
        <v>14645</v>
      </c>
      <c r="I237" s="363">
        <v>0</v>
      </c>
      <c r="J237" s="363">
        <v>0</v>
      </c>
      <c r="K237" s="363">
        <v>24589</v>
      </c>
      <c r="L237" s="363">
        <v>39234</v>
      </c>
      <c r="M237" s="364">
        <v>4294</v>
      </c>
      <c r="N237" s="351">
        <v>10763</v>
      </c>
      <c r="O237" s="348">
        <v>52933</v>
      </c>
      <c r="P237" s="457">
        <v>0</v>
      </c>
      <c r="Q237" s="457">
        <v>0</v>
      </c>
      <c r="R237" s="348">
        <v>24000</v>
      </c>
      <c r="S237" s="348">
        <v>76933</v>
      </c>
      <c r="T237" s="458">
        <v>0</v>
      </c>
      <c r="U237" s="365">
        <v>116167</v>
      </c>
      <c r="V237" s="366">
        <v>4294</v>
      </c>
      <c r="W237" s="366">
        <v>120461</v>
      </c>
      <c r="X237" s="366">
        <v>2574</v>
      </c>
      <c r="Y237" s="366">
        <v>0</v>
      </c>
      <c r="Z237" s="366">
        <v>123035</v>
      </c>
      <c r="AA237" s="367">
        <v>13741</v>
      </c>
      <c r="AB237" s="368">
        <f t="shared" ref="AB237:AB299" si="26">Z237/AA237</f>
        <v>8.9538607088275963</v>
      </c>
    </row>
    <row r="238" spans="1:28" ht="15" thickBot="1" x14ac:dyDescent="0.35">
      <c r="A238" s="4" t="s">
        <v>3334</v>
      </c>
      <c r="B238" s="338" t="s">
        <v>259</v>
      </c>
      <c r="C238" s="332" t="s">
        <v>257</v>
      </c>
      <c r="D238" s="333" t="s">
        <v>1106</v>
      </c>
      <c r="E238" s="334">
        <v>41456</v>
      </c>
      <c r="F238" s="342">
        <v>41820</v>
      </c>
      <c r="G238" s="362">
        <v>16743</v>
      </c>
      <c r="H238" s="363">
        <v>89226</v>
      </c>
      <c r="I238" s="363">
        <v>416724</v>
      </c>
      <c r="J238" s="363">
        <v>0</v>
      </c>
      <c r="K238" s="363">
        <v>0</v>
      </c>
      <c r="L238" s="363">
        <v>505950</v>
      </c>
      <c r="M238" s="364">
        <v>27632</v>
      </c>
      <c r="N238" s="351">
        <v>658</v>
      </c>
      <c r="O238" s="348">
        <v>3507</v>
      </c>
      <c r="P238" s="348">
        <v>0</v>
      </c>
      <c r="Q238" s="348">
        <v>0</v>
      </c>
      <c r="R238" s="348">
        <v>0</v>
      </c>
      <c r="S238" s="348">
        <v>3507</v>
      </c>
      <c r="T238" s="349">
        <v>0</v>
      </c>
      <c r="U238" s="365">
        <v>509457</v>
      </c>
      <c r="V238" s="366">
        <v>27632</v>
      </c>
      <c r="W238" s="366">
        <v>537089</v>
      </c>
      <c r="X238" s="366">
        <v>9428</v>
      </c>
      <c r="Y238" s="366">
        <v>0</v>
      </c>
      <c r="Z238" s="366">
        <v>546517</v>
      </c>
      <c r="AA238" s="367">
        <v>17401</v>
      </c>
      <c r="AB238" s="368">
        <f t="shared" si="26"/>
        <v>31.407217975978391</v>
      </c>
    </row>
    <row r="239" spans="1:28" ht="15" thickBot="1" x14ac:dyDescent="0.35">
      <c r="A239" s="4" t="s">
        <v>3335</v>
      </c>
      <c r="B239" s="338" t="s">
        <v>260</v>
      </c>
      <c r="C239" s="332" t="s">
        <v>257</v>
      </c>
      <c r="D239" s="333" t="s">
        <v>1075</v>
      </c>
      <c r="E239" s="334">
        <v>41275</v>
      </c>
      <c r="F239" s="342">
        <v>41639</v>
      </c>
      <c r="G239" s="362">
        <v>21412</v>
      </c>
      <c r="H239" s="363">
        <v>28436</v>
      </c>
      <c r="I239" s="363">
        <v>1044427</v>
      </c>
      <c r="J239" s="363">
        <v>5116</v>
      </c>
      <c r="K239" s="363">
        <v>1671</v>
      </c>
      <c r="L239" s="363">
        <v>1079650</v>
      </c>
      <c r="M239" s="364">
        <v>16345</v>
      </c>
      <c r="N239" s="383">
        <v>0</v>
      </c>
      <c r="O239" s="457">
        <v>0</v>
      </c>
      <c r="P239" s="457">
        <v>0</v>
      </c>
      <c r="Q239" s="457">
        <v>0</v>
      </c>
      <c r="R239" s="457">
        <v>0</v>
      </c>
      <c r="S239" s="457">
        <v>0</v>
      </c>
      <c r="T239" s="458">
        <v>0</v>
      </c>
      <c r="U239" s="365">
        <v>1079650</v>
      </c>
      <c r="V239" s="366">
        <v>16345</v>
      </c>
      <c r="W239" s="366">
        <v>1095995</v>
      </c>
      <c r="X239" s="366">
        <v>13218</v>
      </c>
      <c r="Y239" s="366">
        <v>0</v>
      </c>
      <c r="Z239" s="366">
        <v>1109213</v>
      </c>
      <c r="AA239" s="367">
        <v>21412</v>
      </c>
      <c r="AB239" s="368">
        <f t="shared" si="26"/>
        <v>51.803334578740895</v>
      </c>
    </row>
    <row r="240" spans="1:28" ht="15" thickBot="1" x14ac:dyDescent="0.35">
      <c r="A240" s="4" t="s">
        <v>3336</v>
      </c>
      <c r="B240" s="338" t="s">
        <v>261</v>
      </c>
      <c r="C240" s="332" t="s">
        <v>257</v>
      </c>
      <c r="D240" s="333" t="s">
        <v>1149</v>
      </c>
      <c r="E240" s="334">
        <v>41456</v>
      </c>
      <c r="F240" s="342">
        <v>41820</v>
      </c>
      <c r="G240" s="362">
        <v>25883</v>
      </c>
      <c r="H240" s="363">
        <v>18771</v>
      </c>
      <c r="I240" s="363">
        <v>589356</v>
      </c>
      <c r="J240" s="363">
        <v>75000</v>
      </c>
      <c r="K240" s="363">
        <v>0</v>
      </c>
      <c r="L240" s="363">
        <v>683127</v>
      </c>
      <c r="M240" s="364">
        <v>70465</v>
      </c>
      <c r="N240" s="383">
        <v>0</v>
      </c>
      <c r="O240" s="457">
        <v>0</v>
      </c>
      <c r="P240" s="457">
        <v>0</v>
      </c>
      <c r="Q240" s="457">
        <v>0</v>
      </c>
      <c r="R240" s="457">
        <v>0</v>
      </c>
      <c r="S240" s="457">
        <v>0</v>
      </c>
      <c r="T240" s="458">
        <v>0</v>
      </c>
      <c r="U240" s="365">
        <v>683127</v>
      </c>
      <c r="V240" s="366">
        <v>70465</v>
      </c>
      <c r="W240" s="366">
        <v>753592</v>
      </c>
      <c r="X240" s="366">
        <v>15133</v>
      </c>
      <c r="Y240" s="366">
        <v>0</v>
      </c>
      <c r="Z240" s="366">
        <v>768725</v>
      </c>
      <c r="AA240" s="367">
        <v>25883</v>
      </c>
      <c r="AB240" s="368">
        <f t="shared" si="26"/>
        <v>29.699996136460225</v>
      </c>
    </row>
    <row r="241" spans="1:28" ht="15" thickBot="1" x14ac:dyDescent="0.35">
      <c r="A241" s="4" t="s">
        <v>3337</v>
      </c>
      <c r="B241" s="338" t="s">
        <v>262</v>
      </c>
      <c r="C241" s="332" t="s">
        <v>257</v>
      </c>
      <c r="D241" s="333" t="s">
        <v>1174</v>
      </c>
      <c r="E241" s="334">
        <v>41456</v>
      </c>
      <c r="F241" s="342">
        <v>41820</v>
      </c>
      <c r="G241" s="362">
        <v>10038</v>
      </c>
      <c r="H241" s="363">
        <v>91314</v>
      </c>
      <c r="I241" s="363">
        <v>285413</v>
      </c>
      <c r="J241" s="363">
        <v>0</v>
      </c>
      <c r="K241" s="363">
        <v>5308</v>
      </c>
      <c r="L241" s="363">
        <v>382035</v>
      </c>
      <c r="M241" s="364">
        <v>20633</v>
      </c>
      <c r="N241" s="351">
        <v>14749</v>
      </c>
      <c r="O241" s="348">
        <v>134169</v>
      </c>
      <c r="P241" s="457">
        <v>0</v>
      </c>
      <c r="Q241" s="457">
        <v>0</v>
      </c>
      <c r="R241" s="348">
        <v>115000</v>
      </c>
      <c r="S241" s="348">
        <v>249169</v>
      </c>
      <c r="T241" s="458">
        <v>0</v>
      </c>
      <c r="U241" s="365">
        <v>631204</v>
      </c>
      <c r="V241" s="366">
        <v>20633</v>
      </c>
      <c r="W241" s="366">
        <v>651837</v>
      </c>
      <c r="X241" s="366">
        <v>14609</v>
      </c>
      <c r="Y241" s="366">
        <v>0</v>
      </c>
      <c r="Z241" s="366">
        <v>666446</v>
      </c>
      <c r="AA241" s="367">
        <v>24787</v>
      </c>
      <c r="AB241" s="368">
        <f t="shared" si="26"/>
        <v>26.886916528825594</v>
      </c>
    </row>
    <row r="242" spans="1:28" ht="15" thickBot="1" x14ac:dyDescent="0.35">
      <c r="A242" s="4" t="s">
        <v>3338</v>
      </c>
      <c r="B242" s="338" t="s">
        <v>263</v>
      </c>
      <c r="C242" s="332" t="s">
        <v>257</v>
      </c>
      <c r="D242" s="333" t="s">
        <v>1075</v>
      </c>
      <c r="E242" s="334">
        <v>41456</v>
      </c>
      <c r="F242" s="342">
        <v>41820</v>
      </c>
      <c r="G242" s="362">
        <v>14970</v>
      </c>
      <c r="H242" s="363">
        <v>20000</v>
      </c>
      <c r="I242" s="363">
        <v>0</v>
      </c>
      <c r="J242" s="363">
        <v>609064</v>
      </c>
      <c r="K242" s="363">
        <v>0</v>
      </c>
      <c r="L242" s="363">
        <v>629064</v>
      </c>
      <c r="M242" s="364">
        <v>33680</v>
      </c>
      <c r="N242" s="383">
        <v>0</v>
      </c>
      <c r="O242" s="348">
        <v>0</v>
      </c>
      <c r="P242" s="348">
        <v>0</v>
      </c>
      <c r="Q242" s="348">
        <v>0</v>
      </c>
      <c r="R242" s="348">
        <v>0</v>
      </c>
      <c r="S242" s="348">
        <v>0</v>
      </c>
      <c r="T242" s="349">
        <v>0</v>
      </c>
      <c r="U242" s="365">
        <v>629064</v>
      </c>
      <c r="V242" s="366">
        <v>33680</v>
      </c>
      <c r="W242" s="366">
        <v>662744</v>
      </c>
      <c r="X242" s="366">
        <v>8111</v>
      </c>
      <c r="Y242" s="366">
        <v>3113</v>
      </c>
      <c r="Z242" s="366">
        <v>673968</v>
      </c>
      <c r="AA242" s="367">
        <v>14970</v>
      </c>
      <c r="AB242" s="368">
        <f t="shared" si="26"/>
        <v>45.021242484969939</v>
      </c>
    </row>
    <row r="243" spans="1:28" ht="15" thickBot="1" x14ac:dyDescent="0.35">
      <c r="A243" s="4" t="s">
        <v>3339</v>
      </c>
      <c r="B243" s="338" t="s">
        <v>264</v>
      </c>
      <c r="C243" s="332" t="s">
        <v>257</v>
      </c>
      <c r="D243" s="333" t="s">
        <v>1157</v>
      </c>
      <c r="E243" s="334">
        <v>41456</v>
      </c>
      <c r="F243" s="342">
        <v>41820</v>
      </c>
      <c r="G243" s="362">
        <v>10601</v>
      </c>
      <c r="H243" s="363">
        <v>55354</v>
      </c>
      <c r="I243" s="363">
        <v>0</v>
      </c>
      <c r="J243" s="363">
        <v>0</v>
      </c>
      <c r="K243" s="363">
        <v>181750</v>
      </c>
      <c r="L243" s="363">
        <v>237104</v>
      </c>
      <c r="M243" s="364">
        <v>31115</v>
      </c>
      <c r="N243" s="351">
        <v>9540</v>
      </c>
      <c r="O243" s="348">
        <v>48183</v>
      </c>
      <c r="P243" s="348">
        <v>0</v>
      </c>
      <c r="Q243" s="348">
        <v>0</v>
      </c>
      <c r="R243" s="348">
        <v>0</v>
      </c>
      <c r="S243" s="348">
        <v>48183</v>
      </c>
      <c r="T243" s="349">
        <v>0</v>
      </c>
      <c r="U243" s="365">
        <v>285287</v>
      </c>
      <c r="V243" s="366">
        <v>31115</v>
      </c>
      <c r="W243" s="366">
        <v>316402</v>
      </c>
      <c r="X243" s="366">
        <v>11195</v>
      </c>
      <c r="Y243" s="366">
        <v>0</v>
      </c>
      <c r="Z243" s="366">
        <v>327597</v>
      </c>
      <c r="AA243" s="367">
        <v>20141</v>
      </c>
      <c r="AB243" s="368">
        <f t="shared" si="26"/>
        <v>16.26518047763269</v>
      </c>
    </row>
    <row r="244" spans="1:28" ht="15" thickBot="1" x14ac:dyDescent="0.35">
      <c r="A244" s="4" t="s">
        <v>3340</v>
      </c>
      <c r="B244" s="338" t="s">
        <v>265</v>
      </c>
      <c r="C244" s="332" t="s">
        <v>257</v>
      </c>
      <c r="D244" s="333" t="s">
        <v>1075</v>
      </c>
      <c r="E244" s="334">
        <v>41275</v>
      </c>
      <c r="F244" s="342">
        <v>41639</v>
      </c>
      <c r="G244" s="362">
        <v>15175</v>
      </c>
      <c r="H244" s="363">
        <v>20153</v>
      </c>
      <c r="I244" s="363">
        <v>827206</v>
      </c>
      <c r="J244" s="363">
        <v>0</v>
      </c>
      <c r="K244" s="363">
        <v>0</v>
      </c>
      <c r="L244" s="363">
        <v>847359</v>
      </c>
      <c r="M244" s="364">
        <v>50854</v>
      </c>
      <c r="N244" s="383">
        <v>0</v>
      </c>
      <c r="O244" s="348">
        <v>0</v>
      </c>
      <c r="P244" s="348">
        <v>0</v>
      </c>
      <c r="Q244" s="348">
        <v>0</v>
      </c>
      <c r="R244" s="348">
        <v>0</v>
      </c>
      <c r="S244" s="348">
        <v>0</v>
      </c>
      <c r="T244" s="349">
        <v>0</v>
      </c>
      <c r="U244" s="365">
        <v>847359</v>
      </c>
      <c r="V244" s="366">
        <v>50854</v>
      </c>
      <c r="W244" s="366">
        <v>898213</v>
      </c>
      <c r="X244" s="366">
        <v>0</v>
      </c>
      <c r="Y244" s="366">
        <v>0</v>
      </c>
      <c r="Z244" s="366">
        <v>898213</v>
      </c>
      <c r="AA244" s="367">
        <v>15175</v>
      </c>
      <c r="AB244" s="368">
        <f t="shared" si="26"/>
        <v>59.190313014827019</v>
      </c>
    </row>
    <row r="245" spans="1:28" ht="15" thickBot="1" x14ac:dyDescent="0.35">
      <c r="A245" s="4" t="s">
        <v>3341</v>
      </c>
      <c r="B245" s="338" t="s">
        <v>266</v>
      </c>
      <c r="C245" s="332" t="s">
        <v>257</v>
      </c>
      <c r="D245" s="333" t="s">
        <v>1214</v>
      </c>
      <c r="E245" s="334">
        <v>41275</v>
      </c>
      <c r="F245" s="342">
        <v>41639</v>
      </c>
      <c r="G245" s="362">
        <v>10514</v>
      </c>
      <c r="H245" s="363">
        <v>29557</v>
      </c>
      <c r="I245" s="363">
        <v>284284</v>
      </c>
      <c r="J245" s="363">
        <v>0</v>
      </c>
      <c r="K245" s="363">
        <v>0</v>
      </c>
      <c r="L245" s="363">
        <v>313841</v>
      </c>
      <c r="M245" s="364">
        <v>20423</v>
      </c>
      <c r="N245" s="351">
        <v>2153</v>
      </c>
      <c r="O245" s="348">
        <v>6089</v>
      </c>
      <c r="P245" s="348">
        <v>0</v>
      </c>
      <c r="Q245" s="348">
        <v>0</v>
      </c>
      <c r="R245" s="348">
        <v>0</v>
      </c>
      <c r="S245" s="348">
        <v>6089</v>
      </c>
      <c r="T245" s="349">
        <v>0</v>
      </c>
      <c r="U245" s="365">
        <v>319930</v>
      </c>
      <c r="V245" s="366">
        <v>20423</v>
      </c>
      <c r="W245" s="366">
        <v>340353</v>
      </c>
      <c r="X245" s="366">
        <v>7430</v>
      </c>
      <c r="Y245" s="366">
        <v>0</v>
      </c>
      <c r="Z245" s="366">
        <v>347783</v>
      </c>
      <c r="AA245" s="367">
        <v>12667</v>
      </c>
      <c r="AB245" s="368">
        <f t="shared" si="26"/>
        <v>27.455830109733956</v>
      </c>
    </row>
    <row r="246" spans="1:28" ht="15" thickBot="1" x14ac:dyDescent="0.35">
      <c r="A246" s="4" t="s">
        <v>3342</v>
      </c>
      <c r="B246" s="338" t="s">
        <v>267</v>
      </c>
      <c r="C246" s="332" t="s">
        <v>257</v>
      </c>
      <c r="D246" s="333" t="s">
        <v>1221</v>
      </c>
      <c r="E246" s="334">
        <v>41456</v>
      </c>
      <c r="F246" s="342">
        <v>41820</v>
      </c>
      <c r="G246" s="362">
        <v>7865</v>
      </c>
      <c r="H246" s="363">
        <v>40449</v>
      </c>
      <c r="I246" s="363">
        <v>0</v>
      </c>
      <c r="J246" s="363">
        <v>186557</v>
      </c>
      <c r="K246" s="363">
        <v>5684</v>
      </c>
      <c r="L246" s="363">
        <v>232690</v>
      </c>
      <c r="M246" s="364">
        <v>23383</v>
      </c>
      <c r="N246" s="351">
        <v>11143</v>
      </c>
      <c r="O246" s="348">
        <v>57420</v>
      </c>
      <c r="P246" s="348">
        <v>52388</v>
      </c>
      <c r="Q246" s="348">
        <v>7003</v>
      </c>
      <c r="R246" s="457">
        <v>0</v>
      </c>
      <c r="S246" s="348">
        <v>116811</v>
      </c>
      <c r="T246" s="458">
        <v>0</v>
      </c>
      <c r="U246" s="365">
        <v>349501</v>
      </c>
      <c r="V246" s="366">
        <v>23383</v>
      </c>
      <c r="W246" s="366">
        <v>372884</v>
      </c>
      <c r="X246" s="366">
        <v>11245</v>
      </c>
      <c r="Y246" s="366">
        <v>0</v>
      </c>
      <c r="Z246" s="366">
        <v>384129</v>
      </c>
      <c r="AA246" s="367">
        <v>19008</v>
      </c>
      <c r="AB246" s="368">
        <f t="shared" si="26"/>
        <v>20.208806818181817</v>
      </c>
    </row>
    <row r="247" spans="1:28" ht="15" thickBot="1" x14ac:dyDescent="0.35">
      <c r="A247" s="4" t="s">
        <v>3343</v>
      </c>
      <c r="B247" s="338" t="s">
        <v>268</v>
      </c>
      <c r="C247" s="332" t="s">
        <v>257</v>
      </c>
      <c r="D247" s="333" t="s">
        <v>1106</v>
      </c>
      <c r="E247" s="334">
        <v>41456</v>
      </c>
      <c r="F247" s="342">
        <v>41820</v>
      </c>
      <c r="G247" s="362">
        <v>15068</v>
      </c>
      <c r="H247" s="363">
        <v>59130</v>
      </c>
      <c r="I247" s="363">
        <v>347408</v>
      </c>
      <c r="J247" s="363">
        <v>0</v>
      </c>
      <c r="K247" s="363">
        <v>0</v>
      </c>
      <c r="L247" s="363">
        <v>406538</v>
      </c>
      <c r="M247" s="364">
        <v>0</v>
      </c>
      <c r="N247" s="383">
        <v>0</v>
      </c>
      <c r="O247" s="457">
        <v>0</v>
      </c>
      <c r="P247" s="457">
        <v>0</v>
      </c>
      <c r="Q247" s="457">
        <v>0</v>
      </c>
      <c r="R247" s="457">
        <v>0</v>
      </c>
      <c r="S247" s="457">
        <v>0</v>
      </c>
      <c r="T247" s="458">
        <v>0</v>
      </c>
      <c r="U247" s="365">
        <v>406538</v>
      </c>
      <c r="V247" s="366">
        <v>0</v>
      </c>
      <c r="W247" s="366">
        <v>406538</v>
      </c>
      <c r="X247" s="366">
        <v>8165</v>
      </c>
      <c r="Y247" s="366">
        <v>0</v>
      </c>
      <c r="Z247" s="366">
        <v>414703</v>
      </c>
      <c r="AA247" s="367">
        <v>15068</v>
      </c>
      <c r="AB247" s="368">
        <f t="shared" si="26"/>
        <v>27.522099814175736</v>
      </c>
    </row>
    <row r="248" spans="1:28" ht="15" thickBot="1" x14ac:dyDescent="0.35">
      <c r="A248" s="4" t="s">
        <v>3344</v>
      </c>
      <c r="B248" s="338" t="s">
        <v>269</v>
      </c>
      <c r="C248" s="332" t="s">
        <v>257</v>
      </c>
      <c r="D248" s="333" t="s">
        <v>1290</v>
      </c>
      <c r="E248" s="334">
        <v>41456</v>
      </c>
      <c r="F248" s="342">
        <v>41820</v>
      </c>
      <c r="G248" s="362">
        <v>13894</v>
      </c>
      <c r="H248" s="363">
        <v>56213</v>
      </c>
      <c r="I248" s="363">
        <v>382958</v>
      </c>
      <c r="J248" s="446">
        <v>0</v>
      </c>
      <c r="K248" s="446">
        <v>0</v>
      </c>
      <c r="L248" s="363">
        <v>439171</v>
      </c>
      <c r="M248" s="364">
        <v>51475</v>
      </c>
      <c r="N248" s="383">
        <v>0</v>
      </c>
      <c r="O248" s="457">
        <v>0</v>
      </c>
      <c r="P248" s="457">
        <v>0</v>
      </c>
      <c r="Q248" s="457">
        <v>0</v>
      </c>
      <c r="R248" s="457">
        <v>0</v>
      </c>
      <c r="S248" s="457">
        <v>0</v>
      </c>
      <c r="T248" s="458">
        <v>0</v>
      </c>
      <c r="U248" s="365">
        <v>439171</v>
      </c>
      <c r="V248" s="366">
        <v>51475</v>
      </c>
      <c r="W248" s="366">
        <v>490646</v>
      </c>
      <c r="X248" s="366">
        <v>9098</v>
      </c>
      <c r="Y248" s="366">
        <v>0</v>
      </c>
      <c r="Z248" s="366">
        <v>499744</v>
      </c>
      <c r="AA248" s="367">
        <v>13894</v>
      </c>
      <c r="AB248" s="368">
        <f t="shared" si="26"/>
        <v>35.968331653951346</v>
      </c>
    </row>
    <row r="249" spans="1:28" ht="15" thickBot="1" x14ac:dyDescent="0.35">
      <c r="A249" s="4" t="s">
        <v>3345</v>
      </c>
      <c r="B249" s="338" t="s">
        <v>270</v>
      </c>
      <c r="C249" s="332" t="s">
        <v>257</v>
      </c>
      <c r="D249" s="333" t="s">
        <v>1131</v>
      </c>
      <c r="E249" s="334">
        <v>41275</v>
      </c>
      <c r="F249" s="342">
        <v>41639</v>
      </c>
      <c r="G249" s="362">
        <v>15010</v>
      </c>
      <c r="H249" s="363">
        <v>23525</v>
      </c>
      <c r="I249" s="363">
        <v>1229191</v>
      </c>
      <c r="J249" s="446">
        <v>0</v>
      </c>
      <c r="K249" s="446">
        <v>0</v>
      </c>
      <c r="L249" s="363">
        <v>1252716</v>
      </c>
      <c r="M249" s="364">
        <v>72009</v>
      </c>
      <c r="N249" s="383">
        <v>0</v>
      </c>
      <c r="O249" s="457">
        <v>0</v>
      </c>
      <c r="P249" s="457">
        <v>0</v>
      </c>
      <c r="Q249" s="457">
        <v>0</v>
      </c>
      <c r="R249" s="457">
        <v>0</v>
      </c>
      <c r="S249" s="457">
        <v>0</v>
      </c>
      <c r="T249" s="458">
        <v>0</v>
      </c>
      <c r="U249" s="365">
        <v>1252716</v>
      </c>
      <c r="V249" s="366">
        <v>72009</v>
      </c>
      <c r="W249" s="366">
        <v>1324725</v>
      </c>
      <c r="X249" s="366">
        <v>7491</v>
      </c>
      <c r="Y249" s="366">
        <v>0</v>
      </c>
      <c r="Z249" s="366">
        <v>1332216</v>
      </c>
      <c r="AA249" s="367">
        <v>15010</v>
      </c>
      <c r="AB249" s="368">
        <f t="shared" si="26"/>
        <v>88.755229846768827</v>
      </c>
    </row>
    <row r="250" spans="1:28" ht="15" thickBot="1" x14ac:dyDescent="0.35">
      <c r="A250" s="4" t="s">
        <v>3346</v>
      </c>
      <c r="B250" s="338" t="s">
        <v>271</v>
      </c>
      <c r="C250" s="332" t="s">
        <v>257</v>
      </c>
      <c r="D250" s="333" t="s">
        <v>1174</v>
      </c>
      <c r="E250" s="334">
        <v>41456</v>
      </c>
      <c r="F250" s="342">
        <v>41820</v>
      </c>
      <c r="G250" s="362">
        <v>6503</v>
      </c>
      <c r="H250" s="363">
        <v>59733</v>
      </c>
      <c r="I250" s="363">
        <v>199543</v>
      </c>
      <c r="J250" s="363">
        <v>0</v>
      </c>
      <c r="K250" s="363">
        <v>0</v>
      </c>
      <c r="L250" s="363">
        <v>259276</v>
      </c>
      <c r="M250" s="364">
        <v>33718</v>
      </c>
      <c r="N250" s="351">
        <v>6479</v>
      </c>
      <c r="O250" s="348">
        <v>59513</v>
      </c>
      <c r="P250" s="348">
        <v>0</v>
      </c>
      <c r="Q250" s="348">
        <v>8000</v>
      </c>
      <c r="R250" s="348">
        <v>0</v>
      </c>
      <c r="S250" s="348">
        <v>67513</v>
      </c>
      <c r="T250" s="349">
        <v>0</v>
      </c>
      <c r="U250" s="365">
        <v>326789</v>
      </c>
      <c r="V250" s="366">
        <v>33718</v>
      </c>
      <c r="W250" s="366">
        <v>360507</v>
      </c>
      <c r="X250" s="366">
        <v>7034</v>
      </c>
      <c r="Y250" s="366">
        <v>0</v>
      </c>
      <c r="Z250" s="366">
        <v>367541</v>
      </c>
      <c r="AA250" s="367">
        <v>12982</v>
      </c>
      <c r="AB250" s="368">
        <f t="shared" si="26"/>
        <v>28.311585271914961</v>
      </c>
    </row>
    <row r="251" spans="1:28" ht="15" thickBot="1" x14ac:dyDescent="0.35">
      <c r="A251" s="4" t="s">
        <v>3347</v>
      </c>
      <c r="B251" s="338" t="s">
        <v>272</v>
      </c>
      <c r="C251" s="332" t="s">
        <v>257</v>
      </c>
      <c r="D251" s="333" t="s">
        <v>1145</v>
      </c>
      <c r="E251" s="334">
        <v>41275</v>
      </c>
      <c r="F251" s="342">
        <v>41639</v>
      </c>
      <c r="G251" s="362">
        <v>14854</v>
      </c>
      <c r="H251" s="363">
        <v>33505</v>
      </c>
      <c r="I251" s="363">
        <v>680147</v>
      </c>
      <c r="J251" s="446">
        <v>0</v>
      </c>
      <c r="K251" s="363">
        <v>62248</v>
      </c>
      <c r="L251" s="363">
        <v>775900</v>
      </c>
      <c r="M251" s="364">
        <v>17336</v>
      </c>
      <c r="N251" s="383">
        <v>0</v>
      </c>
      <c r="O251" s="457">
        <v>0</v>
      </c>
      <c r="P251" s="457">
        <v>0</v>
      </c>
      <c r="Q251" s="457">
        <v>0</v>
      </c>
      <c r="R251" s="457">
        <v>0</v>
      </c>
      <c r="S251" s="457">
        <v>0</v>
      </c>
      <c r="T251" s="458">
        <v>0</v>
      </c>
      <c r="U251" s="365">
        <v>775900</v>
      </c>
      <c r="V251" s="366">
        <v>17336</v>
      </c>
      <c r="W251" s="366">
        <v>793236</v>
      </c>
      <c r="X251" s="366">
        <v>7413</v>
      </c>
      <c r="Y251" s="366">
        <v>0</v>
      </c>
      <c r="Z251" s="366">
        <v>800649</v>
      </c>
      <c r="AA251" s="367">
        <v>14854</v>
      </c>
      <c r="AB251" s="368">
        <f t="shared" si="26"/>
        <v>53.901238723576142</v>
      </c>
    </row>
    <row r="252" spans="1:28" ht="15" thickBot="1" x14ac:dyDescent="0.35">
      <c r="A252" s="4" t="s">
        <v>3348</v>
      </c>
      <c r="B252" s="338" t="s">
        <v>273</v>
      </c>
      <c r="C252" s="332" t="s">
        <v>257</v>
      </c>
      <c r="D252" s="333" t="s">
        <v>1335</v>
      </c>
      <c r="E252" s="334">
        <v>41548</v>
      </c>
      <c r="F252" s="342">
        <v>41912</v>
      </c>
      <c r="G252" s="362">
        <v>14074</v>
      </c>
      <c r="H252" s="363">
        <v>141895</v>
      </c>
      <c r="I252" s="363">
        <v>243887</v>
      </c>
      <c r="J252" s="446">
        <v>0</v>
      </c>
      <c r="K252" s="363">
        <v>106942</v>
      </c>
      <c r="L252" s="363">
        <v>492724</v>
      </c>
      <c r="M252" s="447">
        <v>0</v>
      </c>
      <c r="N252" s="383">
        <v>0</v>
      </c>
      <c r="O252" s="457">
        <v>0</v>
      </c>
      <c r="P252" s="457">
        <v>0</v>
      </c>
      <c r="Q252" s="457">
        <v>0</v>
      </c>
      <c r="R252" s="457">
        <v>0</v>
      </c>
      <c r="S252" s="457">
        <v>0</v>
      </c>
      <c r="T252" s="458">
        <v>0</v>
      </c>
      <c r="U252" s="365">
        <v>492724</v>
      </c>
      <c r="V252" s="463">
        <v>0</v>
      </c>
      <c r="W252" s="366">
        <v>492724</v>
      </c>
      <c r="X252" s="366">
        <v>10424</v>
      </c>
      <c r="Y252" s="366">
        <v>0</v>
      </c>
      <c r="Z252" s="366">
        <v>503148</v>
      </c>
      <c r="AA252" s="367">
        <v>14074</v>
      </c>
      <c r="AB252" s="368">
        <f t="shared" si="26"/>
        <v>35.750177632513854</v>
      </c>
    </row>
    <row r="253" spans="1:28" ht="15" thickBot="1" x14ac:dyDescent="0.35">
      <c r="A253" s="4" t="s">
        <v>3349</v>
      </c>
      <c r="B253" s="338" t="s">
        <v>274</v>
      </c>
      <c r="C253" s="332" t="s">
        <v>257</v>
      </c>
      <c r="D253" s="333" t="s">
        <v>1131</v>
      </c>
      <c r="E253" s="334">
        <v>41548</v>
      </c>
      <c r="F253" s="342">
        <v>41912</v>
      </c>
      <c r="G253" s="362">
        <v>19591</v>
      </c>
      <c r="H253" s="363">
        <v>30722</v>
      </c>
      <c r="I253" s="363">
        <v>1231523</v>
      </c>
      <c r="J253" s="363">
        <v>0</v>
      </c>
      <c r="K253" s="363">
        <v>0</v>
      </c>
      <c r="L253" s="363">
        <v>1262245</v>
      </c>
      <c r="M253" s="364">
        <v>65918</v>
      </c>
      <c r="N253" s="383">
        <v>0</v>
      </c>
      <c r="O253" s="457">
        <v>0</v>
      </c>
      <c r="P253" s="457">
        <v>0</v>
      </c>
      <c r="Q253" s="457">
        <v>0</v>
      </c>
      <c r="R253" s="457">
        <v>0</v>
      </c>
      <c r="S253" s="457">
        <v>0</v>
      </c>
      <c r="T253" s="458">
        <v>0</v>
      </c>
      <c r="U253" s="365">
        <v>1262245</v>
      </c>
      <c r="V253" s="366">
        <v>65918</v>
      </c>
      <c r="W253" s="366">
        <v>1328163</v>
      </c>
      <c r="X253" s="366">
        <v>11547</v>
      </c>
      <c r="Y253" s="366">
        <v>4623</v>
      </c>
      <c r="Z253" s="366">
        <v>1344333</v>
      </c>
      <c r="AA253" s="367">
        <v>19591</v>
      </c>
      <c r="AB253" s="368">
        <f t="shared" si="26"/>
        <v>68.619927517737736</v>
      </c>
    </row>
    <row r="254" spans="1:28" ht="15" thickBot="1" x14ac:dyDescent="0.35">
      <c r="A254" s="4" t="s">
        <v>3350</v>
      </c>
      <c r="B254" s="338" t="s">
        <v>275</v>
      </c>
      <c r="C254" s="332" t="s">
        <v>257</v>
      </c>
      <c r="D254" s="333" t="s">
        <v>1268</v>
      </c>
      <c r="E254" s="334">
        <v>41548</v>
      </c>
      <c r="F254" s="342">
        <v>41912</v>
      </c>
      <c r="G254" s="362">
        <v>13306</v>
      </c>
      <c r="H254" s="363">
        <v>63431</v>
      </c>
      <c r="I254" s="363">
        <v>313703</v>
      </c>
      <c r="J254" s="363">
        <v>20527</v>
      </c>
      <c r="K254" s="446">
        <v>0</v>
      </c>
      <c r="L254" s="363">
        <v>397661</v>
      </c>
      <c r="M254" s="447">
        <v>0</v>
      </c>
      <c r="N254" s="383">
        <v>0</v>
      </c>
      <c r="O254" s="457">
        <v>0</v>
      </c>
      <c r="P254" s="457">
        <v>0</v>
      </c>
      <c r="Q254" s="457">
        <v>0</v>
      </c>
      <c r="R254" s="457">
        <v>0</v>
      </c>
      <c r="S254" s="457">
        <v>0</v>
      </c>
      <c r="T254" s="458">
        <v>0</v>
      </c>
      <c r="U254" s="365">
        <v>397661</v>
      </c>
      <c r="V254" s="463">
        <v>0</v>
      </c>
      <c r="W254" s="366">
        <v>397661</v>
      </c>
      <c r="X254" s="366">
        <v>7842</v>
      </c>
      <c r="Y254" s="366">
        <v>0</v>
      </c>
      <c r="Z254" s="366">
        <v>405503</v>
      </c>
      <c r="AA254" s="367">
        <v>13306</v>
      </c>
      <c r="AB254" s="368">
        <f t="shared" si="26"/>
        <v>30.475199158274464</v>
      </c>
    </row>
    <row r="255" spans="1:28" ht="15" thickBot="1" x14ac:dyDescent="0.35">
      <c r="A255" s="4" t="s">
        <v>3351</v>
      </c>
      <c r="B255" s="338" t="s">
        <v>276</v>
      </c>
      <c r="C255" s="332" t="s">
        <v>257</v>
      </c>
      <c r="D255" s="333" t="s">
        <v>1360</v>
      </c>
      <c r="E255" s="334">
        <v>41456</v>
      </c>
      <c r="F255" s="342">
        <v>41820</v>
      </c>
      <c r="G255" s="362">
        <v>12616</v>
      </c>
      <c r="H255" s="363">
        <v>48398</v>
      </c>
      <c r="I255" s="363">
        <v>0</v>
      </c>
      <c r="J255" s="363">
        <v>378893</v>
      </c>
      <c r="K255" s="363">
        <v>0</v>
      </c>
      <c r="L255" s="363">
        <v>427291</v>
      </c>
      <c r="M255" s="364">
        <v>30509</v>
      </c>
      <c r="N255" s="351">
        <v>13214</v>
      </c>
      <c r="O255" s="348">
        <v>50694</v>
      </c>
      <c r="P255" s="348">
        <v>0</v>
      </c>
      <c r="Q255" s="348">
        <v>0</v>
      </c>
      <c r="R255" s="348">
        <v>0</v>
      </c>
      <c r="S255" s="348">
        <v>50694</v>
      </c>
      <c r="T255" s="349">
        <v>0</v>
      </c>
      <c r="U255" s="365">
        <v>477985</v>
      </c>
      <c r="V255" s="366">
        <v>30509</v>
      </c>
      <c r="W255" s="366">
        <v>508494</v>
      </c>
      <c r="X255" s="366">
        <v>15224</v>
      </c>
      <c r="Y255" s="366">
        <v>0</v>
      </c>
      <c r="Z255" s="366">
        <v>523718</v>
      </c>
      <c r="AA255" s="367">
        <v>25830</v>
      </c>
      <c r="AB255" s="368">
        <f t="shared" si="26"/>
        <v>20.275571041424701</v>
      </c>
    </row>
    <row r="256" spans="1:28" ht="15" thickBot="1" x14ac:dyDescent="0.35">
      <c r="A256" s="4" t="s">
        <v>3352</v>
      </c>
      <c r="B256" s="338" t="s">
        <v>277</v>
      </c>
      <c r="C256" s="332" t="s">
        <v>257</v>
      </c>
      <c r="D256" s="333" t="s">
        <v>1106</v>
      </c>
      <c r="E256" s="334">
        <v>41548</v>
      </c>
      <c r="F256" s="342">
        <v>41912</v>
      </c>
      <c r="G256" s="362">
        <v>8835</v>
      </c>
      <c r="H256" s="363">
        <v>52179</v>
      </c>
      <c r="I256" s="363">
        <v>247244</v>
      </c>
      <c r="J256" s="363">
        <v>0</v>
      </c>
      <c r="K256" s="363">
        <v>0</v>
      </c>
      <c r="L256" s="363">
        <v>299423</v>
      </c>
      <c r="M256" s="364">
        <v>18500</v>
      </c>
      <c r="N256" s="351">
        <v>5395</v>
      </c>
      <c r="O256" s="348">
        <v>31863</v>
      </c>
      <c r="P256" s="348">
        <v>0</v>
      </c>
      <c r="Q256" s="348">
        <v>0</v>
      </c>
      <c r="R256" s="348">
        <v>4964</v>
      </c>
      <c r="S256" s="348">
        <v>36827</v>
      </c>
      <c r="T256" s="349">
        <v>0</v>
      </c>
      <c r="U256" s="365">
        <v>336250</v>
      </c>
      <c r="V256" s="366">
        <v>18500</v>
      </c>
      <c r="W256" s="366">
        <v>354750</v>
      </c>
      <c r="X256" s="366">
        <v>8386</v>
      </c>
      <c r="Y256" s="366">
        <v>5967</v>
      </c>
      <c r="Z256" s="366">
        <v>369103</v>
      </c>
      <c r="AA256" s="367">
        <v>14230</v>
      </c>
      <c r="AB256" s="368">
        <f t="shared" si="26"/>
        <v>25.93836964160225</v>
      </c>
    </row>
    <row r="257" spans="1:28" ht="15" thickBot="1" x14ac:dyDescent="0.35">
      <c r="A257" s="4" t="s">
        <v>3353</v>
      </c>
      <c r="B257" s="338" t="s">
        <v>278</v>
      </c>
      <c r="C257" s="332" t="s">
        <v>257</v>
      </c>
      <c r="D257" s="333" t="s">
        <v>1075</v>
      </c>
      <c r="E257" s="334">
        <v>41456</v>
      </c>
      <c r="F257" s="342">
        <v>41820</v>
      </c>
      <c r="G257" s="362">
        <v>19900</v>
      </c>
      <c r="H257" s="363">
        <v>29994</v>
      </c>
      <c r="I257" s="363">
        <v>470415</v>
      </c>
      <c r="J257" s="363">
        <v>451592</v>
      </c>
      <c r="K257" s="363">
        <v>0</v>
      </c>
      <c r="L257" s="363">
        <v>952001</v>
      </c>
      <c r="M257" s="364">
        <v>118051</v>
      </c>
      <c r="N257" s="383">
        <v>0</v>
      </c>
      <c r="O257" s="348">
        <v>0</v>
      </c>
      <c r="P257" s="348">
        <v>0</v>
      </c>
      <c r="Q257" s="348">
        <v>0</v>
      </c>
      <c r="R257" s="348">
        <v>0</v>
      </c>
      <c r="S257" s="348">
        <v>0</v>
      </c>
      <c r="T257" s="349">
        <v>0</v>
      </c>
      <c r="U257" s="365">
        <v>952001</v>
      </c>
      <c r="V257" s="366">
        <v>118051</v>
      </c>
      <c r="W257" s="366">
        <v>1070052</v>
      </c>
      <c r="X257" s="366">
        <v>10783</v>
      </c>
      <c r="Y257" s="366">
        <v>0</v>
      </c>
      <c r="Z257" s="366">
        <v>1080835</v>
      </c>
      <c r="AA257" s="367">
        <v>19900</v>
      </c>
      <c r="AB257" s="368">
        <f t="shared" si="26"/>
        <v>54.313316582914574</v>
      </c>
    </row>
    <row r="258" spans="1:28" ht="15" thickBot="1" x14ac:dyDescent="0.35">
      <c r="A258" s="4" t="s">
        <v>3354</v>
      </c>
      <c r="B258" s="338" t="s">
        <v>279</v>
      </c>
      <c r="C258" s="332" t="s">
        <v>257</v>
      </c>
      <c r="D258" s="333" t="s">
        <v>1264</v>
      </c>
      <c r="E258" s="334">
        <v>41456</v>
      </c>
      <c r="F258" s="342">
        <v>41820</v>
      </c>
      <c r="G258" s="362">
        <v>17626</v>
      </c>
      <c r="H258" s="363">
        <v>100784</v>
      </c>
      <c r="I258" s="363">
        <v>577228</v>
      </c>
      <c r="J258" s="446">
        <v>0</v>
      </c>
      <c r="K258" s="446">
        <v>0</v>
      </c>
      <c r="L258" s="363">
        <v>678012</v>
      </c>
      <c r="M258" s="364">
        <v>45814</v>
      </c>
      <c r="N258" s="383">
        <v>0</v>
      </c>
      <c r="O258" s="457">
        <v>0</v>
      </c>
      <c r="P258" s="457">
        <v>0</v>
      </c>
      <c r="Q258" s="457">
        <v>0</v>
      </c>
      <c r="R258" s="457">
        <v>0</v>
      </c>
      <c r="S258" s="457">
        <v>0</v>
      </c>
      <c r="T258" s="458">
        <v>0</v>
      </c>
      <c r="U258" s="365">
        <v>678012</v>
      </c>
      <c r="V258" s="366">
        <v>45814</v>
      </c>
      <c r="W258" s="366">
        <v>723826</v>
      </c>
      <c r="X258" s="366">
        <v>33852</v>
      </c>
      <c r="Y258" s="366">
        <v>0</v>
      </c>
      <c r="Z258" s="366">
        <v>757678</v>
      </c>
      <c r="AA258" s="367">
        <v>17626</v>
      </c>
      <c r="AB258" s="368">
        <f t="shared" si="26"/>
        <v>42.98638375127652</v>
      </c>
    </row>
    <row r="259" spans="1:28" ht="15" thickBot="1" x14ac:dyDescent="0.35">
      <c r="A259" s="4" t="s">
        <v>3355</v>
      </c>
      <c r="B259" s="338" t="s">
        <v>280</v>
      </c>
      <c r="C259" s="332" t="s">
        <v>257</v>
      </c>
      <c r="D259" s="333" t="s">
        <v>1149</v>
      </c>
      <c r="E259" s="334">
        <v>41456</v>
      </c>
      <c r="F259" s="342">
        <v>41820</v>
      </c>
      <c r="G259" s="362">
        <v>9878</v>
      </c>
      <c r="H259" s="363">
        <v>7907</v>
      </c>
      <c r="I259" s="363">
        <v>334390</v>
      </c>
      <c r="J259" s="363">
        <v>0</v>
      </c>
      <c r="K259" s="363">
        <v>13102</v>
      </c>
      <c r="L259" s="363">
        <v>355399</v>
      </c>
      <c r="M259" s="364">
        <v>10127</v>
      </c>
      <c r="N259" s="351">
        <v>3289</v>
      </c>
      <c r="O259" s="348">
        <v>0</v>
      </c>
      <c r="P259" s="348">
        <v>0</v>
      </c>
      <c r="Q259" s="348">
        <v>0</v>
      </c>
      <c r="R259" s="348">
        <v>6313</v>
      </c>
      <c r="S259" s="348">
        <v>6313</v>
      </c>
      <c r="T259" s="349">
        <v>0</v>
      </c>
      <c r="U259" s="365">
        <v>361712</v>
      </c>
      <c r="V259" s="366">
        <v>10127</v>
      </c>
      <c r="W259" s="366">
        <v>371839</v>
      </c>
      <c r="X259" s="366">
        <v>7134</v>
      </c>
      <c r="Y259" s="366">
        <v>0</v>
      </c>
      <c r="Z259" s="366">
        <v>378973</v>
      </c>
      <c r="AA259" s="367">
        <v>13167</v>
      </c>
      <c r="AB259" s="368">
        <f t="shared" si="26"/>
        <v>28.782030834662415</v>
      </c>
    </row>
    <row r="260" spans="1:28" ht="15" thickBot="1" x14ac:dyDescent="0.35">
      <c r="A260" s="4" t="s">
        <v>3356</v>
      </c>
      <c r="B260" s="338" t="s">
        <v>281</v>
      </c>
      <c r="C260" s="332" t="s">
        <v>257</v>
      </c>
      <c r="D260" s="333" t="s">
        <v>1225</v>
      </c>
      <c r="E260" s="334">
        <v>41456</v>
      </c>
      <c r="F260" s="342">
        <v>41820</v>
      </c>
      <c r="G260" s="362">
        <v>16169</v>
      </c>
      <c r="H260" s="363">
        <v>67267</v>
      </c>
      <c r="I260" s="363">
        <v>684878</v>
      </c>
      <c r="J260" s="363">
        <v>0</v>
      </c>
      <c r="K260" s="363">
        <v>0</v>
      </c>
      <c r="L260" s="363">
        <v>752145</v>
      </c>
      <c r="M260" s="364">
        <v>14516</v>
      </c>
      <c r="N260" s="351">
        <v>899</v>
      </c>
      <c r="O260" s="348">
        <v>0</v>
      </c>
      <c r="P260" s="348">
        <v>0</v>
      </c>
      <c r="Q260" s="348">
        <v>0</v>
      </c>
      <c r="R260" s="348">
        <v>0</v>
      </c>
      <c r="S260" s="348">
        <v>0</v>
      </c>
      <c r="T260" s="349">
        <v>0</v>
      </c>
      <c r="U260" s="365">
        <v>752145</v>
      </c>
      <c r="V260" s="366">
        <v>14516</v>
      </c>
      <c r="W260" s="366">
        <v>766661</v>
      </c>
      <c r="X260" s="366">
        <v>9249</v>
      </c>
      <c r="Y260" s="366">
        <v>0</v>
      </c>
      <c r="Z260" s="366">
        <v>775910</v>
      </c>
      <c r="AA260" s="367">
        <v>17068</v>
      </c>
      <c r="AB260" s="368">
        <f t="shared" si="26"/>
        <v>45.459925005858921</v>
      </c>
    </row>
    <row r="261" spans="1:28" ht="15" thickBot="1" x14ac:dyDescent="0.35">
      <c r="A261" s="4" t="s">
        <v>3357</v>
      </c>
      <c r="B261" s="338" t="s">
        <v>282</v>
      </c>
      <c r="C261" s="332" t="s">
        <v>257</v>
      </c>
      <c r="D261" s="333" t="s">
        <v>1134</v>
      </c>
      <c r="E261" s="334">
        <v>41456</v>
      </c>
      <c r="F261" s="342">
        <v>41820</v>
      </c>
      <c r="G261" s="362">
        <v>14480</v>
      </c>
      <c r="H261" s="363">
        <v>9112</v>
      </c>
      <c r="I261" s="363">
        <v>0</v>
      </c>
      <c r="J261" s="363">
        <v>327136</v>
      </c>
      <c r="K261" s="363">
        <v>40750</v>
      </c>
      <c r="L261" s="363">
        <v>376998</v>
      </c>
      <c r="M261" s="364">
        <v>19408</v>
      </c>
      <c r="N261" s="383">
        <v>0</v>
      </c>
      <c r="O261" s="457">
        <v>0</v>
      </c>
      <c r="P261" s="457">
        <v>0</v>
      </c>
      <c r="Q261" s="457">
        <v>0</v>
      </c>
      <c r="R261" s="457">
        <v>0</v>
      </c>
      <c r="S261" s="457">
        <v>0</v>
      </c>
      <c r="T261" s="458">
        <v>0</v>
      </c>
      <c r="U261" s="365">
        <v>376998</v>
      </c>
      <c r="V261" s="366">
        <v>19408</v>
      </c>
      <c r="W261" s="366">
        <v>396406</v>
      </c>
      <c r="X261" s="366">
        <v>7882</v>
      </c>
      <c r="Y261" s="366">
        <v>0</v>
      </c>
      <c r="Z261" s="366">
        <v>404288</v>
      </c>
      <c r="AA261" s="367">
        <v>14480</v>
      </c>
      <c r="AB261" s="368">
        <f t="shared" si="26"/>
        <v>27.920441988950277</v>
      </c>
    </row>
    <row r="262" spans="1:28" ht="15" thickBot="1" x14ac:dyDescent="0.35">
      <c r="A262" s="4" t="s">
        <v>3358</v>
      </c>
      <c r="B262" s="338" t="s">
        <v>283</v>
      </c>
      <c r="C262" s="332" t="s">
        <v>257</v>
      </c>
      <c r="D262" s="333" t="s">
        <v>1339</v>
      </c>
      <c r="E262" s="334">
        <v>41275</v>
      </c>
      <c r="F262" s="342">
        <v>41639</v>
      </c>
      <c r="G262" s="362">
        <v>13326</v>
      </c>
      <c r="H262" s="363">
        <v>45041</v>
      </c>
      <c r="I262" s="363">
        <v>524551</v>
      </c>
      <c r="J262" s="446">
        <v>0</v>
      </c>
      <c r="K262" s="363">
        <v>0</v>
      </c>
      <c r="L262" s="363">
        <v>569592</v>
      </c>
      <c r="M262" s="364">
        <v>177396</v>
      </c>
      <c r="N262" s="383">
        <v>0</v>
      </c>
      <c r="O262" s="457">
        <v>0</v>
      </c>
      <c r="P262" s="457">
        <v>0</v>
      </c>
      <c r="Q262" s="457">
        <v>0</v>
      </c>
      <c r="R262" s="457">
        <v>0</v>
      </c>
      <c r="S262" s="457">
        <v>0</v>
      </c>
      <c r="T262" s="458">
        <v>0</v>
      </c>
      <c r="U262" s="365">
        <v>569592</v>
      </c>
      <c r="V262" s="366">
        <v>177396</v>
      </c>
      <c r="W262" s="366">
        <v>746988</v>
      </c>
      <c r="X262" s="366">
        <v>20333</v>
      </c>
      <c r="Y262" s="366">
        <v>0</v>
      </c>
      <c r="Z262" s="366">
        <v>767321</v>
      </c>
      <c r="AA262" s="367">
        <v>13326</v>
      </c>
      <c r="AB262" s="368">
        <f t="shared" si="26"/>
        <v>57.580744409425186</v>
      </c>
    </row>
    <row r="263" spans="1:28" ht="15" thickBot="1" x14ac:dyDescent="0.35">
      <c r="A263" s="4" t="s">
        <v>3359</v>
      </c>
      <c r="B263" s="338" t="s">
        <v>284</v>
      </c>
      <c r="C263" s="332" t="s">
        <v>257</v>
      </c>
      <c r="D263" s="333" t="s">
        <v>1464</v>
      </c>
      <c r="E263" s="334">
        <v>41275</v>
      </c>
      <c r="F263" s="342">
        <v>41639</v>
      </c>
      <c r="G263" s="362">
        <v>25692</v>
      </c>
      <c r="H263" s="363">
        <v>163328</v>
      </c>
      <c r="I263" s="363">
        <v>462458</v>
      </c>
      <c r="J263" s="363">
        <v>0</v>
      </c>
      <c r="K263" s="363">
        <v>0</v>
      </c>
      <c r="L263" s="363">
        <v>625786</v>
      </c>
      <c r="M263" s="364">
        <v>61288</v>
      </c>
      <c r="N263" s="351">
        <v>0</v>
      </c>
      <c r="O263" s="348">
        <v>0</v>
      </c>
      <c r="P263" s="348">
        <v>0</v>
      </c>
      <c r="Q263" s="348">
        <v>0</v>
      </c>
      <c r="R263" s="348">
        <v>0</v>
      </c>
      <c r="S263" s="348">
        <v>0</v>
      </c>
      <c r="T263" s="349">
        <v>0</v>
      </c>
      <c r="U263" s="365">
        <v>625786</v>
      </c>
      <c r="V263" s="366">
        <v>61288</v>
      </c>
      <c r="W263" s="366">
        <v>687074</v>
      </c>
      <c r="X263" s="366">
        <v>12822</v>
      </c>
      <c r="Y263" s="366">
        <v>0</v>
      </c>
      <c r="Z263" s="366">
        <v>699896</v>
      </c>
      <c r="AA263" s="367">
        <v>25692</v>
      </c>
      <c r="AB263" s="368">
        <f t="shared" si="26"/>
        <v>27.241787326794334</v>
      </c>
    </row>
    <row r="264" spans="1:28" ht="15" thickBot="1" x14ac:dyDescent="0.35">
      <c r="A264" s="4" t="s">
        <v>3360</v>
      </c>
      <c r="B264" s="338" t="s">
        <v>285</v>
      </c>
      <c r="C264" s="332" t="s">
        <v>257</v>
      </c>
      <c r="D264" s="333" t="s">
        <v>1172</v>
      </c>
      <c r="E264" s="334">
        <v>41456</v>
      </c>
      <c r="F264" s="342">
        <v>41820</v>
      </c>
      <c r="G264" s="362">
        <v>15959</v>
      </c>
      <c r="H264" s="363">
        <v>57689</v>
      </c>
      <c r="I264" s="363">
        <v>581134</v>
      </c>
      <c r="J264" s="446">
        <v>0</v>
      </c>
      <c r="K264" s="446">
        <v>0</v>
      </c>
      <c r="L264" s="363">
        <v>638823</v>
      </c>
      <c r="M264" s="364">
        <v>5041</v>
      </c>
      <c r="N264" s="383">
        <v>0</v>
      </c>
      <c r="O264" s="457">
        <v>0</v>
      </c>
      <c r="P264" s="457">
        <v>0</v>
      </c>
      <c r="Q264" s="457">
        <v>0</v>
      </c>
      <c r="R264" s="457">
        <v>0</v>
      </c>
      <c r="S264" s="457">
        <v>0</v>
      </c>
      <c r="T264" s="458">
        <v>0</v>
      </c>
      <c r="U264" s="365">
        <v>638823</v>
      </c>
      <c r="V264" s="366">
        <v>5041</v>
      </c>
      <c r="W264" s="366">
        <v>643864</v>
      </c>
      <c r="X264" s="366">
        <v>8647</v>
      </c>
      <c r="Y264" s="366">
        <v>0</v>
      </c>
      <c r="Z264" s="366">
        <v>652511</v>
      </c>
      <c r="AA264" s="367">
        <v>15959</v>
      </c>
      <c r="AB264" s="368">
        <f t="shared" si="26"/>
        <v>40.886709693589822</v>
      </c>
    </row>
    <row r="265" spans="1:28" ht="15" thickBot="1" x14ac:dyDescent="0.35">
      <c r="A265" s="4" t="s">
        <v>3361</v>
      </c>
      <c r="B265" s="338" t="s">
        <v>286</v>
      </c>
      <c r="C265" s="332" t="s">
        <v>257</v>
      </c>
      <c r="D265" s="333" t="s">
        <v>1225</v>
      </c>
      <c r="E265" s="334">
        <v>41456</v>
      </c>
      <c r="F265" s="342">
        <v>41820</v>
      </c>
      <c r="G265" s="362">
        <v>21165</v>
      </c>
      <c r="H265" s="363">
        <v>83931</v>
      </c>
      <c r="I265" s="363">
        <v>397375</v>
      </c>
      <c r="J265" s="363">
        <v>0</v>
      </c>
      <c r="K265" s="363">
        <v>0</v>
      </c>
      <c r="L265" s="363">
        <v>481306</v>
      </c>
      <c r="M265" s="364">
        <v>24956</v>
      </c>
      <c r="N265" s="383">
        <v>0</v>
      </c>
      <c r="O265" s="457">
        <v>0</v>
      </c>
      <c r="P265" s="457">
        <v>0</v>
      </c>
      <c r="Q265" s="457">
        <v>0</v>
      </c>
      <c r="R265" s="457">
        <v>0</v>
      </c>
      <c r="S265" s="457">
        <v>0</v>
      </c>
      <c r="T265" s="458">
        <v>0</v>
      </c>
      <c r="U265" s="365">
        <v>481306</v>
      </c>
      <c r="V265" s="366">
        <v>24956</v>
      </c>
      <c r="W265" s="366">
        <v>506262</v>
      </c>
      <c r="X265" s="366">
        <v>12375</v>
      </c>
      <c r="Y265" s="366">
        <v>0</v>
      </c>
      <c r="Z265" s="366">
        <v>518637</v>
      </c>
      <c r="AA265" s="367">
        <v>21165</v>
      </c>
      <c r="AB265" s="368">
        <f t="shared" si="26"/>
        <v>24.504464918497519</v>
      </c>
    </row>
    <row r="266" spans="1:28" ht="15" thickBot="1" x14ac:dyDescent="0.35">
      <c r="A266" s="4" t="s">
        <v>3362</v>
      </c>
      <c r="B266" s="338" t="s">
        <v>287</v>
      </c>
      <c r="C266" s="332" t="s">
        <v>257</v>
      </c>
      <c r="D266" s="333" t="s">
        <v>1149</v>
      </c>
      <c r="E266" s="334">
        <v>41456</v>
      </c>
      <c r="F266" s="342">
        <v>41820</v>
      </c>
      <c r="G266" s="362">
        <v>22423</v>
      </c>
      <c r="H266" s="363">
        <v>13445</v>
      </c>
      <c r="I266" s="363">
        <v>332203</v>
      </c>
      <c r="J266" s="363">
        <v>0</v>
      </c>
      <c r="K266" s="363">
        <v>1500</v>
      </c>
      <c r="L266" s="363">
        <v>347148</v>
      </c>
      <c r="M266" s="364">
        <v>30102</v>
      </c>
      <c r="N266" s="383">
        <v>0</v>
      </c>
      <c r="O266" s="457">
        <v>0</v>
      </c>
      <c r="P266" s="457">
        <v>0</v>
      </c>
      <c r="Q266" s="457">
        <v>0</v>
      </c>
      <c r="R266" s="457">
        <v>0</v>
      </c>
      <c r="S266" s="457">
        <v>0</v>
      </c>
      <c r="T266" s="458">
        <v>0</v>
      </c>
      <c r="U266" s="365">
        <v>347148</v>
      </c>
      <c r="V266" s="366">
        <v>30102</v>
      </c>
      <c r="W266" s="366">
        <v>377250</v>
      </c>
      <c r="X266" s="366">
        <v>12150</v>
      </c>
      <c r="Y266" s="366">
        <v>11475</v>
      </c>
      <c r="Z266" s="366">
        <v>400875</v>
      </c>
      <c r="AA266" s="367">
        <v>22423</v>
      </c>
      <c r="AB266" s="368">
        <f t="shared" si="26"/>
        <v>17.877848637559648</v>
      </c>
    </row>
    <row r="267" spans="1:28" ht="15" thickBot="1" x14ac:dyDescent="0.35">
      <c r="A267" s="4" t="s">
        <v>3363</v>
      </c>
      <c r="B267" s="338" t="s">
        <v>288</v>
      </c>
      <c r="C267" s="332" t="s">
        <v>257</v>
      </c>
      <c r="D267" s="333" t="s">
        <v>1149</v>
      </c>
      <c r="E267" s="334">
        <v>41275</v>
      </c>
      <c r="F267" s="342">
        <v>41639</v>
      </c>
      <c r="G267" s="362">
        <v>14236</v>
      </c>
      <c r="H267" s="363">
        <v>10350</v>
      </c>
      <c r="I267" s="363">
        <v>422600</v>
      </c>
      <c r="J267" s="446">
        <v>0</v>
      </c>
      <c r="K267" s="363">
        <v>0</v>
      </c>
      <c r="L267" s="363">
        <v>432950</v>
      </c>
      <c r="M267" s="364">
        <v>32900</v>
      </c>
      <c r="N267" s="383">
        <v>0</v>
      </c>
      <c r="O267" s="457">
        <v>0</v>
      </c>
      <c r="P267" s="457">
        <v>0</v>
      </c>
      <c r="Q267" s="457">
        <v>0</v>
      </c>
      <c r="R267" s="457">
        <v>0</v>
      </c>
      <c r="S267" s="457">
        <v>0</v>
      </c>
      <c r="T267" s="458">
        <v>0</v>
      </c>
      <c r="U267" s="365">
        <v>432950</v>
      </c>
      <c r="V267" s="366">
        <v>32900</v>
      </c>
      <c r="W267" s="366">
        <v>465850</v>
      </c>
      <c r="X267" s="366">
        <v>8390</v>
      </c>
      <c r="Y267" s="366">
        <v>0</v>
      </c>
      <c r="Z267" s="366">
        <v>474240</v>
      </c>
      <c r="AA267" s="367">
        <v>14236</v>
      </c>
      <c r="AB267" s="368">
        <f t="shared" si="26"/>
        <v>33.31272829446474</v>
      </c>
    </row>
    <row r="268" spans="1:28" ht="15" thickBot="1" x14ac:dyDescent="0.35">
      <c r="A268" s="4" t="s">
        <v>3364</v>
      </c>
      <c r="B268" s="338" t="s">
        <v>290</v>
      </c>
      <c r="C268" s="332" t="s">
        <v>257</v>
      </c>
      <c r="D268" s="333" t="s">
        <v>1134</v>
      </c>
      <c r="E268" s="334">
        <v>41275</v>
      </c>
      <c r="F268" s="342">
        <v>41639</v>
      </c>
      <c r="G268" s="362">
        <v>24587</v>
      </c>
      <c r="H268" s="363">
        <v>15472</v>
      </c>
      <c r="I268" s="363">
        <v>0</v>
      </c>
      <c r="J268" s="363">
        <v>0</v>
      </c>
      <c r="K268" s="363">
        <v>0</v>
      </c>
      <c r="L268" s="363">
        <v>15472</v>
      </c>
      <c r="M268" s="364">
        <v>14825</v>
      </c>
      <c r="N268" s="383">
        <v>0</v>
      </c>
      <c r="O268" s="348">
        <v>0</v>
      </c>
      <c r="P268" s="457">
        <v>0</v>
      </c>
      <c r="Q268" s="457">
        <v>0</v>
      </c>
      <c r="R268" s="457">
        <v>0</v>
      </c>
      <c r="S268" s="348">
        <v>0</v>
      </c>
      <c r="T268" s="349">
        <v>0</v>
      </c>
      <c r="U268" s="365">
        <v>15472</v>
      </c>
      <c r="V268" s="366">
        <v>14825</v>
      </c>
      <c r="W268" s="366">
        <v>30297</v>
      </c>
      <c r="X268" s="366">
        <v>0</v>
      </c>
      <c r="Y268" s="366">
        <v>0</v>
      </c>
      <c r="Z268" s="366">
        <v>30297</v>
      </c>
      <c r="AA268" s="367">
        <v>24587</v>
      </c>
      <c r="AB268" s="368">
        <f t="shared" si="26"/>
        <v>1.2322365477691464</v>
      </c>
    </row>
    <row r="269" spans="1:28" ht="15" thickBot="1" x14ac:dyDescent="0.35">
      <c r="A269" s="4" t="s">
        <v>3365</v>
      </c>
      <c r="B269" s="338" t="s">
        <v>291</v>
      </c>
      <c r="C269" s="332" t="s">
        <v>257</v>
      </c>
      <c r="D269" s="333" t="s">
        <v>1362</v>
      </c>
      <c r="E269" s="334">
        <v>41456</v>
      </c>
      <c r="F269" s="342">
        <v>41820</v>
      </c>
      <c r="G269" s="362">
        <v>7350</v>
      </c>
      <c r="H269" s="363">
        <v>22713</v>
      </c>
      <c r="I269" s="363">
        <v>0</v>
      </c>
      <c r="J269" s="363">
        <v>294859</v>
      </c>
      <c r="K269" s="363">
        <v>0</v>
      </c>
      <c r="L269" s="363">
        <v>317572</v>
      </c>
      <c r="M269" s="364">
        <v>92292</v>
      </c>
      <c r="N269" s="351">
        <v>5883</v>
      </c>
      <c r="O269" s="348">
        <v>0</v>
      </c>
      <c r="P269" s="348">
        <v>332166</v>
      </c>
      <c r="Q269" s="348">
        <v>0</v>
      </c>
      <c r="R269" s="348">
        <v>0</v>
      </c>
      <c r="S269" s="348">
        <v>332166</v>
      </c>
      <c r="T269" s="349">
        <v>0</v>
      </c>
      <c r="U269" s="365">
        <v>649738</v>
      </c>
      <c r="V269" s="366">
        <v>92292</v>
      </c>
      <c r="W269" s="366">
        <v>742030</v>
      </c>
      <c r="X269" s="366">
        <v>8917</v>
      </c>
      <c r="Y269" s="366">
        <v>4965</v>
      </c>
      <c r="Z269" s="366">
        <v>755912</v>
      </c>
      <c r="AA269" s="367">
        <v>13233</v>
      </c>
      <c r="AB269" s="368">
        <f t="shared" si="26"/>
        <v>57.123252474873425</v>
      </c>
    </row>
    <row r="270" spans="1:28" ht="15" thickBot="1" x14ac:dyDescent="0.35">
      <c r="A270" s="4" t="s">
        <v>3366</v>
      </c>
      <c r="B270" s="338" t="s">
        <v>292</v>
      </c>
      <c r="C270" s="332" t="s">
        <v>257</v>
      </c>
      <c r="D270" s="333" t="s">
        <v>1075</v>
      </c>
      <c r="E270" s="334">
        <v>41456</v>
      </c>
      <c r="F270" s="342">
        <v>41820</v>
      </c>
      <c r="G270" s="362">
        <v>16422</v>
      </c>
      <c r="H270" s="363">
        <v>22279</v>
      </c>
      <c r="I270" s="363">
        <v>315695</v>
      </c>
      <c r="J270" s="363">
        <v>0</v>
      </c>
      <c r="K270" s="363">
        <v>0</v>
      </c>
      <c r="L270" s="363">
        <v>337974</v>
      </c>
      <c r="M270" s="364">
        <v>51032</v>
      </c>
      <c r="N270" s="383">
        <v>0</v>
      </c>
      <c r="O270" s="457">
        <v>0</v>
      </c>
      <c r="P270" s="457">
        <v>0</v>
      </c>
      <c r="Q270" s="457">
        <v>0</v>
      </c>
      <c r="R270" s="457">
        <v>0</v>
      </c>
      <c r="S270" s="457">
        <v>0</v>
      </c>
      <c r="T270" s="458">
        <v>0</v>
      </c>
      <c r="U270" s="365">
        <v>337974</v>
      </c>
      <c r="V270" s="366">
        <v>51032</v>
      </c>
      <c r="W270" s="366">
        <v>389006</v>
      </c>
      <c r="X270" s="366">
        <v>11399</v>
      </c>
      <c r="Y270" s="366">
        <v>0</v>
      </c>
      <c r="Z270" s="366">
        <v>400405</v>
      </c>
      <c r="AA270" s="367">
        <v>16422</v>
      </c>
      <c r="AB270" s="368">
        <f t="shared" si="26"/>
        <v>24.382231153330899</v>
      </c>
    </row>
    <row r="271" spans="1:28" ht="15" thickBot="1" x14ac:dyDescent="0.35">
      <c r="A271" s="4" t="s">
        <v>3367</v>
      </c>
      <c r="B271" s="338" t="s">
        <v>293</v>
      </c>
      <c r="C271" s="332" t="s">
        <v>257</v>
      </c>
      <c r="D271" s="333" t="s">
        <v>1075</v>
      </c>
      <c r="E271" s="334">
        <v>41275</v>
      </c>
      <c r="F271" s="342">
        <v>41639</v>
      </c>
      <c r="G271" s="362">
        <v>19202</v>
      </c>
      <c r="H271" s="363">
        <v>25501</v>
      </c>
      <c r="I271" s="363">
        <v>821554</v>
      </c>
      <c r="J271" s="363">
        <v>0</v>
      </c>
      <c r="K271" s="363">
        <v>0</v>
      </c>
      <c r="L271" s="363">
        <v>847055</v>
      </c>
      <c r="M271" s="364">
        <v>34789</v>
      </c>
      <c r="N271" s="383">
        <v>0</v>
      </c>
      <c r="O271" s="348">
        <v>0</v>
      </c>
      <c r="P271" s="348">
        <v>0</v>
      </c>
      <c r="Q271" s="348">
        <v>0</v>
      </c>
      <c r="R271" s="348">
        <v>0</v>
      </c>
      <c r="S271" s="457">
        <v>0</v>
      </c>
      <c r="T271" s="458">
        <v>0</v>
      </c>
      <c r="U271" s="365">
        <v>847055</v>
      </c>
      <c r="V271" s="366">
        <v>34789</v>
      </c>
      <c r="W271" s="366">
        <v>881844</v>
      </c>
      <c r="X271" s="366">
        <v>9583</v>
      </c>
      <c r="Y271" s="366">
        <v>0</v>
      </c>
      <c r="Z271" s="366">
        <v>891427</v>
      </c>
      <c r="AA271" s="367">
        <v>19202</v>
      </c>
      <c r="AB271" s="368">
        <f t="shared" si="26"/>
        <v>46.423653786063952</v>
      </c>
    </row>
    <row r="272" spans="1:28" ht="15" thickBot="1" x14ac:dyDescent="0.35">
      <c r="A272" s="4" t="s">
        <v>3368</v>
      </c>
      <c r="B272" s="338" t="s">
        <v>294</v>
      </c>
      <c r="C272" s="332" t="s">
        <v>257</v>
      </c>
      <c r="D272" s="333" t="s">
        <v>1075</v>
      </c>
      <c r="E272" s="334">
        <v>41456</v>
      </c>
      <c r="F272" s="342">
        <v>41820</v>
      </c>
      <c r="G272" s="362">
        <v>11362</v>
      </c>
      <c r="H272" s="363">
        <v>17072</v>
      </c>
      <c r="I272" s="363">
        <v>260849</v>
      </c>
      <c r="J272" s="363">
        <v>0</v>
      </c>
      <c r="K272" s="363">
        <v>0</v>
      </c>
      <c r="L272" s="363">
        <v>277921</v>
      </c>
      <c r="M272" s="364">
        <v>51604</v>
      </c>
      <c r="N272" s="351">
        <v>11726</v>
      </c>
      <c r="O272" s="348">
        <v>17619</v>
      </c>
      <c r="P272" s="348">
        <v>0</v>
      </c>
      <c r="Q272" s="348">
        <v>0</v>
      </c>
      <c r="R272" s="348">
        <v>13110</v>
      </c>
      <c r="S272" s="348">
        <v>30729</v>
      </c>
      <c r="T272" s="349">
        <v>0</v>
      </c>
      <c r="U272" s="365">
        <v>308650</v>
      </c>
      <c r="V272" s="366">
        <v>51604</v>
      </c>
      <c r="W272" s="366">
        <v>360254</v>
      </c>
      <c r="X272" s="366">
        <v>6742</v>
      </c>
      <c r="Y272" s="366">
        <v>0</v>
      </c>
      <c r="Z272" s="366">
        <v>366996</v>
      </c>
      <c r="AA272" s="367">
        <v>23088</v>
      </c>
      <c r="AB272" s="368">
        <f t="shared" si="26"/>
        <v>15.895530145530145</v>
      </c>
    </row>
    <row r="273" spans="1:28" ht="15" thickBot="1" x14ac:dyDescent="0.35">
      <c r="A273" s="4" t="s">
        <v>3369</v>
      </c>
      <c r="B273" s="338" t="s">
        <v>295</v>
      </c>
      <c r="C273" s="332" t="s">
        <v>257</v>
      </c>
      <c r="D273" s="333" t="s">
        <v>1546</v>
      </c>
      <c r="E273" s="334">
        <v>41456</v>
      </c>
      <c r="F273" s="342">
        <v>41820</v>
      </c>
      <c r="G273" s="362">
        <v>15322</v>
      </c>
      <c r="H273" s="363">
        <v>150805</v>
      </c>
      <c r="I273" s="363">
        <v>443203</v>
      </c>
      <c r="J273" s="363">
        <v>0</v>
      </c>
      <c r="K273" s="363">
        <v>0</v>
      </c>
      <c r="L273" s="363">
        <v>594008</v>
      </c>
      <c r="M273" s="364">
        <v>22423</v>
      </c>
      <c r="N273" s="383">
        <v>0</v>
      </c>
      <c r="O273" s="457">
        <v>0</v>
      </c>
      <c r="P273" s="457">
        <v>0</v>
      </c>
      <c r="Q273" s="457">
        <v>0</v>
      </c>
      <c r="R273" s="457">
        <v>0</v>
      </c>
      <c r="S273" s="457">
        <v>0</v>
      </c>
      <c r="T273" s="458">
        <v>0</v>
      </c>
      <c r="U273" s="365">
        <v>594008</v>
      </c>
      <c r="V273" s="366">
        <v>22423</v>
      </c>
      <c r="W273" s="366">
        <v>616431</v>
      </c>
      <c r="X273" s="366">
        <v>9031</v>
      </c>
      <c r="Y273" s="366">
        <v>0</v>
      </c>
      <c r="Z273" s="366">
        <v>625462</v>
      </c>
      <c r="AA273" s="367">
        <v>15322</v>
      </c>
      <c r="AB273" s="368">
        <f t="shared" si="26"/>
        <v>40.82117217073489</v>
      </c>
    </row>
    <row r="274" spans="1:28" ht="15" thickBot="1" x14ac:dyDescent="0.35">
      <c r="A274" s="4" t="s">
        <v>3370</v>
      </c>
      <c r="B274" s="338" t="s">
        <v>296</v>
      </c>
      <c r="C274" s="332" t="s">
        <v>257</v>
      </c>
      <c r="D274" s="333" t="s">
        <v>1111</v>
      </c>
      <c r="E274" s="334">
        <v>41456</v>
      </c>
      <c r="F274" s="342">
        <v>41820</v>
      </c>
      <c r="G274" s="362">
        <v>5504</v>
      </c>
      <c r="H274" s="363">
        <v>18608</v>
      </c>
      <c r="I274" s="363">
        <v>0</v>
      </c>
      <c r="J274" s="363">
        <v>230000</v>
      </c>
      <c r="K274" s="363">
        <v>136282</v>
      </c>
      <c r="L274" s="363">
        <v>384890</v>
      </c>
      <c r="M274" s="364">
        <v>42836</v>
      </c>
      <c r="N274" s="351">
        <v>17592</v>
      </c>
      <c r="O274" s="348">
        <v>59476</v>
      </c>
      <c r="P274" s="348">
        <v>24511</v>
      </c>
      <c r="Q274" s="457">
        <v>0</v>
      </c>
      <c r="R274" s="348">
        <v>125208</v>
      </c>
      <c r="S274" s="348">
        <v>209195</v>
      </c>
      <c r="T274" s="458">
        <v>0</v>
      </c>
      <c r="U274" s="365">
        <v>636921</v>
      </c>
      <c r="V274" s="366">
        <v>42836</v>
      </c>
      <c r="W274" s="366">
        <v>679757</v>
      </c>
      <c r="X274" s="366">
        <v>12514</v>
      </c>
      <c r="Y274" s="366">
        <v>0</v>
      </c>
      <c r="Z274" s="366">
        <v>692271</v>
      </c>
      <c r="AA274" s="367">
        <v>23096</v>
      </c>
      <c r="AB274" s="368">
        <f t="shared" si="26"/>
        <v>29.973631797713889</v>
      </c>
    </row>
    <row r="275" spans="1:28" ht="15" thickBot="1" x14ac:dyDescent="0.35">
      <c r="A275" s="4" t="s">
        <v>3371</v>
      </c>
      <c r="B275" s="338" t="s">
        <v>297</v>
      </c>
      <c r="C275" s="332" t="s">
        <v>257</v>
      </c>
      <c r="D275" s="333" t="s">
        <v>1127</v>
      </c>
      <c r="E275" s="334">
        <v>41456</v>
      </c>
      <c r="F275" s="342">
        <v>41820</v>
      </c>
      <c r="G275" s="362">
        <v>20891</v>
      </c>
      <c r="H275" s="363">
        <v>153292</v>
      </c>
      <c r="I275" s="363">
        <v>343378</v>
      </c>
      <c r="J275" s="363">
        <v>0</v>
      </c>
      <c r="K275" s="363">
        <v>0</v>
      </c>
      <c r="L275" s="363">
        <v>496670</v>
      </c>
      <c r="M275" s="364">
        <v>29172</v>
      </c>
      <c r="N275" s="351">
        <v>980</v>
      </c>
      <c r="O275" s="457">
        <v>0</v>
      </c>
      <c r="P275" s="457">
        <v>0</v>
      </c>
      <c r="Q275" s="457">
        <v>0</v>
      </c>
      <c r="R275" s="457">
        <v>0</v>
      </c>
      <c r="S275" s="457">
        <v>0</v>
      </c>
      <c r="T275" s="458">
        <v>0</v>
      </c>
      <c r="U275" s="365">
        <v>496670</v>
      </c>
      <c r="V275" s="366">
        <v>29172</v>
      </c>
      <c r="W275" s="366">
        <v>525842</v>
      </c>
      <c r="X275" s="366">
        <v>11851</v>
      </c>
      <c r="Y275" s="366">
        <v>0</v>
      </c>
      <c r="Z275" s="366">
        <v>537693</v>
      </c>
      <c r="AA275" s="367">
        <v>21871</v>
      </c>
      <c r="AB275" s="368">
        <f t="shared" si="26"/>
        <v>24.584746925152029</v>
      </c>
    </row>
    <row r="276" spans="1:28" ht="15" thickBot="1" x14ac:dyDescent="0.35">
      <c r="A276" s="4" t="s">
        <v>3372</v>
      </c>
      <c r="B276" s="338" t="s">
        <v>298</v>
      </c>
      <c r="C276" s="332" t="s">
        <v>257</v>
      </c>
      <c r="D276" s="333" t="s">
        <v>1428</v>
      </c>
      <c r="E276" s="334">
        <v>41275</v>
      </c>
      <c r="F276" s="342">
        <v>41639</v>
      </c>
      <c r="G276" s="362">
        <v>6470</v>
      </c>
      <c r="H276" s="363">
        <v>16175</v>
      </c>
      <c r="I276" s="363">
        <v>0</v>
      </c>
      <c r="J276" s="363">
        <v>156600</v>
      </c>
      <c r="K276" s="363">
        <v>0</v>
      </c>
      <c r="L276" s="363">
        <v>172775</v>
      </c>
      <c r="M276" s="364">
        <v>86957</v>
      </c>
      <c r="N276" s="351">
        <v>7130</v>
      </c>
      <c r="O276" s="348">
        <v>17827</v>
      </c>
      <c r="P276" s="348">
        <v>0</v>
      </c>
      <c r="Q276" s="348">
        <v>0</v>
      </c>
      <c r="R276" s="348">
        <v>6707</v>
      </c>
      <c r="S276" s="348">
        <v>24534</v>
      </c>
      <c r="T276" s="349">
        <v>0</v>
      </c>
      <c r="U276" s="365">
        <v>197309</v>
      </c>
      <c r="V276" s="366">
        <v>86957</v>
      </c>
      <c r="W276" s="366">
        <v>284266</v>
      </c>
      <c r="X276" s="366">
        <v>6787</v>
      </c>
      <c r="Y276" s="366">
        <v>0</v>
      </c>
      <c r="Z276" s="366">
        <v>291053</v>
      </c>
      <c r="AA276" s="367">
        <v>13600</v>
      </c>
      <c r="AB276" s="368">
        <f t="shared" si="26"/>
        <v>21.400955882352942</v>
      </c>
    </row>
    <row r="277" spans="1:28" ht="15" thickBot="1" x14ac:dyDescent="0.35">
      <c r="A277" s="4" t="s">
        <v>3373</v>
      </c>
      <c r="B277" s="338" t="s">
        <v>299</v>
      </c>
      <c r="C277" s="332" t="s">
        <v>257</v>
      </c>
      <c r="D277" s="333" t="s">
        <v>1589</v>
      </c>
      <c r="E277" s="334">
        <v>41275</v>
      </c>
      <c r="F277" s="342">
        <v>41639</v>
      </c>
      <c r="G277" s="362">
        <v>17153</v>
      </c>
      <c r="H277" s="363">
        <v>133796</v>
      </c>
      <c r="I277" s="363">
        <v>177875</v>
      </c>
      <c r="J277" s="446">
        <v>0</v>
      </c>
      <c r="K277" s="446">
        <v>0</v>
      </c>
      <c r="L277" s="363">
        <v>311671</v>
      </c>
      <c r="M277" s="364">
        <v>16326</v>
      </c>
      <c r="N277" s="383">
        <v>0</v>
      </c>
      <c r="O277" s="457">
        <v>0</v>
      </c>
      <c r="P277" s="457">
        <v>0</v>
      </c>
      <c r="Q277" s="457">
        <v>0</v>
      </c>
      <c r="R277" s="457">
        <v>0</v>
      </c>
      <c r="S277" s="457">
        <v>0</v>
      </c>
      <c r="T277" s="458">
        <v>0</v>
      </c>
      <c r="U277" s="365">
        <v>311671</v>
      </c>
      <c r="V277" s="366">
        <v>16326</v>
      </c>
      <c r="W277" s="366">
        <v>327997</v>
      </c>
      <c r="X277" s="366">
        <v>4275</v>
      </c>
      <c r="Y277" s="366">
        <v>0</v>
      </c>
      <c r="Z277" s="366">
        <v>332272</v>
      </c>
      <c r="AA277" s="367">
        <v>17153</v>
      </c>
      <c r="AB277" s="368">
        <f t="shared" si="26"/>
        <v>19.371072115664898</v>
      </c>
    </row>
    <row r="278" spans="1:28" ht="15" thickBot="1" x14ac:dyDescent="0.35">
      <c r="A278" s="4" t="s">
        <v>3374</v>
      </c>
      <c r="B278" s="338" t="s">
        <v>300</v>
      </c>
      <c r="C278" s="332" t="s">
        <v>257</v>
      </c>
      <c r="D278" s="333" t="s">
        <v>1149</v>
      </c>
      <c r="E278" s="334">
        <v>41456</v>
      </c>
      <c r="F278" s="342">
        <v>41820</v>
      </c>
      <c r="G278" s="362">
        <v>25369</v>
      </c>
      <c r="H278" s="363">
        <v>15211</v>
      </c>
      <c r="I278" s="363">
        <v>322718</v>
      </c>
      <c r="J278" s="446">
        <v>0</v>
      </c>
      <c r="K278" s="363">
        <v>159478</v>
      </c>
      <c r="L278" s="363">
        <v>497407</v>
      </c>
      <c r="M278" s="364">
        <v>13746</v>
      </c>
      <c r="N278" s="383">
        <v>0</v>
      </c>
      <c r="O278" s="457">
        <v>0</v>
      </c>
      <c r="P278" s="457">
        <v>0</v>
      </c>
      <c r="Q278" s="457">
        <v>0</v>
      </c>
      <c r="R278" s="457">
        <v>0</v>
      </c>
      <c r="S278" s="457">
        <v>0</v>
      </c>
      <c r="T278" s="458">
        <v>0</v>
      </c>
      <c r="U278" s="365">
        <v>497407</v>
      </c>
      <c r="V278" s="366">
        <v>13746</v>
      </c>
      <c r="W278" s="366">
        <v>511153</v>
      </c>
      <c r="X278" s="366">
        <v>6338</v>
      </c>
      <c r="Y278" s="366">
        <v>7408</v>
      </c>
      <c r="Z278" s="366">
        <v>524899</v>
      </c>
      <c r="AA278" s="367">
        <v>25369</v>
      </c>
      <c r="AB278" s="368">
        <f t="shared" si="26"/>
        <v>20.690567227718869</v>
      </c>
    </row>
    <row r="279" spans="1:28" ht="15" thickBot="1" x14ac:dyDescent="0.35">
      <c r="A279" s="4" t="s">
        <v>3375</v>
      </c>
      <c r="B279" s="338" t="s">
        <v>301</v>
      </c>
      <c r="C279" s="332" t="s">
        <v>257</v>
      </c>
      <c r="D279" s="333" t="s">
        <v>1174</v>
      </c>
      <c r="E279" s="334">
        <v>41365</v>
      </c>
      <c r="F279" s="342">
        <v>41729</v>
      </c>
      <c r="G279" s="362">
        <v>14691</v>
      </c>
      <c r="H279" s="363">
        <v>118703</v>
      </c>
      <c r="I279" s="363">
        <v>695978</v>
      </c>
      <c r="J279" s="363">
        <v>2204</v>
      </c>
      <c r="K279" s="363">
        <v>5000</v>
      </c>
      <c r="L279" s="363">
        <v>821885</v>
      </c>
      <c r="M279" s="364">
        <v>49649</v>
      </c>
      <c r="N279" s="351">
        <v>7567</v>
      </c>
      <c r="O279" s="348">
        <v>61141</v>
      </c>
      <c r="P279" s="348">
        <v>117818</v>
      </c>
      <c r="Q279" s="457">
        <v>0</v>
      </c>
      <c r="R279" s="457">
        <v>0</v>
      </c>
      <c r="S279" s="348">
        <v>178959</v>
      </c>
      <c r="T279" s="458">
        <v>0</v>
      </c>
      <c r="U279" s="365">
        <v>1000844</v>
      </c>
      <c r="V279" s="366">
        <v>49649</v>
      </c>
      <c r="W279" s="366">
        <v>1050493</v>
      </c>
      <c r="X279" s="366">
        <v>9868</v>
      </c>
      <c r="Y279" s="366">
        <v>3000</v>
      </c>
      <c r="Z279" s="366">
        <v>1063361</v>
      </c>
      <c r="AA279" s="367">
        <v>22258</v>
      </c>
      <c r="AB279" s="368">
        <f t="shared" si="26"/>
        <v>47.774328331386471</v>
      </c>
    </row>
    <row r="280" spans="1:28" ht="15" thickBot="1" x14ac:dyDescent="0.35">
      <c r="A280" s="4" t="s">
        <v>3376</v>
      </c>
      <c r="B280" s="338" t="s">
        <v>302</v>
      </c>
      <c r="C280" s="332" t="s">
        <v>257</v>
      </c>
      <c r="D280" s="333" t="s">
        <v>1075</v>
      </c>
      <c r="E280" s="334">
        <v>41275</v>
      </c>
      <c r="F280" s="342">
        <v>41639</v>
      </c>
      <c r="G280" s="362">
        <v>14545</v>
      </c>
      <c r="H280" s="363">
        <v>19317</v>
      </c>
      <c r="I280" s="363">
        <v>323503</v>
      </c>
      <c r="J280" s="446">
        <v>0</v>
      </c>
      <c r="K280" s="363">
        <v>612</v>
      </c>
      <c r="L280" s="363">
        <v>343432</v>
      </c>
      <c r="M280" s="364">
        <v>16877</v>
      </c>
      <c r="N280" s="383">
        <v>0</v>
      </c>
      <c r="O280" s="457">
        <v>0</v>
      </c>
      <c r="P280" s="457">
        <v>0</v>
      </c>
      <c r="Q280" s="457">
        <v>0</v>
      </c>
      <c r="R280" s="457">
        <v>0</v>
      </c>
      <c r="S280" s="457">
        <v>0</v>
      </c>
      <c r="T280" s="458">
        <v>0</v>
      </c>
      <c r="U280" s="365">
        <v>343432</v>
      </c>
      <c r="V280" s="366">
        <v>16877</v>
      </c>
      <c r="W280" s="366">
        <v>360309</v>
      </c>
      <c r="X280" s="366">
        <v>7259</v>
      </c>
      <c r="Y280" s="366">
        <v>0</v>
      </c>
      <c r="Z280" s="366">
        <v>367568</v>
      </c>
      <c r="AA280" s="367">
        <v>14545</v>
      </c>
      <c r="AB280" s="368">
        <f t="shared" si="26"/>
        <v>25.2710897215538</v>
      </c>
    </row>
    <row r="281" spans="1:28" ht="15" thickBot="1" x14ac:dyDescent="0.35">
      <c r="A281" s="4" t="s">
        <v>3377</v>
      </c>
      <c r="B281" s="338" t="s">
        <v>303</v>
      </c>
      <c r="C281" s="332" t="s">
        <v>257</v>
      </c>
      <c r="D281" s="333" t="s">
        <v>1134</v>
      </c>
      <c r="E281" s="334">
        <v>41456</v>
      </c>
      <c r="F281" s="342">
        <v>41820</v>
      </c>
      <c r="G281" s="362">
        <v>12084</v>
      </c>
      <c r="H281" s="363">
        <v>7604</v>
      </c>
      <c r="I281" s="363">
        <v>443466</v>
      </c>
      <c r="J281" s="363">
        <v>2283</v>
      </c>
      <c r="K281" s="363">
        <v>1511</v>
      </c>
      <c r="L281" s="363">
        <v>454864</v>
      </c>
      <c r="M281" s="364">
        <v>23290</v>
      </c>
      <c r="N281" s="351">
        <v>1368</v>
      </c>
      <c r="O281" s="348">
        <v>6152</v>
      </c>
      <c r="P281" s="348">
        <v>0</v>
      </c>
      <c r="Q281" s="348">
        <v>0</v>
      </c>
      <c r="R281" s="348">
        <v>0</v>
      </c>
      <c r="S281" s="348">
        <v>6152</v>
      </c>
      <c r="T281" s="349">
        <v>0</v>
      </c>
      <c r="U281" s="365">
        <v>461016</v>
      </c>
      <c r="V281" s="366">
        <v>23290</v>
      </c>
      <c r="W281" s="366">
        <v>484306</v>
      </c>
      <c r="X281" s="366">
        <v>6713</v>
      </c>
      <c r="Y281" s="366">
        <v>0</v>
      </c>
      <c r="Z281" s="366">
        <v>491019</v>
      </c>
      <c r="AA281" s="367">
        <v>13452</v>
      </c>
      <c r="AB281" s="368">
        <f t="shared" si="26"/>
        <v>36.501561106155222</v>
      </c>
    </row>
    <row r="282" spans="1:28" ht="15" thickBot="1" x14ac:dyDescent="0.35">
      <c r="A282" s="4" t="s">
        <v>3378</v>
      </c>
      <c r="B282" s="338" t="s">
        <v>304</v>
      </c>
      <c r="C282" s="332" t="s">
        <v>257</v>
      </c>
      <c r="D282" s="333" t="s">
        <v>1640</v>
      </c>
      <c r="E282" s="334">
        <v>41548</v>
      </c>
      <c r="F282" s="342">
        <v>41912</v>
      </c>
      <c r="G282" s="362">
        <v>22995</v>
      </c>
      <c r="H282" s="363">
        <v>186970</v>
      </c>
      <c r="I282" s="363">
        <v>1113168</v>
      </c>
      <c r="J282" s="363">
        <v>0</v>
      </c>
      <c r="K282" s="363">
        <v>0</v>
      </c>
      <c r="L282" s="363">
        <v>1300138</v>
      </c>
      <c r="M282" s="364">
        <v>71278</v>
      </c>
      <c r="N282" s="383">
        <v>0</v>
      </c>
      <c r="O282" s="457">
        <v>0</v>
      </c>
      <c r="P282" s="457">
        <v>0</v>
      </c>
      <c r="Q282" s="457">
        <v>0</v>
      </c>
      <c r="R282" s="457">
        <v>0</v>
      </c>
      <c r="S282" s="457">
        <v>0</v>
      </c>
      <c r="T282" s="458">
        <v>0</v>
      </c>
      <c r="U282" s="365">
        <v>1300138</v>
      </c>
      <c r="V282" s="366">
        <v>71278</v>
      </c>
      <c r="W282" s="366">
        <v>1371416</v>
      </c>
      <c r="X282" s="366">
        <v>16383</v>
      </c>
      <c r="Y282" s="366">
        <v>0</v>
      </c>
      <c r="Z282" s="366">
        <v>1387799</v>
      </c>
      <c r="AA282" s="367">
        <v>22995</v>
      </c>
      <c r="AB282" s="368">
        <f t="shared" si="26"/>
        <v>60.352207001522068</v>
      </c>
    </row>
    <row r="283" spans="1:28" ht="15" thickBot="1" x14ac:dyDescent="0.35">
      <c r="A283" s="4" t="s">
        <v>3379</v>
      </c>
      <c r="B283" s="338" t="s">
        <v>305</v>
      </c>
      <c r="C283" s="332" t="s">
        <v>257</v>
      </c>
      <c r="D283" s="333" t="s">
        <v>1094</v>
      </c>
      <c r="E283" s="334">
        <v>41456</v>
      </c>
      <c r="F283" s="342">
        <v>41820</v>
      </c>
      <c r="G283" s="362">
        <v>14948</v>
      </c>
      <c r="H283" s="363">
        <v>44219</v>
      </c>
      <c r="I283" s="363">
        <v>834500.17</v>
      </c>
      <c r="J283" s="363">
        <v>0</v>
      </c>
      <c r="K283" s="363">
        <v>0</v>
      </c>
      <c r="L283" s="363">
        <v>878719.17</v>
      </c>
      <c r="M283" s="364">
        <v>39637</v>
      </c>
      <c r="N283" s="383">
        <v>0</v>
      </c>
      <c r="O283" s="348">
        <v>0</v>
      </c>
      <c r="P283" s="457">
        <v>0</v>
      </c>
      <c r="Q283" s="457">
        <v>0</v>
      </c>
      <c r="R283" s="457">
        <v>0</v>
      </c>
      <c r="S283" s="457">
        <v>0</v>
      </c>
      <c r="T283" s="458">
        <v>0</v>
      </c>
      <c r="U283" s="365">
        <v>878719</v>
      </c>
      <c r="V283" s="366">
        <v>39637</v>
      </c>
      <c r="W283" s="366">
        <v>918356</v>
      </c>
      <c r="X283" s="366">
        <v>8100</v>
      </c>
      <c r="Y283" s="366">
        <v>0</v>
      </c>
      <c r="Z283" s="366">
        <v>926456</v>
      </c>
      <c r="AA283" s="367">
        <v>14948</v>
      </c>
      <c r="AB283" s="368">
        <f t="shared" si="26"/>
        <v>61.97859245383998</v>
      </c>
    </row>
    <row r="284" spans="1:28" ht="15" thickBot="1" x14ac:dyDescent="0.35">
      <c r="A284" s="4" t="s">
        <v>3380</v>
      </c>
      <c r="B284" s="338" t="s">
        <v>306</v>
      </c>
      <c r="C284" s="332" t="s">
        <v>257</v>
      </c>
      <c r="D284" s="333" t="s">
        <v>1174</v>
      </c>
      <c r="E284" s="334">
        <v>41456</v>
      </c>
      <c r="F284" s="342">
        <v>41820</v>
      </c>
      <c r="G284" s="362">
        <v>8365</v>
      </c>
      <c r="H284" s="363">
        <v>76095</v>
      </c>
      <c r="I284" s="363">
        <v>0</v>
      </c>
      <c r="J284" s="363">
        <v>292836</v>
      </c>
      <c r="K284" s="363">
        <v>70159</v>
      </c>
      <c r="L284" s="363">
        <v>439090</v>
      </c>
      <c r="M284" s="364">
        <v>82926</v>
      </c>
      <c r="N284" s="351">
        <v>10028</v>
      </c>
      <c r="O284" s="348">
        <v>91223</v>
      </c>
      <c r="P284" s="457">
        <v>0</v>
      </c>
      <c r="Q284" s="457">
        <v>0</v>
      </c>
      <c r="R284" s="348">
        <v>175000</v>
      </c>
      <c r="S284" s="348">
        <v>266223</v>
      </c>
      <c r="T284" s="458">
        <v>0</v>
      </c>
      <c r="U284" s="365">
        <v>705313</v>
      </c>
      <c r="V284" s="366">
        <v>82926</v>
      </c>
      <c r="W284" s="366">
        <v>788239</v>
      </c>
      <c r="X284" s="366">
        <v>9967</v>
      </c>
      <c r="Y284" s="366">
        <v>0</v>
      </c>
      <c r="Z284" s="366">
        <v>798206</v>
      </c>
      <c r="AA284" s="367">
        <v>18393</v>
      </c>
      <c r="AB284" s="368">
        <f t="shared" si="26"/>
        <v>43.39727070081009</v>
      </c>
    </row>
    <row r="285" spans="1:28" ht="15" thickBot="1" x14ac:dyDescent="0.35">
      <c r="A285" s="4" t="s">
        <v>3381</v>
      </c>
      <c r="B285" s="338" t="s">
        <v>307</v>
      </c>
      <c r="C285" s="332" t="s">
        <v>257</v>
      </c>
      <c r="D285" s="333" t="s">
        <v>1666</v>
      </c>
      <c r="E285" s="334">
        <v>41548</v>
      </c>
      <c r="F285" s="342">
        <v>41912</v>
      </c>
      <c r="G285" s="362">
        <v>14384</v>
      </c>
      <c r="H285" s="363">
        <v>80202</v>
      </c>
      <c r="I285" s="363">
        <v>0</v>
      </c>
      <c r="J285" s="363">
        <v>239269</v>
      </c>
      <c r="K285" s="363">
        <v>0</v>
      </c>
      <c r="L285" s="363">
        <v>319471</v>
      </c>
      <c r="M285" s="364">
        <v>49444</v>
      </c>
      <c r="N285" s="383">
        <v>0</v>
      </c>
      <c r="O285" s="457">
        <v>0</v>
      </c>
      <c r="P285" s="457">
        <v>0</v>
      </c>
      <c r="Q285" s="457">
        <v>0</v>
      </c>
      <c r="R285" s="457">
        <v>0</v>
      </c>
      <c r="S285" s="457">
        <v>0</v>
      </c>
      <c r="T285" s="458">
        <v>0</v>
      </c>
      <c r="U285" s="365">
        <v>319471</v>
      </c>
      <c r="V285" s="366">
        <v>49444</v>
      </c>
      <c r="W285" s="366">
        <v>368915</v>
      </c>
      <c r="X285" s="366">
        <v>11308</v>
      </c>
      <c r="Y285" s="366">
        <v>0</v>
      </c>
      <c r="Z285" s="366">
        <v>380223</v>
      </c>
      <c r="AA285" s="367">
        <v>14384</v>
      </c>
      <c r="AB285" s="368">
        <f t="shared" si="26"/>
        <v>26.433745828698555</v>
      </c>
    </row>
    <row r="286" spans="1:28" ht="15" thickBot="1" x14ac:dyDescent="0.35">
      <c r="A286" s="4" t="s">
        <v>3382</v>
      </c>
      <c r="B286" s="338" t="s">
        <v>308</v>
      </c>
      <c r="C286" s="332" t="s">
        <v>257</v>
      </c>
      <c r="D286" s="333" t="s">
        <v>1669</v>
      </c>
      <c r="E286" s="334">
        <v>41456</v>
      </c>
      <c r="F286" s="342">
        <v>41820</v>
      </c>
      <c r="G286" s="362">
        <v>5836</v>
      </c>
      <c r="H286" s="363">
        <v>25025</v>
      </c>
      <c r="I286" s="363">
        <v>266000</v>
      </c>
      <c r="J286" s="363">
        <v>0</v>
      </c>
      <c r="K286" s="363">
        <v>0</v>
      </c>
      <c r="L286" s="363">
        <v>291025</v>
      </c>
      <c r="M286" s="364">
        <v>22000</v>
      </c>
      <c r="N286" s="351">
        <v>11675</v>
      </c>
      <c r="O286" s="348">
        <v>18251</v>
      </c>
      <c r="P286" s="348">
        <v>0</v>
      </c>
      <c r="Q286" s="348">
        <v>2000</v>
      </c>
      <c r="R286" s="348">
        <v>0</v>
      </c>
      <c r="S286" s="348">
        <v>20251</v>
      </c>
      <c r="T286" s="349">
        <v>0</v>
      </c>
      <c r="U286" s="365">
        <v>311276</v>
      </c>
      <c r="V286" s="366">
        <v>22000</v>
      </c>
      <c r="W286" s="366">
        <v>333276</v>
      </c>
      <c r="X286" s="366">
        <v>5114</v>
      </c>
      <c r="Y286" s="366">
        <v>0</v>
      </c>
      <c r="Z286" s="366">
        <v>338390</v>
      </c>
      <c r="AA286" s="367">
        <v>17511</v>
      </c>
      <c r="AB286" s="368">
        <f t="shared" si="26"/>
        <v>19.324424647364513</v>
      </c>
    </row>
    <row r="287" spans="1:28" ht="15" thickBot="1" x14ac:dyDescent="0.35">
      <c r="A287" s="4" t="s">
        <v>3383</v>
      </c>
      <c r="B287" s="338" t="s">
        <v>309</v>
      </c>
      <c r="C287" s="332" t="s">
        <v>257</v>
      </c>
      <c r="D287" s="333" t="s">
        <v>1075</v>
      </c>
      <c r="E287" s="334">
        <v>41275</v>
      </c>
      <c r="F287" s="342">
        <v>41639</v>
      </c>
      <c r="G287" s="362">
        <v>15736</v>
      </c>
      <c r="H287" s="363">
        <v>20898</v>
      </c>
      <c r="I287" s="363">
        <v>872281</v>
      </c>
      <c r="J287" s="363">
        <v>0</v>
      </c>
      <c r="K287" s="363">
        <v>1454</v>
      </c>
      <c r="L287" s="363">
        <v>894633</v>
      </c>
      <c r="M287" s="364">
        <v>54946</v>
      </c>
      <c r="N287" s="383">
        <v>0</v>
      </c>
      <c r="O287" s="457">
        <v>0</v>
      </c>
      <c r="P287" s="457">
        <v>0</v>
      </c>
      <c r="Q287" s="457">
        <v>0</v>
      </c>
      <c r="R287" s="457">
        <v>0</v>
      </c>
      <c r="S287" s="457">
        <v>0</v>
      </c>
      <c r="T287" s="458">
        <v>0</v>
      </c>
      <c r="U287" s="365">
        <v>894633</v>
      </c>
      <c r="V287" s="366">
        <v>54946</v>
      </c>
      <c r="W287" s="366">
        <v>949579</v>
      </c>
      <c r="X287" s="366">
        <v>7853</v>
      </c>
      <c r="Y287" s="366">
        <v>0</v>
      </c>
      <c r="Z287" s="366">
        <v>957432</v>
      </c>
      <c r="AA287" s="367">
        <v>15736</v>
      </c>
      <c r="AB287" s="368">
        <f t="shared" si="26"/>
        <v>60.843416370106759</v>
      </c>
    </row>
    <row r="288" spans="1:28" ht="15" thickBot="1" x14ac:dyDescent="0.35">
      <c r="A288" s="4" t="s">
        <v>3384</v>
      </c>
      <c r="B288" s="338" t="s">
        <v>310</v>
      </c>
      <c r="C288" s="332" t="s">
        <v>257</v>
      </c>
      <c r="D288" s="333" t="s">
        <v>1661</v>
      </c>
      <c r="E288" s="334">
        <v>41275</v>
      </c>
      <c r="F288" s="342">
        <v>41639</v>
      </c>
      <c r="G288" s="362">
        <v>13097</v>
      </c>
      <c r="H288" s="363">
        <v>43970</v>
      </c>
      <c r="I288" s="363">
        <v>106823</v>
      </c>
      <c r="J288" s="363">
        <v>34798</v>
      </c>
      <c r="K288" s="363">
        <v>9986</v>
      </c>
      <c r="L288" s="363">
        <v>195577</v>
      </c>
      <c r="M288" s="364">
        <v>27928</v>
      </c>
      <c r="N288" s="383">
        <v>0</v>
      </c>
      <c r="O288" s="457">
        <v>0</v>
      </c>
      <c r="P288" s="457">
        <v>0</v>
      </c>
      <c r="Q288" s="457">
        <v>0</v>
      </c>
      <c r="R288" s="457">
        <v>0</v>
      </c>
      <c r="S288" s="457">
        <v>0</v>
      </c>
      <c r="T288" s="458">
        <v>0</v>
      </c>
      <c r="U288" s="365">
        <v>195577</v>
      </c>
      <c r="V288" s="366">
        <v>27928</v>
      </c>
      <c r="W288" s="366">
        <v>223505</v>
      </c>
      <c r="X288" s="366">
        <v>6536</v>
      </c>
      <c r="Y288" s="366">
        <v>0</v>
      </c>
      <c r="Z288" s="366">
        <v>230041</v>
      </c>
      <c r="AA288" s="367">
        <v>13097</v>
      </c>
      <c r="AB288" s="368">
        <f t="shared" si="26"/>
        <v>17.564404061998932</v>
      </c>
    </row>
    <row r="289" spans="1:28" ht="15" thickBot="1" x14ac:dyDescent="0.35">
      <c r="A289" s="4" t="s">
        <v>3385</v>
      </c>
      <c r="B289" s="338" t="s">
        <v>311</v>
      </c>
      <c r="C289" s="332" t="s">
        <v>257</v>
      </c>
      <c r="D289" s="333" t="s">
        <v>1134</v>
      </c>
      <c r="E289" s="334">
        <v>41456</v>
      </c>
      <c r="F289" s="342">
        <v>41820</v>
      </c>
      <c r="G289" s="362">
        <v>22857</v>
      </c>
      <c r="H289" s="363">
        <v>14383</v>
      </c>
      <c r="I289" s="363">
        <v>1106252</v>
      </c>
      <c r="J289" s="363">
        <v>6715</v>
      </c>
      <c r="K289" s="363">
        <v>105248</v>
      </c>
      <c r="L289" s="363">
        <v>1232598</v>
      </c>
      <c r="M289" s="364">
        <v>43061</v>
      </c>
      <c r="N289" s="383">
        <v>0</v>
      </c>
      <c r="O289" s="457">
        <v>0</v>
      </c>
      <c r="P289" s="457">
        <v>0</v>
      </c>
      <c r="Q289" s="457">
        <v>0</v>
      </c>
      <c r="R289" s="457">
        <v>0</v>
      </c>
      <c r="S289" s="457">
        <v>0</v>
      </c>
      <c r="T289" s="458">
        <v>0</v>
      </c>
      <c r="U289" s="365">
        <v>1232598</v>
      </c>
      <c r="V289" s="366">
        <v>43061</v>
      </c>
      <c r="W289" s="366">
        <v>1275659</v>
      </c>
      <c r="X289" s="366">
        <v>168441</v>
      </c>
      <c r="Y289" s="366">
        <v>0</v>
      </c>
      <c r="Z289" s="366">
        <v>1444100</v>
      </c>
      <c r="AA289" s="367">
        <v>22857</v>
      </c>
      <c r="AB289" s="368">
        <f t="shared" si="26"/>
        <v>63.17976987356171</v>
      </c>
    </row>
    <row r="290" spans="1:28" ht="15" thickBot="1" x14ac:dyDescent="0.35">
      <c r="A290" s="4" t="s">
        <v>3386</v>
      </c>
      <c r="B290" s="338" t="s">
        <v>312</v>
      </c>
      <c r="C290" s="332" t="s">
        <v>257</v>
      </c>
      <c r="D290" s="333" t="s">
        <v>1174</v>
      </c>
      <c r="E290" s="334">
        <v>41548</v>
      </c>
      <c r="F290" s="342">
        <v>41912</v>
      </c>
      <c r="G290" s="362">
        <v>24520</v>
      </c>
      <c r="H290" s="363">
        <v>225236</v>
      </c>
      <c r="I290" s="363">
        <v>760613</v>
      </c>
      <c r="J290" s="363">
        <v>7018</v>
      </c>
      <c r="K290" s="363">
        <v>0</v>
      </c>
      <c r="L290" s="363">
        <v>992867</v>
      </c>
      <c r="M290" s="364">
        <v>156570</v>
      </c>
      <c r="N290" s="351">
        <v>1166</v>
      </c>
      <c r="O290" s="348">
        <v>10710</v>
      </c>
      <c r="P290" s="348">
        <v>0</v>
      </c>
      <c r="Q290" s="348">
        <v>0</v>
      </c>
      <c r="R290" s="348">
        <v>1000</v>
      </c>
      <c r="S290" s="348">
        <v>11710</v>
      </c>
      <c r="T290" s="349">
        <v>0</v>
      </c>
      <c r="U290" s="365">
        <v>1004577</v>
      </c>
      <c r="V290" s="366">
        <v>156570</v>
      </c>
      <c r="W290" s="366">
        <v>1161147</v>
      </c>
      <c r="X290" s="366">
        <v>15139</v>
      </c>
      <c r="Y290" s="366">
        <v>0</v>
      </c>
      <c r="Z290" s="366">
        <v>1176286</v>
      </c>
      <c r="AA290" s="367">
        <v>25686</v>
      </c>
      <c r="AB290" s="368">
        <f t="shared" si="26"/>
        <v>45.794829868410808</v>
      </c>
    </row>
    <row r="291" spans="1:28" ht="15" thickBot="1" x14ac:dyDescent="0.35">
      <c r="A291" s="4" t="s">
        <v>3387</v>
      </c>
      <c r="B291" s="338" t="s">
        <v>313</v>
      </c>
      <c r="C291" s="332" t="s">
        <v>257</v>
      </c>
      <c r="D291" s="333" t="s">
        <v>1726</v>
      </c>
      <c r="E291" s="334">
        <v>41548</v>
      </c>
      <c r="F291" s="342">
        <v>41912</v>
      </c>
      <c r="G291" s="362">
        <v>5092</v>
      </c>
      <c r="H291" s="363">
        <v>71248</v>
      </c>
      <c r="I291" s="363">
        <v>72263</v>
      </c>
      <c r="J291" s="363">
        <v>0</v>
      </c>
      <c r="K291" s="363">
        <v>2550</v>
      </c>
      <c r="L291" s="363">
        <v>146061</v>
      </c>
      <c r="M291" s="364">
        <v>0</v>
      </c>
      <c r="N291" s="351">
        <v>6356</v>
      </c>
      <c r="O291" s="348">
        <v>104507</v>
      </c>
      <c r="P291" s="348">
        <v>0</v>
      </c>
      <c r="Q291" s="348">
        <v>0</v>
      </c>
      <c r="R291" s="348">
        <v>0</v>
      </c>
      <c r="S291" s="348">
        <v>104507</v>
      </c>
      <c r="T291" s="349">
        <v>0</v>
      </c>
      <c r="U291" s="365">
        <v>250568</v>
      </c>
      <c r="V291" s="366">
        <v>0</v>
      </c>
      <c r="W291" s="366">
        <v>250568</v>
      </c>
      <c r="X291" s="366">
        <v>6744</v>
      </c>
      <c r="Y291" s="366">
        <v>0</v>
      </c>
      <c r="Z291" s="366">
        <v>257312</v>
      </c>
      <c r="AA291" s="367">
        <v>11448</v>
      </c>
      <c r="AB291" s="368">
        <f t="shared" si="26"/>
        <v>22.476589797344513</v>
      </c>
    </row>
    <row r="292" spans="1:28" ht="15" thickBot="1" x14ac:dyDescent="0.35">
      <c r="A292" s="4" t="s">
        <v>3388</v>
      </c>
      <c r="B292" s="338" t="s">
        <v>314</v>
      </c>
      <c r="C292" s="332" t="s">
        <v>257</v>
      </c>
      <c r="D292" s="333" t="s">
        <v>1735</v>
      </c>
      <c r="E292" s="334">
        <v>41275</v>
      </c>
      <c r="F292" s="342">
        <v>41639</v>
      </c>
      <c r="G292" s="362">
        <v>24164</v>
      </c>
      <c r="H292" s="363">
        <v>142194</v>
      </c>
      <c r="I292" s="363">
        <v>490597</v>
      </c>
      <c r="J292" s="363">
        <v>0</v>
      </c>
      <c r="K292" s="363">
        <v>0</v>
      </c>
      <c r="L292" s="363">
        <v>632791</v>
      </c>
      <c r="M292" s="364">
        <v>63219</v>
      </c>
      <c r="N292" s="383">
        <v>0</v>
      </c>
      <c r="O292" s="457">
        <v>0</v>
      </c>
      <c r="P292" s="457">
        <v>0</v>
      </c>
      <c r="Q292" s="457">
        <v>0</v>
      </c>
      <c r="R292" s="457">
        <v>0</v>
      </c>
      <c r="S292" s="457">
        <v>0</v>
      </c>
      <c r="T292" s="458">
        <v>0</v>
      </c>
      <c r="U292" s="365">
        <v>632791</v>
      </c>
      <c r="V292" s="366">
        <v>63219</v>
      </c>
      <c r="W292" s="366">
        <v>696010</v>
      </c>
      <c r="X292" s="366">
        <v>15230</v>
      </c>
      <c r="Y292" s="366">
        <v>8900</v>
      </c>
      <c r="Z292" s="366">
        <v>720140</v>
      </c>
      <c r="AA292" s="367">
        <v>24164</v>
      </c>
      <c r="AB292" s="368">
        <f t="shared" si="26"/>
        <v>29.802185068697234</v>
      </c>
    </row>
    <row r="293" spans="1:28" ht="15" thickBot="1" x14ac:dyDescent="0.35">
      <c r="A293" s="4" t="s">
        <v>3389</v>
      </c>
      <c r="B293" s="338" t="s">
        <v>315</v>
      </c>
      <c r="C293" s="332" t="s">
        <v>257</v>
      </c>
      <c r="D293" s="333" t="s">
        <v>1106</v>
      </c>
      <c r="E293" s="334">
        <v>41275</v>
      </c>
      <c r="F293" s="342">
        <v>41639</v>
      </c>
      <c r="G293" s="362">
        <v>13312</v>
      </c>
      <c r="H293" s="363">
        <v>55125</v>
      </c>
      <c r="I293" s="363">
        <v>379204</v>
      </c>
      <c r="J293" s="363">
        <v>0</v>
      </c>
      <c r="K293" s="363">
        <v>260984</v>
      </c>
      <c r="L293" s="363">
        <v>695313</v>
      </c>
      <c r="M293" s="364">
        <v>89931</v>
      </c>
      <c r="N293" s="351">
        <v>918</v>
      </c>
      <c r="O293" s="348">
        <v>3518</v>
      </c>
      <c r="P293" s="457">
        <v>0</v>
      </c>
      <c r="Q293" s="457">
        <v>0</v>
      </c>
      <c r="R293" s="457">
        <v>0</v>
      </c>
      <c r="S293" s="348">
        <v>3518</v>
      </c>
      <c r="T293" s="458">
        <v>0</v>
      </c>
      <c r="U293" s="365">
        <v>698831</v>
      </c>
      <c r="V293" s="366">
        <v>89931</v>
      </c>
      <c r="W293" s="366">
        <v>788762</v>
      </c>
      <c r="X293" s="366">
        <v>7378</v>
      </c>
      <c r="Y293" s="366">
        <v>2016</v>
      </c>
      <c r="Z293" s="366">
        <v>798156</v>
      </c>
      <c r="AA293" s="367">
        <v>14230</v>
      </c>
      <c r="AB293" s="368">
        <f t="shared" si="26"/>
        <v>56.089669711876319</v>
      </c>
    </row>
    <row r="294" spans="1:28" ht="15" thickBot="1" x14ac:dyDescent="0.35">
      <c r="A294" s="4" t="s">
        <v>3390</v>
      </c>
      <c r="B294" s="338" t="s">
        <v>316</v>
      </c>
      <c r="C294" s="332" t="s">
        <v>257</v>
      </c>
      <c r="D294" s="333" t="s">
        <v>1075</v>
      </c>
      <c r="E294" s="334">
        <v>41275</v>
      </c>
      <c r="F294" s="342">
        <v>41639</v>
      </c>
      <c r="G294" s="362">
        <v>20526</v>
      </c>
      <c r="H294" s="363">
        <v>30842</v>
      </c>
      <c r="I294" s="363">
        <v>941204</v>
      </c>
      <c r="J294" s="363">
        <v>0</v>
      </c>
      <c r="K294" s="363">
        <v>0</v>
      </c>
      <c r="L294" s="363">
        <v>972046</v>
      </c>
      <c r="M294" s="364">
        <v>363626</v>
      </c>
      <c r="N294" s="383">
        <v>0</v>
      </c>
      <c r="O294" s="457">
        <v>0</v>
      </c>
      <c r="P294" s="457">
        <v>0</v>
      </c>
      <c r="Q294" s="457">
        <v>0</v>
      </c>
      <c r="R294" s="457">
        <v>0</v>
      </c>
      <c r="S294" s="457">
        <v>0</v>
      </c>
      <c r="T294" s="458">
        <v>0</v>
      </c>
      <c r="U294" s="365">
        <v>972046</v>
      </c>
      <c r="V294" s="366">
        <v>363626</v>
      </c>
      <c r="W294" s="366">
        <v>1335672</v>
      </c>
      <c r="X294" s="366">
        <v>12097</v>
      </c>
      <c r="Y294" s="366">
        <v>0</v>
      </c>
      <c r="Z294" s="366">
        <v>1347769</v>
      </c>
      <c r="AA294" s="367">
        <v>20526</v>
      </c>
      <c r="AB294" s="368">
        <f t="shared" si="26"/>
        <v>65.661551203351848</v>
      </c>
    </row>
    <row r="295" spans="1:28" ht="15" thickBot="1" x14ac:dyDescent="0.35">
      <c r="A295" s="4" t="s">
        <v>3391</v>
      </c>
      <c r="B295" s="338" t="s">
        <v>317</v>
      </c>
      <c r="C295" s="332" t="s">
        <v>257</v>
      </c>
      <c r="D295" s="333" t="s">
        <v>1512</v>
      </c>
      <c r="E295" s="334">
        <v>41275</v>
      </c>
      <c r="F295" s="342">
        <v>41639</v>
      </c>
      <c r="G295" s="362">
        <v>13579</v>
      </c>
      <c r="H295" s="363">
        <v>70635</v>
      </c>
      <c r="I295" s="363">
        <v>720666</v>
      </c>
      <c r="J295" s="363">
        <v>0</v>
      </c>
      <c r="K295" s="363">
        <v>0</v>
      </c>
      <c r="L295" s="363">
        <v>791301</v>
      </c>
      <c r="M295" s="364">
        <v>0</v>
      </c>
      <c r="N295" s="383">
        <v>0</v>
      </c>
      <c r="O295" s="457">
        <v>0</v>
      </c>
      <c r="P295" s="457">
        <v>0</v>
      </c>
      <c r="Q295" s="457">
        <v>0</v>
      </c>
      <c r="R295" s="457">
        <v>0</v>
      </c>
      <c r="S295" s="457">
        <v>0</v>
      </c>
      <c r="T295" s="458">
        <v>0</v>
      </c>
      <c r="U295" s="365">
        <v>791301</v>
      </c>
      <c r="V295" s="366">
        <v>0</v>
      </c>
      <c r="W295" s="366">
        <v>791301</v>
      </c>
      <c r="X295" s="366">
        <v>6777</v>
      </c>
      <c r="Y295" s="366">
        <v>0</v>
      </c>
      <c r="Z295" s="366">
        <v>798078</v>
      </c>
      <c r="AA295" s="367">
        <v>13579</v>
      </c>
      <c r="AB295" s="368">
        <f t="shared" si="26"/>
        <v>58.77295824434789</v>
      </c>
    </row>
    <row r="296" spans="1:28" ht="15" thickBot="1" x14ac:dyDescent="0.35">
      <c r="A296" s="4" t="s">
        <v>3392</v>
      </c>
      <c r="B296" s="338" t="s">
        <v>318</v>
      </c>
      <c r="C296" s="332" t="s">
        <v>257</v>
      </c>
      <c r="D296" s="333" t="s">
        <v>1092</v>
      </c>
      <c r="E296" s="334">
        <v>41275</v>
      </c>
      <c r="F296" s="342">
        <v>41639</v>
      </c>
      <c r="G296" s="362">
        <v>5670</v>
      </c>
      <c r="H296" s="363">
        <v>27886</v>
      </c>
      <c r="I296" s="363">
        <v>723453</v>
      </c>
      <c r="J296" s="363">
        <v>0</v>
      </c>
      <c r="K296" s="363">
        <v>0</v>
      </c>
      <c r="L296" s="363">
        <v>751339</v>
      </c>
      <c r="M296" s="364">
        <v>64646</v>
      </c>
      <c r="N296" s="351">
        <v>8898</v>
      </c>
      <c r="O296" s="348">
        <v>43761</v>
      </c>
      <c r="P296" s="348">
        <v>273074</v>
      </c>
      <c r="Q296" s="348">
        <v>0</v>
      </c>
      <c r="R296" s="348">
        <v>0</v>
      </c>
      <c r="S296" s="348">
        <v>316835</v>
      </c>
      <c r="T296" s="349">
        <v>0</v>
      </c>
      <c r="U296" s="365">
        <v>1068174</v>
      </c>
      <c r="V296" s="366">
        <v>64646</v>
      </c>
      <c r="W296" s="366">
        <v>1132820</v>
      </c>
      <c r="X296" s="366">
        <v>10264</v>
      </c>
      <c r="Y296" s="366">
        <v>2930</v>
      </c>
      <c r="Z296" s="366">
        <v>1146014</v>
      </c>
      <c r="AA296" s="367">
        <v>14568</v>
      </c>
      <c r="AB296" s="368">
        <f t="shared" si="26"/>
        <v>78.666529379461835</v>
      </c>
    </row>
    <row r="297" spans="1:28" ht="15" thickBot="1" x14ac:dyDescent="0.35">
      <c r="A297" s="4" t="s">
        <v>3393</v>
      </c>
      <c r="B297" s="338" t="s">
        <v>319</v>
      </c>
      <c r="C297" s="332" t="s">
        <v>257</v>
      </c>
      <c r="D297" s="333" t="s">
        <v>1247</v>
      </c>
      <c r="E297" s="334">
        <v>41456</v>
      </c>
      <c r="F297" s="342">
        <v>41820</v>
      </c>
      <c r="G297" s="362">
        <v>12741</v>
      </c>
      <c r="H297" s="363">
        <v>18014</v>
      </c>
      <c r="I297" s="363">
        <v>516283</v>
      </c>
      <c r="J297" s="363">
        <v>0</v>
      </c>
      <c r="K297" s="363">
        <v>0</v>
      </c>
      <c r="L297" s="363">
        <v>534297</v>
      </c>
      <c r="M297" s="364">
        <v>0</v>
      </c>
      <c r="N297" s="351">
        <v>57</v>
      </c>
      <c r="O297" s="348">
        <v>0</v>
      </c>
      <c r="P297" s="348">
        <v>0</v>
      </c>
      <c r="Q297" s="348">
        <v>0</v>
      </c>
      <c r="R297" s="348">
        <v>0</v>
      </c>
      <c r="S297" s="348">
        <v>0</v>
      </c>
      <c r="T297" s="458">
        <v>0</v>
      </c>
      <c r="U297" s="365">
        <v>534297</v>
      </c>
      <c r="V297" s="366">
        <v>0</v>
      </c>
      <c r="W297" s="366">
        <v>534297</v>
      </c>
      <c r="X297" s="366">
        <v>3463</v>
      </c>
      <c r="Y297" s="366">
        <v>0</v>
      </c>
      <c r="Z297" s="366">
        <v>537760</v>
      </c>
      <c r="AA297" s="367">
        <v>12798</v>
      </c>
      <c r="AB297" s="368">
        <f t="shared" si="26"/>
        <v>42.019065478981091</v>
      </c>
    </row>
    <row r="298" spans="1:28" ht="15" thickBot="1" x14ac:dyDescent="0.35">
      <c r="A298" s="4" t="s">
        <v>3394</v>
      </c>
      <c r="B298" s="338" t="s">
        <v>320</v>
      </c>
      <c r="C298" s="332" t="s">
        <v>257</v>
      </c>
      <c r="D298" s="333" t="s">
        <v>1127</v>
      </c>
      <c r="E298" s="334">
        <v>41456</v>
      </c>
      <c r="F298" s="342">
        <v>41820</v>
      </c>
      <c r="G298" s="362">
        <v>10275</v>
      </c>
      <c r="H298" s="363">
        <v>82695</v>
      </c>
      <c r="I298" s="363">
        <v>244506</v>
      </c>
      <c r="J298" s="363">
        <v>0</v>
      </c>
      <c r="K298" s="363">
        <v>0</v>
      </c>
      <c r="L298" s="363">
        <v>327201</v>
      </c>
      <c r="M298" s="364">
        <v>28204</v>
      </c>
      <c r="N298" s="351">
        <v>3637</v>
      </c>
      <c r="O298" s="348">
        <v>21306</v>
      </c>
      <c r="P298" s="348">
        <v>38056</v>
      </c>
      <c r="Q298" s="348">
        <v>0</v>
      </c>
      <c r="R298" s="348">
        <v>300</v>
      </c>
      <c r="S298" s="348">
        <v>59662</v>
      </c>
      <c r="T298" s="349">
        <v>0</v>
      </c>
      <c r="U298" s="365">
        <v>386863</v>
      </c>
      <c r="V298" s="366">
        <v>28204</v>
      </c>
      <c r="W298" s="366">
        <v>415067</v>
      </c>
      <c r="X298" s="366">
        <v>7540</v>
      </c>
      <c r="Y298" s="366">
        <v>0</v>
      </c>
      <c r="Z298" s="366">
        <v>422607</v>
      </c>
      <c r="AA298" s="367">
        <v>13912</v>
      </c>
      <c r="AB298" s="368">
        <f t="shared" si="26"/>
        <v>30.37715641173088</v>
      </c>
    </row>
    <row r="299" spans="1:28" ht="15" thickBot="1" x14ac:dyDescent="0.35">
      <c r="A299" s="4" t="s">
        <v>3395</v>
      </c>
      <c r="B299" s="338" t="s">
        <v>321</v>
      </c>
      <c r="C299" s="332" t="s">
        <v>257</v>
      </c>
      <c r="D299" s="333" t="s">
        <v>1793</v>
      </c>
      <c r="E299" s="334">
        <v>41275</v>
      </c>
      <c r="F299" s="342">
        <v>41639</v>
      </c>
      <c r="G299" s="362">
        <v>13376</v>
      </c>
      <c r="H299" s="363">
        <v>31692</v>
      </c>
      <c r="I299" s="363">
        <v>661121</v>
      </c>
      <c r="J299" s="363">
        <v>0</v>
      </c>
      <c r="K299" s="363">
        <v>0</v>
      </c>
      <c r="L299" s="363">
        <v>692813</v>
      </c>
      <c r="M299" s="364">
        <v>56002</v>
      </c>
      <c r="N299" s="351">
        <v>1502</v>
      </c>
      <c r="O299" s="348">
        <v>6034</v>
      </c>
      <c r="P299" s="457">
        <v>0</v>
      </c>
      <c r="Q299" s="457">
        <v>0</v>
      </c>
      <c r="R299" s="457">
        <v>0</v>
      </c>
      <c r="S299" s="348">
        <v>6034</v>
      </c>
      <c r="T299" s="458">
        <v>0</v>
      </c>
      <c r="U299" s="365">
        <v>698847</v>
      </c>
      <c r="V299" s="366">
        <v>56002</v>
      </c>
      <c r="W299" s="366">
        <v>754849</v>
      </c>
      <c r="X299" s="366">
        <v>7425</v>
      </c>
      <c r="Y299" s="366">
        <v>0</v>
      </c>
      <c r="Z299" s="366">
        <v>762274</v>
      </c>
      <c r="AA299" s="367">
        <v>14878</v>
      </c>
      <c r="AB299" s="368">
        <f t="shared" si="26"/>
        <v>51.234977819599408</v>
      </c>
    </row>
    <row r="300" spans="1:28" ht="15" thickBot="1" x14ac:dyDescent="0.35">
      <c r="A300" s="4" t="s">
        <v>3396</v>
      </c>
      <c r="B300" s="338" t="s">
        <v>322</v>
      </c>
      <c r="C300" s="332" t="s">
        <v>257</v>
      </c>
      <c r="D300" s="333" t="s">
        <v>1149</v>
      </c>
      <c r="E300" s="334">
        <v>41548</v>
      </c>
      <c r="F300" s="342">
        <v>41912</v>
      </c>
      <c r="G300" s="362">
        <v>12486</v>
      </c>
      <c r="H300" s="363">
        <v>22249</v>
      </c>
      <c r="I300" s="363">
        <v>234258</v>
      </c>
      <c r="J300" s="363">
        <v>4527</v>
      </c>
      <c r="K300" s="363">
        <v>136000</v>
      </c>
      <c r="L300" s="363">
        <v>397034</v>
      </c>
      <c r="M300" s="364">
        <v>3200</v>
      </c>
      <c r="N300" s="383">
        <v>0</v>
      </c>
      <c r="O300" s="457">
        <v>0</v>
      </c>
      <c r="P300" s="457">
        <v>0</v>
      </c>
      <c r="Q300" s="457">
        <v>0</v>
      </c>
      <c r="R300" s="457">
        <v>0</v>
      </c>
      <c r="S300" s="457">
        <v>0</v>
      </c>
      <c r="T300" s="458">
        <v>0</v>
      </c>
      <c r="U300" s="365">
        <v>397034</v>
      </c>
      <c r="V300" s="366">
        <v>3200</v>
      </c>
      <c r="W300" s="366">
        <v>400234</v>
      </c>
      <c r="X300" s="366">
        <v>0</v>
      </c>
      <c r="Y300" s="366">
        <v>0</v>
      </c>
      <c r="Z300" s="366">
        <v>400234</v>
      </c>
      <c r="AA300" s="367">
        <v>12486</v>
      </c>
      <c r="AB300" s="368">
        <f t="shared" ref="AB300:AB310" si="27">Z300/AA300</f>
        <v>32.054621175716804</v>
      </c>
    </row>
    <row r="301" spans="1:28" ht="15" thickBot="1" x14ac:dyDescent="0.35">
      <c r="A301" s="4" t="s">
        <v>3397</v>
      </c>
      <c r="B301" s="338" t="s">
        <v>323</v>
      </c>
      <c r="C301" s="332" t="s">
        <v>257</v>
      </c>
      <c r="D301" s="333" t="s">
        <v>1131</v>
      </c>
      <c r="E301" s="334">
        <v>41456</v>
      </c>
      <c r="F301" s="342">
        <v>41820</v>
      </c>
      <c r="G301" s="362">
        <v>16753</v>
      </c>
      <c r="H301" s="363">
        <v>47108</v>
      </c>
      <c r="I301" s="363">
        <v>958061</v>
      </c>
      <c r="J301" s="363">
        <v>0</v>
      </c>
      <c r="K301" s="363">
        <v>0</v>
      </c>
      <c r="L301" s="363">
        <v>1005169</v>
      </c>
      <c r="M301" s="364">
        <v>188656</v>
      </c>
      <c r="N301" s="383">
        <v>0</v>
      </c>
      <c r="O301" s="457">
        <v>0</v>
      </c>
      <c r="P301" s="457">
        <v>0</v>
      </c>
      <c r="Q301" s="457">
        <v>0</v>
      </c>
      <c r="R301" s="457">
        <v>0</v>
      </c>
      <c r="S301" s="457">
        <v>0</v>
      </c>
      <c r="T301" s="458">
        <v>0</v>
      </c>
      <c r="U301" s="365">
        <v>1005169</v>
      </c>
      <c r="V301" s="366">
        <v>188656</v>
      </c>
      <c r="W301" s="366">
        <v>1193825</v>
      </c>
      <c r="X301" s="366">
        <v>10562</v>
      </c>
      <c r="Y301" s="366">
        <v>0</v>
      </c>
      <c r="Z301" s="366">
        <v>1204387</v>
      </c>
      <c r="AA301" s="367">
        <v>16753</v>
      </c>
      <c r="AB301" s="368">
        <f t="shared" si="27"/>
        <v>71.890825523786788</v>
      </c>
    </row>
    <row r="302" spans="1:28" ht="15" thickBot="1" x14ac:dyDescent="0.35">
      <c r="A302" s="4" t="s">
        <v>3398</v>
      </c>
      <c r="B302" s="338" t="s">
        <v>324</v>
      </c>
      <c r="C302" s="332" t="s">
        <v>257</v>
      </c>
      <c r="D302" s="333" t="s">
        <v>1111</v>
      </c>
      <c r="E302" s="334">
        <v>41275</v>
      </c>
      <c r="F302" s="342">
        <v>41639</v>
      </c>
      <c r="G302" s="362">
        <v>14300</v>
      </c>
      <c r="H302" s="363">
        <v>86241</v>
      </c>
      <c r="I302" s="363">
        <v>1161648</v>
      </c>
      <c r="J302" s="363">
        <v>0</v>
      </c>
      <c r="K302" s="363">
        <v>0</v>
      </c>
      <c r="L302" s="363">
        <v>1247889</v>
      </c>
      <c r="M302" s="364">
        <v>14438</v>
      </c>
      <c r="N302" s="383">
        <v>0</v>
      </c>
      <c r="O302" s="457">
        <v>0</v>
      </c>
      <c r="P302" s="457">
        <v>0</v>
      </c>
      <c r="Q302" s="457">
        <v>0</v>
      </c>
      <c r="R302" s="457">
        <v>0</v>
      </c>
      <c r="S302" s="457">
        <v>0</v>
      </c>
      <c r="T302" s="458">
        <v>0</v>
      </c>
      <c r="U302" s="365">
        <v>1247889</v>
      </c>
      <c r="V302" s="366">
        <v>14438</v>
      </c>
      <c r="W302" s="366">
        <v>1262327</v>
      </c>
      <c r="X302" s="366">
        <v>8580</v>
      </c>
      <c r="Y302" s="366">
        <v>0</v>
      </c>
      <c r="Z302" s="366">
        <v>1270907</v>
      </c>
      <c r="AA302" s="367">
        <v>14300</v>
      </c>
      <c r="AB302" s="368">
        <f t="shared" si="27"/>
        <v>88.874615384615382</v>
      </c>
    </row>
    <row r="303" spans="1:28" ht="15" thickBot="1" x14ac:dyDescent="0.35">
      <c r="A303" s="4" t="s">
        <v>3399</v>
      </c>
      <c r="B303" s="338" t="s">
        <v>325</v>
      </c>
      <c r="C303" s="332" t="s">
        <v>257</v>
      </c>
      <c r="D303" s="333" t="s">
        <v>1075</v>
      </c>
      <c r="E303" s="334">
        <v>41275</v>
      </c>
      <c r="F303" s="342">
        <v>41639</v>
      </c>
      <c r="G303" s="362">
        <v>13940</v>
      </c>
      <c r="H303" s="363">
        <v>18513</v>
      </c>
      <c r="I303" s="363">
        <v>506540</v>
      </c>
      <c r="J303" s="363">
        <v>646</v>
      </c>
      <c r="K303" s="363">
        <v>0</v>
      </c>
      <c r="L303" s="363">
        <v>525699</v>
      </c>
      <c r="M303" s="364">
        <v>110225</v>
      </c>
      <c r="N303" s="383">
        <v>0</v>
      </c>
      <c r="O303" s="457">
        <v>0</v>
      </c>
      <c r="P303" s="457">
        <v>0</v>
      </c>
      <c r="Q303" s="457">
        <v>0</v>
      </c>
      <c r="R303" s="457">
        <v>0</v>
      </c>
      <c r="S303" s="457">
        <v>0</v>
      </c>
      <c r="T303" s="458">
        <v>0</v>
      </c>
      <c r="U303" s="365">
        <v>525699</v>
      </c>
      <c r="V303" s="366">
        <v>110225</v>
      </c>
      <c r="W303" s="366">
        <v>635924</v>
      </c>
      <c r="X303" s="366">
        <v>6900</v>
      </c>
      <c r="Y303" s="366">
        <v>0</v>
      </c>
      <c r="Z303" s="366">
        <v>642824</v>
      </c>
      <c r="AA303" s="367">
        <v>13940</v>
      </c>
      <c r="AB303" s="368">
        <f t="shared" si="27"/>
        <v>46.113629842180778</v>
      </c>
    </row>
    <row r="304" spans="1:28" ht="15" thickBot="1" x14ac:dyDescent="0.35">
      <c r="A304" s="4" t="s">
        <v>3400</v>
      </c>
      <c r="B304" s="338" t="s">
        <v>326</v>
      </c>
      <c r="C304" s="332" t="s">
        <v>257</v>
      </c>
      <c r="D304" s="333" t="s">
        <v>1241</v>
      </c>
      <c r="E304" s="334">
        <v>41548</v>
      </c>
      <c r="F304" s="342">
        <v>41912</v>
      </c>
      <c r="G304" s="362">
        <v>17937</v>
      </c>
      <c r="H304" s="363">
        <v>50412</v>
      </c>
      <c r="I304" s="363">
        <v>502525</v>
      </c>
      <c r="J304" s="363">
        <v>0</v>
      </c>
      <c r="K304" s="363">
        <v>0</v>
      </c>
      <c r="L304" s="363">
        <v>552937</v>
      </c>
      <c r="M304" s="364">
        <v>27802</v>
      </c>
      <c r="N304" s="383">
        <v>0</v>
      </c>
      <c r="O304" s="457">
        <v>0</v>
      </c>
      <c r="P304" s="457">
        <v>0</v>
      </c>
      <c r="Q304" s="457">
        <v>0</v>
      </c>
      <c r="R304" s="457">
        <v>0</v>
      </c>
      <c r="S304" s="457">
        <v>0</v>
      </c>
      <c r="T304" s="458">
        <v>0</v>
      </c>
      <c r="U304" s="365">
        <v>552937</v>
      </c>
      <c r="V304" s="366">
        <v>27802</v>
      </c>
      <c r="W304" s="366">
        <v>580739</v>
      </c>
      <c r="X304" s="366">
        <v>10571</v>
      </c>
      <c r="Y304" s="366">
        <v>0</v>
      </c>
      <c r="Z304" s="366">
        <v>591310</v>
      </c>
      <c r="AA304" s="367">
        <v>17937</v>
      </c>
      <c r="AB304" s="368">
        <f t="shared" si="27"/>
        <v>32.965936332720077</v>
      </c>
    </row>
    <row r="305" spans="1:28" ht="15" thickBot="1" x14ac:dyDescent="0.35">
      <c r="A305" s="4" t="s">
        <v>3401</v>
      </c>
      <c r="B305" s="338" t="s">
        <v>327</v>
      </c>
      <c r="C305" s="332" t="s">
        <v>257</v>
      </c>
      <c r="D305" s="333" t="s">
        <v>1079</v>
      </c>
      <c r="E305" s="334">
        <v>41456</v>
      </c>
      <c r="F305" s="342">
        <v>41820</v>
      </c>
      <c r="G305" s="362">
        <v>18134</v>
      </c>
      <c r="H305" s="363">
        <v>55392</v>
      </c>
      <c r="I305" s="363">
        <v>732387</v>
      </c>
      <c r="J305" s="446">
        <v>0</v>
      </c>
      <c r="K305" s="446">
        <v>0</v>
      </c>
      <c r="L305" s="363">
        <v>787779</v>
      </c>
      <c r="M305" s="364">
        <v>0</v>
      </c>
      <c r="N305" s="383">
        <v>0</v>
      </c>
      <c r="O305" s="457">
        <v>0</v>
      </c>
      <c r="P305" s="457">
        <v>0</v>
      </c>
      <c r="Q305" s="457">
        <v>0</v>
      </c>
      <c r="R305" s="457">
        <v>0</v>
      </c>
      <c r="S305" s="457">
        <v>0</v>
      </c>
      <c r="T305" s="458">
        <v>0</v>
      </c>
      <c r="U305" s="365">
        <v>787779</v>
      </c>
      <c r="V305" s="366">
        <v>0</v>
      </c>
      <c r="W305" s="366">
        <v>787779</v>
      </c>
      <c r="X305" s="366">
        <v>7287</v>
      </c>
      <c r="Y305" s="366">
        <v>0</v>
      </c>
      <c r="Z305" s="366">
        <v>795066</v>
      </c>
      <c r="AA305" s="367">
        <v>18134</v>
      </c>
      <c r="AB305" s="368">
        <f t="shared" si="27"/>
        <v>43.843939561045552</v>
      </c>
    </row>
    <row r="306" spans="1:28" ht="15" thickBot="1" x14ac:dyDescent="0.35">
      <c r="A306" s="4" t="s">
        <v>3402</v>
      </c>
      <c r="B306" s="338" t="s">
        <v>328</v>
      </c>
      <c r="C306" s="332" t="s">
        <v>257</v>
      </c>
      <c r="D306" s="333" t="s">
        <v>1362</v>
      </c>
      <c r="E306" s="334">
        <v>41456</v>
      </c>
      <c r="F306" s="342">
        <v>41820</v>
      </c>
      <c r="G306" s="362">
        <v>15303</v>
      </c>
      <c r="H306" s="363">
        <v>30097</v>
      </c>
      <c r="I306" s="363">
        <v>0</v>
      </c>
      <c r="J306" s="363">
        <v>0</v>
      </c>
      <c r="K306" s="363">
        <v>159113</v>
      </c>
      <c r="L306" s="363">
        <v>189210</v>
      </c>
      <c r="M306" s="364">
        <v>5666</v>
      </c>
      <c r="N306" s="351">
        <v>1578</v>
      </c>
      <c r="O306" s="348">
        <v>0</v>
      </c>
      <c r="P306" s="348">
        <v>0</v>
      </c>
      <c r="Q306" s="348">
        <v>2718</v>
      </c>
      <c r="R306" s="348">
        <v>0</v>
      </c>
      <c r="S306" s="348">
        <v>2718</v>
      </c>
      <c r="T306" s="349">
        <v>0</v>
      </c>
      <c r="U306" s="365">
        <v>191928</v>
      </c>
      <c r="V306" s="366">
        <v>5666</v>
      </c>
      <c r="W306" s="366">
        <v>197594</v>
      </c>
      <c r="X306" s="366">
        <v>9949</v>
      </c>
      <c r="Y306" s="366">
        <v>0</v>
      </c>
      <c r="Z306" s="366">
        <v>207543</v>
      </c>
      <c r="AA306" s="367">
        <v>16881</v>
      </c>
      <c r="AB306" s="368">
        <f t="shared" si="27"/>
        <v>12.294473076239559</v>
      </c>
    </row>
    <row r="307" spans="1:28" ht="15" thickBot="1" x14ac:dyDescent="0.35">
      <c r="A307" s="4" t="s">
        <v>3403</v>
      </c>
      <c r="B307" s="338" t="s">
        <v>329</v>
      </c>
      <c r="C307" s="332" t="s">
        <v>257</v>
      </c>
      <c r="D307" s="333" t="s">
        <v>1241</v>
      </c>
      <c r="E307" s="334">
        <v>41456</v>
      </c>
      <c r="F307" s="342">
        <v>41820</v>
      </c>
      <c r="G307" s="362">
        <v>7811</v>
      </c>
      <c r="H307" s="363">
        <v>38815</v>
      </c>
      <c r="I307" s="363">
        <v>365420</v>
      </c>
      <c r="J307" s="363">
        <v>0</v>
      </c>
      <c r="K307" s="363">
        <v>0</v>
      </c>
      <c r="L307" s="363">
        <v>404235</v>
      </c>
      <c r="M307" s="364">
        <v>45499</v>
      </c>
      <c r="N307" s="351">
        <v>6442</v>
      </c>
      <c r="O307" s="348">
        <v>0</v>
      </c>
      <c r="P307" s="348">
        <v>0</v>
      </c>
      <c r="Q307" s="348">
        <v>0</v>
      </c>
      <c r="R307" s="348">
        <v>82459</v>
      </c>
      <c r="S307" s="348">
        <v>82459</v>
      </c>
      <c r="T307" s="349">
        <v>0</v>
      </c>
      <c r="U307" s="365">
        <v>486694</v>
      </c>
      <c r="V307" s="366">
        <v>45499</v>
      </c>
      <c r="W307" s="366">
        <v>532193</v>
      </c>
      <c r="X307" s="366">
        <v>7723</v>
      </c>
      <c r="Y307" s="366">
        <v>0</v>
      </c>
      <c r="Z307" s="366">
        <v>539916</v>
      </c>
      <c r="AA307" s="367">
        <v>14253</v>
      </c>
      <c r="AB307" s="368">
        <f t="shared" si="27"/>
        <v>37.880867185855607</v>
      </c>
    </row>
    <row r="308" spans="1:28" ht="15" thickBot="1" x14ac:dyDescent="0.35">
      <c r="A308" s="4" t="s">
        <v>3404</v>
      </c>
      <c r="B308" s="338" t="s">
        <v>330</v>
      </c>
      <c r="C308" s="332" t="s">
        <v>257</v>
      </c>
      <c r="D308" s="333" t="s">
        <v>1145</v>
      </c>
      <c r="E308" s="334">
        <v>41334</v>
      </c>
      <c r="F308" s="342">
        <v>41698</v>
      </c>
      <c r="G308" s="362">
        <v>10937</v>
      </c>
      <c r="H308" s="363">
        <v>24718</v>
      </c>
      <c r="I308" s="363">
        <v>289670</v>
      </c>
      <c r="J308" s="363">
        <v>0</v>
      </c>
      <c r="K308" s="363">
        <v>0</v>
      </c>
      <c r="L308" s="363">
        <v>314388</v>
      </c>
      <c r="M308" s="364">
        <v>25936</v>
      </c>
      <c r="N308" s="351">
        <v>1301</v>
      </c>
      <c r="O308" s="348">
        <v>2887</v>
      </c>
      <c r="P308" s="348">
        <v>0</v>
      </c>
      <c r="Q308" s="348">
        <v>0</v>
      </c>
      <c r="R308" s="348">
        <v>0</v>
      </c>
      <c r="S308" s="348">
        <v>2887</v>
      </c>
      <c r="T308" s="349">
        <v>0</v>
      </c>
      <c r="U308" s="365">
        <v>317275</v>
      </c>
      <c r="V308" s="366">
        <v>25936</v>
      </c>
      <c r="W308" s="366">
        <v>343211</v>
      </c>
      <c r="X308" s="366">
        <v>8010</v>
      </c>
      <c r="Y308" s="366">
        <v>1384</v>
      </c>
      <c r="Z308" s="366">
        <v>352605</v>
      </c>
      <c r="AA308" s="367">
        <v>12238</v>
      </c>
      <c r="AB308" s="368">
        <f t="shared" si="27"/>
        <v>28.812305932341886</v>
      </c>
    </row>
    <row r="309" spans="1:28" ht="15" thickBot="1" x14ac:dyDescent="0.35">
      <c r="A309" s="4" t="s">
        <v>3405</v>
      </c>
      <c r="B309" s="338" t="s">
        <v>331</v>
      </c>
      <c r="C309" s="332" t="s">
        <v>257</v>
      </c>
      <c r="D309" s="333" t="s">
        <v>1149</v>
      </c>
      <c r="E309" s="334">
        <v>41456</v>
      </c>
      <c r="F309" s="342">
        <v>41820</v>
      </c>
      <c r="G309" s="362">
        <v>17593</v>
      </c>
      <c r="H309" s="363">
        <v>15916</v>
      </c>
      <c r="I309" s="363">
        <v>0</v>
      </c>
      <c r="J309" s="363">
        <v>382228</v>
      </c>
      <c r="K309" s="363">
        <v>0</v>
      </c>
      <c r="L309" s="363">
        <v>398144</v>
      </c>
      <c r="M309" s="364">
        <v>131838</v>
      </c>
      <c r="N309" s="383">
        <v>0</v>
      </c>
      <c r="O309" s="457">
        <v>0</v>
      </c>
      <c r="P309" s="457">
        <v>0</v>
      </c>
      <c r="Q309" s="457">
        <v>0</v>
      </c>
      <c r="R309" s="457">
        <v>0</v>
      </c>
      <c r="S309" s="457">
        <v>0</v>
      </c>
      <c r="T309" s="458">
        <v>0</v>
      </c>
      <c r="U309" s="365">
        <v>398144</v>
      </c>
      <c r="V309" s="366">
        <v>131838</v>
      </c>
      <c r="W309" s="366">
        <v>529982</v>
      </c>
      <c r="X309" s="366">
        <v>10369</v>
      </c>
      <c r="Y309" s="366">
        <v>0</v>
      </c>
      <c r="Z309" s="366">
        <v>540351</v>
      </c>
      <c r="AA309" s="367">
        <v>17593</v>
      </c>
      <c r="AB309" s="368">
        <f t="shared" si="27"/>
        <v>30.713977150002844</v>
      </c>
    </row>
    <row r="310" spans="1:28" ht="15" thickBot="1" x14ac:dyDescent="0.35">
      <c r="A310" s="4" t="s">
        <v>3406</v>
      </c>
      <c r="B310" s="470" t="s">
        <v>332</v>
      </c>
      <c r="C310" s="332" t="s">
        <v>257</v>
      </c>
      <c r="D310" s="333" t="s">
        <v>1075</v>
      </c>
      <c r="E310" s="334">
        <v>41456</v>
      </c>
      <c r="F310" s="342">
        <v>41820</v>
      </c>
      <c r="G310" s="362">
        <v>13498</v>
      </c>
      <c r="H310" s="363">
        <v>20282</v>
      </c>
      <c r="I310" s="363">
        <v>689555</v>
      </c>
      <c r="J310" s="363">
        <v>0</v>
      </c>
      <c r="K310" s="363">
        <v>0</v>
      </c>
      <c r="L310" s="363">
        <v>709837</v>
      </c>
      <c r="M310" s="364">
        <v>29921</v>
      </c>
      <c r="N310" s="383">
        <v>0</v>
      </c>
      <c r="O310" s="348">
        <v>0</v>
      </c>
      <c r="P310" s="348">
        <v>0</v>
      </c>
      <c r="Q310" s="348">
        <v>0</v>
      </c>
      <c r="R310" s="348">
        <v>0</v>
      </c>
      <c r="S310" s="348">
        <v>0</v>
      </c>
      <c r="T310" s="349">
        <v>0</v>
      </c>
      <c r="U310" s="365">
        <v>709837</v>
      </c>
      <c r="V310" s="366">
        <v>29921</v>
      </c>
      <c r="W310" s="366">
        <v>739758</v>
      </c>
      <c r="X310" s="366">
        <v>7314</v>
      </c>
      <c r="Y310" s="366">
        <v>3993</v>
      </c>
      <c r="Z310" s="366">
        <v>751065</v>
      </c>
      <c r="AA310" s="367">
        <v>13498</v>
      </c>
      <c r="AB310" s="368">
        <f t="shared" si="27"/>
        <v>55.642687805600829</v>
      </c>
    </row>
    <row r="311" spans="1:28" s="398" customFormat="1" x14ac:dyDescent="0.3">
      <c r="A311"/>
      <c r="B311" s="127" t="s">
        <v>3562</v>
      </c>
      <c r="C311" s="437"/>
      <c r="D311" s="438"/>
      <c r="E311" s="439"/>
      <c r="F311" s="439"/>
      <c r="G311" s="391">
        <f t="shared" ref="G311:AA311" si="28">SUM(G236:G310)</f>
        <v>1113034</v>
      </c>
      <c r="H311" s="440">
        <f t="shared" si="28"/>
        <v>4040795</v>
      </c>
      <c r="I311" s="440">
        <f t="shared" si="28"/>
        <v>32507463.170000002</v>
      </c>
      <c r="J311" s="440">
        <f t="shared" si="28"/>
        <v>4274388</v>
      </c>
      <c r="K311" s="440">
        <f t="shared" si="28"/>
        <v>1491921</v>
      </c>
      <c r="L311" s="440">
        <f t="shared" si="28"/>
        <v>42314567.170000002</v>
      </c>
      <c r="M311" s="454">
        <f t="shared" si="28"/>
        <v>3524270</v>
      </c>
      <c r="N311" s="411">
        <f t="shared" si="28"/>
        <v>184086</v>
      </c>
      <c r="O311" s="432">
        <f t="shared" si="28"/>
        <v>908783</v>
      </c>
      <c r="P311" s="432">
        <f t="shared" si="28"/>
        <v>838013</v>
      </c>
      <c r="Q311" s="432">
        <f t="shared" si="28"/>
        <v>19721</v>
      </c>
      <c r="R311" s="432">
        <f t="shared" si="28"/>
        <v>554061</v>
      </c>
      <c r="S311" s="432">
        <f t="shared" si="28"/>
        <v>2320578</v>
      </c>
      <c r="T311" s="433">
        <f t="shared" si="28"/>
        <v>0</v>
      </c>
      <c r="U311" s="435">
        <f t="shared" si="28"/>
        <v>44677981</v>
      </c>
      <c r="V311" s="435">
        <f t="shared" si="28"/>
        <v>3524270</v>
      </c>
      <c r="W311" s="435">
        <f t="shared" si="28"/>
        <v>48202251</v>
      </c>
      <c r="X311" s="435">
        <f t="shared" si="28"/>
        <v>859211</v>
      </c>
      <c r="Y311" s="435">
        <f t="shared" si="28"/>
        <v>59774</v>
      </c>
      <c r="Z311" s="435">
        <f t="shared" si="28"/>
        <v>49121236</v>
      </c>
      <c r="AA311" s="412">
        <f t="shared" si="28"/>
        <v>1297120</v>
      </c>
      <c r="AB311" s="465"/>
    </row>
    <row r="312" spans="1:28" s="398" customFormat="1" ht="15" thickBot="1" x14ac:dyDescent="0.35">
      <c r="A312"/>
      <c r="B312" s="128" t="s">
        <v>3563</v>
      </c>
      <c r="C312" s="441"/>
      <c r="D312" s="442"/>
      <c r="E312" s="443"/>
      <c r="F312" s="443"/>
      <c r="G312" s="403">
        <f>G311/75</f>
        <v>14840.453333333333</v>
      </c>
      <c r="H312" s="647">
        <f t="shared" ref="H312:AA312" si="29">H311/75</f>
        <v>53877.26666666667</v>
      </c>
      <c r="I312" s="647">
        <f t="shared" si="29"/>
        <v>433432.8422666667</v>
      </c>
      <c r="J312" s="647">
        <f t="shared" si="29"/>
        <v>56991.839999999997</v>
      </c>
      <c r="K312" s="647">
        <f t="shared" si="29"/>
        <v>19892.28</v>
      </c>
      <c r="L312" s="647">
        <f t="shared" si="29"/>
        <v>564194.2289333333</v>
      </c>
      <c r="M312" s="648">
        <f t="shared" si="29"/>
        <v>46990.26666666667</v>
      </c>
      <c r="N312" s="404">
        <f t="shared" si="29"/>
        <v>2454.48</v>
      </c>
      <c r="O312" s="413">
        <f t="shared" si="29"/>
        <v>12117.106666666667</v>
      </c>
      <c r="P312" s="413">
        <f t="shared" si="29"/>
        <v>11173.506666666666</v>
      </c>
      <c r="Q312" s="413">
        <f t="shared" si="29"/>
        <v>262.94666666666666</v>
      </c>
      <c r="R312" s="413">
        <f t="shared" si="29"/>
        <v>7387.48</v>
      </c>
      <c r="S312" s="413">
        <f t="shared" si="29"/>
        <v>30941.040000000001</v>
      </c>
      <c r="T312" s="649">
        <f t="shared" si="29"/>
        <v>0</v>
      </c>
      <c r="U312" s="409">
        <f t="shared" si="29"/>
        <v>595706.41333333333</v>
      </c>
      <c r="V312" s="409">
        <f t="shared" si="29"/>
        <v>46990.26666666667</v>
      </c>
      <c r="W312" s="409">
        <f t="shared" si="29"/>
        <v>642696.68000000005</v>
      </c>
      <c r="X312" s="409">
        <f t="shared" si="29"/>
        <v>11456.146666666667</v>
      </c>
      <c r="Y312" s="409">
        <f t="shared" si="29"/>
        <v>796.98666666666668</v>
      </c>
      <c r="Z312" s="409">
        <f t="shared" si="29"/>
        <v>654949.81333333335</v>
      </c>
      <c r="AA312" s="409">
        <f t="shared" si="29"/>
        <v>17294.933333333334</v>
      </c>
      <c r="AB312" s="410">
        <f>Z311/AA311</f>
        <v>37.869461576415446</v>
      </c>
    </row>
    <row r="313" spans="1:28" ht="15" thickBot="1" x14ac:dyDescent="0.35">
      <c r="A313"/>
      <c r="B313" s="468"/>
      <c r="C313" s="339"/>
      <c r="D313" s="339"/>
      <c r="E313" s="340"/>
      <c r="F313" s="340"/>
      <c r="G313" s="352"/>
      <c r="N313" s="333"/>
      <c r="O313" s="381"/>
      <c r="P313" s="381"/>
      <c r="Q313" s="381"/>
      <c r="R313" s="381"/>
      <c r="S313" s="381"/>
      <c r="T313" s="381"/>
      <c r="AA313" s="352"/>
    </row>
    <row r="314" spans="1:28" ht="15" thickBot="1" x14ac:dyDescent="0.35">
      <c r="A314" s="4" t="s">
        <v>3289</v>
      </c>
      <c r="B314" s="471" t="s">
        <v>333</v>
      </c>
      <c r="C314" s="329" t="s">
        <v>334</v>
      </c>
      <c r="D314" s="330" t="s">
        <v>1111</v>
      </c>
      <c r="E314" s="331">
        <v>41275</v>
      </c>
      <c r="F314" s="341">
        <v>41639</v>
      </c>
      <c r="G314" s="355">
        <v>20708</v>
      </c>
      <c r="H314" s="356">
        <v>66097</v>
      </c>
      <c r="I314" s="356">
        <v>0</v>
      </c>
      <c r="J314" s="356">
        <v>0</v>
      </c>
      <c r="K314" s="356">
        <v>0</v>
      </c>
      <c r="L314" s="356">
        <v>66097</v>
      </c>
      <c r="M314" s="357">
        <v>22989</v>
      </c>
      <c r="N314" s="350">
        <v>7575</v>
      </c>
      <c r="O314" s="345">
        <v>24178</v>
      </c>
      <c r="P314" s="345">
        <v>77725</v>
      </c>
      <c r="Q314" s="461">
        <v>0</v>
      </c>
      <c r="R314" s="461">
        <v>0</v>
      </c>
      <c r="S314" s="345">
        <v>101903</v>
      </c>
      <c r="T314" s="462">
        <v>0</v>
      </c>
      <c r="U314" s="359">
        <v>168000</v>
      </c>
      <c r="V314" s="359">
        <v>22989</v>
      </c>
      <c r="W314" s="359">
        <v>190989</v>
      </c>
      <c r="X314" s="359">
        <v>14905</v>
      </c>
      <c r="Y314" s="359">
        <v>0</v>
      </c>
      <c r="Z314" s="359">
        <v>205894</v>
      </c>
      <c r="AA314" s="360">
        <v>28283</v>
      </c>
      <c r="AB314" s="361">
        <f>Z314/AA314</f>
        <v>7.2797793727680942</v>
      </c>
    </row>
    <row r="315" spans="1:28" ht="15" thickBot="1" x14ac:dyDescent="0.35">
      <c r="A315" s="4" t="s">
        <v>3290</v>
      </c>
      <c r="B315" s="466" t="s">
        <v>335</v>
      </c>
      <c r="C315" s="332" t="s">
        <v>334</v>
      </c>
      <c r="D315" s="333" t="s">
        <v>1123</v>
      </c>
      <c r="E315" s="334">
        <v>41275</v>
      </c>
      <c r="F315" s="342">
        <v>41639</v>
      </c>
      <c r="G315" s="362">
        <v>29598</v>
      </c>
      <c r="H315" s="363">
        <v>135233</v>
      </c>
      <c r="I315" s="363">
        <v>662884</v>
      </c>
      <c r="J315" s="363">
        <v>0</v>
      </c>
      <c r="K315" s="363">
        <v>0</v>
      </c>
      <c r="L315" s="363">
        <v>798117</v>
      </c>
      <c r="M315" s="364">
        <v>94188</v>
      </c>
      <c r="N315" s="383">
        <v>0</v>
      </c>
      <c r="O315" s="457">
        <v>0</v>
      </c>
      <c r="P315" s="457">
        <v>0</v>
      </c>
      <c r="Q315" s="457">
        <v>0</v>
      </c>
      <c r="R315" s="457">
        <v>0</v>
      </c>
      <c r="S315" s="457">
        <v>0</v>
      </c>
      <c r="T315" s="458">
        <v>0</v>
      </c>
      <c r="U315" s="366">
        <v>798117</v>
      </c>
      <c r="V315" s="366">
        <v>94188</v>
      </c>
      <c r="W315" s="366">
        <v>892305</v>
      </c>
      <c r="X315" s="366">
        <v>27411</v>
      </c>
      <c r="Y315" s="366">
        <v>0</v>
      </c>
      <c r="Z315" s="366">
        <v>919716</v>
      </c>
      <c r="AA315" s="367">
        <v>29598</v>
      </c>
      <c r="AB315" s="368">
        <f t="shared" ref="AB315:AB356" si="30">Z315/AA315</f>
        <v>31.073586053111697</v>
      </c>
    </row>
    <row r="316" spans="1:28" ht="15" thickBot="1" x14ac:dyDescent="0.35">
      <c r="A316" s="4" t="s">
        <v>3291</v>
      </c>
      <c r="B316" s="338" t="s">
        <v>336</v>
      </c>
      <c r="C316" s="332" t="s">
        <v>334</v>
      </c>
      <c r="D316" s="333" t="s">
        <v>1075</v>
      </c>
      <c r="E316" s="334">
        <v>41456</v>
      </c>
      <c r="F316" s="342">
        <v>41820</v>
      </c>
      <c r="G316" s="362">
        <v>20103</v>
      </c>
      <c r="H316" s="363">
        <v>30207</v>
      </c>
      <c r="I316" s="363">
        <v>1997853</v>
      </c>
      <c r="J316" s="363">
        <v>0</v>
      </c>
      <c r="K316" s="363">
        <v>0</v>
      </c>
      <c r="L316" s="363">
        <v>2028060</v>
      </c>
      <c r="M316" s="364">
        <v>129763</v>
      </c>
      <c r="N316" s="351">
        <v>15247</v>
      </c>
      <c r="O316" s="348">
        <v>22910</v>
      </c>
      <c r="P316" s="348">
        <v>0</v>
      </c>
      <c r="Q316" s="348">
        <v>0</v>
      </c>
      <c r="R316" s="348">
        <v>819364</v>
      </c>
      <c r="S316" s="348">
        <v>842274</v>
      </c>
      <c r="T316" s="349">
        <v>0</v>
      </c>
      <c r="U316" s="366">
        <v>2870334</v>
      </c>
      <c r="V316" s="366">
        <v>129763</v>
      </c>
      <c r="W316" s="366">
        <v>3000097</v>
      </c>
      <c r="X316" s="366">
        <v>20835</v>
      </c>
      <c r="Y316" s="366">
        <v>0</v>
      </c>
      <c r="Z316" s="366">
        <v>3020932</v>
      </c>
      <c r="AA316" s="367">
        <v>35350</v>
      </c>
      <c r="AB316" s="368">
        <f t="shared" si="30"/>
        <v>85.457765205091931</v>
      </c>
    </row>
    <row r="317" spans="1:28" ht="15" thickBot="1" x14ac:dyDescent="0.35">
      <c r="A317" s="4" t="s">
        <v>3292</v>
      </c>
      <c r="B317" s="338" t="s">
        <v>337</v>
      </c>
      <c r="C317" s="332" t="s">
        <v>334</v>
      </c>
      <c r="D317" s="333" t="s">
        <v>1149</v>
      </c>
      <c r="E317" s="334">
        <v>41456</v>
      </c>
      <c r="F317" s="342">
        <v>41820</v>
      </c>
      <c r="G317" s="362">
        <v>42361</v>
      </c>
      <c r="H317" s="363">
        <v>34075</v>
      </c>
      <c r="I317" s="363">
        <v>859974</v>
      </c>
      <c r="J317" s="363">
        <v>0</v>
      </c>
      <c r="K317" s="363">
        <v>0</v>
      </c>
      <c r="L317" s="363">
        <v>894049</v>
      </c>
      <c r="M317" s="364">
        <v>43693</v>
      </c>
      <c r="N317" s="383">
        <v>0</v>
      </c>
      <c r="O317" s="457">
        <v>0</v>
      </c>
      <c r="P317" s="457">
        <v>0</v>
      </c>
      <c r="Q317" s="457">
        <v>0</v>
      </c>
      <c r="R317" s="457">
        <v>0</v>
      </c>
      <c r="S317" s="457">
        <v>0</v>
      </c>
      <c r="T317" s="458">
        <v>0</v>
      </c>
      <c r="U317" s="366">
        <v>894049</v>
      </c>
      <c r="V317" s="366">
        <v>43693</v>
      </c>
      <c r="W317" s="366">
        <v>937742</v>
      </c>
      <c r="X317" s="366">
        <v>22953</v>
      </c>
      <c r="Y317" s="366">
        <v>7258</v>
      </c>
      <c r="Z317" s="366">
        <v>967953</v>
      </c>
      <c r="AA317" s="367">
        <v>42361</v>
      </c>
      <c r="AB317" s="368">
        <f t="shared" si="30"/>
        <v>22.850097967470077</v>
      </c>
    </row>
    <row r="318" spans="1:28" ht="15" thickBot="1" x14ac:dyDescent="0.35">
      <c r="A318" s="4" t="s">
        <v>3293</v>
      </c>
      <c r="B318" s="338" t="s">
        <v>338</v>
      </c>
      <c r="C318" s="332" t="s">
        <v>334</v>
      </c>
      <c r="D318" s="333" t="s">
        <v>1075</v>
      </c>
      <c r="E318" s="334">
        <v>41365</v>
      </c>
      <c r="F318" s="342">
        <v>41729</v>
      </c>
      <c r="G318" s="362">
        <v>41070</v>
      </c>
      <c r="H318" s="363">
        <v>58353</v>
      </c>
      <c r="I318" s="363">
        <v>4625869</v>
      </c>
      <c r="J318" s="363">
        <v>0</v>
      </c>
      <c r="K318" s="363">
        <v>20470</v>
      </c>
      <c r="L318" s="363">
        <v>4704692</v>
      </c>
      <c r="M318" s="364">
        <v>342901</v>
      </c>
      <c r="N318" s="383">
        <v>0</v>
      </c>
      <c r="O318" s="457">
        <v>0</v>
      </c>
      <c r="P318" s="457">
        <v>0</v>
      </c>
      <c r="Q318" s="457">
        <v>0</v>
      </c>
      <c r="R318" s="457">
        <v>0</v>
      </c>
      <c r="S318" s="457">
        <v>0</v>
      </c>
      <c r="T318" s="458">
        <v>0</v>
      </c>
      <c r="U318" s="366">
        <v>4704692</v>
      </c>
      <c r="V318" s="366">
        <v>342901</v>
      </c>
      <c r="W318" s="366">
        <v>5047593</v>
      </c>
      <c r="X318" s="366">
        <v>20470</v>
      </c>
      <c r="Y318" s="366">
        <v>0</v>
      </c>
      <c r="Z318" s="366">
        <v>5068063</v>
      </c>
      <c r="AA318" s="367">
        <v>41070</v>
      </c>
      <c r="AB318" s="368">
        <f t="shared" si="30"/>
        <v>123.40060871682493</v>
      </c>
    </row>
    <row r="319" spans="1:28" ht="15" thickBot="1" x14ac:dyDescent="0.35">
      <c r="A319" s="4" t="s">
        <v>3294</v>
      </c>
      <c r="B319" s="338" t="s">
        <v>339</v>
      </c>
      <c r="C319" s="332" t="s">
        <v>334</v>
      </c>
      <c r="D319" s="333" t="s">
        <v>1204</v>
      </c>
      <c r="E319" s="334">
        <v>41275</v>
      </c>
      <c r="F319" s="342">
        <v>41639</v>
      </c>
      <c r="G319" s="362">
        <v>45248</v>
      </c>
      <c r="H319" s="363">
        <v>96000</v>
      </c>
      <c r="I319" s="363">
        <v>759076</v>
      </c>
      <c r="J319" s="363">
        <v>0</v>
      </c>
      <c r="K319" s="363">
        <v>5136</v>
      </c>
      <c r="L319" s="363">
        <v>860212</v>
      </c>
      <c r="M319" s="364">
        <v>38840</v>
      </c>
      <c r="N319" s="351">
        <v>1657</v>
      </c>
      <c r="O319" s="348">
        <v>4400</v>
      </c>
      <c r="P319" s="348">
        <v>0</v>
      </c>
      <c r="Q319" s="348">
        <v>0</v>
      </c>
      <c r="R319" s="348">
        <v>0</v>
      </c>
      <c r="S319" s="348">
        <v>4400</v>
      </c>
      <c r="T319" s="349">
        <v>996</v>
      </c>
      <c r="U319" s="366">
        <v>864612</v>
      </c>
      <c r="V319" s="366">
        <v>39836</v>
      </c>
      <c r="W319" s="366">
        <v>904448</v>
      </c>
      <c r="X319" s="366">
        <v>23633</v>
      </c>
      <c r="Y319" s="366">
        <v>0</v>
      </c>
      <c r="Z319" s="366">
        <v>928081</v>
      </c>
      <c r="AA319" s="367">
        <v>46905</v>
      </c>
      <c r="AB319" s="368">
        <f t="shared" si="30"/>
        <v>19.786398038588636</v>
      </c>
    </row>
    <row r="320" spans="1:28" ht="15" thickBot="1" x14ac:dyDescent="0.35">
      <c r="A320" s="4" t="s">
        <v>3295</v>
      </c>
      <c r="B320" s="338" t="s">
        <v>340</v>
      </c>
      <c r="C320" s="332" t="s">
        <v>334</v>
      </c>
      <c r="D320" s="333" t="s">
        <v>1225</v>
      </c>
      <c r="E320" s="334">
        <v>41244</v>
      </c>
      <c r="F320" s="342">
        <v>41608</v>
      </c>
      <c r="G320" s="362">
        <v>43254</v>
      </c>
      <c r="H320" s="363">
        <v>140849</v>
      </c>
      <c r="I320" s="363">
        <v>1272034</v>
      </c>
      <c r="J320" s="363">
        <v>0</v>
      </c>
      <c r="K320" s="363">
        <v>0</v>
      </c>
      <c r="L320" s="363">
        <v>1412883</v>
      </c>
      <c r="M320" s="364">
        <v>163413</v>
      </c>
      <c r="N320" s="383">
        <v>0</v>
      </c>
      <c r="O320" s="348">
        <v>0</v>
      </c>
      <c r="P320" s="348">
        <v>0</v>
      </c>
      <c r="Q320" s="348">
        <v>0</v>
      </c>
      <c r="R320" s="348">
        <v>0</v>
      </c>
      <c r="S320" s="348">
        <v>0</v>
      </c>
      <c r="T320" s="349">
        <v>0</v>
      </c>
      <c r="U320" s="366">
        <v>1412883</v>
      </c>
      <c r="V320" s="366">
        <v>163413</v>
      </c>
      <c r="W320" s="366">
        <v>1576296</v>
      </c>
      <c r="X320" s="366">
        <v>17725</v>
      </c>
      <c r="Y320" s="366">
        <v>0</v>
      </c>
      <c r="Z320" s="366">
        <v>1594021</v>
      </c>
      <c r="AA320" s="367">
        <v>43254</v>
      </c>
      <c r="AB320" s="368">
        <f t="shared" si="30"/>
        <v>36.852568548573544</v>
      </c>
    </row>
    <row r="321" spans="1:28" ht="15" thickBot="1" x14ac:dyDescent="0.35">
      <c r="A321" s="4" t="s">
        <v>3296</v>
      </c>
      <c r="B321" s="338" t="s">
        <v>341</v>
      </c>
      <c r="C321" s="332" t="s">
        <v>334</v>
      </c>
      <c r="D321" s="333" t="s">
        <v>1243</v>
      </c>
      <c r="E321" s="334">
        <v>41275</v>
      </c>
      <c r="F321" s="342">
        <v>41639</v>
      </c>
      <c r="G321" s="362">
        <v>32714</v>
      </c>
      <c r="H321" s="363">
        <v>212144</v>
      </c>
      <c r="I321" s="363">
        <v>708889</v>
      </c>
      <c r="J321" s="363">
        <v>0</v>
      </c>
      <c r="K321" s="363">
        <v>0</v>
      </c>
      <c r="L321" s="363">
        <v>921033</v>
      </c>
      <c r="M321" s="364">
        <v>54617</v>
      </c>
      <c r="N321" s="351">
        <v>2373</v>
      </c>
      <c r="O321" s="348">
        <v>10252</v>
      </c>
      <c r="P321" s="348">
        <v>32349</v>
      </c>
      <c r="Q321" s="348">
        <v>0</v>
      </c>
      <c r="R321" s="348">
        <v>0</v>
      </c>
      <c r="S321" s="348">
        <v>42601</v>
      </c>
      <c r="T321" s="349">
        <v>1171</v>
      </c>
      <c r="U321" s="366">
        <v>963634</v>
      </c>
      <c r="V321" s="366">
        <v>55788</v>
      </c>
      <c r="W321" s="366">
        <v>1019422</v>
      </c>
      <c r="X321" s="366">
        <v>20143</v>
      </c>
      <c r="Y321" s="366">
        <v>0</v>
      </c>
      <c r="Z321" s="366">
        <v>1039565</v>
      </c>
      <c r="AA321" s="367">
        <v>35087</v>
      </c>
      <c r="AB321" s="368">
        <f t="shared" si="30"/>
        <v>29.628209878302506</v>
      </c>
    </row>
    <row r="322" spans="1:28" ht="15" thickBot="1" x14ac:dyDescent="0.35">
      <c r="A322" s="4" t="s">
        <v>3297</v>
      </c>
      <c r="B322" s="338" t="s">
        <v>342</v>
      </c>
      <c r="C322" s="332" t="s">
        <v>334</v>
      </c>
      <c r="D322" s="333" t="s">
        <v>1268</v>
      </c>
      <c r="E322" s="334">
        <v>41275</v>
      </c>
      <c r="F322" s="342">
        <v>41639</v>
      </c>
      <c r="G322" s="362">
        <v>38002</v>
      </c>
      <c r="H322" s="363">
        <v>151482</v>
      </c>
      <c r="I322" s="363">
        <v>895797</v>
      </c>
      <c r="J322" s="363">
        <v>0</v>
      </c>
      <c r="K322" s="363">
        <v>0</v>
      </c>
      <c r="L322" s="363">
        <v>1047279</v>
      </c>
      <c r="M322" s="364">
        <v>88361</v>
      </c>
      <c r="N322" s="383">
        <v>0</v>
      </c>
      <c r="O322" s="457">
        <v>0</v>
      </c>
      <c r="P322" s="457">
        <v>0</v>
      </c>
      <c r="Q322" s="457">
        <v>0</v>
      </c>
      <c r="R322" s="457">
        <v>0</v>
      </c>
      <c r="S322" s="457">
        <v>0</v>
      </c>
      <c r="T322" s="458">
        <v>0</v>
      </c>
      <c r="U322" s="366">
        <v>1047279</v>
      </c>
      <c r="V322" s="366">
        <v>88361</v>
      </c>
      <c r="W322" s="366">
        <v>1135640</v>
      </c>
      <c r="X322" s="366">
        <v>18990</v>
      </c>
      <c r="Y322" s="366">
        <v>17071</v>
      </c>
      <c r="Z322" s="366">
        <v>1171701</v>
      </c>
      <c r="AA322" s="367">
        <v>38002</v>
      </c>
      <c r="AB322" s="368">
        <f t="shared" si="30"/>
        <v>30.832614072943528</v>
      </c>
    </row>
    <row r="323" spans="1:28" ht="15" thickBot="1" x14ac:dyDescent="0.35">
      <c r="A323" s="4" t="s">
        <v>3298</v>
      </c>
      <c r="B323" s="338" t="s">
        <v>343</v>
      </c>
      <c r="C323" s="332" t="s">
        <v>334</v>
      </c>
      <c r="D323" s="333" t="s">
        <v>1172</v>
      </c>
      <c r="E323" s="334">
        <v>41456</v>
      </c>
      <c r="F323" s="342">
        <v>41820</v>
      </c>
      <c r="G323" s="362">
        <v>16002</v>
      </c>
      <c r="H323" s="363">
        <v>58602</v>
      </c>
      <c r="I323" s="363">
        <v>378855</v>
      </c>
      <c r="J323" s="363">
        <v>0</v>
      </c>
      <c r="K323" s="363">
        <v>0</v>
      </c>
      <c r="L323" s="363">
        <v>437457</v>
      </c>
      <c r="M323" s="364">
        <v>36748</v>
      </c>
      <c r="N323" s="351">
        <v>14611</v>
      </c>
      <c r="O323" s="348">
        <v>53510</v>
      </c>
      <c r="P323" s="348">
        <v>0</v>
      </c>
      <c r="Q323" s="348">
        <v>0</v>
      </c>
      <c r="R323" s="348">
        <v>0</v>
      </c>
      <c r="S323" s="348">
        <v>53510</v>
      </c>
      <c r="T323" s="349">
        <v>500</v>
      </c>
      <c r="U323" s="366">
        <v>490967</v>
      </c>
      <c r="V323" s="366">
        <v>37248</v>
      </c>
      <c r="W323" s="366">
        <v>528215</v>
      </c>
      <c r="X323" s="366">
        <v>16588</v>
      </c>
      <c r="Y323" s="366">
        <v>0</v>
      </c>
      <c r="Z323" s="366">
        <v>544803</v>
      </c>
      <c r="AA323" s="367">
        <v>30613</v>
      </c>
      <c r="AB323" s="368">
        <f t="shared" si="30"/>
        <v>17.796459020677489</v>
      </c>
    </row>
    <row r="324" spans="1:28" ht="15" thickBot="1" x14ac:dyDescent="0.35">
      <c r="A324" s="4" t="s">
        <v>3299</v>
      </c>
      <c r="B324" s="338" t="s">
        <v>344</v>
      </c>
      <c r="C324" s="332" t="s">
        <v>334</v>
      </c>
      <c r="D324" s="333" t="s">
        <v>1134</v>
      </c>
      <c r="E324" s="334">
        <v>41275</v>
      </c>
      <c r="F324" s="342">
        <v>41639</v>
      </c>
      <c r="G324" s="362">
        <v>43381</v>
      </c>
      <c r="H324" s="363">
        <v>27298</v>
      </c>
      <c r="I324" s="363">
        <v>903491</v>
      </c>
      <c r="J324" s="363">
        <v>0</v>
      </c>
      <c r="K324" s="363">
        <v>0</v>
      </c>
      <c r="L324" s="363">
        <v>930789</v>
      </c>
      <c r="M324" s="364">
        <v>157614</v>
      </c>
      <c r="N324" s="383">
        <v>0</v>
      </c>
      <c r="O324" s="457">
        <v>0</v>
      </c>
      <c r="P324" s="457">
        <v>0</v>
      </c>
      <c r="Q324" s="457">
        <v>0</v>
      </c>
      <c r="R324" s="457">
        <v>0</v>
      </c>
      <c r="S324" s="457">
        <v>0</v>
      </c>
      <c r="T324" s="458">
        <v>0</v>
      </c>
      <c r="U324" s="366">
        <v>930789</v>
      </c>
      <c r="V324" s="366">
        <v>157614</v>
      </c>
      <c r="W324" s="366">
        <v>1088403</v>
      </c>
      <c r="X324" s="366">
        <v>21649</v>
      </c>
      <c r="Y324" s="366">
        <v>0</v>
      </c>
      <c r="Z324" s="366">
        <v>1110052</v>
      </c>
      <c r="AA324" s="367">
        <v>43381</v>
      </c>
      <c r="AB324" s="368">
        <f t="shared" si="30"/>
        <v>25.588437334316868</v>
      </c>
    </row>
    <row r="325" spans="1:28" ht="15" thickBot="1" x14ac:dyDescent="0.35">
      <c r="A325" s="4" t="s">
        <v>3300</v>
      </c>
      <c r="B325" s="338" t="s">
        <v>345</v>
      </c>
      <c r="C325" s="332" t="s">
        <v>334</v>
      </c>
      <c r="D325" s="333" t="s">
        <v>1075</v>
      </c>
      <c r="E325" s="334">
        <v>41275</v>
      </c>
      <c r="F325" s="342">
        <v>41639</v>
      </c>
      <c r="G325" s="362">
        <v>35563</v>
      </c>
      <c r="H325" s="363">
        <v>47230</v>
      </c>
      <c r="I325" s="363">
        <v>898475</v>
      </c>
      <c r="J325" s="446">
        <v>0</v>
      </c>
      <c r="K325" s="363">
        <v>25528</v>
      </c>
      <c r="L325" s="363">
        <v>971233</v>
      </c>
      <c r="M325" s="364">
        <v>28366</v>
      </c>
      <c r="N325" s="383">
        <v>0</v>
      </c>
      <c r="O325" s="457">
        <v>0</v>
      </c>
      <c r="P325" s="457">
        <v>0</v>
      </c>
      <c r="Q325" s="457">
        <v>0</v>
      </c>
      <c r="R325" s="457">
        <v>0</v>
      </c>
      <c r="S325" s="457">
        <v>0</v>
      </c>
      <c r="T325" s="458">
        <v>0</v>
      </c>
      <c r="U325" s="366">
        <v>971233</v>
      </c>
      <c r="V325" s="366">
        <v>28366</v>
      </c>
      <c r="W325" s="366">
        <v>999599</v>
      </c>
      <c r="X325" s="366">
        <v>17748</v>
      </c>
      <c r="Y325" s="366">
        <v>5000</v>
      </c>
      <c r="Z325" s="366">
        <v>1022347</v>
      </c>
      <c r="AA325" s="367">
        <v>35563</v>
      </c>
      <c r="AB325" s="368">
        <f t="shared" si="30"/>
        <v>28.747490369203948</v>
      </c>
    </row>
    <row r="326" spans="1:28" ht="15" thickBot="1" x14ac:dyDescent="0.35">
      <c r="A326" s="4" t="s">
        <v>3301</v>
      </c>
      <c r="B326" s="338" t="s">
        <v>346</v>
      </c>
      <c r="C326" s="332" t="s">
        <v>334</v>
      </c>
      <c r="D326" s="333" t="s">
        <v>1075</v>
      </c>
      <c r="E326" s="334">
        <v>41275</v>
      </c>
      <c r="F326" s="342">
        <v>41639</v>
      </c>
      <c r="G326" s="362">
        <v>40186</v>
      </c>
      <c r="H326" s="363">
        <v>53369</v>
      </c>
      <c r="I326" s="363">
        <v>1513993</v>
      </c>
      <c r="J326" s="363">
        <v>0</v>
      </c>
      <c r="K326" s="363">
        <v>0</v>
      </c>
      <c r="L326" s="363">
        <v>1567362</v>
      </c>
      <c r="M326" s="364">
        <v>68003</v>
      </c>
      <c r="N326" s="383">
        <v>0</v>
      </c>
      <c r="O326" s="457">
        <v>0</v>
      </c>
      <c r="P326" s="457">
        <v>0</v>
      </c>
      <c r="Q326" s="457">
        <v>0</v>
      </c>
      <c r="R326" s="457">
        <v>0</v>
      </c>
      <c r="S326" s="457">
        <v>0</v>
      </c>
      <c r="T326" s="458">
        <v>0</v>
      </c>
      <c r="U326" s="366">
        <v>1567362</v>
      </c>
      <c r="V326" s="366">
        <v>68003</v>
      </c>
      <c r="W326" s="366">
        <v>1635365</v>
      </c>
      <c r="X326" s="366">
        <v>21429</v>
      </c>
      <c r="Y326" s="366">
        <v>0</v>
      </c>
      <c r="Z326" s="366">
        <v>1656794</v>
      </c>
      <c r="AA326" s="367">
        <v>40186</v>
      </c>
      <c r="AB326" s="368">
        <f t="shared" si="30"/>
        <v>41.228139152938837</v>
      </c>
    </row>
    <row r="327" spans="1:28" ht="15" thickBot="1" x14ac:dyDescent="0.35">
      <c r="A327" s="4" t="s">
        <v>3302</v>
      </c>
      <c r="B327" s="338" t="s">
        <v>347</v>
      </c>
      <c r="C327" s="332" t="s">
        <v>334</v>
      </c>
      <c r="D327" s="333" t="s">
        <v>1325</v>
      </c>
      <c r="E327" s="334">
        <v>41456</v>
      </c>
      <c r="F327" s="342">
        <v>41820</v>
      </c>
      <c r="G327" s="362">
        <v>25433</v>
      </c>
      <c r="H327" s="363">
        <v>76760</v>
      </c>
      <c r="I327" s="363">
        <v>444664</v>
      </c>
      <c r="J327" s="363">
        <v>0</v>
      </c>
      <c r="K327" s="363">
        <v>0</v>
      </c>
      <c r="L327" s="363">
        <v>521424</v>
      </c>
      <c r="M327" s="364">
        <v>26500</v>
      </c>
      <c r="N327" s="351">
        <v>2830</v>
      </c>
      <c r="O327" s="348">
        <v>8229</v>
      </c>
      <c r="P327" s="457">
        <v>0</v>
      </c>
      <c r="Q327" s="457">
        <v>0</v>
      </c>
      <c r="R327" s="457">
        <v>0</v>
      </c>
      <c r="S327" s="348">
        <v>8229</v>
      </c>
      <c r="T327" s="458">
        <v>0</v>
      </c>
      <c r="U327" s="366">
        <v>529653</v>
      </c>
      <c r="V327" s="366">
        <v>26500</v>
      </c>
      <c r="W327" s="366">
        <v>556153</v>
      </c>
      <c r="X327" s="366">
        <v>7061</v>
      </c>
      <c r="Y327" s="366">
        <v>0</v>
      </c>
      <c r="Z327" s="366">
        <v>563214</v>
      </c>
      <c r="AA327" s="367">
        <v>28263</v>
      </c>
      <c r="AB327" s="368">
        <f t="shared" si="30"/>
        <v>19.927608534125888</v>
      </c>
    </row>
    <row r="328" spans="1:28" ht="15" thickBot="1" x14ac:dyDescent="0.35">
      <c r="A328" s="4" t="s">
        <v>3303</v>
      </c>
      <c r="B328" s="338" t="s">
        <v>348</v>
      </c>
      <c r="C328" s="332" t="s">
        <v>334</v>
      </c>
      <c r="D328" s="333" t="s">
        <v>1225</v>
      </c>
      <c r="E328" s="334">
        <v>41456</v>
      </c>
      <c r="F328" s="342">
        <v>41820</v>
      </c>
      <c r="G328" s="362">
        <v>26391</v>
      </c>
      <c r="H328" s="363">
        <v>104656</v>
      </c>
      <c r="I328" s="363">
        <v>1624408</v>
      </c>
      <c r="J328" s="363">
        <v>0</v>
      </c>
      <c r="K328" s="363">
        <v>0</v>
      </c>
      <c r="L328" s="363">
        <v>1729064</v>
      </c>
      <c r="M328" s="364">
        <v>0</v>
      </c>
      <c r="N328" s="383">
        <v>0</v>
      </c>
      <c r="O328" s="457">
        <v>0</v>
      </c>
      <c r="P328" s="457">
        <v>0</v>
      </c>
      <c r="Q328" s="457">
        <v>0</v>
      </c>
      <c r="R328" s="457">
        <v>0</v>
      </c>
      <c r="S328" s="457">
        <v>0</v>
      </c>
      <c r="T328" s="458">
        <v>0</v>
      </c>
      <c r="U328" s="366">
        <v>1729064</v>
      </c>
      <c r="V328" s="366">
        <v>0</v>
      </c>
      <c r="W328" s="366">
        <v>1729064</v>
      </c>
      <c r="X328" s="366">
        <v>14300</v>
      </c>
      <c r="Y328" s="366">
        <v>0</v>
      </c>
      <c r="Z328" s="366">
        <v>1743364</v>
      </c>
      <c r="AA328" s="367">
        <v>26391</v>
      </c>
      <c r="AB328" s="368">
        <f t="shared" si="30"/>
        <v>66.059035277177827</v>
      </c>
    </row>
    <row r="329" spans="1:28" ht="15" thickBot="1" x14ac:dyDescent="0.35">
      <c r="A329" s="4" t="s">
        <v>3304</v>
      </c>
      <c r="B329" s="338" t="s">
        <v>349</v>
      </c>
      <c r="C329" s="332" t="s">
        <v>334</v>
      </c>
      <c r="D329" s="333" t="s">
        <v>1172</v>
      </c>
      <c r="E329" s="334">
        <v>41275</v>
      </c>
      <c r="F329" s="342">
        <v>41639</v>
      </c>
      <c r="G329" s="362">
        <v>32799</v>
      </c>
      <c r="H329" s="363">
        <v>120708</v>
      </c>
      <c r="I329" s="363">
        <v>1351474</v>
      </c>
      <c r="J329" s="446">
        <v>0</v>
      </c>
      <c r="K329" s="446">
        <v>0</v>
      </c>
      <c r="L329" s="363">
        <v>1472182</v>
      </c>
      <c r="M329" s="447">
        <v>0</v>
      </c>
      <c r="N329" s="383">
        <v>0</v>
      </c>
      <c r="O329" s="457">
        <v>0</v>
      </c>
      <c r="P329" s="457">
        <v>0</v>
      </c>
      <c r="Q329" s="457">
        <v>0</v>
      </c>
      <c r="R329" s="457">
        <v>0</v>
      </c>
      <c r="S329" s="457">
        <v>0</v>
      </c>
      <c r="T329" s="458">
        <v>0</v>
      </c>
      <c r="U329" s="366">
        <v>1472182</v>
      </c>
      <c r="V329" s="463">
        <v>0</v>
      </c>
      <c r="W329" s="366">
        <v>1472182</v>
      </c>
      <c r="X329" s="366">
        <v>17286</v>
      </c>
      <c r="Y329" s="366">
        <v>0</v>
      </c>
      <c r="Z329" s="366">
        <v>1489468</v>
      </c>
      <c r="AA329" s="367">
        <v>32799</v>
      </c>
      <c r="AB329" s="368">
        <f t="shared" si="30"/>
        <v>45.41199426811793</v>
      </c>
    </row>
    <row r="330" spans="1:28" ht="15" thickBot="1" x14ac:dyDescent="0.35">
      <c r="A330" s="4" t="s">
        <v>3305</v>
      </c>
      <c r="B330" s="338" t="s">
        <v>350</v>
      </c>
      <c r="C330" s="332" t="s">
        <v>334</v>
      </c>
      <c r="D330" s="333" t="s">
        <v>1221</v>
      </c>
      <c r="E330" s="334">
        <v>41456</v>
      </c>
      <c r="F330" s="342">
        <v>41820</v>
      </c>
      <c r="G330" s="362">
        <v>20542</v>
      </c>
      <c r="H330" s="363">
        <v>105810</v>
      </c>
      <c r="I330" s="363">
        <v>320793</v>
      </c>
      <c r="J330" s="363">
        <v>0</v>
      </c>
      <c r="K330" s="363">
        <v>0</v>
      </c>
      <c r="L330" s="363">
        <v>426603</v>
      </c>
      <c r="M330" s="364">
        <v>26434</v>
      </c>
      <c r="N330" s="351">
        <v>13839</v>
      </c>
      <c r="O330" s="348">
        <v>71283</v>
      </c>
      <c r="P330" s="348">
        <v>0</v>
      </c>
      <c r="Q330" s="348">
        <v>0</v>
      </c>
      <c r="R330" s="348">
        <v>0</v>
      </c>
      <c r="S330" s="348">
        <v>71283</v>
      </c>
      <c r="T330" s="349">
        <v>0</v>
      </c>
      <c r="U330" s="366">
        <v>497886</v>
      </c>
      <c r="V330" s="366">
        <v>26434</v>
      </c>
      <c r="W330" s="366">
        <v>524320</v>
      </c>
      <c r="X330" s="366">
        <v>20264</v>
      </c>
      <c r="Y330" s="366">
        <v>0</v>
      </c>
      <c r="Z330" s="366">
        <v>544584</v>
      </c>
      <c r="AA330" s="367">
        <v>34381</v>
      </c>
      <c r="AB330" s="368">
        <f t="shared" si="30"/>
        <v>15.839678892411506</v>
      </c>
    </row>
    <row r="331" spans="1:28" ht="15" thickBot="1" x14ac:dyDescent="0.35">
      <c r="A331" s="4" t="s">
        <v>3306</v>
      </c>
      <c r="B331" s="338" t="s">
        <v>351</v>
      </c>
      <c r="C331" s="332" t="s">
        <v>334</v>
      </c>
      <c r="D331" s="333" t="s">
        <v>1375</v>
      </c>
      <c r="E331" s="334">
        <v>41275</v>
      </c>
      <c r="F331" s="342">
        <v>41639</v>
      </c>
      <c r="G331" s="362">
        <v>26168</v>
      </c>
      <c r="H331" s="363">
        <v>133063</v>
      </c>
      <c r="I331" s="363">
        <v>836772</v>
      </c>
      <c r="J331" s="446">
        <v>0</v>
      </c>
      <c r="K331" s="363">
        <v>7200</v>
      </c>
      <c r="L331" s="363">
        <v>977035</v>
      </c>
      <c r="M331" s="364">
        <v>50987</v>
      </c>
      <c r="N331" s="383">
        <v>0</v>
      </c>
      <c r="O331" s="457">
        <v>0</v>
      </c>
      <c r="P331" s="457">
        <v>0</v>
      </c>
      <c r="Q331" s="457">
        <v>0</v>
      </c>
      <c r="R331" s="457">
        <v>0</v>
      </c>
      <c r="S331" s="457">
        <v>0</v>
      </c>
      <c r="T331" s="458">
        <v>0</v>
      </c>
      <c r="U331" s="366">
        <v>977035</v>
      </c>
      <c r="V331" s="366">
        <v>50987</v>
      </c>
      <c r="W331" s="366">
        <v>1028022</v>
      </c>
      <c r="X331" s="366">
        <v>23329</v>
      </c>
      <c r="Y331" s="366">
        <v>0</v>
      </c>
      <c r="Z331" s="366">
        <v>1051351</v>
      </c>
      <c r="AA331" s="367">
        <v>26168</v>
      </c>
      <c r="AB331" s="368">
        <f t="shared" si="30"/>
        <v>40.176971874044632</v>
      </c>
    </row>
    <row r="332" spans="1:28" ht="15" thickBot="1" x14ac:dyDescent="0.35">
      <c r="A332" s="4" t="s">
        <v>3307</v>
      </c>
      <c r="B332" s="338" t="s">
        <v>352</v>
      </c>
      <c r="C332" s="332" t="s">
        <v>334</v>
      </c>
      <c r="D332" s="333" t="s">
        <v>1254</v>
      </c>
      <c r="E332" s="334">
        <v>41456</v>
      </c>
      <c r="F332" s="342">
        <v>41820</v>
      </c>
      <c r="G332" s="362">
        <v>48579</v>
      </c>
      <c r="H332" s="363">
        <v>117136</v>
      </c>
      <c r="I332" s="363">
        <v>1707474</v>
      </c>
      <c r="J332" s="363">
        <v>0</v>
      </c>
      <c r="K332" s="363">
        <v>0</v>
      </c>
      <c r="L332" s="363">
        <v>1824610</v>
      </c>
      <c r="M332" s="364">
        <v>106697</v>
      </c>
      <c r="N332" s="383">
        <v>0</v>
      </c>
      <c r="O332" s="348">
        <v>0</v>
      </c>
      <c r="P332" s="348">
        <v>0</v>
      </c>
      <c r="Q332" s="348">
        <v>0</v>
      </c>
      <c r="R332" s="348">
        <v>0</v>
      </c>
      <c r="S332" s="348">
        <v>0</v>
      </c>
      <c r="T332" s="349">
        <v>0</v>
      </c>
      <c r="U332" s="366">
        <v>1824610</v>
      </c>
      <c r="V332" s="366">
        <v>106697</v>
      </c>
      <c r="W332" s="366">
        <v>1931307</v>
      </c>
      <c r="X332" s="366">
        <v>26323</v>
      </c>
      <c r="Y332" s="366">
        <v>0</v>
      </c>
      <c r="Z332" s="366">
        <v>1957630</v>
      </c>
      <c r="AA332" s="367">
        <v>48579</v>
      </c>
      <c r="AB332" s="368">
        <f t="shared" si="30"/>
        <v>40.297865332756956</v>
      </c>
    </row>
    <row r="333" spans="1:28" ht="15" thickBot="1" x14ac:dyDescent="0.35">
      <c r="A333" s="4" t="s">
        <v>3308</v>
      </c>
      <c r="B333" s="338" t="s">
        <v>353</v>
      </c>
      <c r="C333" s="332" t="s">
        <v>334</v>
      </c>
      <c r="D333" s="333" t="s">
        <v>1134</v>
      </c>
      <c r="E333" s="334">
        <v>41456</v>
      </c>
      <c r="F333" s="342">
        <v>41820</v>
      </c>
      <c r="G333" s="362">
        <v>32442</v>
      </c>
      <c r="H333" s="363">
        <v>20415</v>
      </c>
      <c r="I333" s="363">
        <v>432799</v>
      </c>
      <c r="J333" s="363">
        <v>432799</v>
      </c>
      <c r="K333" s="363">
        <v>0</v>
      </c>
      <c r="L333" s="363">
        <v>886013</v>
      </c>
      <c r="M333" s="364">
        <v>18595</v>
      </c>
      <c r="N333" s="383">
        <v>0</v>
      </c>
      <c r="O333" s="457">
        <v>0</v>
      </c>
      <c r="P333" s="457">
        <v>0</v>
      </c>
      <c r="Q333" s="457">
        <v>0</v>
      </c>
      <c r="R333" s="457">
        <v>0</v>
      </c>
      <c r="S333" s="457">
        <v>0</v>
      </c>
      <c r="T333" s="458">
        <v>0</v>
      </c>
      <c r="U333" s="366">
        <v>886013</v>
      </c>
      <c r="V333" s="366">
        <v>18595</v>
      </c>
      <c r="W333" s="366">
        <v>904608</v>
      </c>
      <c r="X333" s="366">
        <v>17579</v>
      </c>
      <c r="Y333" s="366">
        <v>0</v>
      </c>
      <c r="Z333" s="366">
        <v>922187</v>
      </c>
      <c r="AA333" s="367">
        <v>32442</v>
      </c>
      <c r="AB333" s="368">
        <f t="shared" si="30"/>
        <v>28.425713581160224</v>
      </c>
    </row>
    <row r="334" spans="1:28" ht="15" thickBot="1" x14ac:dyDescent="0.35">
      <c r="A334" s="4" t="s">
        <v>3309</v>
      </c>
      <c r="B334" s="338" t="s">
        <v>354</v>
      </c>
      <c r="C334" s="332" t="s">
        <v>334</v>
      </c>
      <c r="D334" s="333" t="s">
        <v>1149</v>
      </c>
      <c r="E334" s="334">
        <v>41456</v>
      </c>
      <c r="F334" s="342">
        <v>41820</v>
      </c>
      <c r="G334" s="362">
        <v>27692</v>
      </c>
      <c r="H334" s="363">
        <v>16604</v>
      </c>
      <c r="I334" s="363">
        <v>464623</v>
      </c>
      <c r="J334" s="446">
        <v>0</v>
      </c>
      <c r="K334" s="446">
        <v>0</v>
      </c>
      <c r="L334" s="363">
        <v>481227</v>
      </c>
      <c r="M334" s="364">
        <v>8235</v>
      </c>
      <c r="N334" s="383">
        <v>0</v>
      </c>
      <c r="O334" s="457">
        <v>0</v>
      </c>
      <c r="P334" s="457">
        <v>0</v>
      </c>
      <c r="Q334" s="457">
        <v>0</v>
      </c>
      <c r="R334" s="457">
        <v>0</v>
      </c>
      <c r="S334" s="457">
        <v>0</v>
      </c>
      <c r="T334" s="458">
        <v>0</v>
      </c>
      <c r="U334" s="366">
        <v>481227</v>
      </c>
      <c r="V334" s="366">
        <v>8235</v>
      </c>
      <c r="W334" s="366">
        <v>489462</v>
      </c>
      <c r="X334" s="366">
        <v>15006</v>
      </c>
      <c r="Y334" s="366">
        <v>0</v>
      </c>
      <c r="Z334" s="366">
        <v>504468</v>
      </c>
      <c r="AA334" s="367">
        <v>27692</v>
      </c>
      <c r="AB334" s="368">
        <f t="shared" si="30"/>
        <v>18.217102412249027</v>
      </c>
    </row>
    <row r="335" spans="1:28" ht="15" thickBot="1" x14ac:dyDescent="0.35">
      <c r="A335" s="4" t="s">
        <v>3310</v>
      </c>
      <c r="B335" s="338" t="s">
        <v>355</v>
      </c>
      <c r="C335" s="332" t="s">
        <v>334</v>
      </c>
      <c r="D335" s="333" t="s">
        <v>1111</v>
      </c>
      <c r="E335" s="334">
        <v>41275</v>
      </c>
      <c r="F335" s="342">
        <v>41639</v>
      </c>
      <c r="G335" s="362">
        <v>46985</v>
      </c>
      <c r="H335" s="363">
        <v>149969</v>
      </c>
      <c r="I335" s="363">
        <v>0</v>
      </c>
      <c r="J335" s="363">
        <v>800000</v>
      </c>
      <c r="K335" s="363">
        <v>0</v>
      </c>
      <c r="L335" s="363">
        <v>949969</v>
      </c>
      <c r="M335" s="364">
        <v>61407</v>
      </c>
      <c r="N335" s="383">
        <v>0</v>
      </c>
      <c r="O335" s="457">
        <v>0</v>
      </c>
      <c r="P335" s="457">
        <v>0</v>
      </c>
      <c r="Q335" s="457">
        <v>0</v>
      </c>
      <c r="R335" s="457">
        <v>0</v>
      </c>
      <c r="S335" s="457">
        <v>0</v>
      </c>
      <c r="T335" s="458">
        <v>0</v>
      </c>
      <c r="U335" s="366">
        <v>949969</v>
      </c>
      <c r="V335" s="366">
        <v>61407</v>
      </c>
      <c r="W335" s="366">
        <v>1011376</v>
      </c>
      <c r="X335" s="366">
        <v>23448</v>
      </c>
      <c r="Y335" s="366">
        <v>1628</v>
      </c>
      <c r="Z335" s="366">
        <v>1036452</v>
      </c>
      <c r="AA335" s="367">
        <v>46985</v>
      </c>
      <c r="AB335" s="368">
        <f t="shared" si="30"/>
        <v>22.059210386293497</v>
      </c>
    </row>
    <row r="336" spans="1:28" ht="15" thickBot="1" x14ac:dyDescent="0.35">
      <c r="A336" s="4" t="s">
        <v>3311</v>
      </c>
      <c r="B336" s="338" t="s">
        <v>356</v>
      </c>
      <c r="C336" s="332" t="s">
        <v>334</v>
      </c>
      <c r="D336" s="333" t="s">
        <v>1489</v>
      </c>
      <c r="E336" s="334">
        <v>41456</v>
      </c>
      <c r="F336" s="342">
        <v>41820</v>
      </c>
      <c r="G336" s="362">
        <v>40898</v>
      </c>
      <c r="H336" s="363">
        <v>96110</v>
      </c>
      <c r="I336" s="363">
        <v>1459937</v>
      </c>
      <c r="J336" s="363">
        <v>0</v>
      </c>
      <c r="K336" s="363">
        <v>0</v>
      </c>
      <c r="L336" s="363">
        <v>1556047</v>
      </c>
      <c r="M336" s="364">
        <v>84448</v>
      </c>
      <c r="N336" s="383">
        <v>0</v>
      </c>
      <c r="O336" s="457">
        <v>0</v>
      </c>
      <c r="P336" s="457">
        <v>0</v>
      </c>
      <c r="Q336" s="457">
        <v>0</v>
      </c>
      <c r="R336" s="457">
        <v>0</v>
      </c>
      <c r="S336" s="457">
        <v>0</v>
      </c>
      <c r="T336" s="458">
        <v>0</v>
      </c>
      <c r="U336" s="366">
        <v>1556047</v>
      </c>
      <c r="V336" s="366">
        <v>84448</v>
      </c>
      <c r="W336" s="366">
        <v>1640495</v>
      </c>
      <c r="X336" s="366">
        <v>146036</v>
      </c>
      <c r="Y336" s="366">
        <v>0</v>
      </c>
      <c r="Z336" s="366">
        <v>1786531</v>
      </c>
      <c r="AA336" s="367">
        <v>40898</v>
      </c>
      <c r="AB336" s="368">
        <f t="shared" si="30"/>
        <v>43.682600616167051</v>
      </c>
    </row>
    <row r="337" spans="1:28" ht="15" thickBot="1" x14ac:dyDescent="0.35">
      <c r="A337" s="4" t="s">
        <v>3312</v>
      </c>
      <c r="B337" s="338" t="s">
        <v>357</v>
      </c>
      <c r="C337" s="332" t="s">
        <v>334</v>
      </c>
      <c r="D337" s="333" t="s">
        <v>1567</v>
      </c>
      <c r="E337" s="334">
        <v>41275</v>
      </c>
      <c r="F337" s="342">
        <v>41639</v>
      </c>
      <c r="G337" s="362">
        <v>41786</v>
      </c>
      <c r="H337" s="363">
        <v>358410</v>
      </c>
      <c r="I337" s="363">
        <v>803039</v>
      </c>
      <c r="J337" s="363">
        <v>0</v>
      </c>
      <c r="K337" s="363">
        <v>0</v>
      </c>
      <c r="L337" s="363">
        <v>1161449</v>
      </c>
      <c r="M337" s="364">
        <v>25995</v>
      </c>
      <c r="N337" s="383">
        <v>0</v>
      </c>
      <c r="O337" s="457">
        <v>0</v>
      </c>
      <c r="P337" s="457">
        <v>0</v>
      </c>
      <c r="Q337" s="457">
        <v>0</v>
      </c>
      <c r="R337" s="457">
        <v>0</v>
      </c>
      <c r="S337" s="457">
        <v>0</v>
      </c>
      <c r="T337" s="458">
        <v>0</v>
      </c>
      <c r="U337" s="366">
        <v>1161449</v>
      </c>
      <c r="V337" s="366">
        <v>25995</v>
      </c>
      <c r="W337" s="366">
        <v>1187444</v>
      </c>
      <c r="X337" s="366">
        <v>20956</v>
      </c>
      <c r="Y337" s="366">
        <v>0</v>
      </c>
      <c r="Z337" s="366">
        <v>1208400</v>
      </c>
      <c r="AA337" s="367">
        <v>41786</v>
      </c>
      <c r="AB337" s="368">
        <f t="shared" si="30"/>
        <v>28.918776623749583</v>
      </c>
    </row>
    <row r="338" spans="1:28" ht="15" thickBot="1" x14ac:dyDescent="0.35">
      <c r="A338" s="4" t="s">
        <v>3313</v>
      </c>
      <c r="B338" s="338" t="s">
        <v>358</v>
      </c>
      <c r="C338" s="332" t="s">
        <v>334</v>
      </c>
      <c r="D338" s="333" t="s">
        <v>1079</v>
      </c>
      <c r="E338" s="334">
        <v>41275</v>
      </c>
      <c r="F338" s="342">
        <v>41639</v>
      </c>
      <c r="G338" s="362">
        <v>40771</v>
      </c>
      <c r="H338" s="363">
        <v>157603</v>
      </c>
      <c r="I338" s="363">
        <v>0</v>
      </c>
      <c r="J338" s="363">
        <v>360000</v>
      </c>
      <c r="K338" s="363">
        <v>0</v>
      </c>
      <c r="L338" s="363">
        <v>517603</v>
      </c>
      <c r="M338" s="364">
        <v>71405</v>
      </c>
      <c r="N338" s="383">
        <v>0</v>
      </c>
      <c r="O338" s="457">
        <v>0</v>
      </c>
      <c r="P338" s="457">
        <v>0</v>
      </c>
      <c r="Q338" s="457">
        <v>0</v>
      </c>
      <c r="R338" s="457">
        <v>0</v>
      </c>
      <c r="S338" s="457">
        <v>0</v>
      </c>
      <c r="T338" s="458">
        <v>0</v>
      </c>
      <c r="U338" s="366">
        <v>517603</v>
      </c>
      <c r="V338" s="366">
        <v>71405</v>
      </c>
      <c r="W338" s="366">
        <v>589008</v>
      </c>
      <c r="X338" s="366">
        <v>23837</v>
      </c>
      <c r="Y338" s="366">
        <v>0</v>
      </c>
      <c r="Z338" s="366">
        <v>612845</v>
      </c>
      <c r="AA338" s="367">
        <v>40771</v>
      </c>
      <c r="AB338" s="368">
        <f t="shared" si="30"/>
        <v>15.031394863996468</v>
      </c>
    </row>
    <row r="339" spans="1:28" ht="15" thickBot="1" x14ac:dyDescent="0.35">
      <c r="A339" s="4" t="s">
        <v>3314</v>
      </c>
      <c r="B339" s="338" t="s">
        <v>359</v>
      </c>
      <c r="C339" s="332" t="s">
        <v>334</v>
      </c>
      <c r="D339" s="333" t="s">
        <v>1111</v>
      </c>
      <c r="E339" s="334">
        <v>41456</v>
      </c>
      <c r="F339" s="342">
        <v>41820</v>
      </c>
      <c r="G339" s="362">
        <v>35540</v>
      </c>
      <c r="H339" s="363">
        <v>113438</v>
      </c>
      <c r="I339" s="363">
        <v>2090803</v>
      </c>
      <c r="J339" s="363">
        <v>0</v>
      </c>
      <c r="K339" s="363">
        <v>0</v>
      </c>
      <c r="L339" s="363">
        <v>2204241</v>
      </c>
      <c r="M339" s="364">
        <v>124339</v>
      </c>
      <c r="N339" s="383">
        <v>0</v>
      </c>
      <c r="O339" s="457">
        <v>0</v>
      </c>
      <c r="P339" s="457">
        <v>0</v>
      </c>
      <c r="Q339" s="457">
        <v>0</v>
      </c>
      <c r="R339" s="457">
        <v>0</v>
      </c>
      <c r="S339" s="457">
        <v>0</v>
      </c>
      <c r="T339" s="458">
        <v>0</v>
      </c>
      <c r="U339" s="366">
        <v>2204241</v>
      </c>
      <c r="V339" s="366">
        <v>124339</v>
      </c>
      <c r="W339" s="366">
        <v>2328580</v>
      </c>
      <c r="X339" s="366">
        <v>20969</v>
      </c>
      <c r="Y339" s="366">
        <v>0</v>
      </c>
      <c r="Z339" s="366">
        <v>2349549</v>
      </c>
      <c r="AA339" s="367">
        <v>35540</v>
      </c>
      <c r="AB339" s="368">
        <f t="shared" si="30"/>
        <v>66.109988745075967</v>
      </c>
    </row>
    <row r="340" spans="1:28" ht="15" thickBot="1" x14ac:dyDescent="0.35">
      <c r="A340" s="4" t="s">
        <v>3315</v>
      </c>
      <c r="B340" s="338" t="s">
        <v>360</v>
      </c>
      <c r="C340" s="332" t="s">
        <v>334</v>
      </c>
      <c r="D340" s="333" t="s">
        <v>1075</v>
      </c>
      <c r="E340" s="334">
        <v>41456</v>
      </c>
      <c r="F340" s="342">
        <v>41820</v>
      </c>
      <c r="G340" s="362">
        <v>29694</v>
      </c>
      <c r="H340" s="363">
        <v>44618</v>
      </c>
      <c r="I340" s="363">
        <v>756319</v>
      </c>
      <c r="J340" s="363">
        <v>0</v>
      </c>
      <c r="K340" s="363">
        <v>0</v>
      </c>
      <c r="L340" s="363">
        <v>800937</v>
      </c>
      <c r="M340" s="364">
        <v>13557</v>
      </c>
      <c r="N340" s="383">
        <v>0</v>
      </c>
      <c r="O340" s="457">
        <v>0</v>
      </c>
      <c r="P340" s="457">
        <v>0</v>
      </c>
      <c r="Q340" s="457">
        <v>0</v>
      </c>
      <c r="R340" s="457">
        <v>0</v>
      </c>
      <c r="S340" s="457">
        <v>0</v>
      </c>
      <c r="T340" s="458">
        <v>0</v>
      </c>
      <c r="U340" s="366">
        <v>800937</v>
      </c>
      <c r="V340" s="366">
        <v>13557</v>
      </c>
      <c r="W340" s="366">
        <v>814494</v>
      </c>
      <c r="X340" s="366">
        <v>17501</v>
      </c>
      <c r="Y340" s="366">
        <v>0</v>
      </c>
      <c r="Z340" s="366">
        <v>831995</v>
      </c>
      <c r="AA340" s="367">
        <v>29694</v>
      </c>
      <c r="AB340" s="368">
        <f t="shared" si="30"/>
        <v>28.018960059271233</v>
      </c>
    </row>
    <row r="341" spans="1:28" ht="15" thickBot="1" x14ac:dyDescent="0.35">
      <c r="A341" s="4" t="s">
        <v>3316</v>
      </c>
      <c r="B341" s="338" t="s">
        <v>361</v>
      </c>
      <c r="C341" s="332" t="s">
        <v>334</v>
      </c>
      <c r="D341" s="333" t="s">
        <v>1654</v>
      </c>
      <c r="E341" s="334">
        <v>41275</v>
      </c>
      <c r="F341" s="342">
        <v>41639</v>
      </c>
      <c r="G341" s="362">
        <v>28646</v>
      </c>
      <c r="H341" s="363">
        <v>105962</v>
      </c>
      <c r="I341" s="363">
        <v>758654</v>
      </c>
      <c r="J341" s="363">
        <v>0</v>
      </c>
      <c r="K341" s="363">
        <v>0</v>
      </c>
      <c r="L341" s="363">
        <v>864616</v>
      </c>
      <c r="M341" s="364">
        <v>49350</v>
      </c>
      <c r="N341" s="383">
        <v>0</v>
      </c>
      <c r="O341" s="457">
        <v>0</v>
      </c>
      <c r="P341" s="457">
        <v>0</v>
      </c>
      <c r="Q341" s="457">
        <v>0</v>
      </c>
      <c r="R341" s="457">
        <v>0</v>
      </c>
      <c r="S341" s="457">
        <v>0</v>
      </c>
      <c r="T341" s="458">
        <v>0</v>
      </c>
      <c r="U341" s="366">
        <v>864616</v>
      </c>
      <c r="V341" s="366">
        <v>49350</v>
      </c>
      <c r="W341" s="366">
        <v>913966</v>
      </c>
      <c r="X341" s="366">
        <v>14355</v>
      </c>
      <c r="Y341" s="366">
        <v>10416</v>
      </c>
      <c r="Z341" s="366">
        <v>938737</v>
      </c>
      <c r="AA341" s="367">
        <v>28646</v>
      </c>
      <c r="AB341" s="368">
        <f t="shared" si="30"/>
        <v>32.770264609369548</v>
      </c>
    </row>
    <row r="342" spans="1:28" ht="15" thickBot="1" x14ac:dyDescent="0.35">
      <c r="A342" s="4" t="s">
        <v>3317</v>
      </c>
      <c r="B342" s="338" t="s">
        <v>362</v>
      </c>
      <c r="C342" s="332" t="s">
        <v>334</v>
      </c>
      <c r="D342" s="333" t="s">
        <v>1149</v>
      </c>
      <c r="E342" s="334">
        <v>41244</v>
      </c>
      <c r="F342" s="342">
        <v>41608</v>
      </c>
      <c r="G342" s="362">
        <v>34467</v>
      </c>
      <c r="H342" s="363">
        <v>27509</v>
      </c>
      <c r="I342" s="363">
        <v>2379382</v>
      </c>
      <c r="J342" s="363">
        <v>0</v>
      </c>
      <c r="K342" s="363">
        <v>0</v>
      </c>
      <c r="L342" s="363">
        <v>2406891</v>
      </c>
      <c r="M342" s="364">
        <v>32181</v>
      </c>
      <c r="N342" s="383">
        <v>0</v>
      </c>
      <c r="O342" s="457">
        <v>0</v>
      </c>
      <c r="P342" s="457">
        <v>0</v>
      </c>
      <c r="Q342" s="457">
        <v>0</v>
      </c>
      <c r="R342" s="457">
        <v>0</v>
      </c>
      <c r="S342" s="457">
        <v>0</v>
      </c>
      <c r="T342" s="458">
        <v>0</v>
      </c>
      <c r="U342" s="366">
        <v>2406891</v>
      </c>
      <c r="V342" s="366">
        <v>32181</v>
      </c>
      <c r="W342" s="366">
        <v>2439072</v>
      </c>
      <c r="X342" s="366">
        <v>23020</v>
      </c>
      <c r="Y342" s="366">
        <v>3910</v>
      </c>
      <c r="Z342" s="366">
        <v>2466002</v>
      </c>
      <c r="AA342" s="367">
        <v>34467</v>
      </c>
      <c r="AB342" s="368">
        <f t="shared" si="30"/>
        <v>71.546754866974211</v>
      </c>
    </row>
    <row r="343" spans="1:28" ht="15" thickBot="1" x14ac:dyDescent="0.35">
      <c r="A343" s="4" t="s">
        <v>3318</v>
      </c>
      <c r="B343" s="338" t="s">
        <v>363</v>
      </c>
      <c r="C343" s="332" t="s">
        <v>334</v>
      </c>
      <c r="D343" s="333" t="s">
        <v>1075</v>
      </c>
      <c r="E343" s="334">
        <v>41456</v>
      </c>
      <c r="F343" s="342">
        <v>41820</v>
      </c>
      <c r="G343" s="362">
        <v>29319</v>
      </c>
      <c r="H343" s="363">
        <v>38937.39</v>
      </c>
      <c r="I343" s="363">
        <v>647631</v>
      </c>
      <c r="J343" s="363">
        <v>108546</v>
      </c>
      <c r="K343" s="363">
        <v>0</v>
      </c>
      <c r="L343" s="363">
        <v>795114.39</v>
      </c>
      <c r="M343" s="364">
        <v>19318</v>
      </c>
      <c r="N343" s="383">
        <v>0</v>
      </c>
      <c r="O343" s="457">
        <v>0</v>
      </c>
      <c r="P343" s="457">
        <v>0</v>
      </c>
      <c r="Q343" s="457">
        <v>0</v>
      </c>
      <c r="R343" s="457">
        <v>0</v>
      </c>
      <c r="S343" s="457">
        <v>0</v>
      </c>
      <c r="T343" s="458">
        <v>0</v>
      </c>
      <c r="U343" s="366">
        <v>795114.39</v>
      </c>
      <c r="V343" s="366">
        <v>19318</v>
      </c>
      <c r="W343" s="366">
        <v>814432.39</v>
      </c>
      <c r="X343" s="366">
        <v>8718</v>
      </c>
      <c r="Y343" s="366">
        <v>4800</v>
      </c>
      <c r="Z343" s="366">
        <v>827950.39</v>
      </c>
      <c r="AA343" s="367">
        <v>29319</v>
      </c>
      <c r="AB343" s="368">
        <f t="shared" si="30"/>
        <v>28.239380265356935</v>
      </c>
    </row>
    <row r="344" spans="1:28" ht="15" thickBot="1" x14ac:dyDescent="0.35">
      <c r="A344" s="4" t="s">
        <v>3319</v>
      </c>
      <c r="B344" s="338" t="s">
        <v>364</v>
      </c>
      <c r="C344" s="332" t="s">
        <v>334</v>
      </c>
      <c r="D344" s="333" t="s">
        <v>1075</v>
      </c>
      <c r="E344" s="334">
        <v>41275</v>
      </c>
      <c r="F344" s="342">
        <v>41639</v>
      </c>
      <c r="G344" s="362">
        <v>35394</v>
      </c>
      <c r="H344" s="363">
        <v>47005</v>
      </c>
      <c r="I344" s="363">
        <v>1839713</v>
      </c>
      <c r="J344" s="363">
        <v>0</v>
      </c>
      <c r="K344" s="363">
        <v>0</v>
      </c>
      <c r="L344" s="363">
        <v>1886718</v>
      </c>
      <c r="M344" s="364">
        <v>123451</v>
      </c>
      <c r="N344" s="383">
        <v>0</v>
      </c>
      <c r="O344" s="457">
        <v>0</v>
      </c>
      <c r="P344" s="457">
        <v>0</v>
      </c>
      <c r="Q344" s="457">
        <v>0</v>
      </c>
      <c r="R344" s="457">
        <v>0</v>
      </c>
      <c r="S344" s="457">
        <v>0</v>
      </c>
      <c r="T344" s="458">
        <v>0</v>
      </c>
      <c r="U344" s="366">
        <v>1886718</v>
      </c>
      <c r="V344" s="366">
        <v>123451</v>
      </c>
      <c r="W344" s="366">
        <v>2010169</v>
      </c>
      <c r="X344" s="366">
        <v>17943</v>
      </c>
      <c r="Y344" s="366">
        <v>0</v>
      </c>
      <c r="Z344" s="366">
        <v>2028112</v>
      </c>
      <c r="AA344" s="367">
        <v>35394</v>
      </c>
      <c r="AB344" s="368">
        <f t="shared" si="30"/>
        <v>57.301011470870769</v>
      </c>
    </row>
    <row r="345" spans="1:28" ht="15" thickBot="1" x14ac:dyDescent="0.35">
      <c r="A345" s="4" t="s">
        <v>3320</v>
      </c>
      <c r="B345" s="338" t="s">
        <v>365</v>
      </c>
      <c r="C345" s="332" t="s">
        <v>334</v>
      </c>
      <c r="D345" s="333" t="s">
        <v>1428</v>
      </c>
      <c r="E345" s="334">
        <v>41456</v>
      </c>
      <c r="F345" s="342">
        <v>41820</v>
      </c>
      <c r="G345" s="362">
        <v>21355</v>
      </c>
      <c r="H345" s="363">
        <v>68058</v>
      </c>
      <c r="I345" s="363">
        <v>1162386</v>
      </c>
      <c r="J345" s="363">
        <v>0</v>
      </c>
      <c r="K345" s="363">
        <v>0</v>
      </c>
      <c r="L345" s="363">
        <v>1230444</v>
      </c>
      <c r="M345" s="364">
        <v>412056</v>
      </c>
      <c r="N345" s="351">
        <v>15086</v>
      </c>
      <c r="O345" s="348">
        <v>49081</v>
      </c>
      <c r="P345" s="348">
        <v>458332</v>
      </c>
      <c r="Q345" s="348">
        <v>0</v>
      </c>
      <c r="R345" s="348">
        <v>0</v>
      </c>
      <c r="S345" s="348">
        <v>507413</v>
      </c>
      <c r="T345" s="458">
        <v>0</v>
      </c>
      <c r="U345" s="366">
        <v>1737857</v>
      </c>
      <c r="V345" s="366">
        <v>412056</v>
      </c>
      <c r="W345" s="366">
        <v>2149913</v>
      </c>
      <c r="X345" s="366">
        <v>31267</v>
      </c>
      <c r="Y345" s="366">
        <v>0</v>
      </c>
      <c r="Z345" s="366">
        <v>2181180</v>
      </c>
      <c r="AA345" s="367">
        <v>36441</v>
      </c>
      <c r="AB345" s="368">
        <f t="shared" si="30"/>
        <v>59.855108257182842</v>
      </c>
    </row>
    <row r="346" spans="1:28" ht="15" thickBot="1" x14ac:dyDescent="0.35">
      <c r="A346" s="4" t="s">
        <v>3321</v>
      </c>
      <c r="B346" s="338" t="s">
        <v>366</v>
      </c>
      <c r="C346" s="332" t="s">
        <v>334</v>
      </c>
      <c r="D346" s="333" t="s">
        <v>1149</v>
      </c>
      <c r="E346" s="334">
        <v>41275</v>
      </c>
      <c r="F346" s="342">
        <v>41639</v>
      </c>
      <c r="G346" s="362">
        <v>36656</v>
      </c>
      <c r="H346" s="363">
        <v>47801</v>
      </c>
      <c r="I346" s="363">
        <v>3067551</v>
      </c>
      <c r="J346" s="363">
        <v>0</v>
      </c>
      <c r="K346" s="363">
        <v>0</v>
      </c>
      <c r="L346" s="363">
        <v>3115352</v>
      </c>
      <c r="M346" s="364">
        <v>157157</v>
      </c>
      <c r="N346" s="383">
        <v>0</v>
      </c>
      <c r="O346" s="348">
        <v>0</v>
      </c>
      <c r="P346" s="348">
        <v>0</v>
      </c>
      <c r="Q346" s="348">
        <v>0</v>
      </c>
      <c r="R346" s="348">
        <v>0</v>
      </c>
      <c r="S346" s="348">
        <v>0</v>
      </c>
      <c r="T346" s="349">
        <v>0</v>
      </c>
      <c r="U346" s="366">
        <v>3115352</v>
      </c>
      <c r="V346" s="366">
        <v>157157</v>
      </c>
      <c r="W346" s="366">
        <v>3272509</v>
      </c>
      <c r="X346" s="366">
        <v>18293</v>
      </c>
      <c r="Y346" s="366">
        <v>0</v>
      </c>
      <c r="Z346" s="366">
        <v>3290802</v>
      </c>
      <c r="AA346" s="367">
        <v>36656</v>
      </c>
      <c r="AB346" s="368">
        <f t="shared" si="30"/>
        <v>89.775261894369265</v>
      </c>
    </row>
    <row r="347" spans="1:28" ht="15" thickBot="1" x14ac:dyDescent="0.35">
      <c r="A347" s="4" t="s">
        <v>3322</v>
      </c>
      <c r="B347" s="338" t="s">
        <v>367</v>
      </c>
      <c r="C347" s="332" t="s">
        <v>334</v>
      </c>
      <c r="D347" s="333" t="s">
        <v>1149</v>
      </c>
      <c r="E347" s="334">
        <v>41365</v>
      </c>
      <c r="F347" s="342">
        <v>41729</v>
      </c>
      <c r="G347" s="362">
        <v>48362</v>
      </c>
      <c r="H347" s="363">
        <v>34659</v>
      </c>
      <c r="I347" s="363">
        <v>697607</v>
      </c>
      <c r="J347" s="363">
        <v>0</v>
      </c>
      <c r="K347" s="363">
        <v>0</v>
      </c>
      <c r="L347" s="363">
        <v>732266</v>
      </c>
      <c r="M347" s="364">
        <v>103017</v>
      </c>
      <c r="N347" s="383">
        <v>0</v>
      </c>
      <c r="O347" s="457">
        <v>0</v>
      </c>
      <c r="P347" s="457">
        <v>0</v>
      </c>
      <c r="Q347" s="457">
        <v>0</v>
      </c>
      <c r="R347" s="457">
        <v>0</v>
      </c>
      <c r="S347" s="457">
        <v>0</v>
      </c>
      <c r="T347" s="458">
        <v>0</v>
      </c>
      <c r="U347" s="366">
        <v>732266</v>
      </c>
      <c r="V347" s="366">
        <v>103017</v>
      </c>
      <c r="W347" s="366">
        <v>835283</v>
      </c>
      <c r="X347" s="366">
        <v>24135</v>
      </c>
      <c r="Y347" s="366">
        <v>7836</v>
      </c>
      <c r="Z347" s="366">
        <v>867254</v>
      </c>
      <c r="AA347" s="367">
        <v>48362</v>
      </c>
      <c r="AB347" s="368">
        <f t="shared" si="30"/>
        <v>17.932550349447915</v>
      </c>
    </row>
    <row r="348" spans="1:28" ht="15" thickBot="1" x14ac:dyDescent="0.35">
      <c r="A348" s="4" t="s">
        <v>3323</v>
      </c>
      <c r="B348" s="338" t="s">
        <v>368</v>
      </c>
      <c r="C348" s="332" t="s">
        <v>334</v>
      </c>
      <c r="D348" s="333" t="s">
        <v>1134</v>
      </c>
      <c r="E348" s="334">
        <v>41456</v>
      </c>
      <c r="F348" s="342">
        <v>41820</v>
      </c>
      <c r="G348" s="362">
        <v>33839</v>
      </c>
      <c r="H348" s="363">
        <v>19029</v>
      </c>
      <c r="I348" s="363">
        <v>1694752</v>
      </c>
      <c r="J348" s="363">
        <v>0</v>
      </c>
      <c r="K348" s="363">
        <v>69026</v>
      </c>
      <c r="L348" s="363">
        <v>1782807</v>
      </c>
      <c r="M348" s="364">
        <v>69026</v>
      </c>
      <c r="N348" s="383">
        <v>0</v>
      </c>
      <c r="O348" s="457">
        <v>0</v>
      </c>
      <c r="P348" s="457">
        <v>0</v>
      </c>
      <c r="Q348" s="457">
        <v>0</v>
      </c>
      <c r="R348" s="457">
        <v>0</v>
      </c>
      <c r="S348" s="457">
        <v>0</v>
      </c>
      <c r="T348" s="458">
        <v>0</v>
      </c>
      <c r="U348" s="366">
        <v>1782807</v>
      </c>
      <c r="V348" s="366">
        <v>69026</v>
      </c>
      <c r="W348" s="366">
        <v>1851833</v>
      </c>
      <c r="X348" s="366">
        <v>18336</v>
      </c>
      <c r="Y348" s="366">
        <v>0</v>
      </c>
      <c r="Z348" s="366">
        <v>1870169</v>
      </c>
      <c r="AA348" s="367">
        <v>33839</v>
      </c>
      <c r="AB348" s="368">
        <f t="shared" si="30"/>
        <v>55.266674547120189</v>
      </c>
    </row>
    <row r="349" spans="1:28" ht="15" thickBot="1" x14ac:dyDescent="0.35">
      <c r="A349" s="4" t="s">
        <v>3324</v>
      </c>
      <c r="B349" s="338" t="s">
        <v>369</v>
      </c>
      <c r="C349" s="332" t="s">
        <v>334</v>
      </c>
      <c r="D349" s="333" t="s">
        <v>1149</v>
      </c>
      <c r="E349" s="334">
        <v>41456</v>
      </c>
      <c r="F349" s="342">
        <v>41820</v>
      </c>
      <c r="G349" s="362">
        <v>23989</v>
      </c>
      <c r="H349" s="363">
        <v>51367</v>
      </c>
      <c r="I349" s="363">
        <v>0</v>
      </c>
      <c r="J349" s="363">
        <v>225501</v>
      </c>
      <c r="K349" s="363">
        <v>0</v>
      </c>
      <c r="L349" s="363">
        <v>276868</v>
      </c>
      <c r="M349" s="364">
        <v>33943</v>
      </c>
      <c r="N349" s="351">
        <v>15879</v>
      </c>
      <c r="O349" s="348">
        <v>34002</v>
      </c>
      <c r="P349" s="348">
        <v>0</v>
      </c>
      <c r="Q349" s="348">
        <v>0</v>
      </c>
      <c r="R349" s="348">
        <v>25000</v>
      </c>
      <c r="S349" s="348">
        <v>59002</v>
      </c>
      <c r="T349" s="349">
        <v>0</v>
      </c>
      <c r="U349" s="366">
        <v>335870</v>
      </c>
      <c r="V349" s="366">
        <v>33943</v>
      </c>
      <c r="W349" s="366">
        <v>369813</v>
      </c>
      <c r="X349" s="366">
        <v>14138</v>
      </c>
      <c r="Y349" s="366">
        <v>0</v>
      </c>
      <c r="Z349" s="366">
        <v>383951</v>
      </c>
      <c r="AA349" s="367">
        <v>39868</v>
      </c>
      <c r="AB349" s="368">
        <f t="shared" si="30"/>
        <v>9.6305558342530357</v>
      </c>
    </row>
    <row r="350" spans="1:28" ht="15" thickBot="1" x14ac:dyDescent="0.35">
      <c r="A350" s="4" t="s">
        <v>3325</v>
      </c>
      <c r="B350" s="338" t="s">
        <v>370</v>
      </c>
      <c r="C350" s="332" t="s">
        <v>334</v>
      </c>
      <c r="D350" s="333" t="s">
        <v>1134</v>
      </c>
      <c r="E350" s="334">
        <v>41456</v>
      </c>
      <c r="F350" s="342">
        <v>41820</v>
      </c>
      <c r="G350" s="362">
        <v>47299</v>
      </c>
      <c r="H350" s="363">
        <v>38195</v>
      </c>
      <c r="I350" s="363">
        <v>0</v>
      </c>
      <c r="J350" s="363">
        <v>841068</v>
      </c>
      <c r="K350" s="363">
        <v>0</v>
      </c>
      <c r="L350" s="363">
        <v>879263</v>
      </c>
      <c r="M350" s="364">
        <v>34711</v>
      </c>
      <c r="N350" s="383">
        <v>0</v>
      </c>
      <c r="O350" s="348">
        <v>0</v>
      </c>
      <c r="P350" s="348">
        <v>0</v>
      </c>
      <c r="Q350" s="348">
        <v>0</v>
      </c>
      <c r="R350" s="348">
        <v>0</v>
      </c>
      <c r="S350" s="348">
        <v>0</v>
      </c>
      <c r="T350" s="349">
        <v>0</v>
      </c>
      <c r="U350" s="366">
        <v>879263</v>
      </c>
      <c r="V350" s="366">
        <v>34711</v>
      </c>
      <c r="W350" s="366">
        <v>913974</v>
      </c>
      <c r="X350" s="366">
        <v>17122</v>
      </c>
      <c r="Y350" s="366">
        <v>1000</v>
      </c>
      <c r="Z350" s="366">
        <v>932096</v>
      </c>
      <c r="AA350" s="367">
        <v>47299</v>
      </c>
      <c r="AB350" s="368">
        <f t="shared" si="30"/>
        <v>19.706463138755577</v>
      </c>
    </row>
    <row r="351" spans="1:28" ht="15" thickBot="1" x14ac:dyDescent="0.35">
      <c r="A351" s="4" t="s">
        <v>3326</v>
      </c>
      <c r="B351" s="338" t="s">
        <v>371</v>
      </c>
      <c r="C351" s="332" t="s">
        <v>334</v>
      </c>
      <c r="D351" s="333" t="s">
        <v>1131</v>
      </c>
      <c r="E351" s="334">
        <v>41244</v>
      </c>
      <c r="F351" s="342">
        <v>41608</v>
      </c>
      <c r="G351" s="362">
        <v>26376</v>
      </c>
      <c r="H351" s="363">
        <v>41340</v>
      </c>
      <c r="I351" s="363">
        <v>1742517</v>
      </c>
      <c r="J351" s="363">
        <v>0</v>
      </c>
      <c r="K351" s="363">
        <v>0</v>
      </c>
      <c r="L351" s="363">
        <v>1783857</v>
      </c>
      <c r="M351" s="364">
        <v>129297</v>
      </c>
      <c r="N351" s="383">
        <v>0</v>
      </c>
      <c r="O351" s="348">
        <v>0</v>
      </c>
      <c r="P351" s="348">
        <v>0</v>
      </c>
      <c r="Q351" s="348">
        <v>0</v>
      </c>
      <c r="R351" s="348">
        <v>0</v>
      </c>
      <c r="S351" s="348">
        <v>0</v>
      </c>
      <c r="T351" s="349">
        <v>0</v>
      </c>
      <c r="U351" s="366">
        <v>1783857</v>
      </c>
      <c r="V351" s="366">
        <v>129297</v>
      </c>
      <c r="W351" s="366">
        <v>1913154</v>
      </c>
      <c r="X351" s="366">
        <v>13163</v>
      </c>
      <c r="Y351" s="366">
        <v>0</v>
      </c>
      <c r="Z351" s="366">
        <v>1926317</v>
      </c>
      <c r="AA351" s="367">
        <v>26376</v>
      </c>
      <c r="AB351" s="368">
        <f t="shared" si="30"/>
        <v>73.0329466181377</v>
      </c>
    </row>
    <row r="352" spans="1:28" ht="15" thickBot="1" x14ac:dyDescent="0.35">
      <c r="A352" s="4" t="s">
        <v>3327</v>
      </c>
      <c r="B352" s="338" t="s">
        <v>372</v>
      </c>
      <c r="C352" s="332" t="s">
        <v>334</v>
      </c>
      <c r="D352" s="333" t="s">
        <v>1325</v>
      </c>
      <c r="E352" s="334">
        <v>41244</v>
      </c>
      <c r="F352" s="342">
        <v>41608</v>
      </c>
      <c r="G352" s="362">
        <v>27920</v>
      </c>
      <c r="H352" s="363">
        <v>77965</v>
      </c>
      <c r="I352" s="363">
        <v>709753</v>
      </c>
      <c r="J352" s="363">
        <v>0</v>
      </c>
      <c r="K352" s="363">
        <v>0</v>
      </c>
      <c r="L352" s="363">
        <v>787718</v>
      </c>
      <c r="M352" s="364">
        <v>27776</v>
      </c>
      <c r="N352" s="383">
        <v>0</v>
      </c>
      <c r="O352" s="457">
        <v>0</v>
      </c>
      <c r="P352" s="457">
        <v>0</v>
      </c>
      <c r="Q352" s="457">
        <v>0</v>
      </c>
      <c r="R352" s="457">
        <v>0</v>
      </c>
      <c r="S352" s="457">
        <v>0</v>
      </c>
      <c r="T352" s="458">
        <v>0</v>
      </c>
      <c r="U352" s="366">
        <v>787718</v>
      </c>
      <c r="V352" s="366">
        <v>27776</v>
      </c>
      <c r="W352" s="366">
        <v>815494</v>
      </c>
      <c r="X352" s="366">
        <v>16434</v>
      </c>
      <c r="Y352" s="366">
        <v>0</v>
      </c>
      <c r="Z352" s="366">
        <v>831928</v>
      </c>
      <c r="AA352" s="367">
        <v>27920</v>
      </c>
      <c r="AB352" s="368">
        <f t="shared" si="30"/>
        <v>29.796848137535818</v>
      </c>
    </row>
    <row r="353" spans="1:28" ht="15" thickBot="1" x14ac:dyDescent="0.35">
      <c r="A353" s="4" t="s">
        <v>3328</v>
      </c>
      <c r="B353" s="338" t="s">
        <v>373</v>
      </c>
      <c r="C353" s="332" t="s">
        <v>334</v>
      </c>
      <c r="D353" s="333" t="s">
        <v>1149</v>
      </c>
      <c r="E353" s="334">
        <v>41456</v>
      </c>
      <c r="F353" s="342">
        <v>41820</v>
      </c>
      <c r="G353" s="362">
        <v>30047</v>
      </c>
      <c r="H353" s="363">
        <v>21791</v>
      </c>
      <c r="I353" s="363">
        <v>539928</v>
      </c>
      <c r="J353" s="363">
        <v>0</v>
      </c>
      <c r="K353" s="363">
        <v>0</v>
      </c>
      <c r="L353" s="363">
        <v>561719</v>
      </c>
      <c r="M353" s="364">
        <v>0</v>
      </c>
      <c r="N353" s="383">
        <v>0</v>
      </c>
      <c r="O353" s="457">
        <v>0</v>
      </c>
      <c r="P353" s="457">
        <v>0</v>
      </c>
      <c r="Q353" s="457">
        <v>0</v>
      </c>
      <c r="R353" s="457">
        <v>0</v>
      </c>
      <c r="S353" s="457">
        <v>0</v>
      </c>
      <c r="T353" s="458">
        <v>0</v>
      </c>
      <c r="U353" s="366">
        <v>561719</v>
      </c>
      <c r="V353" s="366">
        <v>0</v>
      </c>
      <c r="W353" s="366">
        <v>561719</v>
      </c>
      <c r="X353" s="366">
        <v>25216</v>
      </c>
      <c r="Y353" s="366">
        <v>0</v>
      </c>
      <c r="Z353" s="366">
        <v>586935</v>
      </c>
      <c r="AA353" s="367">
        <v>30047</v>
      </c>
      <c r="AB353" s="368">
        <f t="shared" si="30"/>
        <v>19.533896894864711</v>
      </c>
    </row>
    <row r="354" spans="1:28" ht="15" thickBot="1" x14ac:dyDescent="0.35">
      <c r="A354" s="4" t="s">
        <v>3329</v>
      </c>
      <c r="B354" s="338" t="s">
        <v>374</v>
      </c>
      <c r="C354" s="332" t="s">
        <v>334</v>
      </c>
      <c r="D354" s="333" t="s">
        <v>1363</v>
      </c>
      <c r="E354" s="334">
        <v>41456</v>
      </c>
      <c r="F354" s="342">
        <v>41820</v>
      </c>
      <c r="G354" s="362">
        <v>40841</v>
      </c>
      <c r="H354" s="363">
        <v>160742</v>
      </c>
      <c r="I354" s="363">
        <v>608113</v>
      </c>
      <c r="J354" s="363">
        <v>276597</v>
      </c>
      <c r="K354" s="363">
        <v>16818</v>
      </c>
      <c r="L354" s="363">
        <v>1062270</v>
      </c>
      <c r="M354" s="364">
        <v>123232</v>
      </c>
      <c r="N354" s="383">
        <v>0</v>
      </c>
      <c r="O354" s="348">
        <v>0</v>
      </c>
      <c r="P354" s="348">
        <v>0</v>
      </c>
      <c r="Q354" s="348">
        <v>0</v>
      </c>
      <c r="R354" s="348">
        <v>0</v>
      </c>
      <c r="S354" s="348">
        <v>0</v>
      </c>
      <c r="T354" s="349">
        <v>0</v>
      </c>
      <c r="U354" s="366">
        <v>1062270</v>
      </c>
      <c r="V354" s="366">
        <v>123232</v>
      </c>
      <c r="W354" s="366">
        <v>1185502</v>
      </c>
      <c r="X354" s="366">
        <v>16818</v>
      </c>
      <c r="Y354" s="366">
        <v>4358</v>
      </c>
      <c r="Z354" s="366">
        <v>1206678</v>
      </c>
      <c r="AA354" s="367">
        <v>40841</v>
      </c>
      <c r="AB354" s="368">
        <f t="shared" si="30"/>
        <v>29.545750593766069</v>
      </c>
    </row>
    <row r="355" spans="1:28" ht="15" thickBot="1" x14ac:dyDescent="0.35">
      <c r="A355" s="4" t="s">
        <v>3330</v>
      </c>
      <c r="B355" s="338" t="s">
        <v>375</v>
      </c>
      <c r="C355" s="332" t="s">
        <v>334</v>
      </c>
      <c r="D355" s="333" t="s">
        <v>1512</v>
      </c>
      <c r="E355" s="334">
        <v>41275</v>
      </c>
      <c r="F355" s="342">
        <v>41639</v>
      </c>
      <c r="G355" s="362">
        <v>40692</v>
      </c>
      <c r="H355" s="363">
        <v>190968</v>
      </c>
      <c r="I355" s="363">
        <v>1414300</v>
      </c>
      <c r="J355" s="363">
        <v>0</v>
      </c>
      <c r="K355" s="363">
        <v>0</v>
      </c>
      <c r="L355" s="363">
        <v>1605268</v>
      </c>
      <c r="M355" s="364">
        <v>171594</v>
      </c>
      <c r="N355" s="351">
        <v>3573</v>
      </c>
      <c r="O355" s="348">
        <v>17665</v>
      </c>
      <c r="P355" s="457">
        <v>0</v>
      </c>
      <c r="Q355" s="457">
        <v>0</v>
      </c>
      <c r="R355" s="348">
        <v>1000</v>
      </c>
      <c r="S355" s="348">
        <v>18665</v>
      </c>
      <c r="T355" s="458">
        <v>0</v>
      </c>
      <c r="U355" s="366">
        <v>1623933</v>
      </c>
      <c r="V355" s="366">
        <v>171594</v>
      </c>
      <c r="W355" s="366">
        <v>1795527</v>
      </c>
      <c r="X355" s="366">
        <v>21575</v>
      </c>
      <c r="Y355" s="366">
        <v>0</v>
      </c>
      <c r="Z355" s="366">
        <v>1817102</v>
      </c>
      <c r="AA355" s="367">
        <v>44265</v>
      </c>
      <c r="AB355" s="368">
        <f t="shared" si="30"/>
        <v>41.050536541285439</v>
      </c>
    </row>
    <row r="356" spans="1:28" ht="15" thickBot="1" x14ac:dyDescent="0.35">
      <c r="A356" s="4" t="s">
        <v>3331</v>
      </c>
      <c r="B356" s="470" t="s">
        <v>376</v>
      </c>
      <c r="C356" s="335" t="s">
        <v>334</v>
      </c>
      <c r="D356" s="336" t="s">
        <v>1075</v>
      </c>
      <c r="E356" s="337">
        <v>41275</v>
      </c>
      <c r="F356" s="343">
        <v>41639</v>
      </c>
      <c r="G356" s="362">
        <v>30019</v>
      </c>
      <c r="H356" s="363">
        <v>39867</v>
      </c>
      <c r="I356" s="363">
        <v>991098</v>
      </c>
      <c r="J356" s="446">
        <v>0</v>
      </c>
      <c r="K356" s="363">
        <v>1945</v>
      </c>
      <c r="L356" s="363">
        <v>1032910</v>
      </c>
      <c r="M356" s="364">
        <v>36479</v>
      </c>
      <c r="N356" s="383">
        <v>0</v>
      </c>
      <c r="O356" s="457">
        <v>0</v>
      </c>
      <c r="P356" s="457">
        <v>0</v>
      </c>
      <c r="Q356" s="457">
        <v>0</v>
      </c>
      <c r="R356" s="457">
        <v>0</v>
      </c>
      <c r="S356" s="457">
        <v>0</v>
      </c>
      <c r="T356" s="458">
        <v>0</v>
      </c>
      <c r="U356" s="373">
        <v>1032910</v>
      </c>
      <c r="V356" s="373">
        <v>36479</v>
      </c>
      <c r="W356" s="373">
        <v>1069389</v>
      </c>
      <c r="X356" s="373">
        <v>14981</v>
      </c>
      <c r="Y356" s="373">
        <v>0</v>
      </c>
      <c r="Z356" s="373">
        <v>1084370</v>
      </c>
      <c r="AA356" s="374">
        <v>30019</v>
      </c>
      <c r="AB356" s="375">
        <f t="shared" si="30"/>
        <v>36.122788900363105</v>
      </c>
    </row>
    <row r="357" spans="1:28" s="398" customFormat="1" x14ac:dyDescent="0.3">
      <c r="A357"/>
      <c r="B357" s="127" t="s">
        <v>2551</v>
      </c>
      <c r="C357" s="387"/>
      <c r="D357" s="388"/>
      <c r="E357" s="389"/>
      <c r="F357" s="389"/>
      <c r="G357" s="391">
        <f>SUM(G314:G356)</f>
        <v>1459131</v>
      </c>
      <c r="H357" s="440">
        <f t="shared" ref="H357:AA357" si="31">SUM(H314:H356)</f>
        <v>3737434.39</v>
      </c>
      <c r="I357" s="440">
        <f t="shared" si="31"/>
        <v>46023680</v>
      </c>
      <c r="J357" s="440">
        <f t="shared" si="31"/>
        <v>3044511</v>
      </c>
      <c r="K357" s="440">
        <f t="shared" si="31"/>
        <v>146123</v>
      </c>
      <c r="L357" s="440">
        <f t="shared" si="31"/>
        <v>52951748.390000001</v>
      </c>
      <c r="M357" s="454">
        <f t="shared" si="31"/>
        <v>3410683</v>
      </c>
      <c r="N357" s="411">
        <f t="shared" si="31"/>
        <v>92670</v>
      </c>
      <c r="O357" s="432">
        <f t="shared" si="31"/>
        <v>295510</v>
      </c>
      <c r="P357" s="432">
        <f t="shared" si="31"/>
        <v>568406</v>
      </c>
      <c r="Q357" s="432">
        <f t="shared" si="31"/>
        <v>0</v>
      </c>
      <c r="R357" s="432">
        <f t="shared" si="31"/>
        <v>845364</v>
      </c>
      <c r="S357" s="432">
        <f t="shared" si="31"/>
        <v>1709280</v>
      </c>
      <c r="T357" s="433">
        <f t="shared" si="31"/>
        <v>2667</v>
      </c>
      <c r="U357" s="435">
        <f t="shared" si="31"/>
        <v>54661028.390000001</v>
      </c>
      <c r="V357" s="435">
        <f t="shared" si="31"/>
        <v>3413350</v>
      </c>
      <c r="W357" s="435">
        <f t="shared" si="31"/>
        <v>58074378.390000001</v>
      </c>
      <c r="X357" s="435">
        <f t="shared" si="31"/>
        <v>953888</v>
      </c>
      <c r="Y357" s="435">
        <f t="shared" si="31"/>
        <v>63277</v>
      </c>
      <c r="Z357" s="435">
        <f t="shared" si="31"/>
        <v>59091543.390000001</v>
      </c>
      <c r="AA357" s="412">
        <f t="shared" si="31"/>
        <v>1551801</v>
      </c>
      <c r="AB357" s="436"/>
    </row>
    <row r="358" spans="1:28" s="398" customFormat="1" ht="15" thickBot="1" x14ac:dyDescent="0.35">
      <c r="A358"/>
      <c r="B358" s="128" t="s">
        <v>2552</v>
      </c>
      <c r="C358" s="399"/>
      <c r="D358" s="400"/>
      <c r="E358" s="401"/>
      <c r="F358" s="401"/>
      <c r="G358" s="403">
        <f>G357/43</f>
        <v>33933.279069767443</v>
      </c>
      <c r="H358" s="444">
        <f t="shared" ref="H358:AA358" si="32">H357/43</f>
        <v>86917.078837209308</v>
      </c>
      <c r="I358" s="444">
        <f t="shared" si="32"/>
        <v>1070318.1395348837</v>
      </c>
      <c r="J358" s="444">
        <f t="shared" si="32"/>
        <v>70802.58139534884</v>
      </c>
      <c r="K358" s="444">
        <f t="shared" si="32"/>
        <v>3398.2093023255816</v>
      </c>
      <c r="L358" s="444">
        <f t="shared" si="32"/>
        <v>1231436.0090697675</v>
      </c>
      <c r="M358" s="451">
        <f t="shared" si="32"/>
        <v>79318.209302325587</v>
      </c>
      <c r="N358" s="404">
        <f t="shared" si="32"/>
        <v>2155.1162790697676</v>
      </c>
      <c r="O358" s="405">
        <f t="shared" si="32"/>
        <v>6872.3255813953492</v>
      </c>
      <c r="P358" s="405">
        <f t="shared" si="32"/>
        <v>13218.744186046511</v>
      </c>
      <c r="Q358" s="405">
        <f t="shared" si="32"/>
        <v>0</v>
      </c>
      <c r="R358" s="405">
        <f t="shared" si="32"/>
        <v>19659.627906976744</v>
      </c>
      <c r="S358" s="405">
        <f t="shared" si="32"/>
        <v>39750.697674418603</v>
      </c>
      <c r="T358" s="406">
        <f t="shared" si="32"/>
        <v>62.02325581395349</v>
      </c>
      <c r="U358" s="408">
        <f t="shared" si="32"/>
        <v>1271186.7067441861</v>
      </c>
      <c r="V358" s="408">
        <f t="shared" si="32"/>
        <v>79380.232558139542</v>
      </c>
      <c r="W358" s="408">
        <f t="shared" si="32"/>
        <v>1350566.9393023255</v>
      </c>
      <c r="X358" s="408">
        <f t="shared" si="32"/>
        <v>22183.441860465115</v>
      </c>
      <c r="Y358" s="408">
        <f t="shared" si="32"/>
        <v>1471.5581395348838</v>
      </c>
      <c r="Z358" s="408">
        <f t="shared" si="32"/>
        <v>1374221.9393023255</v>
      </c>
      <c r="AA358" s="409">
        <f t="shared" si="32"/>
        <v>36088.395348837206</v>
      </c>
      <c r="AB358" s="410">
        <f>Z357/AA357</f>
        <v>38.079330655154884</v>
      </c>
    </row>
    <row r="359" spans="1:28" ht="15" thickBot="1" x14ac:dyDescent="0.35">
      <c r="A359"/>
      <c r="B359" s="468"/>
      <c r="C359" s="339"/>
      <c r="D359" s="339"/>
      <c r="E359" s="340"/>
      <c r="F359" s="340"/>
      <c r="G359" s="352"/>
      <c r="J359" s="452"/>
      <c r="N359" s="339"/>
      <c r="O359" s="452"/>
      <c r="P359" s="452"/>
      <c r="Q359" s="452"/>
      <c r="R359" s="452"/>
      <c r="S359" s="452"/>
      <c r="T359" s="452"/>
      <c r="AA359" s="352"/>
    </row>
    <row r="360" spans="1:28" ht="15" thickBot="1" x14ac:dyDescent="0.35">
      <c r="A360" s="4" t="s">
        <v>3245</v>
      </c>
      <c r="B360" s="471" t="s">
        <v>377</v>
      </c>
      <c r="C360" s="329" t="s">
        <v>378</v>
      </c>
      <c r="D360" s="330" t="s">
        <v>1131</v>
      </c>
      <c r="E360" s="331">
        <v>41456</v>
      </c>
      <c r="F360" s="341">
        <v>41820</v>
      </c>
      <c r="G360" s="355">
        <v>163590</v>
      </c>
      <c r="H360" s="356">
        <v>233420</v>
      </c>
      <c r="I360" s="356">
        <v>11340444</v>
      </c>
      <c r="J360" s="356">
        <v>0</v>
      </c>
      <c r="K360" s="356">
        <v>0</v>
      </c>
      <c r="L360" s="356">
        <v>11573864</v>
      </c>
      <c r="M360" s="357">
        <v>743257</v>
      </c>
      <c r="N360" s="382">
        <v>0</v>
      </c>
      <c r="O360" s="461">
        <v>0</v>
      </c>
      <c r="P360" s="461">
        <v>0</v>
      </c>
      <c r="Q360" s="461">
        <v>0</v>
      </c>
      <c r="R360" s="461">
        <v>0</v>
      </c>
      <c r="S360" s="461">
        <v>0</v>
      </c>
      <c r="T360" s="462">
        <v>0</v>
      </c>
      <c r="U360" s="358">
        <v>11573864</v>
      </c>
      <c r="V360" s="359">
        <v>743257</v>
      </c>
      <c r="W360" s="359">
        <v>12317121</v>
      </c>
      <c r="X360" s="359">
        <v>235875</v>
      </c>
      <c r="Y360" s="359">
        <v>0</v>
      </c>
      <c r="Z360" s="359">
        <v>12552996</v>
      </c>
      <c r="AA360" s="360">
        <v>163590</v>
      </c>
      <c r="AB360" s="361">
        <f>Z360/AA360</f>
        <v>76.73449477351916</v>
      </c>
    </row>
    <row r="361" spans="1:28" ht="15" thickBot="1" x14ac:dyDescent="0.35">
      <c r="A361" s="4" t="s">
        <v>3246</v>
      </c>
      <c r="B361" s="466" t="s">
        <v>379</v>
      </c>
      <c r="C361" s="332" t="s">
        <v>378</v>
      </c>
      <c r="D361" s="333" t="s">
        <v>1161</v>
      </c>
      <c r="E361" s="334">
        <v>41275</v>
      </c>
      <c r="F361" s="342">
        <v>41639</v>
      </c>
      <c r="G361" s="362">
        <v>107681</v>
      </c>
      <c r="H361" s="363">
        <v>335429</v>
      </c>
      <c r="I361" s="363">
        <v>5615136</v>
      </c>
      <c r="J361" s="363">
        <v>0</v>
      </c>
      <c r="K361" s="363">
        <v>0</v>
      </c>
      <c r="L361" s="363">
        <v>5950565</v>
      </c>
      <c r="M361" s="364">
        <v>320927</v>
      </c>
      <c r="N361" s="383">
        <v>0</v>
      </c>
      <c r="O361" s="457">
        <v>0</v>
      </c>
      <c r="P361" s="457">
        <v>0</v>
      </c>
      <c r="Q361" s="457">
        <v>0</v>
      </c>
      <c r="R361" s="457">
        <v>0</v>
      </c>
      <c r="S361" s="457">
        <v>0</v>
      </c>
      <c r="T361" s="458">
        <v>0</v>
      </c>
      <c r="U361" s="365">
        <v>5950565</v>
      </c>
      <c r="V361" s="366">
        <v>320927</v>
      </c>
      <c r="W361" s="366">
        <v>6271492</v>
      </c>
      <c r="X361" s="366">
        <v>55608</v>
      </c>
      <c r="Y361" s="366">
        <v>28329</v>
      </c>
      <c r="Z361" s="366">
        <v>6355429</v>
      </c>
      <c r="AA361" s="367">
        <v>107681</v>
      </c>
      <c r="AB361" s="368">
        <f t="shared" ref="AB361:AB403" si="33">Z361/AA361</f>
        <v>59.020895051123226</v>
      </c>
    </row>
    <row r="362" spans="1:28" ht="15" thickBot="1" x14ac:dyDescent="0.35">
      <c r="A362" s="4" t="s">
        <v>3247</v>
      </c>
      <c r="B362" s="338" t="s">
        <v>380</v>
      </c>
      <c r="C362" s="332" t="s">
        <v>378</v>
      </c>
      <c r="D362" s="333" t="s">
        <v>1149</v>
      </c>
      <c r="E362" s="334">
        <v>41275</v>
      </c>
      <c r="F362" s="342">
        <v>41639</v>
      </c>
      <c r="G362" s="362">
        <v>90173</v>
      </c>
      <c r="H362" s="363">
        <v>54068</v>
      </c>
      <c r="I362" s="363">
        <v>4817125</v>
      </c>
      <c r="J362" s="363">
        <v>0</v>
      </c>
      <c r="K362" s="363">
        <v>0</v>
      </c>
      <c r="L362" s="363">
        <v>4871193</v>
      </c>
      <c r="M362" s="364">
        <v>257485</v>
      </c>
      <c r="N362" s="383">
        <v>0</v>
      </c>
      <c r="O362" s="457">
        <v>0</v>
      </c>
      <c r="P362" s="457">
        <v>0</v>
      </c>
      <c r="Q362" s="457">
        <v>0</v>
      </c>
      <c r="R362" s="457">
        <v>0</v>
      </c>
      <c r="S362" s="457">
        <v>0</v>
      </c>
      <c r="T362" s="458">
        <v>0</v>
      </c>
      <c r="U362" s="365">
        <v>4871193</v>
      </c>
      <c r="V362" s="366">
        <v>257485</v>
      </c>
      <c r="W362" s="366">
        <v>5128678</v>
      </c>
      <c r="X362" s="366">
        <v>45001</v>
      </c>
      <c r="Y362" s="366">
        <v>0</v>
      </c>
      <c r="Z362" s="366">
        <v>5173679</v>
      </c>
      <c r="AA362" s="367">
        <v>90173</v>
      </c>
      <c r="AB362" s="368">
        <f t="shared" si="33"/>
        <v>57.375034655606449</v>
      </c>
    </row>
    <row r="363" spans="1:28" ht="15" thickBot="1" x14ac:dyDescent="0.35">
      <c r="A363" s="4" t="s">
        <v>3248</v>
      </c>
      <c r="B363" s="338" t="s">
        <v>381</v>
      </c>
      <c r="C363" s="332" t="s">
        <v>378</v>
      </c>
      <c r="D363" s="333" t="s">
        <v>1254</v>
      </c>
      <c r="E363" s="334">
        <v>41275</v>
      </c>
      <c r="F363" s="342">
        <v>41639</v>
      </c>
      <c r="G363" s="362">
        <v>238859</v>
      </c>
      <c r="H363" s="363">
        <v>553711</v>
      </c>
      <c r="I363" s="363">
        <v>9347504</v>
      </c>
      <c r="J363" s="363">
        <v>0</v>
      </c>
      <c r="K363" s="363">
        <v>0</v>
      </c>
      <c r="L363" s="363">
        <v>9901215</v>
      </c>
      <c r="M363" s="364">
        <v>605292</v>
      </c>
      <c r="N363" s="383">
        <v>0</v>
      </c>
      <c r="O363" s="457">
        <v>0</v>
      </c>
      <c r="P363" s="457">
        <v>0</v>
      </c>
      <c r="Q363" s="457">
        <v>0</v>
      </c>
      <c r="R363" s="457">
        <v>0</v>
      </c>
      <c r="S363" s="457">
        <v>0</v>
      </c>
      <c r="T363" s="458">
        <v>0</v>
      </c>
      <c r="U363" s="365">
        <v>9901215</v>
      </c>
      <c r="V363" s="366">
        <v>605292</v>
      </c>
      <c r="W363" s="366">
        <v>10506507</v>
      </c>
      <c r="X363" s="366">
        <v>119203</v>
      </c>
      <c r="Y363" s="366">
        <v>0</v>
      </c>
      <c r="Z363" s="366">
        <v>10625710</v>
      </c>
      <c r="AA363" s="367">
        <v>238859</v>
      </c>
      <c r="AB363" s="368">
        <f t="shared" si="33"/>
        <v>44.485282112040991</v>
      </c>
    </row>
    <row r="364" spans="1:28" ht="15" thickBot="1" x14ac:dyDescent="0.35">
      <c r="A364" s="4" t="s">
        <v>3249</v>
      </c>
      <c r="B364" s="338" t="s">
        <v>382</v>
      </c>
      <c r="C364" s="332" t="s">
        <v>378</v>
      </c>
      <c r="D364" s="333" t="s">
        <v>1302</v>
      </c>
      <c r="E364" s="334">
        <v>41275</v>
      </c>
      <c r="F364" s="342">
        <v>41639</v>
      </c>
      <c r="G364" s="362">
        <v>51640</v>
      </c>
      <c r="H364" s="363">
        <v>285885</v>
      </c>
      <c r="I364" s="363">
        <v>1778490</v>
      </c>
      <c r="J364" s="363">
        <v>0</v>
      </c>
      <c r="K364" s="363">
        <v>0</v>
      </c>
      <c r="L364" s="363">
        <v>2064375</v>
      </c>
      <c r="M364" s="364">
        <v>160756</v>
      </c>
      <c r="N364" s="383">
        <v>0</v>
      </c>
      <c r="O364" s="457">
        <v>0</v>
      </c>
      <c r="P364" s="457">
        <v>0</v>
      </c>
      <c r="Q364" s="457">
        <v>0</v>
      </c>
      <c r="R364" s="457">
        <v>0</v>
      </c>
      <c r="S364" s="457">
        <v>0</v>
      </c>
      <c r="T364" s="458">
        <v>0</v>
      </c>
      <c r="U364" s="365">
        <v>2064375</v>
      </c>
      <c r="V364" s="366">
        <v>160756</v>
      </c>
      <c r="W364" s="366">
        <v>2225131</v>
      </c>
      <c r="X364" s="366">
        <v>25770</v>
      </c>
      <c r="Y364" s="366">
        <v>0</v>
      </c>
      <c r="Z364" s="366">
        <v>2250901</v>
      </c>
      <c r="AA364" s="367">
        <v>51640</v>
      </c>
      <c r="AB364" s="368">
        <f t="shared" si="33"/>
        <v>43.588323005422154</v>
      </c>
    </row>
    <row r="365" spans="1:28" ht="15" thickBot="1" x14ac:dyDescent="0.35">
      <c r="A365" s="4" t="s">
        <v>3250</v>
      </c>
      <c r="B365" s="338" t="s">
        <v>383</v>
      </c>
      <c r="C365" s="332" t="s">
        <v>378</v>
      </c>
      <c r="D365" s="333" t="s">
        <v>1134</v>
      </c>
      <c r="E365" s="334">
        <v>41244</v>
      </c>
      <c r="F365" s="342">
        <v>41608</v>
      </c>
      <c r="G365" s="362">
        <v>169833</v>
      </c>
      <c r="H365" s="363">
        <v>106870</v>
      </c>
      <c r="I365" s="363">
        <v>4673591</v>
      </c>
      <c r="J365" s="363">
        <v>0</v>
      </c>
      <c r="K365" s="363">
        <v>0</v>
      </c>
      <c r="L365" s="363">
        <v>4780461</v>
      </c>
      <c r="M365" s="364">
        <v>0</v>
      </c>
      <c r="N365" s="383">
        <v>0</v>
      </c>
      <c r="O365" s="457">
        <v>0</v>
      </c>
      <c r="P365" s="457">
        <v>0</v>
      </c>
      <c r="Q365" s="457">
        <v>0</v>
      </c>
      <c r="R365" s="457">
        <v>0</v>
      </c>
      <c r="S365" s="457">
        <v>0</v>
      </c>
      <c r="T365" s="458">
        <v>0</v>
      </c>
      <c r="U365" s="365">
        <v>4780461</v>
      </c>
      <c r="V365" s="366">
        <v>0</v>
      </c>
      <c r="W365" s="366">
        <v>4780461</v>
      </c>
      <c r="X365" s="366">
        <v>84756</v>
      </c>
      <c r="Y365" s="366">
        <v>0</v>
      </c>
      <c r="Z365" s="366">
        <v>4865217</v>
      </c>
      <c r="AA365" s="367">
        <v>169833</v>
      </c>
      <c r="AB365" s="368">
        <f t="shared" si="33"/>
        <v>28.647065058027593</v>
      </c>
    </row>
    <row r="366" spans="1:28" ht="15" thickBot="1" x14ac:dyDescent="0.35">
      <c r="A366" s="4" t="s">
        <v>3251</v>
      </c>
      <c r="B366" s="338" t="s">
        <v>384</v>
      </c>
      <c r="C366" s="332" t="s">
        <v>378</v>
      </c>
      <c r="D366" s="333" t="s">
        <v>1149</v>
      </c>
      <c r="E366" s="334">
        <v>41456</v>
      </c>
      <c r="F366" s="342">
        <v>41820</v>
      </c>
      <c r="G366" s="362">
        <v>57774</v>
      </c>
      <c r="H366" s="363">
        <v>34641</v>
      </c>
      <c r="I366" s="363">
        <v>1021701</v>
      </c>
      <c r="J366" s="363">
        <v>0</v>
      </c>
      <c r="K366" s="363">
        <v>217538</v>
      </c>
      <c r="L366" s="363">
        <v>1273880</v>
      </c>
      <c r="M366" s="364">
        <v>71106</v>
      </c>
      <c r="N366" s="383">
        <v>0</v>
      </c>
      <c r="O366" s="457">
        <v>0</v>
      </c>
      <c r="P366" s="457">
        <v>0</v>
      </c>
      <c r="Q366" s="457">
        <v>0</v>
      </c>
      <c r="R366" s="457">
        <v>0</v>
      </c>
      <c r="S366" s="457">
        <v>0</v>
      </c>
      <c r="T366" s="458">
        <v>0</v>
      </c>
      <c r="U366" s="365">
        <v>1273880</v>
      </c>
      <c r="V366" s="366">
        <v>71106</v>
      </c>
      <c r="W366" s="366">
        <v>1344986</v>
      </c>
      <c r="X366" s="366">
        <v>14434</v>
      </c>
      <c r="Y366" s="366">
        <v>0</v>
      </c>
      <c r="Z366" s="366">
        <v>1359420</v>
      </c>
      <c r="AA366" s="367">
        <v>57774</v>
      </c>
      <c r="AB366" s="368">
        <f t="shared" si="33"/>
        <v>23.529961574410635</v>
      </c>
    </row>
    <row r="367" spans="1:28" ht="15" thickBot="1" x14ac:dyDescent="0.35">
      <c r="A367" s="4" t="s">
        <v>3252</v>
      </c>
      <c r="B367" s="338" t="s">
        <v>385</v>
      </c>
      <c r="C367" s="332" t="s">
        <v>378</v>
      </c>
      <c r="D367" s="333" t="s">
        <v>1149</v>
      </c>
      <c r="E367" s="334">
        <v>41456</v>
      </c>
      <c r="F367" s="342">
        <v>41820</v>
      </c>
      <c r="G367" s="362">
        <v>98153</v>
      </c>
      <c r="H367" s="363">
        <v>60028</v>
      </c>
      <c r="I367" s="363">
        <v>2603287</v>
      </c>
      <c r="J367" s="363">
        <v>788744</v>
      </c>
      <c r="K367" s="363">
        <v>1800000</v>
      </c>
      <c r="L367" s="363">
        <v>5252059</v>
      </c>
      <c r="M367" s="364">
        <v>220196</v>
      </c>
      <c r="N367" s="383">
        <v>0</v>
      </c>
      <c r="O367" s="457">
        <v>0</v>
      </c>
      <c r="P367" s="457">
        <v>0</v>
      </c>
      <c r="Q367" s="457">
        <v>0</v>
      </c>
      <c r="R367" s="457">
        <v>0</v>
      </c>
      <c r="S367" s="457">
        <v>0</v>
      </c>
      <c r="T367" s="458">
        <v>0</v>
      </c>
      <c r="U367" s="365">
        <v>5252059</v>
      </c>
      <c r="V367" s="366">
        <v>220196</v>
      </c>
      <c r="W367" s="366">
        <v>5472255</v>
      </c>
      <c r="X367" s="366">
        <v>53215</v>
      </c>
      <c r="Y367" s="366">
        <v>0</v>
      </c>
      <c r="Z367" s="366">
        <v>5525470</v>
      </c>
      <c r="AA367" s="367">
        <v>98153</v>
      </c>
      <c r="AB367" s="368">
        <f t="shared" si="33"/>
        <v>56.294458651289311</v>
      </c>
    </row>
    <row r="368" spans="1:28" ht="15" thickBot="1" x14ac:dyDescent="0.35">
      <c r="A368" s="4" t="s">
        <v>3253</v>
      </c>
      <c r="B368" s="338" t="s">
        <v>386</v>
      </c>
      <c r="C368" s="332" t="s">
        <v>378</v>
      </c>
      <c r="D368" s="333" t="s">
        <v>1149</v>
      </c>
      <c r="E368" s="334">
        <v>41456</v>
      </c>
      <c r="F368" s="342">
        <v>41820</v>
      </c>
      <c r="G368" s="362">
        <v>713777</v>
      </c>
      <c r="H368" s="363">
        <v>517663</v>
      </c>
      <c r="I368" s="363">
        <v>29622976</v>
      </c>
      <c r="J368" s="363">
        <v>0</v>
      </c>
      <c r="K368" s="363">
        <v>0</v>
      </c>
      <c r="L368" s="363">
        <v>30140639</v>
      </c>
      <c r="M368" s="364">
        <v>421418</v>
      </c>
      <c r="N368" s="383">
        <v>0</v>
      </c>
      <c r="O368" s="457">
        <v>0</v>
      </c>
      <c r="P368" s="457">
        <v>0</v>
      </c>
      <c r="Q368" s="457">
        <v>0</v>
      </c>
      <c r="R368" s="457">
        <v>0</v>
      </c>
      <c r="S368" s="457">
        <v>0</v>
      </c>
      <c r="T368" s="458">
        <v>0</v>
      </c>
      <c r="U368" s="365">
        <v>30140639</v>
      </c>
      <c r="V368" s="366">
        <v>421418</v>
      </c>
      <c r="W368" s="366">
        <v>30562057</v>
      </c>
      <c r="X368" s="366">
        <v>4839301</v>
      </c>
      <c r="Y368" s="366">
        <v>112003</v>
      </c>
      <c r="Z368" s="366">
        <v>35513361</v>
      </c>
      <c r="AA368" s="367">
        <v>713777</v>
      </c>
      <c r="AB368" s="368">
        <f t="shared" si="33"/>
        <v>49.754140298720749</v>
      </c>
    </row>
    <row r="369" spans="1:28" ht="15" thickBot="1" x14ac:dyDescent="0.35">
      <c r="A369" s="4" t="s">
        <v>3254</v>
      </c>
      <c r="B369" s="338" t="s">
        <v>387</v>
      </c>
      <c r="C369" s="332" t="s">
        <v>378</v>
      </c>
      <c r="D369" s="333" t="s">
        <v>1075</v>
      </c>
      <c r="E369" s="334">
        <v>41456</v>
      </c>
      <c r="F369" s="342">
        <v>41820</v>
      </c>
      <c r="G369" s="362">
        <v>90112</v>
      </c>
      <c r="H369" s="363">
        <v>119674</v>
      </c>
      <c r="I369" s="363">
        <v>5250984</v>
      </c>
      <c r="J369" s="446">
        <v>0</v>
      </c>
      <c r="K369" s="363">
        <v>0</v>
      </c>
      <c r="L369" s="363">
        <v>5370658</v>
      </c>
      <c r="M369" s="364">
        <v>329881</v>
      </c>
      <c r="N369" s="383">
        <v>0</v>
      </c>
      <c r="O369" s="457">
        <v>0</v>
      </c>
      <c r="P369" s="457">
        <v>0</v>
      </c>
      <c r="Q369" s="457">
        <v>0</v>
      </c>
      <c r="R369" s="348">
        <v>0</v>
      </c>
      <c r="S369" s="348">
        <v>0</v>
      </c>
      <c r="T369" s="458">
        <v>0</v>
      </c>
      <c r="U369" s="365">
        <v>5370658</v>
      </c>
      <c r="V369" s="366">
        <v>329881</v>
      </c>
      <c r="W369" s="366">
        <v>5700539</v>
      </c>
      <c r="X369" s="366">
        <v>48828</v>
      </c>
      <c r="Y369" s="366">
        <v>0</v>
      </c>
      <c r="Z369" s="366">
        <v>5749367</v>
      </c>
      <c r="AA369" s="367">
        <v>90112</v>
      </c>
      <c r="AB369" s="368">
        <f t="shared" si="33"/>
        <v>63.802456942471593</v>
      </c>
    </row>
    <row r="370" spans="1:28" ht="15" thickBot="1" x14ac:dyDescent="0.35">
      <c r="A370" s="4" t="s">
        <v>3255</v>
      </c>
      <c r="B370" s="338" t="s">
        <v>388</v>
      </c>
      <c r="C370" s="332" t="s">
        <v>378</v>
      </c>
      <c r="D370" s="333" t="s">
        <v>1426</v>
      </c>
      <c r="E370" s="334">
        <v>41456</v>
      </c>
      <c r="F370" s="342">
        <v>41820</v>
      </c>
      <c r="G370" s="362">
        <v>102434</v>
      </c>
      <c r="H370" s="363">
        <v>91187</v>
      </c>
      <c r="I370" s="363">
        <v>2271769</v>
      </c>
      <c r="J370" s="363">
        <v>0</v>
      </c>
      <c r="K370" s="363">
        <v>0</v>
      </c>
      <c r="L370" s="363">
        <v>2362956</v>
      </c>
      <c r="M370" s="364">
        <v>1076860</v>
      </c>
      <c r="N370" s="383">
        <v>0</v>
      </c>
      <c r="O370" s="457">
        <v>0</v>
      </c>
      <c r="P370" s="457">
        <v>0</v>
      </c>
      <c r="Q370" s="457">
        <v>0</v>
      </c>
      <c r="R370" s="457">
        <v>0</v>
      </c>
      <c r="S370" s="457">
        <v>0</v>
      </c>
      <c r="T370" s="458">
        <v>0</v>
      </c>
      <c r="U370" s="365">
        <v>2362956</v>
      </c>
      <c r="V370" s="366">
        <v>1076860</v>
      </c>
      <c r="W370" s="366">
        <v>3439816</v>
      </c>
      <c r="X370" s="366">
        <v>203275</v>
      </c>
      <c r="Y370" s="366">
        <v>0</v>
      </c>
      <c r="Z370" s="366">
        <v>3643091</v>
      </c>
      <c r="AA370" s="367">
        <v>102434</v>
      </c>
      <c r="AB370" s="368">
        <f t="shared" si="33"/>
        <v>35.565251771872617</v>
      </c>
    </row>
    <row r="371" spans="1:28" ht="15" thickBot="1" x14ac:dyDescent="0.35">
      <c r="A371" s="4" t="s">
        <v>3256</v>
      </c>
      <c r="B371" s="338" t="s">
        <v>389</v>
      </c>
      <c r="C371" s="332" t="s">
        <v>378</v>
      </c>
      <c r="D371" s="333" t="s">
        <v>1426</v>
      </c>
      <c r="E371" s="334">
        <v>41275</v>
      </c>
      <c r="F371" s="342">
        <v>41639</v>
      </c>
      <c r="G371" s="362">
        <v>323366</v>
      </c>
      <c r="H371" s="363">
        <v>276375</v>
      </c>
      <c r="I371" s="363">
        <v>7432615</v>
      </c>
      <c r="J371" s="363">
        <v>0</v>
      </c>
      <c r="K371" s="363">
        <v>0</v>
      </c>
      <c r="L371" s="363">
        <v>7708990</v>
      </c>
      <c r="M371" s="364">
        <v>777214</v>
      </c>
      <c r="N371" s="351">
        <v>9201</v>
      </c>
      <c r="O371" s="348">
        <v>36487</v>
      </c>
      <c r="P371" s="348">
        <v>0</v>
      </c>
      <c r="Q371" s="348">
        <v>0</v>
      </c>
      <c r="R371" s="348">
        <v>0</v>
      </c>
      <c r="S371" s="348">
        <v>36487</v>
      </c>
      <c r="T371" s="349">
        <v>0</v>
      </c>
      <c r="U371" s="365">
        <v>7745477</v>
      </c>
      <c r="V371" s="366">
        <v>777214</v>
      </c>
      <c r="W371" s="366">
        <v>8522691</v>
      </c>
      <c r="X371" s="366">
        <v>207041</v>
      </c>
      <c r="Y371" s="366">
        <v>0</v>
      </c>
      <c r="Z371" s="366">
        <v>8729732</v>
      </c>
      <c r="AA371" s="367">
        <v>332567</v>
      </c>
      <c r="AB371" s="368">
        <f t="shared" si="33"/>
        <v>26.249543700968527</v>
      </c>
    </row>
    <row r="372" spans="1:28" ht="15" thickBot="1" x14ac:dyDescent="0.35">
      <c r="A372" s="4" t="s">
        <v>3257</v>
      </c>
      <c r="B372" s="338" t="s">
        <v>390</v>
      </c>
      <c r="C372" s="332" t="s">
        <v>378</v>
      </c>
      <c r="D372" s="333" t="s">
        <v>1310</v>
      </c>
      <c r="E372" s="334">
        <v>41456</v>
      </c>
      <c r="F372" s="342">
        <v>41820</v>
      </c>
      <c r="G372" s="362">
        <v>41863</v>
      </c>
      <c r="H372" s="363">
        <v>147986</v>
      </c>
      <c r="I372" s="363">
        <v>0</v>
      </c>
      <c r="J372" s="363">
        <v>2931026</v>
      </c>
      <c r="K372" s="363">
        <v>0</v>
      </c>
      <c r="L372" s="363">
        <v>3079012</v>
      </c>
      <c r="M372" s="364">
        <v>227703</v>
      </c>
      <c r="N372" s="351">
        <v>34844</v>
      </c>
      <c r="O372" s="348">
        <v>122611</v>
      </c>
      <c r="P372" s="348">
        <v>0</v>
      </c>
      <c r="Q372" s="348">
        <v>0</v>
      </c>
      <c r="R372" s="348">
        <v>220904</v>
      </c>
      <c r="S372" s="348">
        <v>343515</v>
      </c>
      <c r="T372" s="349">
        <v>0</v>
      </c>
      <c r="U372" s="365">
        <v>3422527</v>
      </c>
      <c r="V372" s="366">
        <v>227703</v>
      </c>
      <c r="W372" s="366">
        <v>3650230</v>
      </c>
      <c r="X372" s="366">
        <v>41565</v>
      </c>
      <c r="Y372" s="366">
        <v>0</v>
      </c>
      <c r="Z372" s="366">
        <v>3691795</v>
      </c>
      <c r="AA372" s="367">
        <v>76707</v>
      </c>
      <c r="AB372" s="368">
        <f t="shared" si="33"/>
        <v>48.128528035251023</v>
      </c>
    </row>
    <row r="373" spans="1:28" ht="15" thickBot="1" x14ac:dyDescent="0.35">
      <c r="A373" s="4" t="s">
        <v>3258</v>
      </c>
      <c r="B373" s="338" t="s">
        <v>391</v>
      </c>
      <c r="C373" s="332" t="s">
        <v>378</v>
      </c>
      <c r="D373" s="333" t="s">
        <v>1272</v>
      </c>
      <c r="E373" s="334">
        <v>41456</v>
      </c>
      <c r="F373" s="342">
        <v>41820</v>
      </c>
      <c r="G373" s="362">
        <v>188040</v>
      </c>
      <c r="H373" s="363">
        <v>382089</v>
      </c>
      <c r="I373" s="363">
        <v>8213855</v>
      </c>
      <c r="J373" s="363">
        <v>0</v>
      </c>
      <c r="K373" s="363">
        <v>0</v>
      </c>
      <c r="L373" s="363">
        <v>8595944</v>
      </c>
      <c r="M373" s="364">
        <v>351399</v>
      </c>
      <c r="N373" s="383">
        <v>0</v>
      </c>
      <c r="O373" s="457">
        <v>0</v>
      </c>
      <c r="P373" s="457">
        <v>0</v>
      </c>
      <c r="Q373" s="457">
        <v>0</v>
      </c>
      <c r="R373" s="457">
        <v>0</v>
      </c>
      <c r="S373" s="457">
        <v>0</v>
      </c>
      <c r="T373" s="458">
        <v>0</v>
      </c>
      <c r="U373" s="365">
        <v>8595944</v>
      </c>
      <c r="V373" s="366">
        <v>351399</v>
      </c>
      <c r="W373" s="366">
        <v>8947343</v>
      </c>
      <c r="X373" s="366">
        <v>110828</v>
      </c>
      <c r="Y373" s="366">
        <v>0</v>
      </c>
      <c r="Z373" s="366">
        <v>9058171</v>
      </c>
      <c r="AA373" s="367">
        <v>188040</v>
      </c>
      <c r="AB373" s="368">
        <f t="shared" si="33"/>
        <v>48.171511380557327</v>
      </c>
    </row>
    <row r="374" spans="1:28" ht="15" thickBot="1" x14ac:dyDescent="0.35">
      <c r="A374" s="4" t="s">
        <v>3259</v>
      </c>
      <c r="B374" s="338" t="s">
        <v>392</v>
      </c>
      <c r="C374" s="332" t="s">
        <v>378</v>
      </c>
      <c r="D374" s="333" t="s">
        <v>1149</v>
      </c>
      <c r="E374" s="334">
        <v>41456</v>
      </c>
      <c r="F374" s="342">
        <v>41820</v>
      </c>
      <c r="G374" s="362">
        <v>51133</v>
      </c>
      <c r="H374" s="363">
        <v>37852</v>
      </c>
      <c r="I374" s="363">
        <v>3769679</v>
      </c>
      <c r="J374" s="363">
        <v>0</v>
      </c>
      <c r="K374" s="363">
        <v>0</v>
      </c>
      <c r="L374" s="363">
        <v>3807531</v>
      </c>
      <c r="M374" s="364">
        <v>294442</v>
      </c>
      <c r="N374" s="383">
        <v>0</v>
      </c>
      <c r="O374" s="348">
        <v>0</v>
      </c>
      <c r="P374" s="348">
        <v>0</v>
      </c>
      <c r="Q374" s="348">
        <v>0</v>
      </c>
      <c r="R374" s="348">
        <v>0</v>
      </c>
      <c r="S374" s="348">
        <v>0</v>
      </c>
      <c r="T374" s="349">
        <v>0</v>
      </c>
      <c r="U374" s="365">
        <v>3807531</v>
      </c>
      <c r="V374" s="366">
        <v>294442</v>
      </c>
      <c r="W374" s="366">
        <v>4101973</v>
      </c>
      <c r="X374" s="366">
        <v>27687</v>
      </c>
      <c r="Y374" s="366">
        <v>0</v>
      </c>
      <c r="Z374" s="366">
        <v>4129660</v>
      </c>
      <c r="AA374" s="367">
        <v>51133</v>
      </c>
      <c r="AB374" s="368">
        <f t="shared" si="33"/>
        <v>80.763107973324466</v>
      </c>
    </row>
    <row r="375" spans="1:28" ht="15" thickBot="1" x14ac:dyDescent="0.35">
      <c r="A375" s="4" t="s">
        <v>3260</v>
      </c>
      <c r="B375" s="338" t="s">
        <v>393</v>
      </c>
      <c r="C375" s="332" t="s">
        <v>378</v>
      </c>
      <c r="D375" s="333" t="s">
        <v>1111</v>
      </c>
      <c r="E375" s="334">
        <v>41456</v>
      </c>
      <c r="F375" s="342">
        <v>41820</v>
      </c>
      <c r="G375" s="362">
        <v>91994</v>
      </c>
      <c r="H375" s="363">
        <v>318206</v>
      </c>
      <c r="I375" s="363">
        <v>4199746</v>
      </c>
      <c r="J375" s="363">
        <v>0</v>
      </c>
      <c r="K375" s="363">
        <v>0</v>
      </c>
      <c r="L375" s="363">
        <v>4517952</v>
      </c>
      <c r="M375" s="364">
        <v>176052</v>
      </c>
      <c r="N375" s="351">
        <v>10429</v>
      </c>
      <c r="O375" s="348">
        <v>47349</v>
      </c>
      <c r="P375" s="457">
        <v>0</v>
      </c>
      <c r="Q375" s="457">
        <v>0</v>
      </c>
      <c r="R375" s="348">
        <v>91807</v>
      </c>
      <c r="S375" s="348">
        <v>139156</v>
      </c>
      <c r="T375" s="458">
        <v>0</v>
      </c>
      <c r="U375" s="365">
        <v>4657108</v>
      </c>
      <c r="V375" s="366">
        <v>176052</v>
      </c>
      <c r="W375" s="366">
        <v>4833160</v>
      </c>
      <c r="X375" s="366">
        <v>95397</v>
      </c>
      <c r="Y375" s="366">
        <v>18955</v>
      </c>
      <c r="Z375" s="366">
        <v>4947512</v>
      </c>
      <c r="AA375" s="367">
        <v>102423</v>
      </c>
      <c r="AB375" s="368">
        <f t="shared" si="33"/>
        <v>48.304697187155227</v>
      </c>
    </row>
    <row r="376" spans="1:28" ht="15" thickBot="1" x14ac:dyDescent="0.35">
      <c r="A376" s="4" t="s">
        <v>3261</v>
      </c>
      <c r="B376" s="338" t="s">
        <v>394</v>
      </c>
      <c r="C376" s="332" t="s">
        <v>378</v>
      </c>
      <c r="D376" s="333" t="s">
        <v>1225</v>
      </c>
      <c r="E376" s="334">
        <v>41456</v>
      </c>
      <c r="F376" s="342">
        <v>41820</v>
      </c>
      <c r="G376" s="362">
        <v>52529</v>
      </c>
      <c r="H376" s="363">
        <v>208419</v>
      </c>
      <c r="I376" s="363">
        <v>2219763</v>
      </c>
      <c r="J376" s="363">
        <v>0</v>
      </c>
      <c r="K376" s="363">
        <v>0</v>
      </c>
      <c r="L376" s="363">
        <v>2428182</v>
      </c>
      <c r="M376" s="364">
        <v>54188</v>
      </c>
      <c r="N376" s="383">
        <v>0</v>
      </c>
      <c r="O376" s="457">
        <v>0</v>
      </c>
      <c r="P376" s="457">
        <v>0</v>
      </c>
      <c r="Q376" s="457">
        <v>0</v>
      </c>
      <c r="R376" s="457">
        <v>0</v>
      </c>
      <c r="S376" s="457">
        <v>0</v>
      </c>
      <c r="T376" s="458">
        <v>0</v>
      </c>
      <c r="U376" s="365">
        <v>2428182</v>
      </c>
      <c r="V376" s="366">
        <v>54188</v>
      </c>
      <c r="W376" s="366">
        <v>2482370</v>
      </c>
      <c r="X376" s="366">
        <v>30993</v>
      </c>
      <c r="Y376" s="366">
        <v>0</v>
      </c>
      <c r="Z376" s="366">
        <v>2513363</v>
      </c>
      <c r="AA376" s="367">
        <v>52529</v>
      </c>
      <c r="AB376" s="368">
        <f t="shared" si="33"/>
        <v>47.847151097489004</v>
      </c>
    </row>
    <row r="377" spans="1:28" ht="15" thickBot="1" x14ac:dyDescent="0.35">
      <c r="A377" s="4" t="s">
        <v>3262</v>
      </c>
      <c r="B377" s="338" t="s">
        <v>395</v>
      </c>
      <c r="C377" s="332" t="s">
        <v>378</v>
      </c>
      <c r="D377" s="333" t="s">
        <v>1575</v>
      </c>
      <c r="E377" s="334">
        <v>41275</v>
      </c>
      <c r="F377" s="342">
        <v>41639</v>
      </c>
      <c r="G377" s="362">
        <v>160248</v>
      </c>
      <c r="H377" s="363">
        <v>704760</v>
      </c>
      <c r="I377" s="363">
        <v>5118063</v>
      </c>
      <c r="J377" s="363">
        <v>0</v>
      </c>
      <c r="K377" s="363">
        <v>0</v>
      </c>
      <c r="L377" s="363">
        <v>5822823</v>
      </c>
      <c r="M377" s="364">
        <v>366079</v>
      </c>
      <c r="N377" s="383">
        <v>0</v>
      </c>
      <c r="O377" s="457">
        <v>0</v>
      </c>
      <c r="P377" s="457">
        <v>0</v>
      </c>
      <c r="Q377" s="457">
        <v>0</v>
      </c>
      <c r="R377" s="457">
        <v>0</v>
      </c>
      <c r="S377" s="457">
        <v>0</v>
      </c>
      <c r="T377" s="458">
        <v>0</v>
      </c>
      <c r="U377" s="365">
        <v>5822823</v>
      </c>
      <c r="V377" s="366">
        <v>366079</v>
      </c>
      <c r="W377" s="366">
        <v>6188902</v>
      </c>
      <c r="X377" s="366">
        <v>102377</v>
      </c>
      <c r="Y377" s="366">
        <v>0</v>
      </c>
      <c r="Z377" s="366">
        <v>6291279</v>
      </c>
      <c r="AA377" s="367">
        <v>160248</v>
      </c>
      <c r="AB377" s="368">
        <f t="shared" si="33"/>
        <v>39.259641305975741</v>
      </c>
    </row>
    <row r="378" spans="1:28" ht="15" thickBot="1" x14ac:dyDescent="0.35">
      <c r="A378" s="4" t="s">
        <v>3263</v>
      </c>
      <c r="B378" s="338" t="s">
        <v>396</v>
      </c>
      <c r="C378" s="332" t="s">
        <v>378</v>
      </c>
      <c r="D378" s="333" t="s">
        <v>1145</v>
      </c>
      <c r="E378" s="334">
        <v>41456</v>
      </c>
      <c r="F378" s="342">
        <v>41820</v>
      </c>
      <c r="G378" s="362">
        <v>116445</v>
      </c>
      <c r="H378" s="363">
        <v>238590</v>
      </c>
      <c r="I378" s="363">
        <v>10321415</v>
      </c>
      <c r="J378" s="363">
        <v>0</v>
      </c>
      <c r="K378" s="363">
        <v>54516</v>
      </c>
      <c r="L378" s="363">
        <v>10614521</v>
      </c>
      <c r="M378" s="364">
        <v>1146877</v>
      </c>
      <c r="N378" s="351">
        <v>7534</v>
      </c>
      <c r="O378" s="348">
        <v>15437</v>
      </c>
      <c r="P378" s="457">
        <v>0</v>
      </c>
      <c r="Q378" s="457">
        <v>0</v>
      </c>
      <c r="R378" s="457">
        <v>0</v>
      </c>
      <c r="S378" s="348">
        <v>15437</v>
      </c>
      <c r="T378" s="349">
        <v>0</v>
      </c>
      <c r="U378" s="365">
        <v>10629958</v>
      </c>
      <c r="V378" s="366">
        <v>1146877</v>
      </c>
      <c r="W378" s="366">
        <v>11776835</v>
      </c>
      <c r="X378" s="366">
        <v>278348</v>
      </c>
      <c r="Y378" s="366">
        <v>0</v>
      </c>
      <c r="Z378" s="366">
        <v>12055183</v>
      </c>
      <c r="AA378" s="367">
        <v>123979</v>
      </c>
      <c r="AB378" s="368">
        <f t="shared" si="33"/>
        <v>97.235685075698299</v>
      </c>
    </row>
    <row r="379" spans="1:28" ht="15" thickBot="1" x14ac:dyDescent="0.35">
      <c r="A379" s="4" t="s">
        <v>3264</v>
      </c>
      <c r="B379" s="338" t="s">
        <v>397</v>
      </c>
      <c r="C379" s="332" t="s">
        <v>378</v>
      </c>
      <c r="D379" s="333" t="s">
        <v>1272</v>
      </c>
      <c r="E379" s="334">
        <v>41275</v>
      </c>
      <c r="F379" s="342">
        <v>41639</v>
      </c>
      <c r="G379" s="362">
        <v>395660</v>
      </c>
      <c r="H379" s="363">
        <v>803963</v>
      </c>
      <c r="I379" s="363">
        <v>13017579</v>
      </c>
      <c r="J379" s="446">
        <v>0</v>
      </c>
      <c r="K379" s="363">
        <v>8368</v>
      </c>
      <c r="L379" s="363">
        <v>13829910</v>
      </c>
      <c r="M379" s="364">
        <v>948172</v>
      </c>
      <c r="N379" s="383">
        <v>0</v>
      </c>
      <c r="O379" s="457">
        <v>0</v>
      </c>
      <c r="P379" s="457">
        <v>0</v>
      </c>
      <c r="Q379" s="457">
        <v>0</v>
      </c>
      <c r="R379" s="457">
        <v>0</v>
      </c>
      <c r="S379" s="457">
        <v>0</v>
      </c>
      <c r="T379" s="458">
        <v>0</v>
      </c>
      <c r="U379" s="365">
        <v>13829910</v>
      </c>
      <c r="V379" s="366">
        <v>948172</v>
      </c>
      <c r="W379" s="366">
        <v>14778082</v>
      </c>
      <c r="X379" s="366">
        <v>262215</v>
      </c>
      <c r="Y379" s="366">
        <v>0</v>
      </c>
      <c r="Z379" s="366">
        <v>15040297</v>
      </c>
      <c r="AA379" s="367">
        <v>395660</v>
      </c>
      <c r="AB379" s="368">
        <f t="shared" si="33"/>
        <v>38.013185563362484</v>
      </c>
    </row>
    <row r="380" spans="1:28" ht="15" thickBot="1" x14ac:dyDescent="0.35">
      <c r="A380" s="4" t="s">
        <v>3265</v>
      </c>
      <c r="B380" s="338" t="s">
        <v>398</v>
      </c>
      <c r="C380" s="332" t="s">
        <v>378</v>
      </c>
      <c r="D380" s="333" t="s">
        <v>1119</v>
      </c>
      <c r="E380" s="334">
        <v>41275</v>
      </c>
      <c r="F380" s="342">
        <v>41639</v>
      </c>
      <c r="G380" s="362">
        <v>61834</v>
      </c>
      <c r="H380" s="363">
        <v>202718</v>
      </c>
      <c r="I380" s="363">
        <v>1514850</v>
      </c>
      <c r="J380" s="446">
        <v>0</v>
      </c>
      <c r="K380" s="363">
        <v>1952</v>
      </c>
      <c r="L380" s="363">
        <v>1719520</v>
      </c>
      <c r="M380" s="364">
        <v>84505</v>
      </c>
      <c r="N380" s="383">
        <v>0</v>
      </c>
      <c r="O380" s="457">
        <v>0</v>
      </c>
      <c r="P380" s="457">
        <v>0</v>
      </c>
      <c r="Q380" s="457">
        <v>0</v>
      </c>
      <c r="R380" s="457">
        <v>0</v>
      </c>
      <c r="S380" s="457">
        <v>0</v>
      </c>
      <c r="T380" s="458">
        <v>0</v>
      </c>
      <c r="U380" s="365">
        <v>1719520</v>
      </c>
      <c r="V380" s="366">
        <v>84505</v>
      </c>
      <c r="W380" s="366">
        <v>1804025</v>
      </c>
      <c r="X380" s="366">
        <v>28994</v>
      </c>
      <c r="Y380" s="366">
        <v>0</v>
      </c>
      <c r="Z380" s="366">
        <v>1833019</v>
      </c>
      <c r="AA380" s="367">
        <v>61834</v>
      </c>
      <c r="AB380" s="368">
        <f t="shared" si="33"/>
        <v>29.644192515444576</v>
      </c>
    </row>
    <row r="381" spans="1:28" ht="15" thickBot="1" x14ac:dyDescent="0.35">
      <c r="A381" s="4" t="s">
        <v>3266</v>
      </c>
      <c r="B381" s="338" t="s">
        <v>399</v>
      </c>
      <c r="C381" s="332" t="s">
        <v>378</v>
      </c>
      <c r="D381" s="333" t="s">
        <v>1149</v>
      </c>
      <c r="E381" s="334">
        <v>41275</v>
      </c>
      <c r="F381" s="342">
        <v>41639</v>
      </c>
      <c r="G381" s="362">
        <v>96942</v>
      </c>
      <c r="H381" s="363">
        <v>78653</v>
      </c>
      <c r="I381" s="363">
        <v>3091639</v>
      </c>
      <c r="J381" s="363">
        <v>0</v>
      </c>
      <c r="K381" s="363">
        <v>0</v>
      </c>
      <c r="L381" s="363">
        <v>3170292</v>
      </c>
      <c r="M381" s="364">
        <v>178608</v>
      </c>
      <c r="N381" s="383">
        <v>0</v>
      </c>
      <c r="O381" s="457">
        <v>0</v>
      </c>
      <c r="P381" s="457">
        <v>0</v>
      </c>
      <c r="Q381" s="457">
        <v>0</v>
      </c>
      <c r="R381" s="457">
        <v>0</v>
      </c>
      <c r="S381" s="457">
        <v>0</v>
      </c>
      <c r="T381" s="458">
        <v>0</v>
      </c>
      <c r="U381" s="365">
        <v>3170292</v>
      </c>
      <c r="V381" s="366">
        <v>178608</v>
      </c>
      <c r="W381" s="366">
        <v>3348900</v>
      </c>
      <c r="X381" s="366">
        <v>48379</v>
      </c>
      <c r="Y381" s="366">
        <v>0</v>
      </c>
      <c r="Z381" s="366">
        <v>3397279</v>
      </c>
      <c r="AA381" s="367">
        <v>96942</v>
      </c>
      <c r="AB381" s="368">
        <f t="shared" si="33"/>
        <v>35.04444925831941</v>
      </c>
    </row>
    <row r="382" spans="1:28" ht="15" thickBot="1" x14ac:dyDescent="0.35">
      <c r="A382" s="4" t="s">
        <v>3267</v>
      </c>
      <c r="B382" s="338" t="s">
        <v>400</v>
      </c>
      <c r="C382" s="332" t="s">
        <v>378</v>
      </c>
      <c r="D382" s="333" t="s">
        <v>1669</v>
      </c>
      <c r="E382" s="334">
        <v>41275</v>
      </c>
      <c r="F382" s="342">
        <v>41639</v>
      </c>
      <c r="G382" s="362">
        <v>149955</v>
      </c>
      <c r="H382" s="363">
        <v>1341291</v>
      </c>
      <c r="I382" s="363">
        <v>5420679</v>
      </c>
      <c r="J382" s="363">
        <v>0</v>
      </c>
      <c r="K382" s="363">
        <v>0</v>
      </c>
      <c r="L382" s="363">
        <v>6761970</v>
      </c>
      <c r="M382" s="364">
        <v>272923</v>
      </c>
      <c r="N382" s="383">
        <v>0</v>
      </c>
      <c r="O382" s="348">
        <v>0</v>
      </c>
      <c r="P382" s="348">
        <v>0</v>
      </c>
      <c r="Q382" s="348">
        <v>0</v>
      </c>
      <c r="R382" s="348">
        <v>0</v>
      </c>
      <c r="S382" s="348">
        <v>0</v>
      </c>
      <c r="T382" s="349">
        <v>0</v>
      </c>
      <c r="U382" s="365">
        <v>6761970</v>
      </c>
      <c r="V382" s="366">
        <v>272923</v>
      </c>
      <c r="W382" s="366">
        <v>7034893</v>
      </c>
      <c r="X382" s="366">
        <v>74836</v>
      </c>
      <c r="Y382" s="366">
        <v>0</v>
      </c>
      <c r="Z382" s="366">
        <v>7109729</v>
      </c>
      <c r="AA382" s="367">
        <v>149955</v>
      </c>
      <c r="AB382" s="368">
        <f t="shared" si="33"/>
        <v>47.41241705845087</v>
      </c>
    </row>
    <row r="383" spans="1:28" ht="15" thickBot="1" x14ac:dyDescent="0.35">
      <c r="A383" s="4" t="s">
        <v>3268</v>
      </c>
      <c r="B383" s="338" t="s">
        <v>401</v>
      </c>
      <c r="C383" s="332" t="s">
        <v>378</v>
      </c>
      <c r="D383" s="333" t="s">
        <v>1489</v>
      </c>
      <c r="E383" s="334">
        <v>41275</v>
      </c>
      <c r="F383" s="342">
        <v>41639</v>
      </c>
      <c r="G383" s="362">
        <v>119450</v>
      </c>
      <c r="H383" s="363">
        <v>204403</v>
      </c>
      <c r="I383" s="363">
        <v>2281796</v>
      </c>
      <c r="J383" s="363">
        <v>0</v>
      </c>
      <c r="K383" s="363">
        <v>187015</v>
      </c>
      <c r="L383" s="363">
        <v>2673214</v>
      </c>
      <c r="M383" s="364">
        <v>0</v>
      </c>
      <c r="N383" s="383">
        <v>0</v>
      </c>
      <c r="O383" s="348">
        <v>0</v>
      </c>
      <c r="P383" s="348">
        <v>0</v>
      </c>
      <c r="Q383" s="348">
        <v>0</v>
      </c>
      <c r="R383" s="348">
        <v>0</v>
      </c>
      <c r="S383" s="348">
        <v>0</v>
      </c>
      <c r="T383" s="349">
        <v>0</v>
      </c>
      <c r="U383" s="365">
        <v>2673214</v>
      </c>
      <c r="V383" s="366">
        <v>0</v>
      </c>
      <c r="W383" s="366">
        <v>2673214</v>
      </c>
      <c r="X383" s="366">
        <v>35183</v>
      </c>
      <c r="Y383" s="366">
        <v>0</v>
      </c>
      <c r="Z383" s="366">
        <v>2708397</v>
      </c>
      <c r="AA383" s="367">
        <v>119450</v>
      </c>
      <c r="AB383" s="368">
        <f t="shared" si="33"/>
        <v>22.673897028045207</v>
      </c>
    </row>
    <row r="384" spans="1:28" ht="15" thickBot="1" x14ac:dyDescent="0.35">
      <c r="A384" s="4" t="s">
        <v>3269</v>
      </c>
      <c r="B384" s="338" t="s">
        <v>402</v>
      </c>
      <c r="C384" s="332" t="s">
        <v>378</v>
      </c>
      <c r="D384" s="333" t="s">
        <v>1075</v>
      </c>
      <c r="E384" s="334">
        <v>41456</v>
      </c>
      <c r="F384" s="342">
        <v>41820</v>
      </c>
      <c r="G384" s="362">
        <v>55224</v>
      </c>
      <c r="H384" s="363">
        <v>73540</v>
      </c>
      <c r="I384" s="363">
        <v>0</v>
      </c>
      <c r="J384" s="363">
        <v>2276337</v>
      </c>
      <c r="K384" s="363">
        <v>267316</v>
      </c>
      <c r="L384" s="363">
        <v>2617193</v>
      </c>
      <c r="M384" s="364">
        <v>198454</v>
      </c>
      <c r="N384" s="351">
        <v>150</v>
      </c>
      <c r="O384" s="348">
        <v>0</v>
      </c>
      <c r="P384" s="348">
        <v>0</v>
      </c>
      <c r="Q384" s="348">
        <v>5787</v>
      </c>
      <c r="R384" s="348">
        <v>0</v>
      </c>
      <c r="S384" s="348">
        <v>5787</v>
      </c>
      <c r="T384" s="349">
        <v>0</v>
      </c>
      <c r="U384" s="365">
        <v>2622980</v>
      </c>
      <c r="V384" s="366">
        <v>198454</v>
      </c>
      <c r="W384" s="366">
        <v>2821434</v>
      </c>
      <c r="X384" s="366">
        <v>30103</v>
      </c>
      <c r="Y384" s="366">
        <v>0</v>
      </c>
      <c r="Z384" s="366">
        <v>2851537</v>
      </c>
      <c r="AA384" s="367">
        <v>55374</v>
      </c>
      <c r="AB384" s="368">
        <f t="shared" si="33"/>
        <v>51.495954780221766</v>
      </c>
    </row>
    <row r="385" spans="1:28" ht="15" thickBot="1" x14ac:dyDescent="0.35">
      <c r="A385" s="4" t="s">
        <v>3270</v>
      </c>
      <c r="B385" s="338" t="s">
        <v>403</v>
      </c>
      <c r="C385" s="332" t="s">
        <v>378</v>
      </c>
      <c r="D385" s="333" t="s">
        <v>1075</v>
      </c>
      <c r="E385" s="334">
        <v>41456</v>
      </c>
      <c r="F385" s="342">
        <v>41820</v>
      </c>
      <c r="G385" s="362">
        <v>59515</v>
      </c>
      <c r="H385" s="446">
        <v>0</v>
      </c>
      <c r="I385" s="363">
        <v>599440</v>
      </c>
      <c r="J385" s="446">
        <v>0</v>
      </c>
      <c r="K385" s="446">
        <v>0</v>
      </c>
      <c r="L385" s="363">
        <v>599440</v>
      </c>
      <c r="M385" s="364">
        <v>13000</v>
      </c>
      <c r="N385" s="383">
        <v>0</v>
      </c>
      <c r="O385" s="348">
        <v>0</v>
      </c>
      <c r="P385" s="348">
        <v>0</v>
      </c>
      <c r="Q385" s="457">
        <v>0</v>
      </c>
      <c r="R385" s="457">
        <v>0</v>
      </c>
      <c r="S385" s="348">
        <v>0</v>
      </c>
      <c r="T385" s="458">
        <v>0</v>
      </c>
      <c r="U385" s="365">
        <v>599440</v>
      </c>
      <c r="V385" s="366">
        <v>13000</v>
      </c>
      <c r="W385" s="366">
        <v>612440</v>
      </c>
      <c r="X385" s="366">
        <v>79000</v>
      </c>
      <c r="Y385" s="366">
        <v>0</v>
      </c>
      <c r="Z385" s="366">
        <v>691440</v>
      </c>
      <c r="AA385" s="367">
        <v>59515</v>
      </c>
      <c r="AB385" s="368">
        <f t="shared" si="33"/>
        <v>11.617911450894733</v>
      </c>
    </row>
    <row r="386" spans="1:28" ht="15" thickBot="1" x14ac:dyDescent="0.35">
      <c r="A386" s="4" t="s">
        <v>3271</v>
      </c>
      <c r="B386" s="338" t="s">
        <v>404</v>
      </c>
      <c r="C386" s="332" t="s">
        <v>378</v>
      </c>
      <c r="D386" s="333" t="s">
        <v>1145</v>
      </c>
      <c r="E386" s="334">
        <v>41275</v>
      </c>
      <c r="F386" s="342">
        <v>41639</v>
      </c>
      <c r="G386" s="362">
        <v>52170</v>
      </c>
      <c r="H386" s="363">
        <v>117676</v>
      </c>
      <c r="I386" s="363">
        <v>3341177</v>
      </c>
      <c r="J386" s="363">
        <v>0</v>
      </c>
      <c r="K386" s="363">
        <v>0</v>
      </c>
      <c r="L386" s="363">
        <v>3458853</v>
      </c>
      <c r="M386" s="364">
        <v>206303</v>
      </c>
      <c r="N386" s="383">
        <v>0</v>
      </c>
      <c r="O386" s="457">
        <v>0</v>
      </c>
      <c r="P386" s="457">
        <v>0</v>
      </c>
      <c r="Q386" s="457">
        <v>0</v>
      </c>
      <c r="R386" s="457">
        <v>0</v>
      </c>
      <c r="S386" s="457">
        <v>0</v>
      </c>
      <c r="T386" s="458">
        <v>0</v>
      </c>
      <c r="U386" s="365">
        <v>3458853</v>
      </c>
      <c r="V386" s="366">
        <v>206303</v>
      </c>
      <c r="W386" s="366">
        <v>3665156</v>
      </c>
      <c r="X386" s="366">
        <v>26036</v>
      </c>
      <c r="Y386" s="366">
        <v>0</v>
      </c>
      <c r="Z386" s="366">
        <v>3691192</v>
      </c>
      <c r="AA386" s="367">
        <v>52170</v>
      </c>
      <c r="AB386" s="368">
        <f t="shared" si="33"/>
        <v>70.75315315315315</v>
      </c>
    </row>
    <row r="387" spans="1:28" ht="15" thickBot="1" x14ac:dyDescent="0.35">
      <c r="A387" s="4" t="s">
        <v>3272</v>
      </c>
      <c r="B387" s="338" t="s">
        <v>405</v>
      </c>
      <c r="C387" s="332" t="s">
        <v>378</v>
      </c>
      <c r="D387" s="333" t="s">
        <v>1214</v>
      </c>
      <c r="E387" s="334">
        <v>41456</v>
      </c>
      <c r="F387" s="342">
        <v>41820</v>
      </c>
      <c r="G387" s="362">
        <v>57737</v>
      </c>
      <c r="H387" s="363">
        <v>208813</v>
      </c>
      <c r="I387" s="363">
        <v>2598277</v>
      </c>
      <c r="J387" s="363">
        <v>0</v>
      </c>
      <c r="K387" s="363">
        <v>0</v>
      </c>
      <c r="L387" s="363">
        <v>2807090</v>
      </c>
      <c r="M387" s="364">
        <v>614809</v>
      </c>
      <c r="N387" s="351">
        <v>66953</v>
      </c>
      <c r="O387" s="348">
        <v>242143</v>
      </c>
      <c r="P387" s="457">
        <v>0</v>
      </c>
      <c r="Q387" s="457">
        <v>0</v>
      </c>
      <c r="R387" s="348">
        <v>736197</v>
      </c>
      <c r="S387" s="348">
        <v>978340</v>
      </c>
      <c r="T387" s="349">
        <v>49238</v>
      </c>
      <c r="U387" s="365">
        <v>3785430</v>
      </c>
      <c r="V387" s="366">
        <v>664047</v>
      </c>
      <c r="W387" s="366">
        <v>4449477</v>
      </c>
      <c r="X387" s="366">
        <v>179187</v>
      </c>
      <c r="Y387" s="366">
        <v>0</v>
      </c>
      <c r="Z387" s="366">
        <v>4628664</v>
      </c>
      <c r="AA387" s="367">
        <v>124690</v>
      </c>
      <c r="AB387" s="368">
        <f t="shared" si="33"/>
        <v>37.121373005052533</v>
      </c>
    </row>
    <row r="388" spans="1:28" ht="15" thickBot="1" x14ac:dyDescent="0.35">
      <c r="A388" s="4" t="s">
        <v>3273</v>
      </c>
      <c r="B388" s="338" t="s">
        <v>406</v>
      </c>
      <c r="C388" s="332" t="s">
        <v>378</v>
      </c>
      <c r="D388" s="333" t="s">
        <v>1075</v>
      </c>
      <c r="E388" s="334">
        <v>41275</v>
      </c>
      <c r="F388" s="342">
        <v>41639</v>
      </c>
      <c r="G388" s="362">
        <v>70995</v>
      </c>
      <c r="H388" s="363">
        <v>94284</v>
      </c>
      <c r="I388" s="363">
        <v>2297640</v>
      </c>
      <c r="J388" s="363">
        <v>0</v>
      </c>
      <c r="K388" s="363">
        <v>0</v>
      </c>
      <c r="L388" s="363">
        <v>2391924</v>
      </c>
      <c r="M388" s="364">
        <v>744738</v>
      </c>
      <c r="N388" s="351">
        <v>29490</v>
      </c>
      <c r="O388" s="348">
        <v>39166</v>
      </c>
      <c r="P388" s="348">
        <v>630372</v>
      </c>
      <c r="Q388" s="348">
        <v>0</v>
      </c>
      <c r="R388" s="348">
        <v>423747</v>
      </c>
      <c r="S388" s="348">
        <v>1093285</v>
      </c>
      <c r="T388" s="349">
        <v>0</v>
      </c>
      <c r="U388" s="365">
        <v>3485209</v>
      </c>
      <c r="V388" s="366">
        <v>744738</v>
      </c>
      <c r="W388" s="366">
        <v>4229947</v>
      </c>
      <c r="X388" s="366">
        <v>92098</v>
      </c>
      <c r="Y388" s="366">
        <v>0</v>
      </c>
      <c r="Z388" s="366">
        <v>4322045</v>
      </c>
      <c r="AA388" s="367">
        <v>100485</v>
      </c>
      <c r="AB388" s="368">
        <f t="shared" si="33"/>
        <v>43.011842563566702</v>
      </c>
    </row>
    <row r="389" spans="1:28" ht="15" thickBot="1" x14ac:dyDescent="0.35">
      <c r="A389" s="4" t="s">
        <v>3274</v>
      </c>
      <c r="B389" s="338" t="s">
        <v>407</v>
      </c>
      <c r="C389" s="332" t="s">
        <v>378</v>
      </c>
      <c r="D389" s="333" t="s">
        <v>1075</v>
      </c>
      <c r="E389" s="334">
        <v>41456</v>
      </c>
      <c r="F389" s="342">
        <v>41820</v>
      </c>
      <c r="G389" s="362">
        <v>57236</v>
      </c>
      <c r="H389" s="363">
        <v>76012</v>
      </c>
      <c r="I389" s="363">
        <v>2015850</v>
      </c>
      <c r="J389" s="363">
        <v>0</v>
      </c>
      <c r="K389" s="363">
        <v>0</v>
      </c>
      <c r="L389" s="363">
        <v>2091862</v>
      </c>
      <c r="M389" s="364">
        <v>133131</v>
      </c>
      <c r="N389" s="383">
        <v>0</v>
      </c>
      <c r="O389" s="457">
        <v>0</v>
      </c>
      <c r="P389" s="457">
        <v>0</v>
      </c>
      <c r="Q389" s="457">
        <v>0</v>
      </c>
      <c r="R389" s="457">
        <v>0</v>
      </c>
      <c r="S389" s="457">
        <v>0</v>
      </c>
      <c r="T389" s="458">
        <v>0</v>
      </c>
      <c r="U389" s="365">
        <v>2091862</v>
      </c>
      <c r="V389" s="366">
        <v>133131</v>
      </c>
      <c r="W389" s="366">
        <v>2224993</v>
      </c>
      <c r="X389" s="366">
        <v>31014</v>
      </c>
      <c r="Y389" s="366">
        <v>0</v>
      </c>
      <c r="Z389" s="366">
        <v>2256007</v>
      </c>
      <c r="AA389" s="367">
        <v>57236</v>
      </c>
      <c r="AB389" s="368">
        <f t="shared" si="33"/>
        <v>39.415874624362289</v>
      </c>
    </row>
    <row r="390" spans="1:28" ht="15" thickBot="1" x14ac:dyDescent="0.35">
      <c r="A390" s="4" t="s">
        <v>3275</v>
      </c>
      <c r="B390" s="338" t="s">
        <v>408</v>
      </c>
      <c r="C390" s="332" t="s">
        <v>378</v>
      </c>
      <c r="D390" s="333" t="s">
        <v>1849</v>
      </c>
      <c r="E390" s="334">
        <v>41275</v>
      </c>
      <c r="F390" s="342">
        <v>41639</v>
      </c>
      <c r="G390" s="362">
        <v>158267</v>
      </c>
      <c r="H390" s="363">
        <v>699379</v>
      </c>
      <c r="I390" s="363">
        <v>3885289</v>
      </c>
      <c r="J390" s="363">
        <v>8000</v>
      </c>
      <c r="K390" s="363">
        <v>0</v>
      </c>
      <c r="L390" s="363">
        <v>4592668</v>
      </c>
      <c r="M390" s="364">
        <v>259337</v>
      </c>
      <c r="N390" s="351">
        <v>2045</v>
      </c>
      <c r="O390" s="348">
        <v>1287</v>
      </c>
      <c r="P390" s="348">
        <v>0</v>
      </c>
      <c r="Q390" s="348">
        <v>0</v>
      </c>
      <c r="R390" s="348">
        <v>0</v>
      </c>
      <c r="S390" s="348">
        <v>1287</v>
      </c>
      <c r="T390" s="458">
        <v>0</v>
      </c>
      <c r="U390" s="365">
        <v>4593955</v>
      </c>
      <c r="V390" s="366">
        <v>259337</v>
      </c>
      <c r="W390" s="366">
        <v>4853292</v>
      </c>
      <c r="X390" s="366">
        <v>121773</v>
      </c>
      <c r="Y390" s="366">
        <v>0</v>
      </c>
      <c r="Z390" s="366">
        <v>4975065</v>
      </c>
      <c r="AA390" s="367">
        <v>160312</v>
      </c>
      <c r="AB390" s="368">
        <f t="shared" si="33"/>
        <v>31.033640650731073</v>
      </c>
    </row>
    <row r="391" spans="1:28" ht="15" thickBot="1" x14ac:dyDescent="0.35">
      <c r="A391" s="4" t="s">
        <v>3276</v>
      </c>
      <c r="B391" s="338" t="s">
        <v>409</v>
      </c>
      <c r="C391" s="332" t="s">
        <v>378</v>
      </c>
      <c r="D391" s="333" t="s">
        <v>1134</v>
      </c>
      <c r="E391" s="334">
        <v>41456</v>
      </c>
      <c r="F391" s="342">
        <v>41820</v>
      </c>
      <c r="G391" s="362">
        <v>59715</v>
      </c>
      <c r="H391" s="363">
        <v>48222</v>
      </c>
      <c r="I391" s="363">
        <v>0</v>
      </c>
      <c r="J391" s="363">
        <v>1236456</v>
      </c>
      <c r="K391" s="363">
        <v>0</v>
      </c>
      <c r="L391" s="363">
        <v>1284678</v>
      </c>
      <c r="M391" s="364">
        <v>97389</v>
      </c>
      <c r="N391" s="383">
        <v>0</v>
      </c>
      <c r="O391" s="457">
        <v>0</v>
      </c>
      <c r="P391" s="457">
        <v>0</v>
      </c>
      <c r="Q391" s="457">
        <v>0</v>
      </c>
      <c r="R391" s="457">
        <v>0</v>
      </c>
      <c r="S391" s="457">
        <v>0</v>
      </c>
      <c r="T391" s="458">
        <v>0</v>
      </c>
      <c r="U391" s="365">
        <v>1284678</v>
      </c>
      <c r="V391" s="366">
        <v>97389</v>
      </c>
      <c r="W391" s="366">
        <v>1382067</v>
      </c>
      <c r="X391" s="366">
        <v>35195</v>
      </c>
      <c r="Y391" s="366">
        <v>0</v>
      </c>
      <c r="Z391" s="366">
        <v>1417262</v>
      </c>
      <c r="AA391" s="367">
        <v>59715</v>
      </c>
      <c r="AB391" s="368">
        <f t="shared" si="33"/>
        <v>23.733768734823744</v>
      </c>
    </row>
    <row r="392" spans="1:28" ht="15" thickBot="1" x14ac:dyDescent="0.35">
      <c r="A392" s="4" t="s">
        <v>3277</v>
      </c>
      <c r="B392" s="338" t="s">
        <v>410</v>
      </c>
      <c r="C392" s="332" t="s">
        <v>378</v>
      </c>
      <c r="D392" s="333" t="s">
        <v>1134</v>
      </c>
      <c r="E392" s="334">
        <v>41275</v>
      </c>
      <c r="F392" s="342">
        <v>41639</v>
      </c>
      <c r="G392" s="362">
        <v>73804</v>
      </c>
      <c r="H392" s="363">
        <v>46442</v>
      </c>
      <c r="I392" s="363">
        <v>0</v>
      </c>
      <c r="J392" s="363">
        <v>923555</v>
      </c>
      <c r="K392" s="446">
        <v>0</v>
      </c>
      <c r="L392" s="363">
        <v>969997</v>
      </c>
      <c r="M392" s="364">
        <v>38742</v>
      </c>
      <c r="N392" s="383">
        <v>0</v>
      </c>
      <c r="O392" s="457">
        <v>0</v>
      </c>
      <c r="P392" s="457">
        <v>0</v>
      </c>
      <c r="Q392" s="457">
        <v>0</v>
      </c>
      <c r="R392" s="457">
        <v>0</v>
      </c>
      <c r="S392" s="457">
        <v>0</v>
      </c>
      <c r="T392" s="458">
        <v>0</v>
      </c>
      <c r="U392" s="365">
        <v>969997</v>
      </c>
      <c r="V392" s="366">
        <v>38742</v>
      </c>
      <c r="W392" s="366">
        <v>1008739</v>
      </c>
      <c r="X392" s="366">
        <v>36832</v>
      </c>
      <c r="Y392" s="366">
        <v>0</v>
      </c>
      <c r="Z392" s="366">
        <v>1045571</v>
      </c>
      <c r="AA392" s="367">
        <v>73804</v>
      </c>
      <c r="AB392" s="368">
        <f t="shared" si="33"/>
        <v>14.166860874749336</v>
      </c>
    </row>
    <row r="393" spans="1:28" ht="15" thickBot="1" x14ac:dyDescent="0.35">
      <c r="A393" s="4" t="s">
        <v>3278</v>
      </c>
      <c r="B393" s="338" t="s">
        <v>411</v>
      </c>
      <c r="C393" s="332" t="s">
        <v>378</v>
      </c>
      <c r="D393" s="333" t="s">
        <v>1075</v>
      </c>
      <c r="E393" s="334">
        <v>41456</v>
      </c>
      <c r="F393" s="342">
        <v>41820</v>
      </c>
      <c r="G393" s="362">
        <v>71739</v>
      </c>
      <c r="H393" s="363">
        <v>113000</v>
      </c>
      <c r="I393" s="363">
        <v>6523938</v>
      </c>
      <c r="J393" s="363">
        <v>0</v>
      </c>
      <c r="K393" s="363">
        <v>117813</v>
      </c>
      <c r="L393" s="363">
        <v>6754751</v>
      </c>
      <c r="M393" s="364">
        <v>0</v>
      </c>
      <c r="N393" s="351">
        <v>4075</v>
      </c>
      <c r="O393" s="457">
        <v>0</v>
      </c>
      <c r="P393" s="348">
        <v>120313</v>
      </c>
      <c r="Q393" s="457">
        <v>0</v>
      </c>
      <c r="R393" s="457">
        <v>0</v>
      </c>
      <c r="S393" s="348">
        <v>120313</v>
      </c>
      <c r="T393" s="458">
        <v>0</v>
      </c>
      <c r="U393" s="365">
        <v>6875064</v>
      </c>
      <c r="V393" s="366">
        <v>0</v>
      </c>
      <c r="W393" s="366">
        <v>6875064</v>
      </c>
      <c r="X393" s="366">
        <v>23619</v>
      </c>
      <c r="Y393" s="366">
        <v>0</v>
      </c>
      <c r="Z393" s="366">
        <v>6898683</v>
      </c>
      <c r="AA393" s="367">
        <v>75814</v>
      </c>
      <c r="AB393" s="368">
        <f t="shared" si="33"/>
        <v>90.994842641200833</v>
      </c>
    </row>
    <row r="394" spans="1:28" ht="15" thickBot="1" x14ac:dyDescent="0.35">
      <c r="A394" s="4" t="s">
        <v>3279</v>
      </c>
      <c r="B394" s="338" t="s">
        <v>412</v>
      </c>
      <c r="C394" s="332" t="s">
        <v>378</v>
      </c>
      <c r="D394" s="333" t="s">
        <v>1134</v>
      </c>
      <c r="E394" s="334">
        <v>41456</v>
      </c>
      <c r="F394" s="342">
        <v>41820</v>
      </c>
      <c r="G394" s="362">
        <v>129699</v>
      </c>
      <c r="H394" s="363">
        <v>104736</v>
      </c>
      <c r="I394" s="363">
        <v>0</v>
      </c>
      <c r="J394" s="363">
        <v>2027274</v>
      </c>
      <c r="K394" s="363">
        <v>0</v>
      </c>
      <c r="L394" s="363">
        <v>2132010</v>
      </c>
      <c r="M394" s="364">
        <v>133095</v>
      </c>
      <c r="N394" s="383">
        <v>0</v>
      </c>
      <c r="O394" s="457">
        <v>0</v>
      </c>
      <c r="P394" s="457">
        <v>0</v>
      </c>
      <c r="Q394" s="457">
        <v>0</v>
      </c>
      <c r="R394" s="457">
        <v>0</v>
      </c>
      <c r="S394" s="457">
        <v>0</v>
      </c>
      <c r="T394" s="458">
        <v>0</v>
      </c>
      <c r="U394" s="365">
        <v>2132010</v>
      </c>
      <c r="V394" s="366">
        <v>133095</v>
      </c>
      <c r="W394" s="366">
        <v>2265105</v>
      </c>
      <c r="X394" s="366">
        <v>70279</v>
      </c>
      <c r="Y394" s="366">
        <v>7079</v>
      </c>
      <c r="Z394" s="366">
        <v>2342463</v>
      </c>
      <c r="AA394" s="367">
        <v>129699</v>
      </c>
      <c r="AB394" s="368">
        <f t="shared" si="33"/>
        <v>18.060763768417644</v>
      </c>
    </row>
    <row r="395" spans="1:28" ht="15" thickBot="1" x14ac:dyDescent="0.35">
      <c r="A395" s="4" t="s">
        <v>3280</v>
      </c>
      <c r="B395" s="338" t="s">
        <v>413</v>
      </c>
      <c r="C395" s="332" t="s">
        <v>378</v>
      </c>
      <c r="D395" s="333" t="s">
        <v>1418</v>
      </c>
      <c r="E395" s="334">
        <v>41275</v>
      </c>
      <c r="F395" s="342">
        <v>41639</v>
      </c>
      <c r="G395" s="362">
        <v>87178</v>
      </c>
      <c r="H395" s="363">
        <v>217328</v>
      </c>
      <c r="I395" s="363">
        <v>4037344</v>
      </c>
      <c r="J395" s="363">
        <v>0</v>
      </c>
      <c r="K395" s="363">
        <v>0</v>
      </c>
      <c r="L395" s="363">
        <v>4254672</v>
      </c>
      <c r="M395" s="364">
        <v>253367</v>
      </c>
      <c r="N395" s="351">
        <v>10218</v>
      </c>
      <c r="O395" s="348">
        <v>38634</v>
      </c>
      <c r="P395" s="457">
        <v>0</v>
      </c>
      <c r="Q395" s="457">
        <v>0</v>
      </c>
      <c r="R395" s="457">
        <v>0</v>
      </c>
      <c r="S395" s="348">
        <v>38634</v>
      </c>
      <c r="T395" s="458">
        <v>0</v>
      </c>
      <c r="U395" s="365">
        <v>4293306</v>
      </c>
      <c r="V395" s="366">
        <v>253367</v>
      </c>
      <c r="W395" s="366">
        <v>4546673</v>
      </c>
      <c r="X395" s="366">
        <v>89678</v>
      </c>
      <c r="Y395" s="366">
        <v>0</v>
      </c>
      <c r="Z395" s="366">
        <v>4636351</v>
      </c>
      <c r="AA395" s="367">
        <v>97396</v>
      </c>
      <c r="AB395" s="368">
        <f t="shared" si="33"/>
        <v>47.603094582939754</v>
      </c>
    </row>
    <row r="396" spans="1:28" ht="15" thickBot="1" x14ac:dyDescent="0.35">
      <c r="A396" s="4" t="s">
        <v>3281</v>
      </c>
      <c r="B396" s="338" t="s">
        <v>414</v>
      </c>
      <c r="C396" s="332" t="s">
        <v>378</v>
      </c>
      <c r="D396" s="333" t="s">
        <v>1075</v>
      </c>
      <c r="E396" s="334">
        <v>41456</v>
      </c>
      <c r="F396" s="342">
        <v>41820</v>
      </c>
      <c r="G396" s="362">
        <v>80980</v>
      </c>
      <c r="H396" s="363">
        <v>99000</v>
      </c>
      <c r="I396" s="363">
        <v>2956000</v>
      </c>
      <c r="J396" s="363">
        <v>0</v>
      </c>
      <c r="K396" s="363">
        <v>17000</v>
      </c>
      <c r="L396" s="363">
        <v>3072000</v>
      </c>
      <c r="M396" s="364">
        <v>174990</v>
      </c>
      <c r="N396" s="383">
        <v>0</v>
      </c>
      <c r="O396" s="457">
        <v>0</v>
      </c>
      <c r="P396" s="457">
        <v>0</v>
      </c>
      <c r="Q396" s="457">
        <v>0</v>
      </c>
      <c r="R396" s="457">
        <v>0</v>
      </c>
      <c r="S396" s="457">
        <v>0</v>
      </c>
      <c r="T396" s="458">
        <v>0</v>
      </c>
      <c r="U396" s="365">
        <v>3072000</v>
      </c>
      <c r="V396" s="366">
        <v>174990</v>
      </c>
      <c r="W396" s="366">
        <v>3246990</v>
      </c>
      <c r="X396" s="366">
        <v>15000</v>
      </c>
      <c r="Y396" s="366">
        <v>0</v>
      </c>
      <c r="Z396" s="366">
        <v>3261990</v>
      </c>
      <c r="AA396" s="367">
        <v>80980</v>
      </c>
      <c r="AB396" s="368">
        <f t="shared" si="33"/>
        <v>40.281427512966161</v>
      </c>
    </row>
    <row r="397" spans="1:28" ht="15" thickBot="1" x14ac:dyDescent="0.35">
      <c r="A397" s="4" t="s">
        <v>3282</v>
      </c>
      <c r="B397" s="338" t="s">
        <v>415</v>
      </c>
      <c r="C397" s="332" t="s">
        <v>378</v>
      </c>
      <c r="D397" s="333" t="s">
        <v>1134</v>
      </c>
      <c r="E397" s="334">
        <v>41456</v>
      </c>
      <c r="F397" s="342">
        <v>41820</v>
      </c>
      <c r="G397" s="362">
        <v>134056</v>
      </c>
      <c r="H397" s="363">
        <v>108254</v>
      </c>
      <c r="I397" s="363">
        <v>4209363</v>
      </c>
      <c r="J397" s="363">
        <v>0</v>
      </c>
      <c r="K397" s="363">
        <v>0</v>
      </c>
      <c r="L397" s="363">
        <v>4317617</v>
      </c>
      <c r="M397" s="364">
        <v>112615</v>
      </c>
      <c r="N397" s="383">
        <v>0</v>
      </c>
      <c r="O397" s="457">
        <v>0</v>
      </c>
      <c r="P397" s="457">
        <v>0</v>
      </c>
      <c r="Q397" s="457">
        <v>0</v>
      </c>
      <c r="R397" s="457">
        <v>0</v>
      </c>
      <c r="S397" s="457">
        <v>0</v>
      </c>
      <c r="T397" s="458">
        <v>0</v>
      </c>
      <c r="U397" s="365">
        <v>4317617</v>
      </c>
      <c r="V397" s="366">
        <v>112615</v>
      </c>
      <c r="W397" s="366">
        <v>4430232</v>
      </c>
      <c r="X397" s="366">
        <v>79011</v>
      </c>
      <c r="Y397" s="366">
        <v>0</v>
      </c>
      <c r="Z397" s="366">
        <v>4509243</v>
      </c>
      <c r="AA397" s="367">
        <v>134056</v>
      </c>
      <c r="AB397" s="368">
        <f t="shared" si="33"/>
        <v>33.63700990630781</v>
      </c>
    </row>
    <row r="398" spans="1:28" ht="15" thickBot="1" x14ac:dyDescent="0.35">
      <c r="A398" s="4" t="s">
        <v>3283</v>
      </c>
      <c r="B398" s="338" t="s">
        <v>416</v>
      </c>
      <c r="C398" s="332" t="s">
        <v>378</v>
      </c>
      <c r="D398" s="333" t="s">
        <v>1075</v>
      </c>
      <c r="E398" s="334">
        <v>41275</v>
      </c>
      <c r="F398" s="342">
        <v>41639</v>
      </c>
      <c r="G398" s="362">
        <v>71707</v>
      </c>
      <c r="H398" s="363">
        <v>95616</v>
      </c>
      <c r="I398" s="363">
        <v>1745324</v>
      </c>
      <c r="J398" s="363">
        <v>0</v>
      </c>
      <c r="K398" s="363">
        <v>10445</v>
      </c>
      <c r="L398" s="363">
        <v>1851385</v>
      </c>
      <c r="M398" s="364">
        <v>66865</v>
      </c>
      <c r="N398" s="351">
        <v>290</v>
      </c>
      <c r="O398" s="348">
        <v>0</v>
      </c>
      <c r="P398" s="348">
        <v>0</v>
      </c>
      <c r="Q398" s="348">
        <v>0</v>
      </c>
      <c r="R398" s="348">
        <v>0</v>
      </c>
      <c r="S398" s="348">
        <v>0</v>
      </c>
      <c r="T398" s="349">
        <v>0</v>
      </c>
      <c r="U398" s="365">
        <v>1851385</v>
      </c>
      <c r="V398" s="366">
        <v>66865</v>
      </c>
      <c r="W398" s="366">
        <v>1918250</v>
      </c>
      <c r="X398" s="366">
        <v>35930</v>
      </c>
      <c r="Y398" s="366">
        <v>0</v>
      </c>
      <c r="Z398" s="366">
        <v>1954180</v>
      </c>
      <c r="AA398" s="367">
        <v>71997</v>
      </c>
      <c r="AB398" s="368">
        <f t="shared" si="33"/>
        <v>27.142519827215022</v>
      </c>
    </row>
    <row r="399" spans="1:28" ht="15" thickBot="1" x14ac:dyDescent="0.35">
      <c r="A399" s="45" t="s">
        <v>3288</v>
      </c>
      <c r="B399" s="338" t="s">
        <v>417</v>
      </c>
      <c r="C399" s="332" t="s">
        <v>378</v>
      </c>
      <c r="D399" s="333" t="s">
        <v>1149</v>
      </c>
      <c r="E399" s="334">
        <v>41548</v>
      </c>
      <c r="F399" s="342">
        <v>41912</v>
      </c>
      <c r="G399" s="362">
        <v>230343</v>
      </c>
      <c r="H399" s="363">
        <v>482104</v>
      </c>
      <c r="I399" s="363">
        <v>354660</v>
      </c>
      <c r="J399" s="363">
        <v>2031052</v>
      </c>
      <c r="K399" s="363">
        <v>432380</v>
      </c>
      <c r="L399" s="363">
        <v>3300196</v>
      </c>
      <c r="M399" s="364">
        <v>137556</v>
      </c>
      <c r="N399" s="383">
        <v>0</v>
      </c>
      <c r="O399" s="457">
        <v>0</v>
      </c>
      <c r="P399" s="457">
        <v>0</v>
      </c>
      <c r="Q399" s="457">
        <v>0</v>
      </c>
      <c r="R399" s="457">
        <v>0</v>
      </c>
      <c r="S399" s="457">
        <v>0</v>
      </c>
      <c r="T399" s="458">
        <v>0</v>
      </c>
      <c r="U399" s="365">
        <v>3300196</v>
      </c>
      <c r="V399" s="366">
        <v>137556</v>
      </c>
      <c r="W399" s="366">
        <v>3437752</v>
      </c>
      <c r="X399" s="366">
        <v>137617</v>
      </c>
      <c r="Y399" s="366">
        <v>46632</v>
      </c>
      <c r="Z399" s="366">
        <v>3622001</v>
      </c>
      <c r="AA399" s="367">
        <v>230343</v>
      </c>
      <c r="AB399" s="368">
        <f t="shared" si="33"/>
        <v>15.724380597630491</v>
      </c>
    </row>
    <row r="400" spans="1:28" ht="15" thickBot="1" x14ac:dyDescent="0.35">
      <c r="A400" s="4" t="s">
        <v>3284</v>
      </c>
      <c r="B400" s="338" t="s">
        <v>418</v>
      </c>
      <c r="C400" s="332" t="s">
        <v>378</v>
      </c>
      <c r="D400" s="333" t="s">
        <v>1075</v>
      </c>
      <c r="E400" s="334">
        <v>41365</v>
      </c>
      <c r="F400" s="342">
        <v>41729</v>
      </c>
      <c r="G400" s="362">
        <v>64690</v>
      </c>
      <c r="H400" s="363">
        <v>85913</v>
      </c>
      <c r="I400" s="363">
        <v>4441854</v>
      </c>
      <c r="J400" s="363">
        <v>0</v>
      </c>
      <c r="K400" s="363">
        <v>0</v>
      </c>
      <c r="L400" s="363">
        <v>4527767</v>
      </c>
      <c r="M400" s="364">
        <v>313318</v>
      </c>
      <c r="N400" s="351">
        <v>7065</v>
      </c>
      <c r="O400" s="348">
        <v>9382</v>
      </c>
      <c r="P400" s="348">
        <v>0</v>
      </c>
      <c r="Q400" s="348">
        <v>0</v>
      </c>
      <c r="R400" s="348">
        <v>138745</v>
      </c>
      <c r="S400" s="348">
        <v>148127</v>
      </c>
      <c r="T400" s="349">
        <v>0</v>
      </c>
      <c r="U400" s="365">
        <v>4675894</v>
      </c>
      <c r="V400" s="366">
        <v>313318</v>
      </c>
      <c r="W400" s="366">
        <v>4989212</v>
      </c>
      <c r="X400" s="366">
        <v>38881</v>
      </c>
      <c r="Y400" s="366">
        <v>0</v>
      </c>
      <c r="Z400" s="366">
        <v>5028093</v>
      </c>
      <c r="AA400" s="367">
        <v>71755</v>
      </c>
      <c r="AB400" s="368">
        <f t="shared" si="33"/>
        <v>70.073068078879515</v>
      </c>
    </row>
    <row r="401" spans="1:28" ht="15" thickBot="1" x14ac:dyDescent="0.35">
      <c r="A401" s="4" t="s">
        <v>3285</v>
      </c>
      <c r="B401" s="338" t="s">
        <v>419</v>
      </c>
      <c r="C401" s="332" t="s">
        <v>378</v>
      </c>
      <c r="D401" s="333" t="s">
        <v>1094</v>
      </c>
      <c r="E401" s="334">
        <v>41456</v>
      </c>
      <c r="F401" s="342">
        <v>41820</v>
      </c>
      <c r="G401" s="362">
        <v>89779</v>
      </c>
      <c r="H401" s="363">
        <v>265466</v>
      </c>
      <c r="I401" s="363">
        <v>4541673</v>
      </c>
      <c r="J401" s="363">
        <v>0</v>
      </c>
      <c r="K401" s="363">
        <v>166736</v>
      </c>
      <c r="L401" s="363">
        <v>4973875</v>
      </c>
      <c r="M401" s="364">
        <v>237158</v>
      </c>
      <c r="N401" s="383">
        <v>0</v>
      </c>
      <c r="O401" s="457">
        <v>0</v>
      </c>
      <c r="P401" s="457">
        <v>0</v>
      </c>
      <c r="Q401" s="457">
        <v>0</v>
      </c>
      <c r="R401" s="457">
        <v>0</v>
      </c>
      <c r="S401" s="457">
        <v>0</v>
      </c>
      <c r="T401" s="458">
        <v>0</v>
      </c>
      <c r="U401" s="365">
        <v>4973875</v>
      </c>
      <c r="V401" s="366">
        <v>237158</v>
      </c>
      <c r="W401" s="366">
        <v>5211033</v>
      </c>
      <c r="X401" s="366">
        <v>255478</v>
      </c>
      <c r="Y401" s="366">
        <v>29741</v>
      </c>
      <c r="Z401" s="366">
        <v>5496252</v>
      </c>
      <c r="AA401" s="367">
        <v>89779</v>
      </c>
      <c r="AB401" s="368">
        <f t="shared" si="33"/>
        <v>61.219795275064328</v>
      </c>
    </row>
    <row r="402" spans="1:28" ht="15" thickBot="1" x14ac:dyDescent="0.35">
      <c r="A402" s="4" t="s">
        <v>3286</v>
      </c>
      <c r="B402" s="338" t="s">
        <v>420</v>
      </c>
      <c r="C402" s="332" t="s">
        <v>378</v>
      </c>
      <c r="D402" s="333" t="s">
        <v>1149</v>
      </c>
      <c r="E402" s="334">
        <v>41456</v>
      </c>
      <c r="F402" s="342">
        <v>41820</v>
      </c>
      <c r="G402" s="362">
        <v>84094</v>
      </c>
      <c r="H402" s="363">
        <v>60989</v>
      </c>
      <c r="I402" s="363">
        <v>999999</v>
      </c>
      <c r="J402" s="363">
        <v>1842160</v>
      </c>
      <c r="K402" s="446">
        <v>0</v>
      </c>
      <c r="L402" s="363">
        <v>2903148</v>
      </c>
      <c r="M402" s="364">
        <v>139756</v>
      </c>
      <c r="N402" s="383">
        <v>0</v>
      </c>
      <c r="O402" s="457">
        <v>0</v>
      </c>
      <c r="P402" s="457">
        <v>0</v>
      </c>
      <c r="Q402" s="457">
        <v>0</v>
      </c>
      <c r="R402" s="457">
        <v>0</v>
      </c>
      <c r="S402" s="457">
        <v>0</v>
      </c>
      <c r="T402" s="458">
        <v>0</v>
      </c>
      <c r="U402" s="365">
        <v>2903148</v>
      </c>
      <c r="V402" s="366">
        <v>139756</v>
      </c>
      <c r="W402" s="366">
        <v>3042904</v>
      </c>
      <c r="X402" s="366">
        <v>71329</v>
      </c>
      <c r="Y402" s="366">
        <v>0</v>
      </c>
      <c r="Z402" s="366">
        <v>3114233</v>
      </c>
      <c r="AA402" s="367">
        <v>84094</v>
      </c>
      <c r="AB402" s="368">
        <f t="shared" si="33"/>
        <v>37.032760957975597</v>
      </c>
    </row>
    <row r="403" spans="1:28" ht="15" thickBot="1" x14ac:dyDescent="0.35">
      <c r="A403" s="4" t="s">
        <v>3287</v>
      </c>
      <c r="B403" s="338" t="s">
        <v>421</v>
      </c>
      <c r="C403" s="335" t="s">
        <v>378</v>
      </c>
      <c r="D403" s="336" t="s">
        <v>1131</v>
      </c>
      <c r="E403" s="337">
        <v>41244</v>
      </c>
      <c r="F403" s="343">
        <v>41608</v>
      </c>
      <c r="G403" s="369">
        <v>82974</v>
      </c>
      <c r="H403" s="370">
        <v>130046</v>
      </c>
      <c r="I403" s="370">
        <v>3323745</v>
      </c>
      <c r="J403" s="370">
        <v>0</v>
      </c>
      <c r="K403" s="370">
        <v>0</v>
      </c>
      <c r="L403" s="370">
        <v>3453791</v>
      </c>
      <c r="M403" s="371">
        <v>233250</v>
      </c>
      <c r="N403" s="384">
        <v>0</v>
      </c>
      <c r="O403" s="459">
        <v>0</v>
      </c>
      <c r="P403" s="459">
        <v>0</v>
      </c>
      <c r="Q403" s="459">
        <v>0</v>
      </c>
      <c r="R403" s="459">
        <v>0</v>
      </c>
      <c r="S403" s="459">
        <v>0</v>
      </c>
      <c r="T403" s="460">
        <v>0</v>
      </c>
      <c r="U403" s="372">
        <v>3453791</v>
      </c>
      <c r="V403" s="373">
        <v>233250</v>
      </c>
      <c r="W403" s="373">
        <v>3687041</v>
      </c>
      <c r="X403" s="373">
        <v>41409</v>
      </c>
      <c r="Y403" s="373">
        <v>0</v>
      </c>
      <c r="Z403" s="373">
        <v>3728450</v>
      </c>
      <c r="AA403" s="374">
        <v>82974</v>
      </c>
      <c r="AB403" s="375">
        <f t="shared" si="33"/>
        <v>44.935160411695229</v>
      </c>
    </row>
    <row r="404" spans="1:28" s="398" customFormat="1" x14ac:dyDescent="0.3">
      <c r="B404" s="127" t="s">
        <v>2553</v>
      </c>
      <c r="C404" s="89"/>
      <c r="D404" s="91"/>
      <c r="E404" s="414"/>
      <c r="F404" s="415"/>
      <c r="G404" s="416">
        <f>SUM(G360:G403)</f>
        <v>5505387</v>
      </c>
      <c r="H404" s="453">
        <f t="shared" ref="H404:AA404" si="34">SUM(H360:H403)</f>
        <v>10464701</v>
      </c>
      <c r="I404" s="453">
        <f t="shared" si="34"/>
        <v>192816259</v>
      </c>
      <c r="J404" s="453">
        <f t="shared" si="34"/>
        <v>14064604</v>
      </c>
      <c r="K404" s="453">
        <f t="shared" si="34"/>
        <v>3281079</v>
      </c>
      <c r="L404" s="453">
        <f t="shared" si="34"/>
        <v>220626643</v>
      </c>
      <c r="M404" s="455">
        <f t="shared" si="34"/>
        <v>13193213</v>
      </c>
      <c r="N404" s="392">
        <f t="shared" si="34"/>
        <v>182294</v>
      </c>
      <c r="O404" s="393">
        <f t="shared" si="34"/>
        <v>552496</v>
      </c>
      <c r="P404" s="393">
        <f t="shared" si="34"/>
        <v>750685</v>
      </c>
      <c r="Q404" s="393">
        <f t="shared" si="34"/>
        <v>5787</v>
      </c>
      <c r="R404" s="393">
        <f t="shared" si="34"/>
        <v>1611400</v>
      </c>
      <c r="S404" s="393">
        <f t="shared" si="34"/>
        <v>2920368</v>
      </c>
      <c r="T404" s="394">
        <f t="shared" si="34"/>
        <v>49238</v>
      </c>
      <c r="U404" s="395">
        <f t="shared" si="34"/>
        <v>223547011</v>
      </c>
      <c r="V404" s="396">
        <f t="shared" si="34"/>
        <v>13242451</v>
      </c>
      <c r="W404" s="396">
        <f t="shared" si="34"/>
        <v>236789462</v>
      </c>
      <c r="X404" s="396">
        <f t="shared" si="34"/>
        <v>8558578</v>
      </c>
      <c r="Y404" s="396">
        <f t="shared" si="34"/>
        <v>242739</v>
      </c>
      <c r="Z404" s="396">
        <f t="shared" si="34"/>
        <v>245590779</v>
      </c>
      <c r="AA404" s="397">
        <f t="shared" si="34"/>
        <v>5687681</v>
      </c>
      <c r="AB404" s="436"/>
    </row>
    <row r="405" spans="1:28" s="398" customFormat="1" ht="15" thickBot="1" x14ac:dyDescent="0.35">
      <c r="B405" s="128" t="s">
        <v>2554</v>
      </c>
      <c r="C405" s="93"/>
      <c r="D405" s="419"/>
      <c r="E405" s="420"/>
      <c r="F405" s="421"/>
      <c r="G405" s="422">
        <f>G404/44</f>
        <v>125122.43181818182</v>
      </c>
      <c r="H405" s="423">
        <f t="shared" ref="H405:AA405" si="35">H404/44</f>
        <v>237834.11363636365</v>
      </c>
      <c r="I405" s="423">
        <f t="shared" si="35"/>
        <v>4382187.7045454541</v>
      </c>
      <c r="J405" s="423">
        <f t="shared" si="35"/>
        <v>319650.09090909088</v>
      </c>
      <c r="K405" s="423">
        <f t="shared" si="35"/>
        <v>74569.977272727279</v>
      </c>
      <c r="L405" s="423">
        <f t="shared" si="35"/>
        <v>5014241.8863636367</v>
      </c>
      <c r="M405" s="424">
        <f t="shared" si="35"/>
        <v>299845.75</v>
      </c>
      <c r="N405" s="425">
        <f t="shared" si="35"/>
        <v>4143.045454545455</v>
      </c>
      <c r="O405" s="426">
        <f t="shared" si="35"/>
        <v>12556.727272727272</v>
      </c>
      <c r="P405" s="426">
        <f t="shared" si="35"/>
        <v>17061.022727272728</v>
      </c>
      <c r="Q405" s="426">
        <f t="shared" si="35"/>
        <v>131.52272727272728</v>
      </c>
      <c r="R405" s="426">
        <f t="shared" si="35"/>
        <v>36622.727272727272</v>
      </c>
      <c r="S405" s="426">
        <f t="shared" si="35"/>
        <v>66372</v>
      </c>
      <c r="T405" s="427">
        <f t="shared" si="35"/>
        <v>1119.0454545454545</v>
      </c>
      <c r="U405" s="428">
        <f t="shared" si="35"/>
        <v>5080613.8863636367</v>
      </c>
      <c r="V405" s="429">
        <f t="shared" si="35"/>
        <v>300964.79545454547</v>
      </c>
      <c r="W405" s="429">
        <f t="shared" si="35"/>
        <v>5381578.6818181816</v>
      </c>
      <c r="X405" s="429">
        <f t="shared" si="35"/>
        <v>194513.13636363635</v>
      </c>
      <c r="Y405" s="429">
        <f t="shared" si="35"/>
        <v>5516.795454545455</v>
      </c>
      <c r="Z405" s="429">
        <f t="shared" si="35"/>
        <v>5581608.6136363633</v>
      </c>
      <c r="AA405" s="430">
        <f t="shared" si="35"/>
        <v>129265.47727272728</v>
      </c>
      <c r="AB405" s="410">
        <f>Z404/AA404</f>
        <v>43.179422158169558</v>
      </c>
    </row>
    <row r="406" spans="1:28" ht="15" thickBot="1" x14ac:dyDescent="0.35"/>
    <row r="407" spans="1:28" x14ac:dyDescent="0.3">
      <c r="B407" s="533" t="s">
        <v>2555</v>
      </c>
      <c r="C407" s="534"/>
      <c r="D407" s="534"/>
      <c r="E407" s="534"/>
      <c r="F407" s="534"/>
      <c r="G407" s="416">
        <f t="shared" ref="G407:AA407" si="36">G404+G357+G311+G233+G154+G74</f>
        <v>9100290</v>
      </c>
      <c r="H407" s="417">
        <f t="shared" si="36"/>
        <v>22594594.469999999</v>
      </c>
      <c r="I407" s="417">
        <f t="shared" si="36"/>
        <v>294706621.23000002</v>
      </c>
      <c r="J407" s="417">
        <f t="shared" si="36"/>
        <v>25560421</v>
      </c>
      <c r="K407" s="417">
        <f t="shared" si="36"/>
        <v>6558758</v>
      </c>
      <c r="L407" s="417">
        <f t="shared" si="36"/>
        <v>349420394.69999999</v>
      </c>
      <c r="M407" s="417">
        <f t="shared" si="36"/>
        <v>25092493</v>
      </c>
      <c r="N407" s="418">
        <f t="shared" si="36"/>
        <v>738241</v>
      </c>
      <c r="O407" s="418">
        <f t="shared" si="36"/>
        <v>3017043</v>
      </c>
      <c r="P407" s="418">
        <f t="shared" si="36"/>
        <v>2996183</v>
      </c>
      <c r="Q407" s="418">
        <f t="shared" si="36"/>
        <v>112489</v>
      </c>
      <c r="R407" s="418">
        <f t="shared" si="36"/>
        <v>3512638</v>
      </c>
      <c r="S407" s="418">
        <f t="shared" si="36"/>
        <v>9638353</v>
      </c>
      <c r="T407" s="418">
        <f t="shared" si="36"/>
        <v>130165</v>
      </c>
      <c r="U407" s="397">
        <f t="shared" si="36"/>
        <v>359108361.98000002</v>
      </c>
      <c r="V407" s="397">
        <f t="shared" si="36"/>
        <v>25222658</v>
      </c>
      <c r="W407" s="397">
        <f t="shared" si="36"/>
        <v>384331019.98000002</v>
      </c>
      <c r="X407" s="397">
        <f t="shared" si="36"/>
        <v>11065074.140000001</v>
      </c>
      <c r="Y407" s="397">
        <f t="shared" si="36"/>
        <v>486509</v>
      </c>
      <c r="Z407" s="397">
        <f t="shared" si="36"/>
        <v>395882603.12</v>
      </c>
      <c r="AA407" s="397">
        <f t="shared" si="36"/>
        <v>9838531</v>
      </c>
      <c r="AB407" s="436">
        <f>Z407/AA407</f>
        <v>40.237978934050219</v>
      </c>
    </row>
    <row r="408" spans="1:28" ht="15" thickBot="1" x14ac:dyDescent="0.35">
      <c r="B408" s="535" t="s">
        <v>2568</v>
      </c>
      <c r="C408" s="536"/>
      <c r="D408" s="536"/>
      <c r="E408" s="536"/>
      <c r="F408" s="536"/>
      <c r="G408" s="539"/>
      <c r="H408" s="423">
        <f>H407/385</f>
        <v>58687.258363636363</v>
      </c>
      <c r="I408" s="423">
        <f t="shared" ref="I408:M408" si="37">I407/385</f>
        <v>765471.7434545455</v>
      </c>
      <c r="J408" s="423">
        <f t="shared" si="37"/>
        <v>66390.703896103892</v>
      </c>
      <c r="K408" s="423">
        <f t="shared" si="37"/>
        <v>17035.735064935066</v>
      </c>
      <c r="L408" s="423">
        <f t="shared" si="37"/>
        <v>907585.44077922078</v>
      </c>
      <c r="M408" s="423">
        <f t="shared" si="37"/>
        <v>65175.30649350649</v>
      </c>
      <c r="N408" s="537"/>
      <c r="O408" s="426">
        <f>O407/385</f>
        <v>7836.4753246753244</v>
      </c>
      <c r="P408" s="426">
        <f t="shared" ref="P408:Z408" si="38">P407/385</f>
        <v>7782.2935064935064</v>
      </c>
      <c r="Q408" s="426">
        <f t="shared" si="38"/>
        <v>292.17922077922077</v>
      </c>
      <c r="R408" s="426">
        <f t="shared" si="38"/>
        <v>9123.7350649350647</v>
      </c>
      <c r="S408" s="426">
        <f t="shared" si="38"/>
        <v>25034.683116883116</v>
      </c>
      <c r="T408" s="426">
        <f t="shared" si="38"/>
        <v>338.09090909090907</v>
      </c>
      <c r="U408" s="429">
        <f t="shared" si="38"/>
        <v>932748.99215584423</v>
      </c>
      <c r="V408" s="429">
        <f t="shared" si="38"/>
        <v>65513.397402597402</v>
      </c>
      <c r="W408" s="429">
        <f t="shared" si="38"/>
        <v>998262.38955844159</v>
      </c>
      <c r="X408" s="429">
        <f t="shared" si="38"/>
        <v>28740.452311688314</v>
      </c>
      <c r="Y408" s="429">
        <f t="shared" si="38"/>
        <v>1263.6597402597401</v>
      </c>
      <c r="Z408" s="429">
        <f t="shared" si="38"/>
        <v>1028266.5016103897</v>
      </c>
      <c r="AA408" s="538"/>
      <c r="AB408" s="410"/>
    </row>
  </sheetData>
  <sortState ref="B2:AB386">
    <sortCondition ref="C2:C386"/>
    <sortCondition ref="B2:B386"/>
  </sortState>
  <hyperlinks>
    <hyperlink ref="G1" location="'Table of Contents'!A1" display="Return to Table of Contents"/>
    <hyperlink ref="G1:I1" location="'Table of Contents'!A1"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8"/>
  <sheetViews>
    <sheetView zoomScale="75" zoomScaleNormal="75" workbookViewId="0">
      <pane ySplit="3" topLeftCell="A4" activePane="bottomLeft" state="frozen"/>
      <selection pane="bottomLeft" activeCell="B4" sqref="B4"/>
    </sheetView>
  </sheetViews>
  <sheetFormatPr defaultRowHeight="14.4" x14ac:dyDescent="0.3"/>
  <cols>
    <col min="2" max="2" width="49.44140625" bestFit="1" customWidth="1"/>
    <col min="3" max="3" width="25.5546875" bestFit="1" customWidth="1"/>
    <col min="4" max="4" width="14.77734375" bestFit="1" customWidth="1"/>
    <col min="5" max="6" width="11.5546875" bestFit="1" customWidth="1"/>
    <col min="7" max="7" width="13.44140625" bestFit="1" customWidth="1"/>
    <col min="8" max="9" width="13.109375" bestFit="1" customWidth="1"/>
    <col min="10" max="12" width="13.44140625" bestFit="1" customWidth="1"/>
    <col min="13" max="13" width="11.5546875" style="496" bestFit="1" customWidth="1"/>
    <col min="14" max="14" width="14.21875" customWidth="1"/>
  </cols>
  <sheetData>
    <row r="1" spans="1:19" ht="18" x14ac:dyDescent="0.35">
      <c r="B1" s="16" t="s">
        <v>2546</v>
      </c>
      <c r="C1" s="12"/>
      <c r="D1" s="13" t="s">
        <v>442</v>
      </c>
      <c r="E1" s="12"/>
      <c r="F1" s="14"/>
      <c r="G1" s="634" t="s">
        <v>2545</v>
      </c>
      <c r="H1" s="643"/>
      <c r="I1" s="642"/>
      <c r="J1" s="12"/>
      <c r="M1"/>
      <c r="O1" s="60"/>
      <c r="P1" s="60"/>
      <c r="S1" s="29"/>
    </row>
    <row r="2" spans="1:19" ht="15" thickBot="1" x14ac:dyDescent="0.35"/>
    <row r="3" spans="1:19" s="2" customFormat="1" ht="54" thickBot="1" x14ac:dyDescent="0.35">
      <c r="A3" s="2" t="s">
        <v>3174</v>
      </c>
      <c r="B3" s="1" t="s">
        <v>0</v>
      </c>
      <c r="C3" s="1" t="s">
        <v>1</v>
      </c>
      <c r="D3" s="1" t="s">
        <v>2033</v>
      </c>
      <c r="E3" s="1" t="s">
        <v>2034</v>
      </c>
      <c r="F3" s="1" t="s">
        <v>2035</v>
      </c>
      <c r="G3" s="1" t="s">
        <v>2036</v>
      </c>
      <c r="H3" s="1" t="s">
        <v>2037</v>
      </c>
      <c r="I3" s="1" t="s">
        <v>2038</v>
      </c>
      <c r="J3" s="1" t="s">
        <v>2039</v>
      </c>
      <c r="K3" s="1" t="s">
        <v>2040</v>
      </c>
      <c r="L3" s="1" t="s">
        <v>2041</v>
      </c>
      <c r="M3" s="495" t="s">
        <v>422</v>
      </c>
      <c r="N3" s="1" t="s">
        <v>2567</v>
      </c>
    </row>
    <row r="4" spans="1:19" ht="15" thickBot="1" x14ac:dyDescent="0.35">
      <c r="A4" s="4" t="s">
        <v>3175</v>
      </c>
      <c r="B4" s="3" t="s">
        <v>12</v>
      </c>
      <c r="C4" s="4" t="s">
        <v>13</v>
      </c>
      <c r="D4" s="10">
        <v>12809</v>
      </c>
      <c r="E4" s="10">
        <v>2437</v>
      </c>
      <c r="F4" s="10">
        <v>0</v>
      </c>
      <c r="G4" s="10">
        <v>15246</v>
      </c>
      <c r="H4" s="10">
        <v>53646</v>
      </c>
      <c r="I4" s="10">
        <v>4099</v>
      </c>
      <c r="J4" s="10">
        <v>57745</v>
      </c>
      <c r="K4" s="10">
        <v>40499</v>
      </c>
      <c r="L4" s="10">
        <v>113490</v>
      </c>
      <c r="M4" s="6">
        <v>1285</v>
      </c>
      <c r="N4" s="472">
        <f>L4/M4</f>
        <v>88.319066147859928</v>
      </c>
    </row>
    <row r="5" spans="1:19" ht="15" thickBot="1" x14ac:dyDescent="0.35">
      <c r="A5" s="4" t="s">
        <v>3176</v>
      </c>
      <c r="B5" s="3" t="s">
        <v>16</v>
      </c>
      <c r="C5" s="4" t="s">
        <v>13</v>
      </c>
      <c r="D5" s="10">
        <v>1718</v>
      </c>
      <c r="E5" s="10">
        <v>742</v>
      </c>
      <c r="F5" s="10">
        <v>0</v>
      </c>
      <c r="G5" s="10">
        <v>2460</v>
      </c>
      <c r="H5" s="10">
        <v>0</v>
      </c>
      <c r="I5" s="10">
        <v>1</v>
      </c>
      <c r="J5" s="10">
        <v>1</v>
      </c>
      <c r="K5" s="10">
        <v>3638</v>
      </c>
      <c r="L5" s="10">
        <v>6099</v>
      </c>
      <c r="M5" s="6">
        <v>3248</v>
      </c>
      <c r="N5" s="472">
        <f t="shared" ref="N5:N68" si="0">L5/M5</f>
        <v>1.8777709359605912</v>
      </c>
    </row>
    <row r="6" spans="1:19" ht="15" thickBot="1" x14ac:dyDescent="0.35">
      <c r="A6" s="4" t="s">
        <v>3177</v>
      </c>
      <c r="B6" s="3" t="s">
        <v>17</v>
      </c>
      <c r="C6" s="4" t="s">
        <v>13</v>
      </c>
      <c r="D6" s="10">
        <v>4488</v>
      </c>
      <c r="E6" s="10">
        <v>885</v>
      </c>
      <c r="F6" s="10">
        <v>1500</v>
      </c>
      <c r="G6" s="10">
        <v>6873</v>
      </c>
      <c r="H6" s="10">
        <v>63635</v>
      </c>
      <c r="I6" s="10">
        <v>4117</v>
      </c>
      <c r="J6" s="10">
        <v>67752</v>
      </c>
      <c r="K6" s="10">
        <v>27541</v>
      </c>
      <c r="L6" s="10">
        <v>102166</v>
      </c>
      <c r="M6" s="6">
        <v>657</v>
      </c>
      <c r="N6" s="472">
        <f t="shared" si="0"/>
        <v>155.50380517503805</v>
      </c>
    </row>
    <row r="7" spans="1:19" ht="15" thickBot="1" x14ac:dyDescent="0.35">
      <c r="A7" s="4" t="s">
        <v>3178</v>
      </c>
      <c r="B7" s="3" t="s">
        <v>20</v>
      </c>
      <c r="C7" s="4" t="s">
        <v>13</v>
      </c>
      <c r="D7" s="10">
        <v>21562</v>
      </c>
      <c r="E7" s="10">
        <v>7386</v>
      </c>
      <c r="F7" s="10">
        <v>0</v>
      </c>
      <c r="G7" s="10">
        <v>28948</v>
      </c>
      <c r="H7" s="10">
        <v>55349</v>
      </c>
      <c r="I7" s="10">
        <v>4355</v>
      </c>
      <c r="J7" s="10">
        <v>59704</v>
      </c>
      <c r="K7" s="10">
        <v>36208</v>
      </c>
      <c r="L7" s="10">
        <v>124860</v>
      </c>
      <c r="M7" s="6">
        <v>3769</v>
      </c>
      <c r="N7" s="472">
        <f t="shared" si="0"/>
        <v>33.128150703104275</v>
      </c>
    </row>
    <row r="8" spans="1:19" ht="15" thickBot="1" x14ac:dyDescent="0.35">
      <c r="A8" s="4" t="s">
        <v>3179</v>
      </c>
      <c r="B8" s="3" t="s">
        <v>23</v>
      </c>
      <c r="C8" s="4" t="s">
        <v>13</v>
      </c>
      <c r="D8" s="10">
        <v>3042</v>
      </c>
      <c r="E8" s="10">
        <v>0</v>
      </c>
      <c r="F8" s="10">
        <v>0</v>
      </c>
      <c r="G8" s="10">
        <v>3042</v>
      </c>
      <c r="H8" s="10">
        <v>16580</v>
      </c>
      <c r="I8" s="10">
        <v>4278</v>
      </c>
      <c r="J8" s="10">
        <v>20858</v>
      </c>
      <c r="K8" s="10">
        <v>5520</v>
      </c>
      <c r="L8" s="10">
        <v>29420</v>
      </c>
      <c r="M8" s="6">
        <v>3150</v>
      </c>
      <c r="N8" s="472">
        <f t="shared" si="0"/>
        <v>9.3396825396825403</v>
      </c>
    </row>
    <row r="9" spans="1:19" ht="15" thickBot="1" x14ac:dyDescent="0.35">
      <c r="A9" s="4" t="s">
        <v>3180</v>
      </c>
      <c r="B9" s="3" t="s">
        <v>24</v>
      </c>
      <c r="C9" s="4" t="s">
        <v>13</v>
      </c>
      <c r="D9" s="10">
        <v>21121</v>
      </c>
      <c r="E9" s="10">
        <v>2072</v>
      </c>
      <c r="F9" s="10">
        <v>0</v>
      </c>
      <c r="G9" s="10">
        <v>23193</v>
      </c>
      <c r="H9" s="10">
        <v>140407</v>
      </c>
      <c r="I9" s="10">
        <v>43515</v>
      </c>
      <c r="J9" s="10">
        <v>183922</v>
      </c>
      <c r="K9" s="10">
        <v>52801</v>
      </c>
      <c r="L9" s="10">
        <v>259916</v>
      </c>
      <c r="M9" s="6">
        <v>3811</v>
      </c>
      <c r="N9" s="472">
        <f t="shared" si="0"/>
        <v>68.201521910259771</v>
      </c>
    </row>
    <row r="10" spans="1:19" ht="15" thickBot="1" x14ac:dyDescent="0.35">
      <c r="A10" s="4" t="s">
        <v>3181</v>
      </c>
      <c r="B10" s="3" t="s">
        <v>25</v>
      </c>
      <c r="C10" s="4" t="s">
        <v>13</v>
      </c>
      <c r="D10" s="10">
        <v>8733</v>
      </c>
      <c r="E10" s="10">
        <v>1096</v>
      </c>
      <c r="F10" s="10">
        <v>0</v>
      </c>
      <c r="G10" s="10">
        <v>9829</v>
      </c>
      <c r="H10" s="10">
        <v>32517</v>
      </c>
      <c r="I10" s="10">
        <v>2803</v>
      </c>
      <c r="J10" s="10">
        <v>35320</v>
      </c>
      <c r="K10" s="10">
        <v>26140</v>
      </c>
      <c r="L10" s="10">
        <v>71289</v>
      </c>
      <c r="M10" s="6">
        <v>3623</v>
      </c>
      <c r="N10" s="472">
        <f t="shared" si="0"/>
        <v>19.676787192934032</v>
      </c>
    </row>
    <row r="11" spans="1:19" ht="15" thickBot="1" x14ac:dyDescent="0.35">
      <c r="A11" s="4" t="s">
        <v>3182</v>
      </c>
      <c r="B11" s="3" t="s">
        <v>26</v>
      </c>
      <c r="C11" s="4" t="s">
        <v>13</v>
      </c>
      <c r="D11" s="10">
        <v>13169</v>
      </c>
      <c r="E11" s="10">
        <v>2336</v>
      </c>
      <c r="F11" s="10">
        <v>350</v>
      </c>
      <c r="G11" s="10">
        <v>15855</v>
      </c>
      <c r="H11" s="10">
        <v>42957</v>
      </c>
      <c r="I11" s="10">
        <v>15015</v>
      </c>
      <c r="J11" s="10">
        <v>57972</v>
      </c>
      <c r="K11" s="10">
        <v>8620</v>
      </c>
      <c r="L11" s="10">
        <v>82447</v>
      </c>
      <c r="M11" s="6">
        <v>3081</v>
      </c>
      <c r="N11" s="472">
        <f t="shared" si="0"/>
        <v>26.759818240830899</v>
      </c>
    </row>
    <row r="12" spans="1:19" ht="15" thickBot="1" x14ac:dyDescent="0.35">
      <c r="A12" s="4" t="s">
        <v>3183</v>
      </c>
      <c r="B12" s="3" t="s">
        <v>27</v>
      </c>
      <c r="C12" s="4" t="s">
        <v>13</v>
      </c>
      <c r="D12" s="10">
        <v>3800</v>
      </c>
      <c r="E12" s="10">
        <v>240</v>
      </c>
      <c r="F12" s="10">
        <v>0</v>
      </c>
      <c r="G12" s="10">
        <v>4040</v>
      </c>
      <c r="H12" s="10">
        <v>29141</v>
      </c>
      <c r="I12" s="10">
        <v>2229</v>
      </c>
      <c r="J12" s="10">
        <v>31370</v>
      </c>
      <c r="K12" s="10">
        <v>18697</v>
      </c>
      <c r="L12" s="10">
        <v>54107</v>
      </c>
      <c r="M12" s="6">
        <v>2937</v>
      </c>
      <c r="N12" s="472">
        <f t="shared" si="0"/>
        <v>18.422540006809669</v>
      </c>
    </row>
    <row r="13" spans="1:19" ht="15" thickBot="1" x14ac:dyDescent="0.35">
      <c r="A13" s="4" t="s">
        <v>3184</v>
      </c>
      <c r="B13" s="3" t="s">
        <v>30</v>
      </c>
      <c r="C13" s="4" t="s">
        <v>13</v>
      </c>
      <c r="D13" s="10">
        <v>3100</v>
      </c>
      <c r="E13" s="10">
        <v>150</v>
      </c>
      <c r="F13" s="10">
        <v>0</v>
      </c>
      <c r="G13" s="10">
        <v>3250</v>
      </c>
      <c r="H13" s="10">
        <v>20200</v>
      </c>
      <c r="I13" s="10">
        <v>0</v>
      </c>
      <c r="J13" s="10">
        <v>20200</v>
      </c>
      <c r="K13" s="10">
        <v>0</v>
      </c>
      <c r="L13" s="10">
        <v>23450</v>
      </c>
      <c r="M13" s="6">
        <v>2611</v>
      </c>
      <c r="N13" s="472">
        <f t="shared" si="0"/>
        <v>8.9812332439678286</v>
      </c>
    </row>
    <row r="14" spans="1:19" ht="15" thickBot="1" x14ac:dyDescent="0.35">
      <c r="A14" s="4" t="s">
        <v>3185</v>
      </c>
      <c r="B14" s="3" t="s">
        <v>31</v>
      </c>
      <c r="C14" s="4" t="s">
        <v>13</v>
      </c>
      <c r="D14" s="10">
        <v>1461</v>
      </c>
      <c r="E14" s="10">
        <v>631</v>
      </c>
      <c r="F14" s="10">
        <v>0</v>
      </c>
      <c r="G14" s="10">
        <v>2092</v>
      </c>
      <c r="H14" s="10">
        <v>11399</v>
      </c>
      <c r="I14" s="10">
        <v>1287</v>
      </c>
      <c r="J14" s="10">
        <v>12686</v>
      </c>
      <c r="K14" s="10">
        <v>6524</v>
      </c>
      <c r="L14" s="10">
        <v>21302</v>
      </c>
      <c r="M14" s="6">
        <v>722</v>
      </c>
      <c r="N14" s="472">
        <f t="shared" si="0"/>
        <v>29.504155124653739</v>
      </c>
    </row>
    <row r="15" spans="1:19" ht="15" thickBot="1" x14ac:dyDescent="0.35">
      <c r="A15" s="4" t="s">
        <v>3186</v>
      </c>
      <c r="B15" s="3" t="s">
        <v>32</v>
      </c>
      <c r="C15" s="4" t="s">
        <v>13</v>
      </c>
      <c r="D15" s="10">
        <v>8875</v>
      </c>
      <c r="E15" s="10">
        <v>0</v>
      </c>
      <c r="F15" s="10">
        <v>4820</v>
      </c>
      <c r="G15" s="10">
        <v>13695</v>
      </c>
      <c r="H15" s="10">
        <v>61123</v>
      </c>
      <c r="I15" s="10">
        <v>4857</v>
      </c>
      <c r="J15" s="10">
        <v>65980</v>
      </c>
      <c r="K15" s="10">
        <v>44240</v>
      </c>
      <c r="L15" s="10">
        <v>123915</v>
      </c>
      <c r="M15" s="6">
        <v>3879</v>
      </c>
      <c r="N15" s="472">
        <f t="shared" si="0"/>
        <v>31.945088940448571</v>
      </c>
    </row>
    <row r="16" spans="1:19" ht="15" thickBot="1" x14ac:dyDescent="0.35">
      <c r="A16" s="4" t="s">
        <v>3187</v>
      </c>
      <c r="B16" s="3" t="s">
        <v>33</v>
      </c>
      <c r="C16" s="4" t="s">
        <v>13</v>
      </c>
      <c r="D16" s="10">
        <v>447</v>
      </c>
      <c r="E16" s="10">
        <v>0</v>
      </c>
      <c r="F16" s="10">
        <v>0</v>
      </c>
      <c r="G16" s="10">
        <v>447</v>
      </c>
      <c r="H16" s="10">
        <v>15603</v>
      </c>
      <c r="I16" s="10">
        <v>1182</v>
      </c>
      <c r="J16" s="10">
        <v>16785</v>
      </c>
      <c r="K16" s="10">
        <v>14385</v>
      </c>
      <c r="L16" s="10">
        <v>31617</v>
      </c>
      <c r="M16" s="6">
        <v>1495</v>
      </c>
      <c r="N16" s="472">
        <f t="shared" si="0"/>
        <v>21.14849498327759</v>
      </c>
    </row>
    <row r="17" spans="1:14" ht="15" thickBot="1" x14ac:dyDescent="0.35">
      <c r="A17" s="4" t="s">
        <v>3188</v>
      </c>
      <c r="B17" s="3" t="s">
        <v>35</v>
      </c>
      <c r="C17" s="4" t="s">
        <v>13</v>
      </c>
      <c r="D17" s="10">
        <v>20045</v>
      </c>
      <c r="E17" s="10">
        <v>4338</v>
      </c>
      <c r="F17" s="10">
        <v>268</v>
      </c>
      <c r="G17" s="10">
        <v>24651</v>
      </c>
      <c r="H17" s="10">
        <v>98927</v>
      </c>
      <c r="I17" s="10">
        <v>7886</v>
      </c>
      <c r="J17" s="10">
        <v>106813</v>
      </c>
      <c r="K17" s="10">
        <v>22529</v>
      </c>
      <c r="L17" s="10">
        <v>153993</v>
      </c>
      <c r="M17" s="6">
        <v>3604</v>
      </c>
      <c r="N17" s="472">
        <f t="shared" si="0"/>
        <v>42.728357380688124</v>
      </c>
    </row>
    <row r="18" spans="1:14" ht="15" thickBot="1" x14ac:dyDescent="0.35">
      <c r="A18" s="4" t="s">
        <v>3189</v>
      </c>
      <c r="B18" s="3" t="s">
        <v>36</v>
      </c>
      <c r="C18" s="4" t="s">
        <v>13</v>
      </c>
      <c r="D18" s="10">
        <v>7332</v>
      </c>
      <c r="E18" s="10">
        <v>1428</v>
      </c>
      <c r="F18" s="10">
        <v>500</v>
      </c>
      <c r="G18" s="10">
        <v>9260</v>
      </c>
      <c r="H18" s="10">
        <v>58679</v>
      </c>
      <c r="I18" s="10">
        <v>0</v>
      </c>
      <c r="J18" s="10">
        <v>58679</v>
      </c>
      <c r="K18" s="10">
        <v>20962</v>
      </c>
      <c r="L18" s="10">
        <v>88901</v>
      </c>
      <c r="M18" s="6">
        <v>3803</v>
      </c>
      <c r="N18" s="472">
        <f t="shared" si="0"/>
        <v>23.376544833026557</v>
      </c>
    </row>
    <row r="19" spans="1:14" ht="15" thickBot="1" x14ac:dyDescent="0.35">
      <c r="A19" s="4" t="s">
        <v>3190</v>
      </c>
      <c r="B19" s="3" t="s">
        <v>37</v>
      </c>
      <c r="C19" s="4" t="s">
        <v>13</v>
      </c>
      <c r="D19" s="10">
        <v>4251</v>
      </c>
      <c r="E19" s="10">
        <v>1842</v>
      </c>
      <c r="F19" s="10">
        <v>4216</v>
      </c>
      <c r="G19" s="10">
        <v>10309</v>
      </c>
      <c r="H19" s="10">
        <v>30789</v>
      </c>
      <c r="I19" s="10">
        <v>2530</v>
      </c>
      <c r="J19" s="10">
        <v>33319</v>
      </c>
      <c r="K19" s="10">
        <v>11106</v>
      </c>
      <c r="L19" s="10">
        <v>54734</v>
      </c>
      <c r="M19" s="6">
        <v>2373</v>
      </c>
      <c r="N19" s="472">
        <f t="shared" si="0"/>
        <v>23.065318162663296</v>
      </c>
    </row>
    <row r="20" spans="1:14" ht="15" thickBot="1" x14ac:dyDescent="0.35">
      <c r="A20" s="4" t="s">
        <v>3191</v>
      </c>
      <c r="B20" s="3" t="s">
        <v>38</v>
      </c>
      <c r="C20" s="4" t="s">
        <v>13</v>
      </c>
      <c r="D20" s="10">
        <v>11152</v>
      </c>
      <c r="E20" s="10">
        <v>2719</v>
      </c>
      <c r="F20" s="10">
        <v>1395</v>
      </c>
      <c r="G20" s="10">
        <v>15266</v>
      </c>
      <c r="H20" s="10">
        <v>68903</v>
      </c>
      <c r="I20" s="10">
        <v>5271</v>
      </c>
      <c r="J20" s="10">
        <v>74174</v>
      </c>
      <c r="K20" s="10">
        <v>44991</v>
      </c>
      <c r="L20" s="10">
        <v>134431</v>
      </c>
      <c r="M20" s="6">
        <v>3953</v>
      </c>
      <c r="N20" s="472">
        <f t="shared" si="0"/>
        <v>34.00733620035416</v>
      </c>
    </row>
    <row r="21" spans="1:14" ht="15" thickBot="1" x14ac:dyDescent="0.35">
      <c r="A21" s="4" t="s">
        <v>3192</v>
      </c>
      <c r="B21" s="3" t="s">
        <v>39</v>
      </c>
      <c r="C21" s="4" t="s">
        <v>13</v>
      </c>
      <c r="D21" s="10">
        <v>8194</v>
      </c>
      <c r="E21" s="10">
        <v>4608</v>
      </c>
      <c r="F21" s="10">
        <v>1600</v>
      </c>
      <c r="G21" s="10">
        <v>14402</v>
      </c>
      <c r="H21" s="10">
        <v>41679</v>
      </c>
      <c r="I21" s="10">
        <v>128</v>
      </c>
      <c r="J21" s="10">
        <v>41807</v>
      </c>
      <c r="K21" s="10">
        <v>0</v>
      </c>
      <c r="L21" s="10">
        <v>56209</v>
      </c>
      <c r="M21" s="6">
        <v>3228</v>
      </c>
      <c r="N21" s="472">
        <f t="shared" si="0"/>
        <v>17.412949194547707</v>
      </c>
    </row>
    <row r="22" spans="1:14" ht="15" thickBot="1" x14ac:dyDescent="0.35">
      <c r="A22" s="4" t="s">
        <v>3193</v>
      </c>
      <c r="B22" s="3" t="s">
        <v>40</v>
      </c>
      <c r="C22" s="4" t="s">
        <v>13</v>
      </c>
      <c r="D22" s="10">
        <v>19646</v>
      </c>
      <c r="E22" s="10">
        <v>5119</v>
      </c>
      <c r="F22" s="10">
        <v>6255</v>
      </c>
      <c r="G22" s="10">
        <v>31020</v>
      </c>
      <c r="H22" s="10">
        <v>78903</v>
      </c>
      <c r="I22" s="10">
        <v>5244</v>
      </c>
      <c r="J22" s="10">
        <v>84147</v>
      </c>
      <c r="K22" s="10">
        <v>34546</v>
      </c>
      <c r="L22" s="10">
        <v>149713</v>
      </c>
      <c r="M22" s="6">
        <v>3453</v>
      </c>
      <c r="N22" s="472">
        <f t="shared" si="0"/>
        <v>43.357370402548511</v>
      </c>
    </row>
    <row r="23" spans="1:14" ht="15" thickBot="1" x14ac:dyDescent="0.35">
      <c r="A23" s="4" t="s">
        <v>3194</v>
      </c>
      <c r="B23" s="3" t="s">
        <v>41</v>
      </c>
      <c r="C23" s="4" t="s">
        <v>13</v>
      </c>
      <c r="D23" s="10">
        <v>2608</v>
      </c>
      <c r="E23" s="10">
        <v>415</v>
      </c>
      <c r="F23" s="10">
        <v>1000</v>
      </c>
      <c r="G23" s="10">
        <v>4023</v>
      </c>
      <c r="H23" s="10">
        <v>19391</v>
      </c>
      <c r="I23" s="10">
        <v>1483</v>
      </c>
      <c r="J23" s="10">
        <v>20874</v>
      </c>
      <c r="K23" s="10">
        <v>14381</v>
      </c>
      <c r="L23" s="10">
        <v>39278</v>
      </c>
      <c r="M23" s="6">
        <v>1236</v>
      </c>
      <c r="N23" s="472">
        <f t="shared" si="0"/>
        <v>31.778317152103561</v>
      </c>
    </row>
    <row r="24" spans="1:14" ht="15" thickBot="1" x14ac:dyDescent="0.35">
      <c r="A24" s="4" t="s">
        <v>3195</v>
      </c>
      <c r="B24" s="3" t="s">
        <v>42</v>
      </c>
      <c r="C24" s="4" t="s">
        <v>13</v>
      </c>
      <c r="D24" s="10">
        <v>13138</v>
      </c>
      <c r="E24" s="10">
        <v>3421</v>
      </c>
      <c r="F24" s="10">
        <v>0</v>
      </c>
      <c r="G24" s="10">
        <v>16559</v>
      </c>
      <c r="H24" s="10">
        <v>48429</v>
      </c>
      <c r="I24" s="10">
        <v>0</v>
      </c>
      <c r="J24" s="10">
        <v>48429</v>
      </c>
      <c r="K24" s="10">
        <v>24510</v>
      </c>
      <c r="L24" s="10">
        <v>89498</v>
      </c>
      <c r="M24" s="6">
        <v>3179</v>
      </c>
      <c r="N24" s="472">
        <f t="shared" si="0"/>
        <v>28.152878263604908</v>
      </c>
    </row>
    <row r="25" spans="1:14" ht="15" thickBot="1" x14ac:dyDescent="0.35">
      <c r="A25" s="4" t="s">
        <v>3196</v>
      </c>
      <c r="B25" s="3" t="s">
        <v>43</v>
      </c>
      <c r="C25" s="4" t="s">
        <v>13</v>
      </c>
      <c r="D25" s="10">
        <v>2019</v>
      </c>
      <c r="E25" s="10">
        <v>3752</v>
      </c>
      <c r="F25" s="10">
        <v>0</v>
      </c>
      <c r="G25" s="10">
        <v>5771</v>
      </c>
      <c r="H25" s="10">
        <v>32852</v>
      </c>
      <c r="I25" s="10">
        <v>23285</v>
      </c>
      <c r="J25" s="10">
        <v>56137</v>
      </c>
      <c r="K25" s="10">
        <v>2195</v>
      </c>
      <c r="L25" s="10">
        <v>64103</v>
      </c>
      <c r="M25" s="6">
        <v>2190</v>
      </c>
      <c r="N25" s="472">
        <f t="shared" si="0"/>
        <v>29.270776255707762</v>
      </c>
    </row>
    <row r="26" spans="1:14" ht="15" thickBot="1" x14ac:dyDescent="0.35">
      <c r="A26" s="4" t="s">
        <v>3197</v>
      </c>
      <c r="B26" s="3" t="s">
        <v>44</v>
      </c>
      <c r="C26" s="4" t="s">
        <v>13</v>
      </c>
      <c r="D26" s="10">
        <v>6303</v>
      </c>
      <c r="E26" s="10">
        <v>265</v>
      </c>
      <c r="F26" s="10">
        <v>0</v>
      </c>
      <c r="G26" s="10">
        <v>6568</v>
      </c>
      <c r="H26" s="10">
        <v>23356</v>
      </c>
      <c r="I26" s="10">
        <v>6824</v>
      </c>
      <c r="J26" s="10">
        <v>30180</v>
      </c>
      <c r="K26" s="10">
        <v>8891</v>
      </c>
      <c r="L26" s="10">
        <v>45639</v>
      </c>
      <c r="M26" s="6">
        <v>2769</v>
      </c>
      <c r="N26" s="472">
        <f t="shared" si="0"/>
        <v>16.482123510292524</v>
      </c>
    </row>
    <row r="27" spans="1:14" ht="15" thickBot="1" x14ac:dyDescent="0.35">
      <c r="A27" s="4" t="s">
        <v>3198</v>
      </c>
      <c r="B27" s="3" t="s">
        <v>45</v>
      </c>
      <c r="C27" s="4" t="s">
        <v>13</v>
      </c>
      <c r="D27" s="10">
        <v>9641</v>
      </c>
      <c r="E27" s="10">
        <v>1029</v>
      </c>
      <c r="F27" s="10">
        <v>2061</v>
      </c>
      <c r="G27" s="10">
        <v>12731</v>
      </c>
      <c r="H27" s="10">
        <v>43976</v>
      </c>
      <c r="I27" s="10">
        <v>3364</v>
      </c>
      <c r="J27" s="10">
        <v>47340</v>
      </c>
      <c r="K27" s="10">
        <v>23904</v>
      </c>
      <c r="L27" s="10">
        <v>83975</v>
      </c>
      <c r="M27" s="6">
        <v>3958</v>
      </c>
      <c r="N27" s="472">
        <f t="shared" si="0"/>
        <v>21.216523496715514</v>
      </c>
    </row>
    <row r="28" spans="1:14" ht="15" thickBot="1" x14ac:dyDescent="0.35">
      <c r="A28" s="4" t="s">
        <v>3199</v>
      </c>
      <c r="B28" s="3" t="s">
        <v>46</v>
      </c>
      <c r="C28" s="4" t="s">
        <v>13</v>
      </c>
      <c r="D28" s="10">
        <v>12385</v>
      </c>
      <c r="E28" s="10">
        <v>2711</v>
      </c>
      <c r="F28" s="10">
        <v>0</v>
      </c>
      <c r="G28" s="10">
        <v>15096</v>
      </c>
      <c r="H28" s="10">
        <v>76412</v>
      </c>
      <c r="I28" s="10">
        <v>58745</v>
      </c>
      <c r="J28" s="10">
        <v>135157</v>
      </c>
      <c r="K28" s="10">
        <v>33877</v>
      </c>
      <c r="L28" s="10">
        <v>184130</v>
      </c>
      <c r="M28" s="6">
        <v>2791</v>
      </c>
      <c r="N28" s="472">
        <f t="shared" si="0"/>
        <v>65.972769616624859</v>
      </c>
    </row>
    <row r="29" spans="1:14" ht="15" thickBot="1" x14ac:dyDescent="0.35">
      <c r="A29" s="4" t="s">
        <v>3200</v>
      </c>
      <c r="B29" s="3" t="s">
        <v>47</v>
      </c>
      <c r="C29" s="4" t="s">
        <v>13</v>
      </c>
      <c r="D29" s="10">
        <v>12103</v>
      </c>
      <c r="E29" s="10">
        <v>5187</v>
      </c>
      <c r="F29" s="10">
        <v>3000</v>
      </c>
      <c r="G29" s="10">
        <v>20290</v>
      </c>
      <c r="H29" s="10">
        <v>52168</v>
      </c>
      <c r="I29" s="10">
        <v>19276</v>
      </c>
      <c r="J29" s="10">
        <v>71444</v>
      </c>
      <c r="K29" s="10">
        <v>52914</v>
      </c>
      <c r="L29" s="10">
        <v>144648</v>
      </c>
      <c r="M29" s="6">
        <v>3150</v>
      </c>
      <c r="N29" s="472">
        <f t="shared" si="0"/>
        <v>45.92</v>
      </c>
    </row>
    <row r="30" spans="1:14" ht="15" thickBot="1" x14ac:dyDescent="0.35">
      <c r="A30" s="4" t="s">
        <v>3201</v>
      </c>
      <c r="B30" s="3" t="s">
        <v>48</v>
      </c>
      <c r="C30" s="4" t="s">
        <v>13</v>
      </c>
      <c r="D30" s="10">
        <v>6476</v>
      </c>
      <c r="E30" s="10">
        <v>3136</v>
      </c>
      <c r="F30" s="10">
        <v>0</v>
      </c>
      <c r="G30" s="10">
        <v>9612</v>
      </c>
      <c r="H30" s="10">
        <v>28122</v>
      </c>
      <c r="I30" s="10">
        <v>2198</v>
      </c>
      <c r="J30" s="10">
        <v>30320</v>
      </c>
      <c r="K30" s="10">
        <v>26352</v>
      </c>
      <c r="L30" s="10">
        <v>66284</v>
      </c>
      <c r="M30" s="6">
        <v>3043</v>
      </c>
      <c r="N30" s="472">
        <f t="shared" si="0"/>
        <v>21.782451528097273</v>
      </c>
    </row>
    <row r="31" spans="1:14" ht="15" thickBot="1" x14ac:dyDescent="0.35">
      <c r="A31" s="4" t="s">
        <v>3202</v>
      </c>
      <c r="B31" s="3" t="s">
        <v>49</v>
      </c>
      <c r="C31" s="4" t="s">
        <v>13</v>
      </c>
      <c r="D31" s="10">
        <v>4289</v>
      </c>
      <c r="E31" s="10">
        <v>88</v>
      </c>
      <c r="F31" s="10">
        <v>16</v>
      </c>
      <c r="G31" s="10">
        <v>4393</v>
      </c>
      <c r="H31" s="10">
        <v>18457</v>
      </c>
      <c r="I31" s="10">
        <v>1510</v>
      </c>
      <c r="J31" s="10">
        <v>19967</v>
      </c>
      <c r="K31" s="10">
        <v>4842</v>
      </c>
      <c r="L31" s="10">
        <v>29202</v>
      </c>
      <c r="M31" s="6">
        <v>2047</v>
      </c>
      <c r="N31" s="472">
        <f t="shared" si="0"/>
        <v>14.265754763067905</v>
      </c>
    </row>
    <row r="32" spans="1:14" ht="15" thickBot="1" x14ac:dyDescent="0.35">
      <c r="A32" s="4" t="s">
        <v>3203</v>
      </c>
      <c r="B32" s="3" t="s">
        <v>50</v>
      </c>
      <c r="C32" s="4" t="s">
        <v>13</v>
      </c>
      <c r="D32" s="10">
        <v>15364</v>
      </c>
      <c r="E32" s="10">
        <v>10002</v>
      </c>
      <c r="F32" s="10">
        <v>8002</v>
      </c>
      <c r="G32" s="10">
        <v>33368</v>
      </c>
      <c r="H32" s="10">
        <v>84799</v>
      </c>
      <c r="I32" s="10">
        <v>9190</v>
      </c>
      <c r="J32" s="10">
        <v>93989</v>
      </c>
      <c r="K32" s="10">
        <v>37049</v>
      </c>
      <c r="L32" s="10">
        <v>164406</v>
      </c>
      <c r="M32" s="6">
        <v>3650</v>
      </c>
      <c r="N32" s="472">
        <f t="shared" si="0"/>
        <v>45.042739726027399</v>
      </c>
    </row>
    <row r="33" spans="1:14" ht="15" thickBot="1" x14ac:dyDescent="0.35">
      <c r="A33" s="4" t="s">
        <v>3204</v>
      </c>
      <c r="B33" s="3" t="s">
        <v>51</v>
      </c>
      <c r="C33" s="4" t="s">
        <v>13</v>
      </c>
      <c r="D33" s="10">
        <v>139</v>
      </c>
      <c r="E33" s="10">
        <v>0</v>
      </c>
      <c r="F33" s="10">
        <v>0</v>
      </c>
      <c r="G33" s="10">
        <v>139</v>
      </c>
      <c r="H33" s="10">
        <v>10605</v>
      </c>
      <c r="I33" s="10">
        <v>0</v>
      </c>
      <c r="J33" s="10">
        <v>10605</v>
      </c>
      <c r="K33" s="10">
        <v>14174</v>
      </c>
      <c r="L33" s="10">
        <v>24918</v>
      </c>
      <c r="M33" s="6">
        <v>1828</v>
      </c>
      <c r="N33" s="472">
        <f t="shared" si="0"/>
        <v>13.631291028446389</v>
      </c>
    </row>
    <row r="34" spans="1:14" ht="15" thickBot="1" x14ac:dyDescent="0.35">
      <c r="A34" s="4" t="s">
        <v>3205</v>
      </c>
      <c r="B34" s="3" t="s">
        <v>52</v>
      </c>
      <c r="C34" s="4" t="s">
        <v>13</v>
      </c>
      <c r="D34" s="10">
        <v>26068</v>
      </c>
      <c r="E34" s="10">
        <v>3500</v>
      </c>
      <c r="F34" s="10">
        <v>296</v>
      </c>
      <c r="G34" s="10">
        <v>29864</v>
      </c>
      <c r="H34" s="10">
        <v>70623</v>
      </c>
      <c r="I34" s="10">
        <v>20773</v>
      </c>
      <c r="J34" s="10">
        <v>91396</v>
      </c>
      <c r="K34" s="10">
        <v>39670</v>
      </c>
      <c r="L34" s="10">
        <v>160930</v>
      </c>
      <c r="M34" s="6">
        <v>3926</v>
      </c>
      <c r="N34" s="472">
        <f t="shared" si="0"/>
        <v>40.990830361691287</v>
      </c>
    </row>
    <row r="35" spans="1:14" ht="15" thickBot="1" x14ac:dyDescent="0.35">
      <c r="A35" s="4" t="s">
        <v>3206</v>
      </c>
      <c r="B35" s="3" t="s">
        <v>53</v>
      </c>
      <c r="C35" s="4" t="s">
        <v>13</v>
      </c>
      <c r="D35" s="10">
        <v>18046</v>
      </c>
      <c r="E35" s="10">
        <v>1602</v>
      </c>
      <c r="F35" s="10">
        <v>0</v>
      </c>
      <c r="G35" s="10">
        <v>19648</v>
      </c>
      <c r="H35" s="10">
        <v>34146</v>
      </c>
      <c r="I35" s="10">
        <v>10766</v>
      </c>
      <c r="J35" s="10">
        <v>44912</v>
      </c>
      <c r="K35" s="10">
        <v>36437</v>
      </c>
      <c r="L35" s="10">
        <v>100997</v>
      </c>
      <c r="M35" s="6">
        <v>3038</v>
      </c>
      <c r="N35" s="472">
        <f t="shared" si="0"/>
        <v>33.244568795260037</v>
      </c>
    </row>
    <row r="36" spans="1:14" ht="15" thickBot="1" x14ac:dyDescent="0.35">
      <c r="A36" s="4" t="s">
        <v>3207</v>
      </c>
      <c r="B36" s="3" t="s">
        <v>54</v>
      </c>
      <c r="C36" s="4" t="s">
        <v>13</v>
      </c>
      <c r="D36" s="10">
        <v>3528</v>
      </c>
      <c r="E36" s="10">
        <v>1418</v>
      </c>
      <c r="F36" s="10">
        <v>4329</v>
      </c>
      <c r="G36" s="10">
        <v>9275</v>
      </c>
      <c r="H36" s="10">
        <v>23782</v>
      </c>
      <c r="I36" s="10">
        <v>7645</v>
      </c>
      <c r="J36" s="10">
        <v>31427</v>
      </c>
      <c r="K36" s="10">
        <v>0</v>
      </c>
      <c r="L36" s="10">
        <v>40702</v>
      </c>
      <c r="M36" s="6">
        <v>3730</v>
      </c>
      <c r="N36" s="472">
        <f t="shared" si="0"/>
        <v>10.912064343163539</v>
      </c>
    </row>
    <row r="37" spans="1:14" ht="15" thickBot="1" x14ac:dyDescent="0.35">
      <c r="A37" s="4" t="s">
        <v>3208</v>
      </c>
      <c r="B37" s="3" t="s">
        <v>55</v>
      </c>
      <c r="C37" s="4" t="s">
        <v>13</v>
      </c>
      <c r="D37" s="10">
        <v>5813</v>
      </c>
      <c r="E37" s="10">
        <v>2987</v>
      </c>
      <c r="F37" s="10">
        <v>0</v>
      </c>
      <c r="G37" s="10">
        <v>8800</v>
      </c>
      <c r="H37" s="10">
        <v>100</v>
      </c>
      <c r="I37" s="10">
        <v>100</v>
      </c>
      <c r="J37" s="10">
        <v>200</v>
      </c>
      <c r="K37" s="10">
        <v>13862</v>
      </c>
      <c r="L37" s="10">
        <v>22862</v>
      </c>
      <c r="M37" s="6">
        <v>2463</v>
      </c>
      <c r="N37" s="472">
        <f t="shared" si="0"/>
        <v>9.2821762078765726</v>
      </c>
    </row>
    <row r="38" spans="1:14" ht="15" thickBot="1" x14ac:dyDescent="0.35">
      <c r="A38" s="4" t="s">
        <v>3209</v>
      </c>
      <c r="B38" s="3" t="s">
        <v>56</v>
      </c>
      <c r="C38" s="4" t="s">
        <v>13</v>
      </c>
      <c r="D38" s="10">
        <v>24000</v>
      </c>
      <c r="E38" s="10">
        <v>3500</v>
      </c>
      <c r="F38" s="10">
        <v>1500</v>
      </c>
      <c r="G38" s="10">
        <v>29000</v>
      </c>
      <c r="H38" s="10">
        <v>58000</v>
      </c>
      <c r="I38" s="10">
        <v>8800</v>
      </c>
      <c r="J38" s="10">
        <v>66800</v>
      </c>
      <c r="K38" s="10">
        <v>19000</v>
      </c>
      <c r="L38" s="10">
        <v>114800</v>
      </c>
      <c r="M38" s="6">
        <v>1900</v>
      </c>
      <c r="N38" s="472">
        <f t="shared" si="0"/>
        <v>60.421052631578945</v>
      </c>
    </row>
    <row r="39" spans="1:14" ht="15" thickBot="1" x14ac:dyDescent="0.35">
      <c r="A39" s="4" t="s">
        <v>3210</v>
      </c>
      <c r="B39" s="3" t="s">
        <v>59</v>
      </c>
      <c r="C39" s="4" t="s">
        <v>13</v>
      </c>
      <c r="D39" s="10">
        <v>16038</v>
      </c>
      <c r="E39" s="10">
        <v>8823</v>
      </c>
      <c r="F39" s="10">
        <v>2000</v>
      </c>
      <c r="G39" s="10">
        <v>26861</v>
      </c>
      <c r="H39" s="10">
        <v>53795</v>
      </c>
      <c r="I39" s="10">
        <v>9591</v>
      </c>
      <c r="J39" s="10">
        <v>63386</v>
      </c>
      <c r="K39" s="10">
        <v>26732</v>
      </c>
      <c r="L39" s="10">
        <v>116979</v>
      </c>
      <c r="M39" s="6">
        <v>2027</v>
      </c>
      <c r="N39" s="472">
        <f t="shared" si="0"/>
        <v>57.710409472126294</v>
      </c>
    </row>
    <row r="40" spans="1:14" ht="15" thickBot="1" x14ac:dyDescent="0.35">
      <c r="A40" s="4" t="s">
        <v>3211</v>
      </c>
      <c r="B40" s="3" t="s">
        <v>60</v>
      </c>
      <c r="C40" s="4" t="s">
        <v>13</v>
      </c>
      <c r="D40" s="10">
        <v>3483</v>
      </c>
      <c r="E40" s="10">
        <v>682</v>
      </c>
      <c r="F40" s="10">
        <v>1377</v>
      </c>
      <c r="G40" s="10">
        <v>5542</v>
      </c>
      <c r="H40" s="10">
        <v>15908</v>
      </c>
      <c r="I40" s="10">
        <v>1632</v>
      </c>
      <c r="J40" s="10">
        <v>17540</v>
      </c>
      <c r="K40" s="10">
        <v>3133</v>
      </c>
      <c r="L40" s="10">
        <v>26215</v>
      </c>
      <c r="M40" s="6">
        <v>2835</v>
      </c>
      <c r="N40" s="472">
        <f t="shared" si="0"/>
        <v>9.2469135802469129</v>
      </c>
    </row>
    <row r="41" spans="1:14" ht="15" thickBot="1" x14ac:dyDescent="0.35">
      <c r="A41" s="4" t="s">
        <v>3212</v>
      </c>
      <c r="B41" s="3" t="s">
        <v>61</v>
      </c>
      <c r="C41" s="4" t="s">
        <v>13</v>
      </c>
      <c r="D41" s="10">
        <v>5012</v>
      </c>
      <c r="E41" s="10">
        <v>275</v>
      </c>
      <c r="F41" s="10">
        <v>0</v>
      </c>
      <c r="G41" s="10">
        <v>5287</v>
      </c>
      <c r="H41" s="10">
        <v>30596</v>
      </c>
      <c r="I41" s="10">
        <v>2500</v>
      </c>
      <c r="J41" s="10">
        <v>33096</v>
      </c>
      <c r="K41" s="10">
        <v>21313</v>
      </c>
      <c r="L41" s="10">
        <v>59696</v>
      </c>
      <c r="M41" s="6">
        <v>2372</v>
      </c>
      <c r="N41" s="472">
        <f t="shared" si="0"/>
        <v>25.166947723440135</v>
      </c>
    </row>
    <row r="42" spans="1:14" ht="15" thickBot="1" x14ac:dyDescent="0.35">
      <c r="A42" s="4" t="s">
        <v>3213</v>
      </c>
      <c r="B42" s="3" t="s">
        <v>62</v>
      </c>
      <c r="C42" s="4" t="s">
        <v>13</v>
      </c>
      <c r="D42" s="10">
        <v>6929</v>
      </c>
      <c r="E42" s="10">
        <v>2227</v>
      </c>
      <c r="F42" s="10">
        <v>276</v>
      </c>
      <c r="G42" s="10">
        <v>9432</v>
      </c>
      <c r="H42" s="10">
        <v>62646</v>
      </c>
      <c r="I42" s="10">
        <v>2500</v>
      </c>
      <c r="J42" s="10">
        <v>65146</v>
      </c>
      <c r="K42" s="10">
        <v>36309</v>
      </c>
      <c r="L42" s="10">
        <v>110887</v>
      </c>
      <c r="M42" s="6">
        <v>3667</v>
      </c>
      <c r="N42" s="472">
        <f t="shared" si="0"/>
        <v>30.239160076356693</v>
      </c>
    </row>
    <row r="43" spans="1:14" ht="15" thickBot="1" x14ac:dyDescent="0.35">
      <c r="A43" s="4" t="s">
        <v>3214</v>
      </c>
      <c r="B43" s="3" t="s">
        <v>63</v>
      </c>
      <c r="C43" s="4" t="s">
        <v>13</v>
      </c>
      <c r="D43" s="10">
        <v>7008</v>
      </c>
      <c r="E43" s="10">
        <v>4779</v>
      </c>
      <c r="F43" s="10">
        <v>250</v>
      </c>
      <c r="G43" s="10">
        <v>12037</v>
      </c>
      <c r="H43" s="10">
        <v>35072</v>
      </c>
      <c r="I43" s="10">
        <v>5604</v>
      </c>
      <c r="J43" s="10">
        <v>40676</v>
      </c>
      <c r="K43" s="10">
        <v>16746</v>
      </c>
      <c r="L43" s="10">
        <v>69459</v>
      </c>
      <c r="M43" s="6">
        <v>492</v>
      </c>
      <c r="N43" s="472">
        <f t="shared" si="0"/>
        <v>141.17682926829269</v>
      </c>
    </row>
    <row r="44" spans="1:14" ht="15" thickBot="1" x14ac:dyDescent="0.35">
      <c r="A44" s="4" t="s">
        <v>3215</v>
      </c>
      <c r="B44" s="3" t="s">
        <v>64</v>
      </c>
      <c r="C44" s="4" t="s">
        <v>13</v>
      </c>
      <c r="D44" s="10">
        <v>4427</v>
      </c>
      <c r="E44" s="10">
        <v>1958</v>
      </c>
      <c r="F44" s="10">
        <v>0</v>
      </c>
      <c r="G44" s="10">
        <v>6385</v>
      </c>
      <c r="H44" s="10">
        <v>23615</v>
      </c>
      <c r="I44" s="10">
        <v>150</v>
      </c>
      <c r="J44" s="10">
        <v>23765</v>
      </c>
      <c r="K44" s="10">
        <v>14002</v>
      </c>
      <c r="L44" s="10">
        <v>44152</v>
      </c>
      <c r="M44" s="6">
        <v>3996</v>
      </c>
      <c r="N44" s="472">
        <f t="shared" si="0"/>
        <v>11.049049049049049</v>
      </c>
    </row>
    <row r="45" spans="1:14" ht="15" thickBot="1" x14ac:dyDescent="0.35">
      <c r="A45" s="4" t="s">
        <v>3216</v>
      </c>
      <c r="B45" s="3" t="s">
        <v>65</v>
      </c>
      <c r="C45" s="4" t="s">
        <v>13</v>
      </c>
      <c r="D45" s="10">
        <v>3500</v>
      </c>
      <c r="E45" s="10">
        <v>0</v>
      </c>
      <c r="F45" s="10">
        <v>500</v>
      </c>
      <c r="G45" s="10">
        <v>4000</v>
      </c>
      <c r="H45" s="10">
        <v>12500</v>
      </c>
      <c r="I45" s="10">
        <v>460</v>
      </c>
      <c r="J45" s="10">
        <v>12960</v>
      </c>
      <c r="K45" s="10">
        <v>4000</v>
      </c>
      <c r="L45" s="10">
        <v>20960</v>
      </c>
      <c r="M45" s="6">
        <v>2440</v>
      </c>
      <c r="N45" s="472">
        <f t="shared" si="0"/>
        <v>8.5901639344262293</v>
      </c>
    </row>
    <row r="46" spans="1:14" ht="15" thickBot="1" x14ac:dyDescent="0.35">
      <c r="A46" s="4" t="s">
        <v>3217</v>
      </c>
      <c r="B46" s="3" t="s">
        <v>66</v>
      </c>
      <c r="C46" s="4" t="s">
        <v>13</v>
      </c>
      <c r="D46" s="10">
        <v>2969</v>
      </c>
      <c r="E46" s="10">
        <v>528</v>
      </c>
      <c r="F46" s="10">
        <v>0</v>
      </c>
      <c r="G46" s="10">
        <v>3497</v>
      </c>
      <c r="H46" s="10">
        <v>27121</v>
      </c>
      <c r="I46" s="10">
        <v>3416</v>
      </c>
      <c r="J46" s="10">
        <v>30537</v>
      </c>
      <c r="K46" s="10">
        <v>14647</v>
      </c>
      <c r="L46" s="10">
        <v>48681</v>
      </c>
      <c r="M46" s="6">
        <v>3433</v>
      </c>
      <c r="N46" s="472">
        <f t="shared" si="0"/>
        <v>14.180308767841538</v>
      </c>
    </row>
    <row r="47" spans="1:14" ht="15" thickBot="1" x14ac:dyDescent="0.35">
      <c r="A47" s="4" t="s">
        <v>3218</v>
      </c>
      <c r="B47" s="3" t="s">
        <v>67</v>
      </c>
      <c r="C47" s="4" t="s">
        <v>13</v>
      </c>
      <c r="D47" s="10">
        <v>14182</v>
      </c>
      <c r="E47" s="10">
        <v>5248</v>
      </c>
      <c r="F47" s="10">
        <v>0</v>
      </c>
      <c r="G47" s="10">
        <v>19430</v>
      </c>
      <c r="H47" s="10">
        <v>35926</v>
      </c>
      <c r="I47" s="10">
        <v>2845</v>
      </c>
      <c r="J47" s="10">
        <v>38771</v>
      </c>
      <c r="K47" s="10">
        <v>21096</v>
      </c>
      <c r="L47" s="10">
        <v>79297</v>
      </c>
      <c r="M47" s="6">
        <v>1848</v>
      </c>
      <c r="N47" s="472">
        <f t="shared" si="0"/>
        <v>42.909632034632033</v>
      </c>
    </row>
    <row r="48" spans="1:14" ht="15" thickBot="1" x14ac:dyDescent="0.35">
      <c r="A48" s="4" t="s">
        <v>3219</v>
      </c>
      <c r="B48" s="3" t="s">
        <v>68</v>
      </c>
      <c r="C48" s="4" t="s">
        <v>13</v>
      </c>
      <c r="D48" s="10">
        <v>22463</v>
      </c>
      <c r="E48" s="10">
        <v>4576</v>
      </c>
      <c r="F48" s="10">
        <v>2000</v>
      </c>
      <c r="G48" s="10">
        <v>29039</v>
      </c>
      <c r="H48" s="10">
        <v>95090</v>
      </c>
      <c r="I48" s="10">
        <v>7274</v>
      </c>
      <c r="J48" s="10">
        <v>102364</v>
      </c>
      <c r="K48" s="10">
        <v>53026</v>
      </c>
      <c r="L48" s="10">
        <v>184429</v>
      </c>
      <c r="M48" s="6">
        <v>3645</v>
      </c>
      <c r="N48" s="472">
        <f t="shared" si="0"/>
        <v>50.597805212620024</v>
      </c>
    </row>
    <row r="49" spans="1:14" ht="15" thickBot="1" x14ac:dyDescent="0.35">
      <c r="A49" s="4" t="s">
        <v>3220</v>
      </c>
      <c r="B49" s="3" t="s">
        <v>69</v>
      </c>
      <c r="C49" s="4" t="s">
        <v>13</v>
      </c>
      <c r="D49" s="10">
        <v>23016</v>
      </c>
      <c r="E49" s="10">
        <v>5484</v>
      </c>
      <c r="F49" s="10">
        <v>6335</v>
      </c>
      <c r="G49" s="10">
        <v>34835</v>
      </c>
      <c r="H49" s="10">
        <v>151486</v>
      </c>
      <c r="I49" s="10">
        <v>85181</v>
      </c>
      <c r="J49" s="10">
        <v>236667</v>
      </c>
      <c r="K49" s="10">
        <v>1310</v>
      </c>
      <c r="L49" s="10">
        <v>272812</v>
      </c>
      <c r="M49" s="6">
        <v>19</v>
      </c>
      <c r="N49" s="472">
        <f t="shared" si="0"/>
        <v>14358.526315789473</v>
      </c>
    </row>
    <row r="50" spans="1:14" ht="15" thickBot="1" x14ac:dyDescent="0.35">
      <c r="A50" s="4" t="s">
        <v>3221</v>
      </c>
      <c r="B50" s="3" t="s">
        <v>70</v>
      </c>
      <c r="C50" s="4" t="s">
        <v>13</v>
      </c>
      <c r="D50" s="10">
        <v>9382</v>
      </c>
      <c r="E50" s="10">
        <v>60</v>
      </c>
      <c r="F50" s="10">
        <v>0</v>
      </c>
      <c r="G50" s="10">
        <v>9442</v>
      </c>
      <c r="H50" s="10">
        <v>38365</v>
      </c>
      <c r="I50" s="10">
        <v>2382</v>
      </c>
      <c r="J50" s="10">
        <v>40747</v>
      </c>
      <c r="K50" s="10">
        <v>10885</v>
      </c>
      <c r="L50" s="10">
        <v>61074</v>
      </c>
      <c r="M50" s="6">
        <v>3679</v>
      </c>
      <c r="N50" s="472">
        <f t="shared" si="0"/>
        <v>16.600706713780919</v>
      </c>
    </row>
    <row r="51" spans="1:14" ht="15" thickBot="1" x14ac:dyDescent="0.35">
      <c r="A51" s="4" t="s">
        <v>3222</v>
      </c>
      <c r="B51" s="3" t="s">
        <v>73</v>
      </c>
      <c r="C51" s="4" t="s">
        <v>13</v>
      </c>
      <c r="D51" s="10">
        <v>593</v>
      </c>
      <c r="E51" s="10">
        <v>1700</v>
      </c>
      <c r="F51" s="10">
        <v>0</v>
      </c>
      <c r="G51" s="10">
        <v>2293</v>
      </c>
      <c r="H51" s="10">
        <v>27927</v>
      </c>
      <c r="I51" s="10">
        <v>13881</v>
      </c>
      <c r="J51" s="10">
        <v>41808</v>
      </c>
      <c r="K51" s="10">
        <v>268</v>
      </c>
      <c r="L51" s="10">
        <v>44369</v>
      </c>
      <c r="M51" s="6">
        <v>1830</v>
      </c>
      <c r="N51" s="472">
        <f t="shared" si="0"/>
        <v>24.245355191256831</v>
      </c>
    </row>
    <row r="52" spans="1:14" ht="15" thickBot="1" x14ac:dyDescent="0.35">
      <c r="A52" s="4" t="s">
        <v>3223</v>
      </c>
      <c r="B52" s="3" t="s">
        <v>74</v>
      </c>
      <c r="C52" s="4" t="s">
        <v>13</v>
      </c>
      <c r="D52" s="10">
        <v>12740</v>
      </c>
      <c r="E52" s="10">
        <v>3353</v>
      </c>
      <c r="F52" s="10">
        <v>4248</v>
      </c>
      <c r="G52" s="10">
        <v>20341</v>
      </c>
      <c r="H52" s="10">
        <v>83633</v>
      </c>
      <c r="I52" s="10">
        <v>3143</v>
      </c>
      <c r="J52" s="10">
        <v>86776</v>
      </c>
      <c r="K52" s="10">
        <v>30322</v>
      </c>
      <c r="L52" s="10">
        <v>137439</v>
      </c>
      <c r="M52" s="6">
        <v>1939</v>
      </c>
      <c r="N52" s="472">
        <f t="shared" si="0"/>
        <v>70.881382155750387</v>
      </c>
    </row>
    <row r="53" spans="1:14" ht="15" thickBot="1" x14ac:dyDescent="0.35">
      <c r="A53" s="4" t="s">
        <v>3224</v>
      </c>
      <c r="B53" s="3" t="s">
        <v>75</v>
      </c>
      <c r="C53" s="4" t="s">
        <v>13</v>
      </c>
      <c r="D53" s="10">
        <v>3693</v>
      </c>
      <c r="E53" s="10">
        <v>1849</v>
      </c>
      <c r="F53" s="10">
        <v>1775</v>
      </c>
      <c r="G53" s="10">
        <v>7317</v>
      </c>
      <c r="H53" s="10">
        <v>25182</v>
      </c>
      <c r="I53" s="10">
        <v>1924</v>
      </c>
      <c r="J53" s="10">
        <v>27106</v>
      </c>
      <c r="K53" s="10">
        <v>10003</v>
      </c>
      <c r="L53" s="10">
        <v>44426</v>
      </c>
      <c r="M53" s="6">
        <v>3739</v>
      </c>
      <c r="N53" s="472">
        <f t="shared" si="0"/>
        <v>11.881786573950254</v>
      </c>
    </row>
    <row r="54" spans="1:14" ht="15" thickBot="1" x14ac:dyDescent="0.35">
      <c r="A54" s="4" t="s">
        <v>3225</v>
      </c>
      <c r="B54" s="3" t="s">
        <v>76</v>
      </c>
      <c r="C54" s="4" t="s">
        <v>13</v>
      </c>
      <c r="D54" s="10">
        <v>3482</v>
      </c>
      <c r="E54" s="10">
        <v>0</v>
      </c>
      <c r="F54" s="10">
        <v>0</v>
      </c>
      <c r="G54" s="10">
        <v>3482</v>
      </c>
      <c r="H54" s="10">
        <v>15477</v>
      </c>
      <c r="I54" s="10">
        <v>5555</v>
      </c>
      <c r="J54" s="10">
        <v>21032</v>
      </c>
      <c r="K54" s="10">
        <v>8949</v>
      </c>
      <c r="L54" s="10">
        <v>33463</v>
      </c>
      <c r="M54" s="6">
        <v>1508</v>
      </c>
      <c r="N54" s="472">
        <f t="shared" si="0"/>
        <v>22.190318302387269</v>
      </c>
    </row>
    <row r="55" spans="1:14" ht="15" thickBot="1" x14ac:dyDescent="0.35">
      <c r="A55" s="4" t="s">
        <v>3226</v>
      </c>
      <c r="B55" s="3" t="s">
        <v>77</v>
      </c>
      <c r="C55" s="4" t="s">
        <v>13</v>
      </c>
      <c r="D55" s="10">
        <v>8663</v>
      </c>
      <c r="E55" s="10">
        <v>4975</v>
      </c>
      <c r="F55" s="10">
        <v>0</v>
      </c>
      <c r="G55" s="10">
        <v>13638</v>
      </c>
      <c r="H55" s="10">
        <v>35769</v>
      </c>
      <c r="I55" s="10">
        <v>3609</v>
      </c>
      <c r="J55" s="10">
        <v>39378</v>
      </c>
      <c r="K55" s="10">
        <v>16874</v>
      </c>
      <c r="L55" s="10">
        <v>69890</v>
      </c>
      <c r="M55" s="6">
        <v>3731</v>
      </c>
      <c r="N55" s="472">
        <f t="shared" si="0"/>
        <v>18.732243366389707</v>
      </c>
    </row>
    <row r="56" spans="1:14" ht="15" thickBot="1" x14ac:dyDescent="0.35">
      <c r="A56" s="4" t="s">
        <v>3227</v>
      </c>
      <c r="B56" s="3" t="s">
        <v>78</v>
      </c>
      <c r="C56" s="4" t="s">
        <v>13</v>
      </c>
      <c r="D56" s="10">
        <v>10655</v>
      </c>
      <c r="E56" s="10">
        <v>4574</v>
      </c>
      <c r="F56" s="10">
        <v>0</v>
      </c>
      <c r="G56" s="10">
        <v>15229</v>
      </c>
      <c r="H56" s="10">
        <v>38866</v>
      </c>
      <c r="I56" s="10">
        <v>5694</v>
      </c>
      <c r="J56" s="10">
        <v>44560</v>
      </c>
      <c r="K56" s="10">
        <v>12171</v>
      </c>
      <c r="L56" s="10">
        <v>71960</v>
      </c>
      <c r="M56" s="6">
        <v>3674</v>
      </c>
      <c r="N56" s="472">
        <f t="shared" si="0"/>
        <v>19.586281981491563</v>
      </c>
    </row>
    <row r="57" spans="1:14" ht="15" thickBot="1" x14ac:dyDescent="0.35">
      <c r="A57" s="4" t="s">
        <v>3228</v>
      </c>
      <c r="B57" s="3" t="s">
        <v>79</v>
      </c>
      <c r="C57" s="4" t="s">
        <v>13</v>
      </c>
      <c r="D57" s="10">
        <v>6605</v>
      </c>
      <c r="E57" s="10">
        <v>500</v>
      </c>
      <c r="F57" s="10">
        <v>0</v>
      </c>
      <c r="G57" s="10">
        <v>7105</v>
      </c>
      <c r="H57" s="10">
        <v>15368</v>
      </c>
      <c r="I57" s="10">
        <v>64</v>
      </c>
      <c r="J57" s="10">
        <v>15432</v>
      </c>
      <c r="K57" s="10">
        <v>9489</v>
      </c>
      <c r="L57" s="10">
        <v>32026</v>
      </c>
      <c r="M57" s="6">
        <v>882</v>
      </c>
      <c r="N57" s="472">
        <f t="shared" si="0"/>
        <v>36.310657596371883</v>
      </c>
    </row>
    <row r="58" spans="1:14" ht="15" thickBot="1" x14ac:dyDescent="0.35">
      <c r="A58" s="4" t="s">
        <v>3229</v>
      </c>
      <c r="B58" s="3" t="s">
        <v>80</v>
      </c>
      <c r="C58" s="4" t="s">
        <v>13</v>
      </c>
      <c r="D58" s="10">
        <v>569</v>
      </c>
      <c r="E58" s="10">
        <v>500</v>
      </c>
      <c r="F58" s="10">
        <v>903</v>
      </c>
      <c r="G58" s="10">
        <v>1972</v>
      </c>
      <c r="H58" s="10">
        <v>33780</v>
      </c>
      <c r="I58" s="10">
        <v>588</v>
      </c>
      <c r="J58" s="10">
        <v>34368</v>
      </c>
      <c r="K58" s="10">
        <v>39847</v>
      </c>
      <c r="L58" s="10">
        <v>76187</v>
      </c>
      <c r="M58" s="6">
        <v>2419</v>
      </c>
      <c r="N58" s="472">
        <f t="shared" si="0"/>
        <v>31.495245969408845</v>
      </c>
    </row>
    <row r="59" spans="1:14" ht="15" thickBot="1" x14ac:dyDescent="0.35">
      <c r="A59" s="4" t="s">
        <v>3230</v>
      </c>
      <c r="B59" s="3" t="s">
        <v>81</v>
      </c>
      <c r="C59" s="4" t="s">
        <v>13</v>
      </c>
      <c r="D59" s="10">
        <v>10537</v>
      </c>
      <c r="E59" s="10">
        <v>589</v>
      </c>
      <c r="F59" s="10">
        <v>281</v>
      </c>
      <c r="G59" s="10">
        <v>11407</v>
      </c>
      <c r="H59" s="10">
        <v>114295</v>
      </c>
      <c r="I59" s="10">
        <v>12528</v>
      </c>
      <c r="J59" s="10">
        <v>126823</v>
      </c>
      <c r="K59" s="10">
        <v>34940</v>
      </c>
      <c r="L59" s="10">
        <v>173170</v>
      </c>
      <c r="M59" s="6">
        <v>3775</v>
      </c>
      <c r="N59" s="472">
        <f t="shared" si="0"/>
        <v>45.872847682119207</v>
      </c>
    </row>
    <row r="60" spans="1:14" ht="15" thickBot="1" x14ac:dyDescent="0.35">
      <c r="A60" s="4" t="s">
        <v>3231</v>
      </c>
      <c r="B60" s="3" t="s">
        <v>82</v>
      </c>
      <c r="C60" s="4" t="s">
        <v>13</v>
      </c>
      <c r="D60" s="10">
        <v>9360</v>
      </c>
      <c r="E60" s="10">
        <v>1200</v>
      </c>
      <c r="F60" s="10">
        <v>0</v>
      </c>
      <c r="G60" s="10">
        <v>10560</v>
      </c>
      <c r="H60" s="10">
        <v>21589</v>
      </c>
      <c r="I60" s="10">
        <v>1652</v>
      </c>
      <c r="J60" s="10">
        <v>23241</v>
      </c>
      <c r="K60" s="10">
        <v>9451</v>
      </c>
      <c r="L60" s="10">
        <v>43252</v>
      </c>
      <c r="M60" s="6">
        <v>3138</v>
      </c>
      <c r="N60" s="472">
        <f t="shared" si="0"/>
        <v>13.783301465901848</v>
      </c>
    </row>
    <row r="61" spans="1:14" ht="15" thickBot="1" x14ac:dyDescent="0.35">
      <c r="A61" s="4" t="s">
        <v>3232</v>
      </c>
      <c r="B61" s="3" t="s">
        <v>83</v>
      </c>
      <c r="C61" s="4" t="s">
        <v>13</v>
      </c>
      <c r="D61" s="10">
        <v>7081</v>
      </c>
      <c r="E61" s="10">
        <v>2032</v>
      </c>
      <c r="F61" s="10">
        <v>1365</v>
      </c>
      <c r="G61" s="10">
        <v>10478</v>
      </c>
      <c r="H61" s="10">
        <v>37700</v>
      </c>
      <c r="I61" s="10">
        <v>2899</v>
      </c>
      <c r="J61" s="10">
        <v>40599</v>
      </c>
      <c r="K61" s="10">
        <v>32723</v>
      </c>
      <c r="L61" s="10">
        <v>83800</v>
      </c>
      <c r="M61" s="6">
        <v>3428</v>
      </c>
      <c r="N61" s="472">
        <f t="shared" si="0"/>
        <v>24.445740956826139</v>
      </c>
    </row>
    <row r="62" spans="1:14" ht="15" thickBot="1" x14ac:dyDescent="0.35">
      <c r="A62" s="4" t="s">
        <v>3233</v>
      </c>
      <c r="B62" s="3" t="s">
        <v>84</v>
      </c>
      <c r="C62" s="4" t="s">
        <v>13</v>
      </c>
      <c r="D62" s="10">
        <v>5938</v>
      </c>
      <c r="E62" s="10">
        <v>750</v>
      </c>
      <c r="F62" s="10">
        <v>0</v>
      </c>
      <c r="G62" s="10">
        <v>6688</v>
      </c>
      <c r="H62" s="10">
        <v>22500</v>
      </c>
      <c r="I62" s="10">
        <v>3000</v>
      </c>
      <c r="J62" s="10">
        <v>25500</v>
      </c>
      <c r="K62" s="10">
        <v>22500</v>
      </c>
      <c r="L62" s="10">
        <v>54688</v>
      </c>
      <c r="M62" s="6">
        <v>1932</v>
      </c>
      <c r="N62" s="472">
        <f t="shared" si="0"/>
        <v>28.306418219461698</v>
      </c>
    </row>
    <row r="63" spans="1:14" ht="15" thickBot="1" x14ac:dyDescent="0.35">
      <c r="A63" s="4" t="s">
        <v>3234</v>
      </c>
      <c r="B63" s="3" t="s">
        <v>85</v>
      </c>
      <c r="C63" s="4" t="s">
        <v>13</v>
      </c>
      <c r="D63" s="10">
        <v>8861</v>
      </c>
      <c r="E63" s="10">
        <v>4204</v>
      </c>
      <c r="F63" s="10">
        <v>0</v>
      </c>
      <c r="G63" s="10">
        <v>13065</v>
      </c>
      <c r="H63" s="10">
        <v>31499</v>
      </c>
      <c r="I63" s="10">
        <v>2410</v>
      </c>
      <c r="J63" s="10">
        <v>33909</v>
      </c>
      <c r="K63" s="10">
        <v>41545</v>
      </c>
      <c r="L63" s="10">
        <v>88519</v>
      </c>
      <c r="M63" s="6">
        <v>2387</v>
      </c>
      <c r="N63" s="472">
        <f t="shared" si="0"/>
        <v>37.083787180561373</v>
      </c>
    </row>
    <row r="64" spans="1:14" ht="15" thickBot="1" x14ac:dyDescent="0.35">
      <c r="A64" s="4" t="s">
        <v>3235</v>
      </c>
      <c r="B64" s="3" t="s">
        <v>86</v>
      </c>
      <c r="C64" s="4" t="s">
        <v>13</v>
      </c>
      <c r="D64" s="10">
        <v>6704</v>
      </c>
      <c r="E64" s="10">
        <v>303</v>
      </c>
      <c r="F64" s="10">
        <v>142</v>
      </c>
      <c r="G64" s="10">
        <v>7149</v>
      </c>
      <c r="H64" s="10">
        <v>22731</v>
      </c>
      <c r="I64" s="10">
        <v>1729</v>
      </c>
      <c r="J64" s="10">
        <v>24460</v>
      </c>
      <c r="K64" s="10">
        <v>13736</v>
      </c>
      <c r="L64" s="10">
        <v>45345</v>
      </c>
      <c r="M64" s="6">
        <v>1873</v>
      </c>
      <c r="N64" s="472">
        <f t="shared" si="0"/>
        <v>24.209823812066205</v>
      </c>
    </row>
    <row r="65" spans="1:14" ht="15" thickBot="1" x14ac:dyDescent="0.35">
      <c r="A65" s="4" t="s">
        <v>3236</v>
      </c>
      <c r="B65" s="3" t="s">
        <v>87</v>
      </c>
      <c r="C65" s="4" t="s">
        <v>13</v>
      </c>
      <c r="D65" s="10">
        <v>3463</v>
      </c>
      <c r="E65" s="10">
        <v>0</v>
      </c>
      <c r="F65" s="10">
        <v>1500</v>
      </c>
      <c r="G65" s="10">
        <v>4963</v>
      </c>
      <c r="H65" s="10">
        <v>20500</v>
      </c>
      <c r="I65" s="10">
        <v>1000</v>
      </c>
      <c r="J65" s="10">
        <v>21500</v>
      </c>
      <c r="K65" s="10">
        <v>4581</v>
      </c>
      <c r="L65" s="10">
        <v>31044</v>
      </c>
      <c r="M65" s="6">
        <v>1652</v>
      </c>
      <c r="N65" s="472">
        <f t="shared" si="0"/>
        <v>18.791767554479417</v>
      </c>
    </row>
    <row r="66" spans="1:14" ht="15" thickBot="1" x14ac:dyDescent="0.35">
      <c r="A66" s="4" t="s">
        <v>3237</v>
      </c>
      <c r="B66" s="3" t="s">
        <v>88</v>
      </c>
      <c r="C66" s="4" t="s">
        <v>13</v>
      </c>
      <c r="D66" s="10">
        <v>7768</v>
      </c>
      <c r="E66" s="10">
        <v>2775</v>
      </c>
      <c r="F66" s="10">
        <v>0</v>
      </c>
      <c r="G66" s="10">
        <v>10543</v>
      </c>
      <c r="H66" s="10">
        <v>43801</v>
      </c>
      <c r="I66" s="10">
        <v>3351</v>
      </c>
      <c r="J66" s="10">
        <v>47152</v>
      </c>
      <c r="K66" s="10">
        <v>15906</v>
      </c>
      <c r="L66" s="10">
        <v>73601</v>
      </c>
      <c r="M66" s="6">
        <v>3895</v>
      </c>
      <c r="N66" s="472">
        <f t="shared" si="0"/>
        <v>18.896277278562259</v>
      </c>
    </row>
    <row r="67" spans="1:14" ht="15" thickBot="1" x14ac:dyDescent="0.35">
      <c r="A67" s="4" t="s">
        <v>3238</v>
      </c>
      <c r="B67" s="3" t="s">
        <v>89</v>
      </c>
      <c r="C67" s="4" t="s">
        <v>13</v>
      </c>
      <c r="D67" s="10">
        <v>6072</v>
      </c>
      <c r="E67" s="10">
        <v>491</v>
      </c>
      <c r="F67" s="10">
        <v>300</v>
      </c>
      <c r="G67" s="10">
        <v>6863</v>
      </c>
      <c r="H67" s="10">
        <v>29230</v>
      </c>
      <c r="I67" s="10">
        <v>27422</v>
      </c>
      <c r="J67" s="10">
        <v>56652</v>
      </c>
      <c r="K67" s="10">
        <v>9940</v>
      </c>
      <c r="L67" s="10">
        <v>73455</v>
      </c>
      <c r="M67" s="6">
        <v>2156</v>
      </c>
      <c r="N67" s="472">
        <f t="shared" si="0"/>
        <v>34.070037105751389</v>
      </c>
    </row>
    <row r="68" spans="1:14" ht="15" thickBot="1" x14ac:dyDescent="0.35">
      <c r="A68" s="4" t="s">
        <v>3239</v>
      </c>
      <c r="B68" s="3" t="s">
        <v>90</v>
      </c>
      <c r="C68" s="4" t="s">
        <v>13</v>
      </c>
      <c r="D68" s="10">
        <v>5577</v>
      </c>
      <c r="E68" s="10">
        <v>186</v>
      </c>
      <c r="F68" s="10">
        <v>0</v>
      </c>
      <c r="G68" s="10">
        <v>5763</v>
      </c>
      <c r="H68" s="10">
        <v>36890</v>
      </c>
      <c r="I68" s="10">
        <v>4716</v>
      </c>
      <c r="J68" s="10">
        <v>41606</v>
      </c>
      <c r="K68" s="10">
        <v>16162</v>
      </c>
      <c r="L68" s="10">
        <v>63531</v>
      </c>
      <c r="M68" s="6">
        <v>2475</v>
      </c>
      <c r="N68" s="472">
        <f t="shared" si="0"/>
        <v>25.669090909090908</v>
      </c>
    </row>
    <row r="69" spans="1:14" ht="15" thickBot="1" x14ac:dyDescent="0.35">
      <c r="A69" s="4" t="s">
        <v>3240</v>
      </c>
      <c r="B69" s="3" t="s">
        <v>93</v>
      </c>
      <c r="C69" s="4" t="s">
        <v>13</v>
      </c>
      <c r="D69" s="10">
        <v>1527</v>
      </c>
      <c r="E69" s="10">
        <v>224</v>
      </c>
      <c r="F69" s="10">
        <v>0</v>
      </c>
      <c r="G69" s="10">
        <v>1751</v>
      </c>
      <c r="H69" s="10">
        <v>10174</v>
      </c>
      <c r="I69" s="10">
        <v>6242</v>
      </c>
      <c r="J69" s="10">
        <v>16416</v>
      </c>
      <c r="K69" s="10">
        <v>3856</v>
      </c>
      <c r="L69" s="10">
        <v>22023</v>
      </c>
      <c r="M69" s="6">
        <v>1968</v>
      </c>
      <c r="N69" s="472">
        <f t="shared" ref="N69:N135" si="1">L69/M69</f>
        <v>11.190548780487806</v>
      </c>
    </row>
    <row r="70" spans="1:14" ht="15" thickBot="1" x14ac:dyDescent="0.35">
      <c r="A70" s="4" t="s">
        <v>3241</v>
      </c>
      <c r="B70" s="3" t="s">
        <v>94</v>
      </c>
      <c r="C70" s="4" t="s">
        <v>13</v>
      </c>
      <c r="D70" s="10">
        <v>1617</v>
      </c>
      <c r="E70" s="10">
        <v>0</v>
      </c>
      <c r="F70" s="10">
        <v>669</v>
      </c>
      <c r="G70" s="10">
        <v>2286</v>
      </c>
      <c r="H70" s="10">
        <v>9174</v>
      </c>
      <c r="I70" s="10">
        <v>702</v>
      </c>
      <c r="J70" s="10">
        <v>9876</v>
      </c>
      <c r="K70" s="10">
        <v>2806</v>
      </c>
      <c r="L70" s="10">
        <v>14968</v>
      </c>
      <c r="M70" s="6">
        <v>2202</v>
      </c>
      <c r="N70" s="472">
        <f t="shared" si="1"/>
        <v>6.7974568574023611</v>
      </c>
    </row>
    <row r="71" spans="1:14" ht="15" thickBot="1" x14ac:dyDescent="0.35">
      <c r="A71" s="4" t="s">
        <v>3242</v>
      </c>
      <c r="B71" s="3" t="s">
        <v>95</v>
      </c>
      <c r="C71" s="4" t="s">
        <v>13</v>
      </c>
      <c r="D71" s="10">
        <v>10263</v>
      </c>
      <c r="E71" s="10">
        <v>0</v>
      </c>
      <c r="F71" s="10">
        <v>0</v>
      </c>
      <c r="G71" s="10">
        <v>10263</v>
      </c>
      <c r="H71" s="10">
        <v>32993</v>
      </c>
      <c r="I71" s="10">
        <v>3963</v>
      </c>
      <c r="J71" s="10">
        <v>36956</v>
      </c>
      <c r="K71" s="10">
        <v>11231</v>
      </c>
      <c r="L71" s="10">
        <v>58450</v>
      </c>
      <c r="M71" s="6">
        <v>2913</v>
      </c>
      <c r="N71" s="472">
        <f t="shared" si="1"/>
        <v>20.065224854102301</v>
      </c>
    </row>
    <row r="72" spans="1:14" ht="15" thickBot="1" x14ac:dyDescent="0.35">
      <c r="A72" s="4" t="s">
        <v>3243</v>
      </c>
      <c r="B72" s="3" t="s">
        <v>96</v>
      </c>
      <c r="C72" s="4" t="s">
        <v>13</v>
      </c>
      <c r="D72" s="10">
        <v>4772</v>
      </c>
      <c r="E72" s="10">
        <v>3358</v>
      </c>
      <c r="F72" s="10">
        <v>350</v>
      </c>
      <c r="G72" s="10">
        <v>8480</v>
      </c>
      <c r="H72" s="10">
        <v>19217</v>
      </c>
      <c r="I72" s="10">
        <v>0</v>
      </c>
      <c r="J72" s="10">
        <v>19217</v>
      </c>
      <c r="K72" s="10">
        <v>14589</v>
      </c>
      <c r="L72" s="10">
        <v>42286</v>
      </c>
      <c r="M72" s="6">
        <v>575</v>
      </c>
      <c r="N72" s="472">
        <f t="shared" si="1"/>
        <v>73.540869565217392</v>
      </c>
    </row>
    <row r="73" spans="1:14" ht="15" thickBot="1" x14ac:dyDescent="0.35">
      <c r="A73" s="4" t="s">
        <v>3244</v>
      </c>
      <c r="B73" s="474" t="s">
        <v>97</v>
      </c>
      <c r="C73" s="4" t="s">
        <v>13</v>
      </c>
      <c r="D73" s="10">
        <v>19948</v>
      </c>
      <c r="E73" s="10">
        <v>1572</v>
      </c>
      <c r="F73" s="10">
        <v>724</v>
      </c>
      <c r="G73" s="10">
        <v>22244</v>
      </c>
      <c r="H73" s="10">
        <v>34442</v>
      </c>
      <c r="I73" s="10">
        <v>6294</v>
      </c>
      <c r="J73" s="10">
        <v>40736</v>
      </c>
      <c r="K73" s="10">
        <v>19432</v>
      </c>
      <c r="L73" s="10">
        <v>82412</v>
      </c>
      <c r="M73" s="6">
        <v>2738</v>
      </c>
      <c r="N73" s="472">
        <f t="shared" si="1"/>
        <v>30.099342585829071</v>
      </c>
    </row>
    <row r="74" spans="1:14" x14ac:dyDescent="0.3">
      <c r="B74" s="127" t="s">
        <v>2547</v>
      </c>
      <c r="C74" s="125"/>
      <c r="D74" s="483">
        <f>SUM(D4:D73)</f>
        <v>611762</v>
      </c>
      <c r="E74" s="483">
        <f t="shared" ref="E74:M74" si="2">SUM(E4:E73)</f>
        <v>150817</v>
      </c>
      <c r="F74" s="483">
        <f t="shared" si="2"/>
        <v>66103</v>
      </c>
      <c r="G74" s="483">
        <f t="shared" si="2"/>
        <v>828682</v>
      </c>
      <c r="H74" s="483">
        <f t="shared" si="2"/>
        <v>2890512</v>
      </c>
      <c r="I74" s="483">
        <f t="shared" si="2"/>
        <v>518657</v>
      </c>
      <c r="J74" s="483">
        <f t="shared" si="2"/>
        <v>3409169</v>
      </c>
      <c r="K74" s="483">
        <f t="shared" si="2"/>
        <v>1375525</v>
      </c>
      <c r="L74" s="483">
        <f t="shared" si="2"/>
        <v>5613376</v>
      </c>
      <c r="M74" s="90">
        <f t="shared" si="2"/>
        <v>186862</v>
      </c>
      <c r="N74" s="484"/>
    </row>
    <row r="75" spans="1:14" ht="15" thickBot="1" x14ac:dyDescent="0.35">
      <c r="B75" s="128" t="s">
        <v>2548</v>
      </c>
      <c r="C75" s="126"/>
      <c r="D75" s="485">
        <f>D74/70</f>
        <v>8739.4571428571435</v>
      </c>
      <c r="E75" s="485">
        <f t="shared" ref="E75:M75" si="3">E74/70</f>
        <v>2154.5285714285715</v>
      </c>
      <c r="F75" s="485">
        <f t="shared" si="3"/>
        <v>944.32857142857142</v>
      </c>
      <c r="G75" s="485">
        <f t="shared" si="3"/>
        <v>11838.314285714287</v>
      </c>
      <c r="H75" s="485">
        <f t="shared" si="3"/>
        <v>41293.028571428571</v>
      </c>
      <c r="I75" s="485">
        <f t="shared" si="3"/>
        <v>7409.3857142857141</v>
      </c>
      <c r="J75" s="485">
        <f t="shared" si="3"/>
        <v>48702.414285714287</v>
      </c>
      <c r="K75" s="485">
        <f t="shared" si="3"/>
        <v>19650.357142857141</v>
      </c>
      <c r="L75" s="485">
        <f t="shared" si="3"/>
        <v>80191.085714285713</v>
      </c>
      <c r="M75" s="122">
        <f t="shared" si="3"/>
        <v>2669.457142857143</v>
      </c>
      <c r="N75" s="486">
        <f>L74/M74</f>
        <v>30.040222196059123</v>
      </c>
    </row>
    <row r="76" spans="1:14" ht="15" thickBot="1" x14ac:dyDescent="0.35">
      <c r="B76" s="22"/>
      <c r="C76" s="487"/>
      <c r="D76" s="488"/>
      <c r="E76" s="488"/>
      <c r="F76" s="488"/>
      <c r="G76" s="488"/>
      <c r="H76" s="488"/>
      <c r="I76" s="488"/>
      <c r="J76" s="488"/>
      <c r="K76" s="488"/>
      <c r="L76" s="488"/>
      <c r="M76" s="489"/>
      <c r="N76" s="490"/>
    </row>
    <row r="77" spans="1:14" ht="15" thickBot="1" x14ac:dyDescent="0.35">
      <c r="A77" s="4" t="s">
        <v>3483</v>
      </c>
      <c r="B77" s="473" t="s">
        <v>98</v>
      </c>
      <c r="C77" s="4" t="s">
        <v>99</v>
      </c>
      <c r="D77" s="10">
        <v>15960</v>
      </c>
      <c r="E77" s="10">
        <v>7156</v>
      </c>
      <c r="F77" s="10">
        <v>3624</v>
      </c>
      <c r="G77" s="10">
        <v>26740</v>
      </c>
      <c r="H77" s="10">
        <v>76651.75</v>
      </c>
      <c r="I77" s="10">
        <v>6099</v>
      </c>
      <c r="J77" s="10">
        <v>82750.75</v>
      </c>
      <c r="K77" s="10">
        <v>76632</v>
      </c>
      <c r="L77" s="10">
        <v>186122.75</v>
      </c>
      <c r="M77" s="6">
        <v>6351</v>
      </c>
      <c r="N77" s="472">
        <f t="shared" si="1"/>
        <v>29.306054164698473</v>
      </c>
    </row>
    <row r="78" spans="1:14" ht="15" thickBot="1" x14ac:dyDescent="0.35">
      <c r="A78" s="4" t="s">
        <v>3484</v>
      </c>
      <c r="B78" s="3" t="s">
        <v>100</v>
      </c>
      <c r="C78" s="4" t="s">
        <v>99</v>
      </c>
      <c r="D78" s="10">
        <v>24379</v>
      </c>
      <c r="E78" s="10">
        <v>8683</v>
      </c>
      <c r="F78" s="10">
        <v>3000</v>
      </c>
      <c r="G78" s="10">
        <v>36062</v>
      </c>
      <c r="H78" s="10">
        <v>156387</v>
      </c>
      <c r="I78" s="10">
        <v>44112</v>
      </c>
      <c r="J78" s="10">
        <v>200499</v>
      </c>
      <c r="K78" s="10">
        <v>65961</v>
      </c>
      <c r="L78" s="10">
        <v>302522</v>
      </c>
      <c r="M78" s="6">
        <v>6583</v>
      </c>
      <c r="N78" s="472">
        <f t="shared" si="1"/>
        <v>45.955035698010029</v>
      </c>
    </row>
    <row r="79" spans="1:14" ht="15" thickBot="1" x14ac:dyDescent="0.35">
      <c r="A79" s="4" t="s">
        <v>3485</v>
      </c>
      <c r="B79" s="3" t="s">
        <v>103</v>
      </c>
      <c r="C79" s="4" t="s">
        <v>99</v>
      </c>
      <c r="D79" s="10">
        <v>19015</v>
      </c>
      <c r="E79" s="10">
        <v>2036</v>
      </c>
      <c r="F79" s="10">
        <v>2785</v>
      </c>
      <c r="G79" s="10">
        <v>23836</v>
      </c>
      <c r="H79" s="10">
        <v>121320</v>
      </c>
      <c r="I79" s="10">
        <v>9281</v>
      </c>
      <c r="J79" s="10">
        <v>130601</v>
      </c>
      <c r="K79" s="10">
        <v>76104</v>
      </c>
      <c r="L79" s="10">
        <v>230541</v>
      </c>
      <c r="M79" s="6">
        <v>5379</v>
      </c>
      <c r="N79" s="472">
        <f t="shared" si="1"/>
        <v>42.85945343000558</v>
      </c>
    </row>
    <row r="80" spans="1:14" ht="15" thickBot="1" x14ac:dyDescent="0.35">
      <c r="A80" s="4" t="s">
        <v>3486</v>
      </c>
      <c r="B80" s="3" t="s">
        <v>104</v>
      </c>
      <c r="C80" s="4" t="s">
        <v>99</v>
      </c>
      <c r="D80" s="10">
        <v>4505</v>
      </c>
      <c r="E80" s="10">
        <v>847</v>
      </c>
      <c r="F80" s="10">
        <v>0</v>
      </c>
      <c r="G80" s="10">
        <v>5352</v>
      </c>
      <c r="H80" s="10">
        <v>19230</v>
      </c>
      <c r="I80" s="10">
        <v>3465</v>
      </c>
      <c r="J80" s="10">
        <v>22695</v>
      </c>
      <c r="K80" s="10">
        <v>7469</v>
      </c>
      <c r="L80" s="10">
        <v>35516</v>
      </c>
      <c r="M80" s="6">
        <v>4537</v>
      </c>
      <c r="N80" s="472">
        <f t="shared" si="1"/>
        <v>7.8280802292263614</v>
      </c>
    </row>
    <row r="81" spans="1:14" ht="15" thickBot="1" x14ac:dyDescent="0.35">
      <c r="A81" s="4" t="s">
        <v>3487</v>
      </c>
      <c r="B81" s="3" t="s">
        <v>105</v>
      </c>
      <c r="C81" s="4" t="s">
        <v>99</v>
      </c>
      <c r="D81" s="10">
        <v>21382</v>
      </c>
      <c r="E81" s="10">
        <v>3951</v>
      </c>
      <c r="F81" s="10">
        <v>2860</v>
      </c>
      <c r="G81" s="10">
        <v>28193</v>
      </c>
      <c r="H81" s="10">
        <v>129861</v>
      </c>
      <c r="I81" s="10">
        <v>14548</v>
      </c>
      <c r="J81" s="10">
        <v>144409</v>
      </c>
      <c r="K81" s="10">
        <v>90473</v>
      </c>
      <c r="L81" s="10">
        <v>263075</v>
      </c>
      <c r="M81" s="6">
        <v>6621</v>
      </c>
      <c r="N81" s="472">
        <f t="shared" si="1"/>
        <v>39.733423954085488</v>
      </c>
    </row>
    <row r="82" spans="1:14" ht="15" thickBot="1" x14ac:dyDescent="0.35">
      <c r="A82" s="4" t="s">
        <v>3488</v>
      </c>
      <c r="B82" s="3" t="s">
        <v>106</v>
      </c>
      <c r="C82" s="4" t="s">
        <v>99</v>
      </c>
      <c r="D82" s="10">
        <v>18948</v>
      </c>
      <c r="E82" s="10">
        <v>2122</v>
      </c>
      <c r="F82" s="10">
        <v>2250</v>
      </c>
      <c r="G82" s="10">
        <v>23320</v>
      </c>
      <c r="H82" s="10">
        <v>68053</v>
      </c>
      <c r="I82" s="10">
        <v>6991</v>
      </c>
      <c r="J82" s="10">
        <v>75044</v>
      </c>
      <c r="K82" s="10">
        <v>27001</v>
      </c>
      <c r="L82" s="10">
        <v>125365</v>
      </c>
      <c r="M82" s="6">
        <v>4075</v>
      </c>
      <c r="N82" s="472">
        <f t="shared" si="1"/>
        <v>30.764417177914112</v>
      </c>
    </row>
    <row r="83" spans="1:14" ht="15" thickBot="1" x14ac:dyDescent="0.35">
      <c r="A83" s="4" t="s">
        <v>3489</v>
      </c>
      <c r="B83" s="3" t="s">
        <v>107</v>
      </c>
      <c r="C83" s="4" t="s">
        <v>99</v>
      </c>
      <c r="D83" s="10">
        <v>19828</v>
      </c>
      <c r="E83" s="10">
        <v>3688</v>
      </c>
      <c r="F83" s="10">
        <v>5374</v>
      </c>
      <c r="G83" s="10">
        <v>28890</v>
      </c>
      <c r="H83" s="10">
        <v>203110</v>
      </c>
      <c r="I83" s="10">
        <v>16633</v>
      </c>
      <c r="J83" s="10">
        <v>219743</v>
      </c>
      <c r="K83" s="10">
        <v>128329</v>
      </c>
      <c r="L83" s="10">
        <v>376962</v>
      </c>
      <c r="M83" s="6">
        <v>5263</v>
      </c>
      <c r="N83" s="472">
        <f t="shared" si="1"/>
        <v>71.624928747862441</v>
      </c>
    </row>
    <row r="84" spans="1:14" ht="15" thickBot="1" x14ac:dyDescent="0.35">
      <c r="A84" s="4" t="s">
        <v>3490</v>
      </c>
      <c r="B84" s="3" t="s">
        <v>108</v>
      </c>
      <c r="C84" s="4" t="s">
        <v>99</v>
      </c>
      <c r="D84" s="10">
        <v>4103</v>
      </c>
      <c r="E84" s="10">
        <v>0</v>
      </c>
      <c r="F84" s="10">
        <v>0</v>
      </c>
      <c r="G84" s="10">
        <v>4103</v>
      </c>
      <c r="H84" s="10">
        <v>26618</v>
      </c>
      <c r="I84" s="10">
        <v>1760</v>
      </c>
      <c r="J84" s="10">
        <v>28378</v>
      </c>
      <c r="K84" s="10">
        <v>10285</v>
      </c>
      <c r="L84" s="10">
        <v>42766</v>
      </c>
      <c r="M84" s="6">
        <v>4005</v>
      </c>
      <c r="N84" s="472">
        <f t="shared" si="1"/>
        <v>10.678152309612983</v>
      </c>
    </row>
    <row r="85" spans="1:14" ht="15" thickBot="1" x14ac:dyDescent="0.35">
      <c r="A85" s="4" t="s">
        <v>3491</v>
      </c>
      <c r="B85" s="3" t="s">
        <v>109</v>
      </c>
      <c r="C85" s="4" t="s">
        <v>99</v>
      </c>
      <c r="D85" s="10">
        <v>6382</v>
      </c>
      <c r="E85" s="10">
        <v>758</v>
      </c>
      <c r="F85" s="10">
        <v>511</v>
      </c>
      <c r="G85" s="10">
        <v>7651</v>
      </c>
      <c r="H85" s="10">
        <v>33947</v>
      </c>
      <c r="I85" s="10">
        <v>2563</v>
      </c>
      <c r="J85" s="10">
        <v>36510</v>
      </c>
      <c r="K85" s="10">
        <v>19458</v>
      </c>
      <c r="L85" s="10">
        <v>63619</v>
      </c>
      <c r="M85" s="6">
        <v>4191</v>
      </c>
      <c r="N85" s="472">
        <f t="shared" si="1"/>
        <v>15.179909329515629</v>
      </c>
    </row>
    <row r="86" spans="1:14" ht="15" thickBot="1" x14ac:dyDescent="0.35">
      <c r="A86" s="4" t="s">
        <v>3492</v>
      </c>
      <c r="B86" s="3" t="s">
        <v>110</v>
      </c>
      <c r="C86" s="4" t="s">
        <v>99</v>
      </c>
      <c r="D86" s="10">
        <v>5590</v>
      </c>
      <c r="E86" s="10">
        <v>2126</v>
      </c>
      <c r="F86" s="10">
        <v>0</v>
      </c>
      <c r="G86" s="10">
        <v>7716</v>
      </c>
      <c r="H86" s="10">
        <v>96498</v>
      </c>
      <c r="I86" s="10">
        <v>9839</v>
      </c>
      <c r="J86" s="10">
        <v>106337</v>
      </c>
      <c r="K86" s="10">
        <v>33780</v>
      </c>
      <c r="L86" s="10">
        <v>147833</v>
      </c>
      <c r="M86" s="6">
        <v>4622</v>
      </c>
      <c r="N86" s="472">
        <f t="shared" si="1"/>
        <v>31.984638684552142</v>
      </c>
    </row>
    <row r="87" spans="1:14" ht="15" thickBot="1" x14ac:dyDescent="0.35">
      <c r="A87" s="4" t="s">
        <v>3493</v>
      </c>
      <c r="B87" s="3" t="s">
        <v>111</v>
      </c>
      <c r="C87" s="4" t="s">
        <v>99</v>
      </c>
      <c r="D87" s="10">
        <v>15634</v>
      </c>
      <c r="E87" s="10">
        <v>2712</v>
      </c>
      <c r="F87" s="10">
        <v>370</v>
      </c>
      <c r="G87" s="10">
        <v>18716</v>
      </c>
      <c r="H87" s="10">
        <v>96702</v>
      </c>
      <c r="I87" s="10">
        <v>0</v>
      </c>
      <c r="J87" s="10">
        <v>96702</v>
      </c>
      <c r="K87" s="10">
        <v>39572</v>
      </c>
      <c r="L87" s="10">
        <v>154990</v>
      </c>
      <c r="M87" s="6">
        <v>4986</v>
      </c>
      <c r="N87" s="472">
        <f t="shared" si="1"/>
        <v>31.085038106698757</v>
      </c>
    </row>
    <row r="88" spans="1:14" ht="15" thickBot="1" x14ac:dyDescent="0.35">
      <c r="A88" s="4" t="s">
        <v>3494</v>
      </c>
      <c r="B88" s="3" t="s">
        <v>112</v>
      </c>
      <c r="C88" s="4" t="s">
        <v>99</v>
      </c>
      <c r="D88" s="10">
        <v>13393</v>
      </c>
      <c r="E88" s="10">
        <v>1968</v>
      </c>
      <c r="F88" s="10">
        <v>0</v>
      </c>
      <c r="G88" s="10">
        <v>15361</v>
      </c>
      <c r="H88" s="10">
        <v>30456</v>
      </c>
      <c r="I88" s="10">
        <v>3201</v>
      </c>
      <c r="J88" s="10">
        <v>33657</v>
      </c>
      <c r="K88" s="10">
        <v>10455</v>
      </c>
      <c r="L88" s="10">
        <v>59473</v>
      </c>
      <c r="M88" s="6">
        <v>4514</v>
      </c>
      <c r="N88" s="472">
        <f t="shared" si="1"/>
        <v>13.175232609658838</v>
      </c>
    </row>
    <row r="89" spans="1:14" ht="15" thickBot="1" x14ac:dyDescent="0.35">
      <c r="A89" s="4" t="s">
        <v>3495</v>
      </c>
      <c r="B89" s="3" t="s">
        <v>113</v>
      </c>
      <c r="C89" s="4" t="s">
        <v>99</v>
      </c>
      <c r="D89" s="10">
        <v>12790</v>
      </c>
      <c r="E89" s="10">
        <v>2458</v>
      </c>
      <c r="F89" s="10">
        <v>507</v>
      </c>
      <c r="G89" s="10">
        <v>15755</v>
      </c>
      <c r="H89" s="10">
        <v>43335</v>
      </c>
      <c r="I89" s="10">
        <v>10892</v>
      </c>
      <c r="J89" s="10">
        <v>54227</v>
      </c>
      <c r="K89" s="10">
        <v>18689</v>
      </c>
      <c r="L89" s="10">
        <v>88671</v>
      </c>
      <c r="M89" s="6">
        <v>6838</v>
      </c>
      <c r="N89" s="472">
        <f t="shared" si="1"/>
        <v>12.967388125182802</v>
      </c>
    </row>
    <row r="90" spans="1:14" ht="15" thickBot="1" x14ac:dyDescent="0.35">
      <c r="A90" s="4" t="s">
        <v>3496</v>
      </c>
      <c r="B90" s="3" t="s">
        <v>114</v>
      </c>
      <c r="C90" s="4" t="s">
        <v>99</v>
      </c>
      <c r="D90" s="10">
        <v>3000</v>
      </c>
      <c r="E90" s="10">
        <v>1429</v>
      </c>
      <c r="F90" s="10">
        <v>0</v>
      </c>
      <c r="G90" s="10">
        <v>4429</v>
      </c>
      <c r="H90" s="10">
        <v>26556</v>
      </c>
      <c r="I90" s="10">
        <v>650</v>
      </c>
      <c r="J90" s="10">
        <v>27206</v>
      </c>
      <c r="K90" s="10">
        <v>14444</v>
      </c>
      <c r="L90" s="10">
        <v>46079</v>
      </c>
      <c r="M90" s="6">
        <v>4869</v>
      </c>
      <c r="N90" s="472">
        <f t="shared" si="1"/>
        <v>9.4637502567262271</v>
      </c>
    </row>
    <row r="91" spans="1:14" ht="15" thickBot="1" x14ac:dyDescent="0.35">
      <c r="A91" s="4" t="s">
        <v>3497</v>
      </c>
      <c r="B91" s="3" t="s">
        <v>115</v>
      </c>
      <c r="C91" s="4" t="s">
        <v>99</v>
      </c>
      <c r="D91" s="10">
        <v>21721</v>
      </c>
      <c r="E91" s="10">
        <v>4702</v>
      </c>
      <c r="F91" s="10">
        <v>1500</v>
      </c>
      <c r="G91" s="10">
        <v>27923</v>
      </c>
      <c r="H91" s="10">
        <v>82904</v>
      </c>
      <c r="I91" s="10">
        <v>6342</v>
      </c>
      <c r="J91" s="10">
        <v>89246</v>
      </c>
      <c r="K91" s="10">
        <v>41062</v>
      </c>
      <c r="L91" s="10">
        <v>158231</v>
      </c>
      <c r="M91" s="6">
        <v>4768</v>
      </c>
      <c r="N91" s="472">
        <f t="shared" si="1"/>
        <v>33.18603187919463</v>
      </c>
    </row>
    <row r="92" spans="1:14" ht="15" thickBot="1" x14ac:dyDescent="0.35">
      <c r="A92" s="4" t="s">
        <v>3498</v>
      </c>
      <c r="B92" s="3" t="s">
        <v>116</v>
      </c>
      <c r="C92" s="4" t="s">
        <v>99</v>
      </c>
      <c r="D92" s="10">
        <v>10945</v>
      </c>
      <c r="E92" s="10">
        <v>1051</v>
      </c>
      <c r="F92" s="10">
        <v>394</v>
      </c>
      <c r="G92" s="10">
        <v>12390</v>
      </c>
      <c r="H92" s="10">
        <v>100837</v>
      </c>
      <c r="I92" s="10">
        <v>33325</v>
      </c>
      <c r="J92" s="10">
        <v>134162</v>
      </c>
      <c r="K92" s="10">
        <v>14920</v>
      </c>
      <c r="L92" s="10">
        <v>161472</v>
      </c>
      <c r="M92" s="6">
        <v>5214</v>
      </c>
      <c r="N92" s="472">
        <f t="shared" si="1"/>
        <v>30.968929804372841</v>
      </c>
    </row>
    <row r="93" spans="1:14" ht="15" thickBot="1" x14ac:dyDescent="0.35">
      <c r="A93" s="4" t="s">
        <v>3499</v>
      </c>
      <c r="B93" s="3" t="s">
        <v>117</v>
      </c>
      <c r="C93" s="4" t="s">
        <v>99</v>
      </c>
      <c r="D93" s="10">
        <v>27635</v>
      </c>
      <c r="E93" s="10">
        <v>8938</v>
      </c>
      <c r="F93" s="10">
        <v>2000</v>
      </c>
      <c r="G93" s="10">
        <v>38573</v>
      </c>
      <c r="H93" s="10">
        <v>138343</v>
      </c>
      <c r="I93" s="10">
        <v>22147</v>
      </c>
      <c r="J93" s="10">
        <v>160490</v>
      </c>
      <c r="K93" s="10">
        <v>59391</v>
      </c>
      <c r="L93" s="10">
        <v>258454</v>
      </c>
      <c r="M93" s="6">
        <v>5432</v>
      </c>
      <c r="N93" s="472">
        <f t="shared" si="1"/>
        <v>47.579896907216494</v>
      </c>
    </row>
    <row r="94" spans="1:14" ht="15" thickBot="1" x14ac:dyDescent="0.35">
      <c r="A94" s="4" t="s">
        <v>3500</v>
      </c>
      <c r="B94" s="3" t="s">
        <v>118</v>
      </c>
      <c r="C94" s="4" t="s">
        <v>99</v>
      </c>
      <c r="D94" s="10">
        <v>10484</v>
      </c>
      <c r="E94" s="10">
        <v>1095</v>
      </c>
      <c r="F94" s="10">
        <v>1000</v>
      </c>
      <c r="G94" s="10">
        <v>12579</v>
      </c>
      <c r="H94" s="10">
        <v>70295</v>
      </c>
      <c r="I94" s="10">
        <v>9670</v>
      </c>
      <c r="J94" s="10">
        <v>79965</v>
      </c>
      <c r="K94" s="10">
        <v>28815</v>
      </c>
      <c r="L94" s="10">
        <v>121359</v>
      </c>
      <c r="M94" s="6">
        <v>6164</v>
      </c>
      <c r="N94" s="472">
        <f t="shared" si="1"/>
        <v>19.688351719662556</v>
      </c>
    </row>
    <row r="95" spans="1:14" ht="15" thickBot="1" x14ac:dyDescent="0.35">
      <c r="A95" s="4" t="s">
        <v>3501</v>
      </c>
      <c r="B95" s="3" t="s">
        <v>119</v>
      </c>
      <c r="C95" s="4" t="s">
        <v>99</v>
      </c>
      <c r="D95" s="10">
        <v>4957</v>
      </c>
      <c r="E95" s="10">
        <v>1934</v>
      </c>
      <c r="F95" s="10">
        <v>1600</v>
      </c>
      <c r="G95" s="10">
        <v>8491</v>
      </c>
      <c r="H95" s="10">
        <v>52314</v>
      </c>
      <c r="I95" s="10">
        <v>4002</v>
      </c>
      <c r="J95" s="10">
        <v>56316</v>
      </c>
      <c r="K95" s="10">
        <v>26217</v>
      </c>
      <c r="L95" s="10">
        <v>91024</v>
      </c>
      <c r="M95" s="6">
        <v>5641</v>
      </c>
      <c r="N95" s="472">
        <f t="shared" si="1"/>
        <v>16.136146073391242</v>
      </c>
    </row>
    <row r="96" spans="1:14" ht="15" thickBot="1" x14ac:dyDescent="0.35">
      <c r="A96" s="4" t="s">
        <v>3502</v>
      </c>
      <c r="B96" s="3" t="s">
        <v>120</v>
      </c>
      <c r="C96" s="4" t="s">
        <v>99</v>
      </c>
      <c r="D96" s="10">
        <v>768</v>
      </c>
      <c r="E96" s="10">
        <v>459</v>
      </c>
      <c r="F96" s="10">
        <v>0</v>
      </c>
      <c r="G96" s="10">
        <v>1227</v>
      </c>
      <c r="H96" s="10">
        <v>31754</v>
      </c>
      <c r="I96" s="10">
        <v>13892</v>
      </c>
      <c r="J96" s="10">
        <v>45646</v>
      </c>
      <c r="K96" s="10">
        <v>6431</v>
      </c>
      <c r="L96" s="10">
        <v>53304</v>
      </c>
      <c r="M96" s="6">
        <v>6831</v>
      </c>
      <c r="N96" s="472">
        <f t="shared" si="1"/>
        <v>7.8032498902064118</v>
      </c>
    </row>
    <row r="97" spans="1:14" ht="15" thickBot="1" x14ac:dyDescent="0.35">
      <c r="A97" s="4" t="s">
        <v>3503</v>
      </c>
      <c r="B97" s="3" t="s">
        <v>121</v>
      </c>
      <c r="C97" s="4" t="s">
        <v>99</v>
      </c>
      <c r="D97" s="10">
        <v>11399</v>
      </c>
      <c r="E97" s="10">
        <v>8117</v>
      </c>
      <c r="F97" s="10">
        <v>2692</v>
      </c>
      <c r="G97" s="10">
        <v>22208</v>
      </c>
      <c r="H97" s="10">
        <v>199812</v>
      </c>
      <c r="I97" s="10">
        <v>62700</v>
      </c>
      <c r="J97" s="10">
        <v>262512</v>
      </c>
      <c r="K97" s="10">
        <v>278952</v>
      </c>
      <c r="L97" s="10">
        <v>563672</v>
      </c>
      <c r="M97" s="6">
        <v>6119</v>
      </c>
      <c r="N97" s="472">
        <f t="shared" si="1"/>
        <v>92.118319986925968</v>
      </c>
    </row>
    <row r="98" spans="1:14" ht="15" thickBot="1" x14ac:dyDescent="0.35">
      <c r="A98" s="4" t="s">
        <v>3504</v>
      </c>
      <c r="B98" s="3" t="s">
        <v>122</v>
      </c>
      <c r="C98" s="4" t="s">
        <v>99</v>
      </c>
      <c r="D98" s="10">
        <v>21621</v>
      </c>
      <c r="E98" s="10">
        <v>982</v>
      </c>
      <c r="F98" s="10">
        <v>1027</v>
      </c>
      <c r="G98" s="10">
        <v>23630</v>
      </c>
      <c r="H98" s="10">
        <v>98702</v>
      </c>
      <c r="I98" s="10">
        <v>14469</v>
      </c>
      <c r="J98" s="10">
        <v>113171</v>
      </c>
      <c r="K98" s="10">
        <v>75783</v>
      </c>
      <c r="L98" s="10">
        <v>212584</v>
      </c>
      <c r="M98" s="6">
        <v>6582</v>
      </c>
      <c r="N98" s="472">
        <f t="shared" si="1"/>
        <v>32.297781829231234</v>
      </c>
    </row>
    <row r="99" spans="1:14" ht="15" thickBot="1" x14ac:dyDescent="0.35">
      <c r="A99" s="4" t="s">
        <v>3505</v>
      </c>
      <c r="B99" s="3" t="s">
        <v>123</v>
      </c>
      <c r="C99" s="4" t="s">
        <v>99</v>
      </c>
      <c r="D99" s="10">
        <v>34614</v>
      </c>
      <c r="E99" s="10">
        <v>696</v>
      </c>
      <c r="F99" s="10">
        <v>4507</v>
      </c>
      <c r="G99" s="10">
        <v>39817</v>
      </c>
      <c r="H99" s="10">
        <v>95529</v>
      </c>
      <c r="I99" s="10">
        <v>11453</v>
      </c>
      <c r="J99" s="10">
        <v>106982</v>
      </c>
      <c r="K99" s="10">
        <v>70541</v>
      </c>
      <c r="L99" s="10">
        <v>217340</v>
      </c>
      <c r="M99" s="6">
        <v>5933</v>
      </c>
      <c r="N99" s="472">
        <f t="shared" si="1"/>
        <v>36.63239507837519</v>
      </c>
    </row>
    <row r="100" spans="1:14" ht="15" thickBot="1" x14ac:dyDescent="0.35">
      <c r="A100" s="4" t="s">
        <v>3506</v>
      </c>
      <c r="B100" s="3" t="s">
        <v>124</v>
      </c>
      <c r="C100" s="4" t="s">
        <v>99</v>
      </c>
      <c r="D100" s="10">
        <v>13995</v>
      </c>
      <c r="E100" s="10">
        <v>3241</v>
      </c>
      <c r="F100" s="10">
        <v>2626</v>
      </c>
      <c r="G100" s="10">
        <v>19862</v>
      </c>
      <c r="H100" s="10">
        <v>54252</v>
      </c>
      <c r="I100" s="10">
        <v>8303</v>
      </c>
      <c r="J100" s="10">
        <v>62555</v>
      </c>
      <c r="K100" s="10">
        <v>36756</v>
      </c>
      <c r="L100" s="10">
        <v>119173</v>
      </c>
      <c r="M100" s="6">
        <v>4220</v>
      </c>
      <c r="N100" s="472">
        <f t="shared" si="1"/>
        <v>28.240047393364929</v>
      </c>
    </row>
    <row r="101" spans="1:14" ht="15" thickBot="1" x14ac:dyDescent="0.35">
      <c r="A101" s="4" t="s">
        <v>3507</v>
      </c>
      <c r="B101" s="3" t="s">
        <v>125</v>
      </c>
      <c r="C101" s="4" t="s">
        <v>99</v>
      </c>
      <c r="D101" s="10">
        <v>5826</v>
      </c>
      <c r="E101" s="10">
        <v>532</v>
      </c>
      <c r="F101" s="10">
        <v>1600</v>
      </c>
      <c r="G101" s="10">
        <v>7958</v>
      </c>
      <c r="H101" s="10">
        <v>47167</v>
      </c>
      <c r="I101" s="10">
        <v>0</v>
      </c>
      <c r="J101" s="10">
        <v>47167</v>
      </c>
      <c r="K101" s="10">
        <v>35867</v>
      </c>
      <c r="L101" s="10">
        <v>90992</v>
      </c>
      <c r="M101" s="6">
        <v>4610</v>
      </c>
      <c r="N101" s="472">
        <f t="shared" si="1"/>
        <v>19.737960954446855</v>
      </c>
    </row>
    <row r="102" spans="1:14" ht="15" thickBot="1" x14ac:dyDescent="0.35">
      <c r="A102" s="4" t="s">
        <v>3508</v>
      </c>
      <c r="B102" s="3" t="s">
        <v>126</v>
      </c>
      <c r="C102" s="4" t="s">
        <v>99</v>
      </c>
      <c r="D102" s="10">
        <v>1700</v>
      </c>
      <c r="E102" s="10">
        <v>268</v>
      </c>
      <c r="F102" s="10">
        <v>0</v>
      </c>
      <c r="G102" s="10">
        <v>1968</v>
      </c>
      <c r="H102" s="10">
        <v>24194</v>
      </c>
      <c r="I102" s="10">
        <v>8137</v>
      </c>
      <c r="J102" s="10">
        <v>32331</v>
      </c>
      <c r="K102" s="10">
        <v>28226</v>
      </c>
      <c r="L102" s="10">
        <v>62525</v>
      </c>
      <c r="M102" s="6">
        <v>5531</v>
      </c>
      <c r="N102" s="472">
        <f t="shared" si="1"/>
        <v>11.304465738564454</v>
      </c>
    </row>
    <row r="103" spans="1:14" ht="15" thickBot="1" x14ac:dyDescent="0.35">
      <c r="A103" s="4" t="s">
        <v>3509</v>
      </c>
      <c r="B103" s="3" t="s">
        <v>127</v>
      </c>
      <c r="C103" s="4" t="s">
        <v>99</v>
      </c>
      <c r="D103" s="10">
        <v>7090</v>
      </c>
      <c r="E103" s="10">
        <v>1298</v>
      </c>
      <c r="F103" s="10">
        <v>350</v>
      </c>
      <c r="G103" s="10">
        <v>8738</v>
      </c>
      <c r="H103" s="10">
        <v>41658</v>
      </c>
      <c r="I103" s="10">
        <v>4359</v>
      </c>
      <c r="J103" s="10">
        <v>46017</v>
      </c>
      <c r="K103" s="10">
        <v>23458</v>
      </c>
      <c r="L103" s="10">
        <v>78213</v>
      </c>
      <c r="M103" s="6">
        <v>4978</v>
      </c>
      <c r="N103" s="472">
        <f t="shared" si="1"/>
        <v>15.711731619124146</v>
      </c>
    </row>
    <row r="104" spans="1:14" ht="15" thickBot="1" x14ac:dyDescent="0.35">
      <c r="A104" s="4" t="s">
        <v>3510</v>
      </c>
      <c r="B104" s="3" t="s">
        <v>128</v>
      </c>
      <c r="C104" s="4" t="s">
        <v>99</v>
      </c>
      <c r="D104" s="10">
        <v>12140</v>
      </c>
      <c r="E104" s="10">
        <v>2547</v>
      </c>
      <c r="F104" s="10">
        <v>0</v>
      </c>
      <c r="G104" s="10">
        <v>14687</v>
      </c>
      <c r="H104" s="10">
        <v>126171</v>
      </c>
      <c r="I104" s="10">
        <v>0</v>
      </c>
      <c r="J104" s="10">
        <v>126171</v>
      </c>
      <c r="K104" s="10">
        <v>49338</v>
      </c>
      <c r="L104" s="10">
        <v>190196</v>
      </c>
      <c r="M104" s="6">
        <v>5784</v>
      </c>
      <c r="N104" s="472">
        <f t="shared" si="1"/>
        <v>32.883125864453667</v>
      </c>
    </row>
    <row r="105" spans="1:14" ht="15" thickBot="1" x14ac:dyDescent="0.35">
      <c r="A105" s="4" t="s">
        <v>3511</v>
      </c>
      <c r="B105" s="3" t="s">
        <v>129</v>
      </c>
      <c r="C105" s="4" t="s">
        <v>99</v>
      </c>
      <c r="D105" s="10">
        <v>6038</v>
      </c>
      <c r="E105" s="10">
        <v>3160</v>
      </c>
      <c r="F105" s="10">
        <v>0</v>
      </c>
      <c r="G105" s="10">
        <v>9198</v>
      </c>
      <c r="H105" s="10">
        <v>30481</v>
      </c>
      <c r="I105" s="10">
        <v>3055</v>
      </c>
      <c r="J105" s="10">
        <v>33536</v>
      </c>
      <c r="K105" s="10">
        <v>14219</v>
      </c>
      <c r="L105" s="10">
        <v>56953</v>
      </c>
      <c r="M105" s="6">
        <v>6443</v>
      </c>
      <c r="N105" s="472">
        <f t="shared" si="1"/>
        <v>8.8395157535309643</v>
      </c>
    </row>
    <row r="106" spans="1:14" ht="15" thickBot="1" x14ac:dyDescent="0.35">
      <c r="A106" s="4" t="s">
        <v>3512</v>
      </c>
      <c r="B106" s="3" t="s">
        <v>130</v>
      </c>
      <c r="C106" s="4" t="s">
        <v>99</v>
      </c>
      <c r="D106" s="10">
        <v>3507</v>
      </c>
      <c r="E106" s="10">
        <v>871</v>
      </c>
      <c r="F106" s="10">
        <v>0</v>
      </c>
      <c r="G106" s="10">
        <v>4378</v>
      </c>
      <c r="H106" s="10">
        <v>20743</v>
      </c>
      <c r="I106" s="10">
        <v>3546</v>
      </c>
      <c r="J106" s="10">
        <v>24289</v>
      </c>
      <c r="K106" s="10">
        <v>1825</v>
      </c>
      <c r="L106" s="10">
        <v>30492</v>
      </c>
      <c r="M106" s="6">
        <v>4080</v>
      </c>
      <c r="N106" s="472">
        <f t="shared" si="1"/>
        <v>7.473529411764706</v>
      </c>
    </row>
    <row r="107" spans="1:14" ht="15" thickBot="1" x14ac:dyDescent="0.35">
      <c r="A107" s="4" t="s">
        <v>3513</v>
      </c>
      <c r="B107" s="3" t="s">
        <v>131</v>
      </c>
      <c r="C107" s="4" t="s">
        <v>99</v>
      </c>
      <c r="D107" s="10">
        <v>10447</v>
      </c>
      <c r="E107" s="10">
        <v>2280</v>
      </c>
      <c r="F107" s="10">
        <v>449</v>
      </c>
      <c r="G107" s="10">
        <v>13176</v>
      </c>
      <c r="H107" s="10">
        <v>76882</v>
      </c>
      <c r="I107" s="10">
        <v>5899</v>
      </c>
      <c r="J107" s="10">
        <v>82781</v>
      </c>
      <c r="K107" s="10">
        <v>30868</v>
      </c>
      <c r="L107" s="10">
        <v>126825</v>
      </c>
      <c r="M107" s="6">
        <v>5945</v>
      </c>
      <c r="N107" s="472">
        <f t="shared" si="1"/>
        <v>21.33305298570227</v>
      </c>
    </row>
    <row r="108" spans="1:14" ht="15" thickBot="1" x14ac:dyDescent="0.35">
      <c r="A108" s="4" t="s">
        <v>3514</v>
      </c>
      <c r="B108" s="3" t="s">
        <v>132</v>
      </c>
      <c r="C108" s="4" t="s">
        <v>99</v>
      </c>
      <c r="D108" s="10">
        <v>21000</v>
      </c>
      <c r="E108" s="10">
        <v>8000</v>
      </c>
      <c r="F108" s="10">
        <v>11000</v>
      </c>
      <c r="G108" s="10">
        <v>40000</v>
      </c>
      <c r="H108" s="10">
        <v>139182</v>
      </c>
      <c r="I108" s="10">
        <v>23615</v>
      </c>
      <c r="J108" s="10">
        <v>162797</v>
      </c>
      <c r="K108" s="10">
        <v>92040</v>
      </c>
      <c r="L108" s="10">
        <v>294837</v>
      </c>
      <c r="M108" s="6">
        <v>6997</v>
      </c>
      <c r="N108" s="472">
        <f t="shared" si="1"/>
        <v>42.137630413034159</v>
      </c>
    </row>
    <row r="109" spans="1:14" ht="15" thickBot="1" x14ac:dyDescent="0.35">
      <c r="A109" s="4" t="s">
        <v>3515</v>
      </c>
      <c r="B109" s="3" t="s">
        <v>133</v>
      </c>
      <c r="C109" s="4" t="s">
        <v>99</v>
      </c>
      <c r="D109" s="10">
        <v>20106</v>
      </c>
      <c r="E109" s="10">
        <v>11173</v>
      </c>
      <c r="F109" s="10">
        <v>1200</v>
      </c>
      <c r="G109" s="10">
        <v>32479</v>
      </c>
      <c r="H109" s="10">
        <v>117861</v>
      </c>
      <c r="I109" s="10">
        <v>11392</v>
      </c>
      <c r="J109" s="10">
        <v>129253</v>
      </c>
      <c r="K109" s="10">
        <v>121148</v>
      </c>
      <c r="L109" s="10">
        <v>282880</v>
      </c>
      <c r="M109" s="6">
        <v>4168</v>
      </c>
      <c r="N109" s="472">
        <f t="shared" si="1"/>
        <v>67.869481765834934</v>
      </c>
    </row>
    <row r="110" spans="1:14" ht="15" thickBot="1" x14ac:dyDescent="0.35">
      <c r="A110" s="4" t="s">
        <v>3516</v>
      </c>
      <c r="B110" s="3" t="s">
        <v>134</v>
      </c>
      <c r="C110" s="4" t="s">
        <v>99</v>
      </c>
      <c r="D110" s="10">
        <v>22837</v>
      </c>
      <c r="E110" s="10">
        <v>18328</v>
      </c>
      <c r="F110" s="10">
        <v>1600</v>
      </c>
      <c r="G110" s="10">
        <v>42765</v>
      </c>
      <c r="H110" s="10">
        <v>98820</v>
      </c>
      <c r="I110" s="10">
        <v>4790</v>
      </c>
      <c r="J110" s="10">
        <v>103610</v>
      </c>
      <c r="K110" s="10">
        <v>54270</v>
      </c>
      <c r="L110" s="10">
        <v>200645</v>
      </c>
      <c r="M110" s="6">
        <v>4934</v>
      </c>
      <c r="N110" s="472">
        <f t="shared" si="1"/>
        <v>40.665788406972034</v>
      </c>
    </row>
    <row r="111" spans="1:14" ht="15" thickBot="1" x14ac:dyDescent="0.35">
      <c r="A111" s="4" t="s">
        <v>3517</v>
      </c>
      <c r="B111" s="3" t="s">
        <v>135</v>
      </c>
      <c r="C111" s="4" t="s">
        <v>99</v>
      </c>
      <c r="D111" s="10">
        <v>19813</v>
      </c>
      <c r="E111" s="10">
        <v>9696</v>
      </c>
      <c r="F111" s="10">
        <v>0</v>
      </c>
      <c r="G111" s="10">
        <v>29509</v>
      </c>
      <c r="H111" s="10">
        <v>78446</v>
      </c>
      <c r="I111" s="10">
        <v>7921</v>
      </c>
      <c r="J111" s="10">
        <v>86367</v>
      </c>
      <c r="K111" s="10">
        <v>25820</v>
      </c>
      <c r="L111" s="10">
        <v>141696</v>
      </c>
      <c r="M111" s="6">
        <v>5857</v>
      </c>
      <c r="N111" s="472">
        <f t="shared" si="1"/>
        <v>24.192590063172272</v>
      </c>
    </row>
    <row r="112" spans="1:14" ht="15" thickBot="1" x14ac:dyDescent="0.35">
      <c r="A112" s="4" t="s">
        <v>3518</v>
      </c>
      <c r="B112" s="3" t="s">
        <v>136</v>
      </c>
      <c r="C112" s="4" t="s">
        <v>99</v>
      </c>
      <c r="D112" s="10">
        <v>207</v>
      </c>
      <c r="E112" s="10">
        <v>1308</v>
      </c>
      <c r="F112" s="10">
        <v>0</v>
      </c>
      <c r="G112" s="10">
        <v>1515</v>
      </c>
      <c r="H112" s="10">
        <v>19413</v>
      </c>
      <c r="I112" s="10">
        <v>3641</v>
      </c>
      <c r="J112" s="10">
        <v>23054</v>
      </c>
      <c r="K112" s="10">
        <v>16385</v>
      </c>
      <c r="L112" s="10">
        <v>40954</v>
      </c>
      <c r="M112" s="6">
        <v>4141</v>
      </c>
      <c r="N112" s="472">
        <f t="shared" si="1"/>
        <v>9.8898816710939386</v>
      </c>
    </row>
    <row r="113" spans="1:14" ht="15" thickBot="1" x14ac:dyDescent="0.35">
      <c r="A113" s="4" t="s">
        <v>3519</v>
      </c>
      <c r="B113" s="3" t="s">
        <v>137</v>
      </c>
      <c r="C113" s="4" t="s">
        <v>99</v>
      </c>
      <c r="D113" s="10">
        <v>3798</v>
      </c>
      <c r="E113" s="10">
        <v>1500</v>
      </c>
      <c r="F113" s="10">
        <v>0</v>
      </c>
      <c r="G113" s="10">
        <v>5298</v>
      </c>
      <c r="H113" s="10">
        <v>33844</v>
      </c>
      <c r="I113" s="10">
        <v>5688</v>
      </c>
      <c r="J113" s="10">
        <v>39532</v>
      </c>
      <c r="K113" s="10">
        <v>18308</v>
      </c>
      <c r="L113" s="10">
        <v>63138</v>
      </c>
      <c r="M113" s="6">
        <v>4197</v>
      </c>
      <c r="N113" s="472">
        <f t="shared" si="1"/>
        <v>15.04360257326662</v>
      </c>
    </row>
    <row r="114" spans="1:14" ht="15" thickBot="1" x14ac:dyDescent="0.35">
      <c r="A114" s="4" t="s">
        <v>3520</v>
      </c>
      <c r="B114" s="3" t="s">
        <v>138</v>
      </c>
      <c r="C114" s="4" t="s">
        <v>99</v>
      </c>
      <c r="D114" s="10">
        <v>21428</v>
      </c>
      <c r="E114" s="10">
        <v>1671</v>
      </c>
      <c r="F114" s="10">
        <v>2000</v>
      </c>
      <c r="G114" s="10">
        <v>25099</v>
      </c>
      <c r="H114" s="10">
        <v>97523</v>
      </c>
      <c r="I114" s="10">
        <v>6799</v>
      </c>
      <c r="J114" s="10">
        <v>104322</v>
      </c>
      <c r="K114" s="10">
        <v>5752</v>
      </c>
      <c r="L114" s="10">
        <v>135173</v>
      </c>
      <c r="M114" s="6">
        <v>5068</v>
      </c>
      <c r="N114" s="472">
        <f t="shared" si="1"/>
        <v>26.671862667719022</v>
      </c>
    </row>
    <row r="115" spans="1:14" ht="15" thickBot="1" x14ac:dyDescent="0.35">
      <c r="A115" s="4" t="s">
        <v>3521</v>
      </c>
      <c r="B115" s="3" t="s">
        <v>139</v>
      </c>
      <c r="C115" s="4" t="s">
        <v>99</v>
      </c>
      <c r="D115" s="10">
        <v>7870</v>
      </c>
      <c r="E115" s="10">
        <v>742</v>
      </c>
      <c r="F115" s="10">
        <v>0</v>
      </c>
      <c r="G115" s="10">
        <v>8612</v>
      </c>
      <c r="H115" s="10">
        <v>24751</v>
      </c>
      <c r="I115" s="10">
        <v>1905</v>
      </c>
      <c r="J115" s="10">
        <v>26656</v>
      </c>
      <c r="K115" s="10">
        <v>16221</v>
      </c>
      <c r="L115" s="10">
        <v>51489</v>
      </c>
      <c r="M115" s="6">
        <v>4968</v>
      </c>
      <c r="N115" s="472">
        <f t="shared" si="1"/>
        <v>10.364130434782609</v>
      </c>
    </row>
    <row r="116" spans="1:14" ht="15" thickBot="1" x14ac:dyDescent="0.35">
      <c r="A116" s="4" t="s">
        <v>3522</v>
      </c>
      <c r="B116" s="3" t="s">
        <v>140</v>
      </c>
      <c r="C116" s="4" t="s">
        <v>99</v>
      </c>
      <c r="D116" s="10">
        <v>8134</v>
      </c>
      <c r="E116" s="10">
        <v>3371</v>
      </c>
      <c r="F116" s="10">
        <v>4550</v>
      </c>
      <c r="G116" s="10">
        <v>16055</v>
      </c>
      <c r="H116" s="10">
        <v>65313</v>
      </c>
      <c r="I116" s="10">
        <v>5537</v>
      </c>
      <c r="J116" s="10">
        <v>70850</v>
      </c>
      <c r="K116" s="10">
        <v>18000</v>
      </c>
      <c r="L116" s="10">
        <v>104905</v>
      </c>
      <c r="M116" s="6">
        <v>4101</v>
      </c>
      <c r="N116" s="472">
        <f t="shared" si="1"/>
        <v>25.580346257010486</v>
      </c>
    </row>
    <row r="117" spans="1:14" ht="15" thickBot="1" x14ac:dyDescent="0.35">
      <c r="A117" s="4" t="s">
        <v>3523</v>
      </c>
      <c r="B117" s="3" t="s">
        <v>141</v>
      </c>
      <c r="C117" s="4" t="s">
        <v>99</v>
      </c>
      <c r="D117" s="10">
        <v>12465</v>
      </c>
      <c r="E117" s="10">
        <v>2000</v>
      </c>
      <c r="F117" s="10">
        <v>0</v>
      </c>
      <c r="G117" s="10">
        <v>14465</v>
      </c>
      <c r="H117" s="10">
        <v>48630</v>
      </c>
      <c r="I117" s="10">
        <v>3495</v>
      </c>
      <c r="J117" s="10">
        <v>52125</v>
      </c>
      <c r="K117" s="10">
        <v>40770</v>
      </c>
      <c r="L117" s="10">
        <v>107360</v>
      </c>
      <c r="M117" s="6">
        <v>5241</v>
      </c>
      <c r="N117" s="472">
        <f t="shared" si="1"/>
        <v>20.484640335813776</v>
      </c>
    </row>
    <row r="118" spans="1:14" ht="15" thickBot="1" x14ac:dyDescent="0.35">
      <c r="A118" s="4" t="s">
        <v>3524</v>
      </c>
      <c r="B118" s="3" t="s">
        <v>142</v>
      </c>
      <c r="C118" s="4" t="s">
        <v>99</v>
      </c>
      <c r="D118" s="10">
        <v>24350</v>
      </c>
      <c r="E118" s="10">
        <v>5163</v>
      </c>
      <c r="F118" s="10">
        <v>965</v>
      </c>
      <c r="G118" s="10">
        <v>30478</v>
      </c>
      <c r="H118" s="10">
        <v>69777</v>
      </c>
      <c r="I118" s="10">
        <v>5338</v>
      </c>
      <c r="J118" s="10">
        <v>75115</v>
      </c>
      <c r="K118" s="10">
        <v>46597</v>
      </c>
      <c r="L118" s="10">
        <v>152190</v>
      </c>
      <c r="M118" s="6">
        <v>5160</v>
      </c>
      <c r="N118" s="472">
        <f t="shared" si="1"/>
        <v>29.494186046511629</v>
      </c>
    </row>
    <row r="119" spans="1:14" ht="15" thickBot="1" x14ac:dyDescent="0.35">
      <c r="A119" s="4" t="s">
        <v>3525</v>
      </c>
      <c r="B119" s="3" t="s">
        <v>143</v>
      </c>
      <c r="C119" s="4" t="s">
        <v>99</v>
      </c>
      <c r="D119" s="10">
        <v>12804</v>
      </c>
      <c r="E119" s="10">
        <v>6177</v>
      </c>
      <c r="F119" s="10">
        <v>850</v>
      </c>
      <c r="G119" s="10">
        <v>19831</v>
      </c>
      <c r="H119" s="10">
        <v>55479</v>
      </c>
      <c r="I119" s="10">
        <v>24145</v>
      </c>
      <c r="J119" s="10">
        <v>79624</v>
      </c>
      <c r="K119" s="10">
        <v>7108</v>
      </c>
      <c r="L119" s="10">
        <v>106563</v>
      </c>
      <c r="M119" s="6">
        <v>5841</v>
      </c>
      <c r="N119" s="472">
        <f t="shared" si="1"/>
        <v>18.24396507447355</v>
      </c>
    </row>
    <row r="120" spans="1:14" ht="15" thickBot="1" x14ac:dyDescent="0.35">
      <c r="A120" s="4" t="s">
        <v>3526</v>
      </c>
      <c r="B120" s="3" t="s">
        <v>144</v>
      </c>
      <c r="C120" s="4" t="s">
        <v>99</v>
      </c>
      <c r="D120" s="10">
        <v>11153</v>
      </c>
      <c r="E120" s="10">
        <v>3027</v>
      </c>
      <c r="F120" s="10">
        <v>0</v>
      </c>
      <c r="G120" s="10">
        <v>14180</v>
      </c>
      <c r="H120" s="10">
        <v>48776</v>
      </c>
      <c r="I120" s="10">
        <v>3731</v>
      </c>
      <c r="J120" s="10">
        <v>52507</v>
      </c>
      <c r="K120" s="10">
        <v>14200</v>
      </c>
      <c r="L120" s="10">
        <v>80887</v>
      </c>
      <c r="M120" s="6">
        <v>4730</v>
      </c>
      <c r="N120" s="472">
        <f t="shared" si="1"/>
        <v>17.100845665961945</v>
      </c>
    </row>
    <row r="121" spans="1:14" ht="15" thickBot="1" x14ac:dyDescent="0.35">
      <c r="A121" s="4" t="s">
        <v>3527</v>
      </c>
      <c r="B121" s="3" t="s">
        <v>145</v>
      </c>
      <c r="C121" s="4" t="s">
        <v>99</v>
      </c>
      <c r="D121" s="10">
        <v>21339</v>
      </c>
      <c r="E121" s="10">
        <v>5591</v>
      </c>
      <c r="F121" s="10">
        <v>2861</v>
      </c>
      <c r="G121" s="10">
        <v>29791</v>
      </c>
      <c r="H121" s="10">
        <v>87718</v>
      </c>
      <c r="I121" s="10">
        <v>1789</v>
      </c>
      <c r="J121" s="10">
        <v>89507</v>
      </c>
      <c r="K121" s="10">
        <v>36634</v>
      </c>
      <c r="L121" s="10">
        <v>155932</v>
      </c>
      <c r="M121" s="6">
        <v>5072</v>
      </c>
      <c r="N121" s="472">
        <f t="shared" si="1"/>
        <v>30.743690851735014</v>
      </c>
    </row>
    <row r="122" spans="1:14" ht="15" thickBot="1" x14ac:dyDescent="0.35">
      <c r="A122" s="4" t="s">
        <v>3528</v>
      </c>
      <c r="B122" s="3" t="s">
        <v>146</v>
      </c>
      <c r="C122" s="4" t="s">
        <v>99</v>
      </c>
      <c r="D122" s="10">
        <v>16604</v>
      </c>
      <c r="E122" s="10">
        <v>7000</v>
      </c>
      <c r="F122" s="10">
        <v>3696</v>
      </c>
      <c r="G122" s="10">
        <v>27300</v>
      </c>
      <c r="H122" s="10">
        <v>124163</v>
      </c>
      <c r="I122" s="10">
        <v>46403</v>
      </c>
      <c r="J122" s="10">
        <v>170566</v>
      </c>
      <c r="K122" s="10">
        <v>91694</v>
      </c>
      <c r="L122" s="10">
        <v>289560</v>
      </c>
      <c r="M122" s="6">
        <v>6634</v>
      </c>
      <c r="N122" s="472">
        <f t="shared" si="1"/>
        <v>43.647874585468799</v>
      </c>
    </row>
    <row r="123" spans="1:14" ht="15" thickBot="1" x14ac:dyDescent="0.35">
      <c r="A123" s="4" t="s">
        <v>3529</v>
      </c>
      <c r="B123" s="3" t="s">
        <v>147</v>
      </c>
      <c r="C123" s="4" t="s">
        <v>99</v>
      </c>
      <c r="D123" s="10">
        <v>14963.43</v>
      </c>
      <c r="E123" s="10">
        <v>6000</v>
      </c>
      <c r="F123" s="10">
        <v>2500</v>
      </c>
      <c r="G123" s="10">
        <v>23463.43</v>
      </c>
      <c r="H123" s="10">
        <v>165290.13</v>
      </c>
      <c r="I123" s="10">
        <v>26644</v>
      </c>
      <c r="J123" s="10">
        <v>191934.13</v>
      </c>
      <c r="K123" s="10">
        <v>92720</v>
      </c>
      <c r="L123" s="10">
        <v>308117.56</v>
      </c>
      <c r="M123" s="6">
        <v>5819</v>
      </c>
      <c r="N123" s="472">
        <f t="shared" si="1"/>
        <v>52.950259494758548</v>
      </c>
    </row>
    <row r="124" spans="1:14" ht="15" thickBot="1" x14ac:dyDescent="0.35">
      <c r="A124" s="4" t="s">
        <v>3530</v>
      </c>
      <c r="B124" s="3" t="s">
        <v>148</v>
      </c>
      <c r="C124" s="4" t="s">
        <v>99</v>
      </c>
      <c r="D124" s="10">
        <v>17250</v>
      </c>
      <c r="E124" s="10">
        <v>3663</v>
      </c>
      <c r="F124" s="10">
        <v>1600</v>
      </c>
      <c r="G124" s="10">
        <v>22513</v>
      </c>
      <c r="H124" s="10">
        <v>120234</v>
      </c>
      <c r="I124" s="10">
        <v>9198</v>
      </c>
      <c r="J124" s="10">
        <v>129432</v>
      </c>
      <c r="K124" s="10">
        <v>126379</v>
      </c>
      <c r="L124" s="10">
        <v>278324</v>
      </c>
      <c r="M124" s="6">
        <v>6834</v>
      </c>
      <c r="N124" s="472">
        <f t="shared" si="1"/>
        <v>40.726368159203979</v>
      </c>
    </row>
    <row r="125" spans="1:14" ht="15" thickBot="1" x14ac:dyDescent="0.35">
      <c r="A125" s="4" t="s">
        <v>3531</v>
      </c>
      <c r="B125" s="3" t="s">
        <v>149</v>
      </c>
      <c r="C125" s="4" t="s">
        <v>99</v>
      </c>
      <c r="D125" s="10">
        <v>2054</v>
      </c>
      <c r="E125" s="10">
        <v>678</v>
      </c>
      <c r="F125" s="10">
        <v>270</v>
      </c>
      <c r="G125" s="10">
        <v>3002</v>
      </c>
      <c r="H125" s="10">
        <v>8320</v>
      </c>
      <c r="I125" s="10">
        <v>990</v>
      </c>
      <c r="J125" s="10">
        <v>9310</v>
      </c>
      <c r="K125" s="10">
        <v>21785</v>
      </c>
      <c r="L125" s="10">
        <v>34097</v>
      </c>
      <c r="M125" s="6">
        <v>4469</v>
      </c>
      <c r="N125" s="472">
        <f t="shared" si="1"/>
        <v>7.6296710673528754</v>
      </c>
    </row>
    <row r="126" spans="1:14" ht="15" thickBot="1" x14ac:dyDescent="0.35">
      <c r="A126" s="4" t="s">
        <v>3532</v>
      </c>
      <c r="B126" s="3" t="s">
        <v>150</v>
      </c>
      <c r="C126" s="4" t="s">
        <v>99</v>
      </c>
      <c r="D126" s="10">
        <v>28925</v>
      </c>
      <c r="E126" s="10">
        <v>11580</v>
      </c>
      <c r="F126" s="10">
        <v>441</v>
      </c>
      <c r="G126" s="10">
        <v>40946</v>
      </c>
      <c r="H126" s="10">
        <v>128599</v>
      </c>
      <c r="I126" s="10">
        <v>9837</v>
      </c>
      <c r="J126" s="10">
        <v>138436</v>
      </c>
      <c r="K126" s="10">
        <v>51993</v>
      </c>
      <c r="L126" s="10">
        <v>231375</v>
      </c>
      <c r="M126" s="6">
        <v>6174</v>
      </c>
      <c r="N126" s="472">
        <f t="shared" si="1"/>
        <v>37.4757045675413</v>
      </c>
    </row>
    <row r="127" spans="1:14" ht="15" thickBot="1" x14ac:dyDescent="0.35">
      <c r="A127" s="4" t="s">
        <v>3533</v>
      </c>
      <c r="B127" s="3" t="s">
        <v>151</v>
      </c>
      <c r="C127" s="4" t="s">
        <v>99</v>
      </c>
      <c r="D127" s="10">
        <v>10412</v>
      </c>
      <c r="E127" s="10">
        <v>0</v>
      </c>
      <c r="F127" s="10">
        <v>2740</v>
      </c>
      <c r="G127" s="10">
        <v>13152</v>
      </c>
      <c r="H127" s="10">
        <v>66107</v>
      </c>
      <c r="I127" s="10">
        <v>5476</v>
      </c>
      <c r="J127" s="10">
        <v>71583</v>
      </c>
      <c r="K127" s="10">
        <v>33310</v>
      </c>
      <c r="L127" s="10">
        <v>118045</v>
      </c>
      <c r="M127" s="6">
        <v>6458</v>
      </c>
      <c r="N127" s="472">
        <f t="shared" si="1"/>
        <v>18.278878909879218</v>
      </c>
    </row>
    <row r="128" spans="1:14" ht="15" thickBot="1" x14ac:dyDescent="0.35">
      <c r="A128" s="4" t="s">
        <v>3534</v>
      </c>
      <c r="B128" s="3" t="s">
        <v>152</v>
      </c>
      <c r="C128" s="4" t="s">
        <v>99</v>
      </c>
      <c r="D128" s="10">
        <v>10000</v>
      </c>
      <c r="E128" s="10">
        <v>3000</v>
      </c>
      <c r="F128" s="10">
        <v>0</v>
      </c>
      <c r="G128" s="10">
        <v>13000</v>
      </c>
      <c r="H128" s="10">
        <v>40440</v>
      </c>
      <c r="I128" s="10">
        <v>8200</v>
      </c>
      <c r="J128" s="10">
        <v>48640</v>
      </c>
      <c r="K128" s="10">
        <v>39150</v>
      </c>
      <c r="L128" s="10">
        <v>100790</v>
      </c>
      <c r="M128" s="6">
        <v>6341</v>
      </c>
      <c r="N128" s="472">
        <f t="shared" si="1"/>
        <v>15.894969247752721</v>
      </c>
    </row>
    <row r="129" spans="1:14" ht="15" thickBot="1" x14ac:dyDescent="0.35">
      <c r="A129" s="4" t="s">
        <v>3535</v>
      </c>
      <c r="B129" s="3" t="s">
        <v>153</v>
      </c>
      <c r="C129" s="4" t="s">
        <v>99</v>
      </c>
      <c r="D129" s="10">
        <v>25807</v>
      </c>
      <c r="E129" s="10">
        <v>8801</v>
      </c>
      <c r="F129" s="10">
        <v>499</v>
      </c>
      <c r="G129" s="10">
        <v>35107</v>
      </c>
      <c r="H129" s="10">
        <v>107981</v>
      </c>
      <c r="I129" s="10">
        <v>15839</v>
      </c>
      <c r="J129" s="10">
        <v>123820</v>
      </c>
      <c r="K129" s="10">
        <v>43617</v>
      </c>
      <c r="L129" s="10">
        <v>202544</v>
      </c>
      <c r="M129" s="6">
        <v>5433</v>
      </c>
      <c r="N129" s="472">
        <f t="shared" si="1"/>
        <v>37.28032394625437</v>
      </c>
    </row>
    <row r="130" spans="1:14" ht="15" thickBot="1" x14ac:dyDescent="0.35">
      <c r="A130" s="4" t="s">
        <v>3536</v>
      </c>
      <c r="B130" s="3" t="s">
        <v>154</v>
      </c>
      <c r="C130" s="4" t="s">
        <v>99</v>
      </c>
      <c r="D130" s="10">
        <v>8308</v>
      </c>
      <c r="E130" s="10">
        <v>501</v>
      </c>
      <c r="F130" s="10">
        <v>0</v>
      </c>
      <c r="G130" s="10">
        <v>8809</v>
      </c>
      <c r="H130" s="10">
        <v>27878</v>
      </c>
      <c r="I130" s="10">
        <v>5585</v>
      </c>
      <c r="J130" s="10">
        <v>33463</v>
      </c>
      <c r="K130" s="10">
        <v>22522</v>
      </c>
      <c r="L130" s="10">
        <v>64794</v>
      </c>
      <c r="M130" s="6">
        <v>4105</v>
      </c>
      <c r="N130" s="472">
        <f t="shared" si="1"/>
        <v>15.784165651644336</v>
      </c>
    </row>
    <row r="131" spans="1:14" ht="15" thickBot="1" x14ac:dyDescent="0.35">
      <c r="A131" s="4" t="s">
        <v>3537</v>
      </c>
      <c r="B131" s="3" t="s">
        <v>155</v>
      </c>
      <c r="C131" s="4" t="s">
        <v>99</v>
      </c>
      <c r="D131" s="10">
        <v>17261</v>
      </c>
      <c r="E131" s="10">
        <v>8017</v>
      </c>
      <c r="F131" s="10">
        <v>0</v>
      </c>
      <c r="G131" s="10">
        <v>25278</v>
      </c>
      <c r="H131" s="10">
        <v>33184</v>
      </c>
      <c r="I131" s="10">
        <v>150</v>
      </c>
      <c r="J131" s="10">
        <v>33334</v>
      </c>
      <c r="K131" s="10">
        <v>11965</v>
      </c>
      <c r="L131" s="10">
        <v>70577</v>
      </c>
      <c r="M131" s="6">
        <v>5033</v>
      </c>
      <c r="N131" s="472">
        <f t="shared" si="1"/>
        <v>14.022849195310947</v>
      </c>
    </row>
    <row r="132" spans="1:14" ht="15" thickBot="1" x14ac:dyDescent="0.35">
      <c r="A132" s="4" t="s">
        <v>3538</v>
      </c>
      <c r="B132" s="3" t="s">
        <v>156</v>
      </c>
      <c r="C132" s="4" t="s">
        <v>99</v>
      </c>
      <c r="D132" s="10">
        <v>5555</v>
      </c>
      <c r="E132" s="10">
        <v>712</v>
      </c>
      <c r="F132" s="10">
        <v>381</v>
      </c>
      <c r="G132" s="10">
        <v>6648</v>
      </c>
      <c r="H132" s="10">
        <v>34251</v>
      </c>
      <c r="I132" s="10">
        <v>2650</v>
      </c>
      <c r="J132" s="10">
        <v>36901</v>
      </c>
      <c r="K132" s="10">
        <v>38718</v>
      </c>
      <c r="L132" s="10">
        <v>82267</v>
      </c>
      <c r="M132" s="6">
        <v>5413</v>
      </c>
      <c r="N132" s="472">
        <f t="shared" si="1"/>
        <v>15.198041751339368</v>
      </c>
    </row>
    <row r="133" spans="1:14" ht="15" thickBot="1" x14ac:dyDescent="0.35">
      <c r="A133" s="4" t="s">
        <v>3539</v>
      </c>
      <c r="B133" s="3" t="s">
        <v>157</v>
      </c>
      <c r="C133" s="4" t="s">
        <v>99</v>
      </c>
      <c r="D133" s="10">
        <v>5634</v>
      </c>
      <c r="E133" s="10">
        <v>1981</v>
      </c>
      <c r="F133" s="10">
        <v>500</v>
      </c>
      <c r="G133" s="10">
        <v>8115</v>
      </c>
      <c r="H133" s="10">
        <v>54505</v>
      </c>
      <c r="I133" s="10">
        <v>12117</v>
      </c>
      <c r="J133" s="10">
        <v>66622</v>
      </c>
      <c r="K133" s="10">
        <v>36161</v>
      </c>
      <c r="L133" s="10">
        <v>110898</v>
      </c>
      <c r="M133" s="6">
        <v>6847</v>
      </c>
      <c r="N133" s="472">
        <f t="shared" si="1"/>
        <v>16.196582444866365</v>
      </c>
    </row>
    <row r="134" spans="1:14" ht="15" thickBot="1" x14ac:dyDescent="0.35">
      <c r="A134" s="4" t="s">
        <v>3540</v>
      </c>
      <c r="B134" s="3" t="s">
        <v>158</v>
      </c>
      <c r="C134" s="4" t="s">
        <v>99</v>
      </c>
      <c r="D134" s="10">
        <v>13821</v>
      </c>
      <c r="E134" s="10">
        <v>361</v>
      </c>
      <c r="F134" s="10">
        <v>0</v>
      </c>
      <c r="G134" s="10">
        <v>14182</v>
      </c>
      <c r="H134" s="10">
        <v>67122</v>
      </c>
      <c r="I134" s="10">
        <v>10000</v>
      </c>
      <c r="J134" s="10">
        <v>77122</v>
      </c>
      <c r="K134" s="10">
        <v>21703</v>
      </c>
      <c r="L134" s="10">
        <v>113007</v>
      </c>
      <c r="M134" s="6">
        <v>6240</v>
      </c>
      <c r="N134" s="472">
        <f t="shared" si="1"/>
        <v>18.110096153846154</v>
      </c>
    </row>
    <row r="135" spans="1:14" ht="15" thickBot="1" x14ac:dyDescent="0.35">
      <c r="A135" s="4" t="s">
        <v>3541</v>
      </c>
      <c r="B135" s="3" t="s">
        <v>159</v>
      </c>
      <c r="C135" s="4" t="s">
        <v>99</v>
      </c>
      <c r="D135" s="10">
        <v>2479</v>
      </c>
      <c r="E135" s="10">
        <v>162</v>
      </c>
      <c r="F135" s="10">
        <v>0</v>
      </c>
      <c r="G135" s="10">
        <v>2641</v>
      </c>
      <c r="H135" s="10">
        <v>18188</v>
      </c>
      <c r="I135" s="10">
        <v>1250</v>
      </c>
      <c r="J135" s="10">
        <v>19438</v>
      </c>
      <c r="K135" s="10">
        <v>14465</v>
      </c>
      <c r="L135" s="10">
        <v>36544</v>
      </c>
      <c r="M135" s="6">
        <v>4110</v>
      </c>
      <c r="N135" s="472">
        <f t="shared" si="1"/>
        <v>8.8914841849148427</v>
      </c>
    </row>
    <row r="136" spans="1:14" ht="15" thickBot="1" x14ac:dyDescent="0.35">
      <c r="A136" s="4" t="s">
        <v>3542</v>
      </c>
      <c r="B136" s="3" t="s">
        <v>160</v>
      </c>
      <c r="C136" s="4" t="s">
        <v>99</v>
      </c>
      <c r="D136" s="10">
        <v>9056</v>
      </c>
      <c r="E136" s="10">
        <v>1490</v>
      </c>
      <c r="F136" s="10">
        <v>1505</v>
      </c>
      <c r="G136" s="10">
        <v>12051</v>
      </c>
      <c r="H136" s="10">
        <v>86002</v>
      </c>
      <c r="I136" s="10">
        <v>0</v>
      </c>
      <c r="J136" s="10">
        <v>86002</v>
      </c>
      <c r="K136" s="10">
        <v>34692</v>
      </c>
      <c r="L136" s="10">
        <v>132745</v>
      </c>
      <c r="M136" s="6">
        <v>5523</v>
      </c>
      <c r="N136" s="472">
        <f t="shared" ref="N136:N203" si="4">L136/M136</f>
        <v>24.034944776389644</v>
      </c>
    </row>
    <row r="137" spans="1:14" ht="15" thickBot="1" x14ac:dyDescent="0.35">
      <c r="A137" s="4" t="s">
        <v>3543</v>
      </c>
      <c r="B137" s="3" t="s">
        <v>161</v>
      </c>
      <c r="C137" s="4" t="s">
        <v>99</v>
      </c>
      <c r="D137" s="10">
        <v>11802</v>
      </c>
      <c r="E137" s="10">
        <v>5107</v>
      </c>
      <c r="F137" s="10">
        <v>1065</v>
      </c>
      <c r="G137" s="10">
        <v>17974</v>
      </c>
      <c r="H137" s="10">
        <v>73030</v>
      </c>
      <c r="I137" s="10">
        <v>6049</v>
      </c>
      <c r="J137" s="10">
        <v>79079</v>
      </c>
      <c r="K137" s="10">
        <v>45317</v>
      </c>
      <c r="L137" s="10">
        <v>142370</v>
      </c>
      <c r="M137" s="6">
        <v>4659</v>
      </c>
      <c r="N137" s="472">
        <f t="shared" si="4"/>
        <v>30.558059669456966</v>
      </c>
    </row>
    <row r="138" spans="1:14" ht="15" thickBot="1" x14ac:dyDescent="0.35">
      <c r="A138" s="4" t="s">
        <v>3544</v>
      </c>
      <c r="B138" s="3" t="s">
        <v>2032</v>
      </c>
      <c r="C138" s="4" t="s">
        <v>99</v>
      </c>
      <c r="D138" s="10">
        <v>23501</v>
      </c>
      <c r="E138" s="10">
        <v>10820</v>
      </c>
      <c r="F138" s="10">
        <v>3587</v>
      </c>
      <c r="G138" s="10">
        <v>37908</v>
      </c>
      <c r="H138" s="10">
        <v>112975</v>
      </c>
      <c r="I138" s="10">
        <v>0</v>
      </c>
      <c r="J138" s="10">
        <v>112975</v>
      </c>
      <c r="K138" s="10">
        <v>90262</v>
      </c>
      <c r="L138" s="10">
        <v>241145</v>
      </c>
      <c r="M138" s="6">
        <v>6295</v>
      </c>
      <c r="N138" s="472">
        <f t="shared" si="4"/>
        <v>38.307386814932485</v>
      </c>
    </row>
    <row r="139" spans="1:14" ht="15" thickBot="1" x14ac:dyDescent="0.35">
      <c r="A139" s="4" t="s">
        <v>3545</v>
      </c>
      <c r="B139" s="3" t="s">
        <v>163</v>
      </c>
      <c r="C139" s="4" t="s">
        <v>99</v>
      </c>
      <c r="D139" s="10">
        <v>8973</v>
      </c>
      <c r="E139" s="10">
        <v>716</v>
      </c>
      <c r="F139" s="10">
        <v>1658</v>
      </c>
      <c r="G139" s="10">
        <v>11347</v>
      </c>
      <c r="H139" s="10">
        <v>46125</v>
      </c>
      <c r="I139" s="10">
        <v>16335</v>
      </c>
      <c r="J139" s="10">
        <v>62460</v>
      </c>
      <c r="K139" s="10">
        <v>44670</v>
      </c>
      <c r="L139" s="10">
        <v>118477</v>
      </c>
      <c r="M139" s="6">
        <v>4434</v>
      </c>
      <c r="N139" s="472">
        <f t="shared" si="4"/>
        <v>26.720117275597655</v>
      </c>
    </row>
    <row r="140" spans="1:14" ht="15" thickBot="1" x14ac:dyDescent="0.35">
      <c r="A140" s="4" t="s">
        <v>3546</v>
      </c>
      <c r="B140" s="3" t="s">
        <v>164</v>
      </c>
      <c r="C140" s="4" t="s">
        <v>99</v>
      </c>
      <c r="D140" s="10">
        <v>15360</v>
      </c>
      <c r="E140" s="10">
        <v>5298</v>
      </c>
      <c r="F140" s="10">
        <v>2085</v>
      </c>
      <c r="G140" s="10">
        <v>22743</v>
      </c>
      <c r="H140" s="10">
        <v>77143</v>
      </c>
      <c r="I140" s="10">
        <v>22144</v>
      </c>
      <c r="J140" s="10">
        <v>99287</v>
      </c>
      <c r="K140" s="10">
        <v>38643</v>
      </c>
      <c r="L140" s="10">
        <v>160673</v>
      </c>
      <c r="M140" s="6">
        <v>4375</v>
      </c>
      <c r="N140" s="472">
        <f t="shared" si="4"/>
        <v>36.725257142857146</v>
      </c>
    </row>
    <row r="141" spans="1:14" ht="15" thickBot="1" x14ac:dyDescent="0.35">
      <c r="A141" s="4" t="s">
        <v>3547</v>
      </c>
      <c r="B141" s="3" t="s">
        <v>165</v>
      </c>
      <c r="C141" s="4" t="s">
        <v>99</v>
      </c>
      <c r="D141" s="10">
        <v>15772</v>
      </c>
      <c r="E141" s="10">
        <v>3536</v>
      </c>
      <c r="F141" s="10">
        <v>11992</v>
      </c>
      <c r="G141" s="10">
        <v>31300</v>
      </c>
      <c r="H141" s="10">
        <v>151627</v>
      </c>
      <c r="I141" s="10">
        <v>12126</v>
      </c>
      <c r="J141" s="10">
        <v>163753</v>
      </c>
      <c r="K141" s="10">
        <v>98875</v>
      </c>
      <c r="L141" s="10">
        <v>293928</v>
      </c>
      <c r="M141" s="6">
        <v>5101</v>
      </c>
      <c r="N141" s="472">
        <f t="shared" si="4"/>
        <v>57.621642815134287</v>
      </c>
    </row>
    <row r="142" spans="1:14" ht="15" thickBot="1" x14ac:dyDescent="0.35">
      <c r="A142" s="4" t="s">
        <v>3548</v>
      </c>
      <c r="B142" s="3" t="s">
        <v>166</v>
      </c>
      <c r="C142" s="4" t="s">
        <v>99</v>
      </c>
      <c r="D142" s="10">
        <v>5652</v>
      </c>
      <c r="E142" s="10">
        <v>2750</v>
      </c>
      <c r="F142" s="10">
        <v>2552</v>
      </c>
      <c r="G142" s="10">
        <v>10954</v>
      </c>
      <c r="H142" s="10">
        <v>35807</v>
      </c>
      <c r="I142" s="10">
        <v>17452</v>
      </c>
      <c r="J142" s="10">
        <v>53259</v>
      </c>
      <c r="K142" s="10">
        <v>29153</v>
      </c>
      <c r="L142" s="10">
        <v>93366</v>
      </c>
      <c r="M142" s="6">
        <v>4038</v>
      </c>
      <c r="N142" s="472">
        <f t="shared" si="4"/>
        <v>23.121842496285289</v>
      </c>
    </row>
    <row r="143" spans="1:14" ht="15" thickBot="1" x14ac:dyDescent="0.35">
      <c r="A143" s="4" t="s">
        <v>3549</v>
      </c>
      <c r="B143" s="3" t="s">
        <v>167</v>
      </c>
      <c r="C143" s="4" t="s">
        <v>99</v>
      </c>
      <c r="D143" s="10">
        <v>8950</v>
      </c>
      <c r="E143" s="10">
        <v>1100</v>
      </c>
      <c r="F143" s="10">
        <v>975</v>
      </c>
      <c r="G143" s="10">
        <v>11025</v>
      </c>
      <c r="H143" s="10">
        <v>48000</v>
      </c>
      <c r="I143" s="10">
        <v>4000</v>
      </c>
      <c r="J143" s="10">
        <v>52000</v>
      </c>
      <c r="K143" s="10">
        <v>7385</v>
      </c>
      <c r="L143" s="10">
        <v>70410</v>
      </c>
      <c r="M143" s="6">
        <v>5246</v>
      </c>
      <c r="N143" s="472">
        <f t="shared" si="4"/>
        <v>13.421654593976363</v>
      </c>
    </row>
    <row r="144" spans="1:14" ht="15" thickBot="1" x14ac:dyDescent="0.35">
      <c r="A144" s="4" t="s">
        <v>3550</v>
      </c>
      <c r="B144" s="3" t="s">
        <v>168</v>
      </c>
      <c r="C144" s="4" t="s">
        <v>99</v>
      </c>
      <c r="D144" s="10">
        <v>9150</v>
      </c>
      <c r="E144" s="10">
        <v>2735</v>
      </c>
      <c r="F144" s="10">
        <v>282</v>
      </c>
      <c r="G144" s="10">
        <v>12167</v>
      </c>
      <c r="H144" s="10">
        <v>57029</v>
      </c>
      <c r="I144" s="10">
        <v>26154</v>
      </c>
      <c r="J144" s="10">
        <v>83183</v>
      </c>
      <c r="K144" s="10">
        <v>32393</v>
      </c>
      <c r="L144" s="10">
        <v>127743</v>
      </c>
      <c r="M144" s="6">
        <v>4340</v>
      </c>
      <c r="N144" s="472">
        <f t="shared" si="4"/>
        <v>29.433870967741935</v>
      </c>
    </row>
    <row r="145" spans="1:14" ht="15" thickBot="1" x14ac:dyDescent="0.35">
      <c r="A145" s="4" t="s">
        <v>3551</v>
      </c>
      <c r="B145" s="3" t="s">
        <v>169</v>
      </c>
      <c r="C145" s="4" t="s">
        <v>99</v>
      </c>
      <c r="D145" s="10">
        <v>14542</v>
      </c>
      <c r="E145" s="10">
        <v>8700</v>
      </c>
      <c r="F145" s="10">
        <v>5500</v>
      </c>
      <c r="G145" s="10">
        <v>28742</v>
      </c>
      <c r="H145" s="10">
        <v>62360</v>
      </c>
      <c r="I145" s="10">
        <v>11196</v>
      </c>
      <c r="J145" s="10">
        <v>73556</v>
      </c>
      <c r="K145" s="10">
        <v>45968</v>
      </c>
      <c r="L145" s="10">
        <v>148266</v>
      </c>
      <c r="M145" s="6">
        <v>5479</v>
      </c>
      <c r="N145" s="472">
        <f t="shared" si="4"/>
        <v>27.060777514144917</v>
      </c>
    </row>
    <row r="146" spans="1:14" ht="15" thickBot="1" x14ac:dyDescent="0.35">
      <c r="A146" s="4" t="s">
        <v>3552</v>
      </c>
      <c r="B146" s="3" t="s">
        <v>170</v>
      </c>
      <c r="C146" s="4" t="s">
        <v>99</v>
      </c>
      <c r="D146" s="10">
        <v>10500</v>
      </c>
      <c r="E146" s="10">
        <v>3150</v>
      </c>
      <c r="F146" s="10">
        <v>0</v>
      </c>
      <c r="G146" s="10">
        <v>13650</v>
      </c>
      <c r="H146" s="10">
        <v>38000</v>
      </c>
      <c r="I146" s="10">
        <v>3000</v>
      </c>
      <c r="J146" s="10">
        <v>41000</v>
      </c>
      <c r="K146" s="10">
        <v>13500</v>
      </c>
      <c r="L146" s="10">
        <v>68150</v>
      </c>
      <c r="M146" s="6">
        <v>6680</v>
      </c>
      <c r="N146" s="472">
        <f t="shared" si="4"/>
        <v>10.202095808383234</v>
      </c>
    </row>
    <row r="147" spans="1:14" ht="15" thickBot="1" x14ac:dyDescent="0.35">
      <c r="A147" s="4" t="s">
        <v>3553</v>
      </c>
      <c r="B147" s="3" t="s">
        <v>171</v>
      </c>
      <c r="C147" s="4" t="s">
        <v>99</v>
      </c>
      <c r="D147" s="10">
        <v>9413</v>
      </c>
      <c r="E147" s="10">
        <v>2273</v>
      </c>
      <c r="F147" s="10">
        <v>0</v>
      </c>
      <c r="G147" s="10">
        <v>11686</v>
      </c>
      <c r="H147" s="10">
        <v>62197</v>
      </c>
      <c r="I147" s="10">
        <v>4712</v>
      </c>
      <c r="J147" s="10">
        <v>66909</v>
      </c>
      <c r="K147" s="10">
        <v>27510</v>
      </c>
      <c r="L147" s="10">
        <v>106105</v>
      </c>
      <c r="M147" s="6">
        <v>6033</v>
      </c>
      <c r="N147" s="472">
        <f t="shared" si="4"/>
        <v>17.587435769932039</v>
      </c>
    </row>
    <row r="148" spans="1:14" ht="15" thickBot="1" x14ac:dyDescent="0.35">
      <c r="A148" s="4" t="s">
        <v>3554</v>
      </c>
      <c r="B148" s="3" t="s">
        <v>172</v>
      </c>
      <c r="C148" s="4" t="s">
        <v>99</v>
      </c>
      <c r="D148" s="10">
        <v>24242</v>
      </c>
      <c r="E148" s="10">
        <v>2940</v>
      </c>
      <c r="F148" s="10">
        <v>2000</v>
      </c>
      <c r="G148" s="10">
        <v>29182</v>
      </c>
      <c r="H148" s="10">
        <v>53515</v>
      </c>
      <c r="I148" s="10">
        <v>4333</v>
      </c>
      <c r="J148" s="10">
        <v>57848</v>
      </c>
      <c r="K148" s="10">
        <v>34677</v>
      </c>
      <c r="L148" s="10">
        <v>121707</v>
      </c>
      <c r="M148" s="6">
        <v>5092</v>
      </c>
      <c r="N148" s="472">
        <f t="shared" si="4"/>
        <v>23.901610369206598</v>
      </c>
    </row>
    <row r="149" spans="1:14" ht="15" thickBot="1" x14ac:dyDescent="0.35">
      <c r="A149" s="4" t="s">
        <v>3555</v>
      </c>
      <c r="B149" s="3" t="s">
        <v>173</v>
      </c>
      <c r="C149" s="4" t="s">
        <v>99</v>
      </c>
      <c r="D149" s="10">
        <v>8471</v>
      </c>
      <c r="E149" s="10">
        <v>3317</v>
      </c>
      <c r="F149" s="10">
        <v>2000</v>
      </c>
      <c r="G149" s="10">
        <v>13788</v>
      </c>
      <c r="H149" s="10">
        <v>90527</v>
      </c>
      <c r="I149" s="10">
        <v>55872</v>
      </c>
      <c r="J149" s="10">
        <v>146399</v>
      </c>
      <c r="K149" s="10">
        <v>26494</v>
      </c>
      <c r="L149" s="10">
        <v>186681</v>
      </c>
      <c r="M149" s="6">
        <v>4757</v>
      </c>
      <c r="N149" s="472">
        <f t="shared" si="4"/>
        <v>39.243430733655664</v>
      </c>
    </row>
    <row r="150" spans="1:14" ht="15" thickBot="1" x14ac:dyDescent="0.35">
      <c r="A150" s="4" t="s">
        <v>3556</v>
      </c>
      <c r="B150" s="3" t="s">
        <v>174</v>
      </c>
      <c r="C150" s="4" t="s">
        <v>99</v>
      </c>
      <c r="D150" s="10">
        <v>5327</v>
      </c>
      <c r="E150" s="10">
        <v>663</v>
      </c>
      <c r="F150" s="10">
        <v>2015</v>
      </c>
      <c r="G150" s="10">
        <v>8005</v>
      </c>
      <c r="H150" s="10">
        <v>44352</v>
      </c>
      <c r="I150" s="10">
        <v>3393</v>
      </c>
      <c r="J150" s="10">
        <v>47745</v>
      </c>
      <c r="K150" s="10">
        <v>21458</v>
      </c>
      <c r="L150" s="10">
        <v>77208</v>
      </c>
      <c r="M150" s="6">
        <v>4614</v>
      </c>
      <c r="N150" s="472">
        <f t="shared" si="4"/>
        <v>16.733420026007803</v>
      </c>
    </row>
    <row r="151" spans="1:14" ht="15" thickBot="1" x14ac:dyDescent="0.35">
      <c r="A151" s="4" t="s">
        <v>3557</v>
      </c>
      <c r="B151" s="3" t="s">
        <v>175</v>
      </c>
      <c r="C151" s="4" t="s">
        <v>99</v>
      </c>
      <c r="D151" s="10">
        <v>17880</v>
      </c>
      <c r="E151" s="10">
        <v>4809</v>
      </c>
      <c r="F151" s="10">
        <v>2200</v>
      </c>
      <c r="G151" s="10">
        <v>24889</v>
      </c>
      <c r="H151" s="10">
        <v>135777</v>
      </c>
      <c r="I151" s="10">
        <v>39950</v>
      </c>
      <c r="J151" s="10">
        <v>175727</v>
      </c>
      <c r="K151" s="10">
        <v>84480</v>
      </c>
      <c r="L151" s="10">
        <v>285096</v>
      </c>
      <c r="M151" s="6">
        <v>6999</v>
      </c>
      <c r="N151" s="472">
        <f t="shared" si="4"/>
        <v>40.733819117016715</v>
      </c>
    </row>
    <row r="152" spans="1:14" ht="15" thickBot="1" x14ac:dyDescent="0.35">
      <c r="A152" s="4" t="s">
        <v>3558</v>
      </c>
      <c r="B152" s="3" t="s">
        <v>176</v>
      </c>
      <c r="C152" s="4" t="s">
        <v>99</v>
      </c>
      <c r="D152" s="10">
        <v>16197</v>
      </c>
      <c r="E152" s="10">
        <v>1516</v>
      </c>
      <c r="F152" s="10">
        <v>4000</v>
      </c>
      <c r="G152" s="10">
        <v>21713</v>
      </c>
      <c r="H152" s="10">
        <v>84646</v>
      </c>
      <c r="I152" s="10">
        <v>10000</v>
      </c>
      <c r="J152" s="10">
        <v>94646</v>
      </c>
      <c r="K152" s="10">
        <v>23060</v>
      </c>
      <c r="L152" s="10">
        <v>139419</v>
      </c>
      <c r="M152" s="6">
        <v>4837</v>
      </c>
      <c r="N152" s="472">
        <f t="shared" si="4"/>
        <v>28.823444283646889</v>
      </c>
    </row>
    <row r="153" spans="1:14" ht="15" thickBot="1" x14ac:dyDescent="0.35">
      <c r="A153" s="4" t="s">
        <v>3559</v>
      </c>
      <c r="B153" s="474" t="s">
        <v>177</v>
      </c>
      <c r="C153" s="4" t="s">
        <v>99</v>
      </c>
      <c r="D153" s="10">
        <v>13834</v>
      </c>
      <c r="E153" s="10">
        <v>1160</v>
      </c>
      <c r="F153" s="10">
        <v>382</v>
      </c>
      <c r="G153" s="10">
        <v>15376</v>
      </c>
      <c r="H153" s="10">
        <v>105267</v>
      </c>
      <c r="I153" s="10">
        <v>773</v>
      </c>
      <c r="J153" s="10">
        <v>106040</v>
      </c>
      <c r="K153" s="10">
        <v>56697</v>
      </c>
      <c r="L153" s="10">
        <v>178113</v>
      </c>
      <c r="M153" s="6">
        <v>5240</v>
      </c>
      <c r="N153" s="472">
        <f t="shared" si="4"/>
        <v>33.991030534351147</v>
      </c>
    </row>
    <row r="154" spans="1:14" s="478" customFormat="1" x14ac:dyDescent="0.3">
      <c r="A154"/>
      <c r="B154" s="127" t="s">
        <v>2549</v>
      </c>
      <c r="C154" s="491"/>
      <c r="D154" s="483">
        <f>SUM(D77:D153)</f>
        <v>1004795.43</v>
      </c>
      <c r="E154" s="483">
        <f t="shared" ref="E154:M154" si="5">SUM(E77:E153)</f>
        <v>274388</v>
      </c>
      <c r="F154" s="483">
        <f t="shared" si="5"/>
        <v>122477</v>
      </c>
      <c r="G154" s="483">
        <f t="shared" si="5"/>
        <v>1401660.4300000002</v>
      </c>
      <c r="H154" s="483">
        <f t="shared" si="5"/>
        <v>5766936.8799999999</v>
      </c>
      <c r="I154" s="483">
        <f t="shared" si="5"/>
        <v>842947</v>
      </c>
      <c r="J154" s="483">
        <f t="shared" si="5"/>
        <v>6609883.8799999999</v>
      </c>
      <c r="K154" s="483">
        <f t="shared" si="5"/>
        <v>3355990</v>
      </c>
      <c r="L154" s="483">
        <f t="shared" si="5"/>
        <v>11367534.309999999</v>
      </c>
      <c r="M154" s="90">
        <f t="shared" si="5"/>
        <v>411236</v>
      </c>
      <c r="N154" s="492"/>
    </row>
    <row r="155" spans="1:14" s="478" customFormat="1" ht="15" thickBot="1" x14ac:dyDescent="0.35">
      <c r="A155"/>
      <c r="B155" s="128" t="s">
        <v>2550</v>
      </c>
      <c r="C155" s="493"/>
      <c r="D155" s="485">
        <f>D154/77</f>
        <v>13049.291298701299</v>
      </c>
      <c r="E155" s="485">
        <f t="shared" ref="E155:M155" si="6">E154/77</f>
        <v>3563.4805194805194</v>
      </c>
      <c r="F155" s="485">
        <f t="shared" si="6"/>
        <v>1590.6103896103896</v>
      </c>
      <c r="G155" s="485">
        <f t="shared" si="6"/>
        <v>18203.382207792209</v>
      </c>
      <c r="H155" s="485">
        <f t="shared" si="6"/>
        <v>74895.284155844158</v>
      </c>
      <c r="I155" s="485">
        <f t="shared" si="6"/>
        <v>10947.363636363636</v>
      </c>
      <c r="J155" s="485">
        <f t="shared" si="6"/>
        <v>85842.64779220779</v>
      </c>
      <c r="K155" s="485">
        <f t="shared" si="6"/>
        <v>43584.285714285717</v>
      </c>
      <c r="L155" s="485">
        <f t="shared" si="6"/>
        <v>147630.31571428571</v>
      </c>
      <c r="M155" s="122">
        <f t="shared" si="6"/>
        <v>5340.727272727273</v>
      </c>
      <c r="N155" s="486">
        <f>L154/M154</f>
        <v>27.642361831162638</v>
      </c>
    </row>
    <row r="156" spans="1:14" s="478" customFormat="1" ht="15" thickBot="1" x14ac:dyDescent="0.35">
      <c r="A156"/>
      <c r="B156" s="22"/>
      <c r="C156" s="40"/>
      <c r="D156" s="476"/>
      <c r="E156" s="476"/>
      <c r="F156" s="476"/>
      <c r="G156" s="476"/>
      <c r="H156" s="476"/>
      <c r="I156" s="476"/>
      <c r="J156" s="476"/>
      <c r="K156" s="476"/>
      <c r="L156" s="476"/>
      <c r="M156" s="41"/>
      <c r="N156" s="477"/>
    </row>
    <row r="157" spans="1:14" ht="15" thickBot="1" x14ac:dyDescent="0.35">
      <c r="A157" s="4" t="s">
        <v>3408</v>
      </c>
      <c r="B157" s="473" t="s">
        <v>178</v>
      </c>
      <c r="C157" s="4" t="s">
        <v>179</v>
      </c>
      <c r="D157" s="10">
        <v>24742</v>
      </c>
      <c r="E157" s="10">
        <v>6854</v>
      </c>
      <c r="F157" s="10">
        <v>8676</v>
      </c>
      <c r="G157" s="10">
        <v>40272</v>
      </c>
      <c r="H157" s="10">
        <v>98029</v>
      </c>
      <c r="I157" s="10">
        <v>26175</v>
      </c>
      <c r="J157" s="10">
        <v>124204</v>
      </c>
      <c r="K157" s="10">
        <v>64337</v>
      </c>
      <c r="L157" s="10">
        <v>228813</v>
      </c>
      <c r="M157" s="6">
        <v>7410</v>
      </c>
      <c r="N157" s="472">
        <f t="shared" si="4"/>
        <v>30.878947368421052</v>
      </c>
    </row>
    <row r="158" spans="1:14" ht="15" thickBot="1" x14ac:dyDescent="0.35">
      <c r="A158" s="4" t="s">
        <v>3409</v>
      </c>
      <c r="B158" s="3" t="s">
        <v>180</v>
      </c>
      <c r="C158" s="4" t="s">
        <v>179</v>
      </c>
      <c r="D158" s="10">
        <v>9977</v>
      </c>
      <c r="E158" s="10">
        <v>10345</v>
      </c>
      <c r="F158" s="10">
        <v>517</v>
      </c>
      <c r="G158" s="10">
        <v>20839</v>
      </c>
      <c r="H158" s="10">
        <v>298613</v>
      </c>
      <c r="I158" s="10">
        <v>128384</v>
      </c>
      <c r="J158" s="10">
        <v>426997</v>
      </c>
      <c r="K158" s="10">
        <v>139300</v>
      </c>
      <c r="L158" s="10">
        <v>587136</v>
      </c>
      <c r="M158" s="6">
        <v>11569</v>
      </c>
      <c r="N158" s="472">
        <f t="shared" si="4"/>
        <v>50.750799550522949</v>
      </c>
    </row>
    <row r="159" spans="1:14" ht="15" thickBot="1" x14ac:dyDescent="0.35">
      <c r="A159" s="4" t="s">
        <v>3410</v>
      </c>
      <c r="B159" s="3" t="s">
        <v>181</v>
      </c>
      <c r="C159" s="4" t="s">
        <v>179</v>
      </c>
      <c r="D159" s="10">
        <v>33250</v>
      </c>
      <c r="E159" s="10">
        <v>9674</v>
      </c>
      <c r="F159" s="10">
        <v>2500</v>
      </c>
      <c r="G159" s="10">
        <v>45424</v>
      </c>
      <c r="H159" s="10">
        <v>231841</v>
      </c>
      <c r="I159" s="10">
        <v>72411</v>
      </c>
      <c r="J159" s="10">
        <v>304252</v>
      </c>
      <c r="K159" s="10">
        <v>89780</v>
      </c>
      <c r="L159" s="10">
        <v>439456</v>
      </c>
      <c r="M159" s="6">
        <v>9706</v>
      </c>
      <c r="N159" s="472">
        <f t="shared" si="4"/>
        <v>45.276736039563154</v>
      </c>
    </row>
    <row r="160" spans="1:14" ht="15" thickBot="1" x14ac:dyDescent="0.35">
      <c r="A160" s="4" t="s">
        <v>3411</v>
      </c>
      <c r="B160" s="3" t="s">
        <v>182</v>
      </c>
      <c r="C160" s="4" t="s">
        <v>179</v>
      </c>
      <c r="D160" s="10">
        <v>43888</v>
      </c>
      <c r="E160" s="10">
        <v>3151</v>
      </c>
      <c r="F160" s="10">
        <v>6222</v>
      </c>
      <c r="G160" s="10">
        <v>53261</v>
      </c>
      <c r="H160" s="10">
        <v>229916</v>
      </c>
      <c r="I160" s="10">
        <v>70171</v>
      </c>
      <c r="J160" s="10">
        <v>300087</v>
      </c>
      <c r="K160" s="10">
        <v>318453</v>
      </c>
      <c r="L160" s="10">
        <v>671801</v>
      </c>
      <c r="M160" s="6">
        <v>11902</v>
      </c>
      <c r="N160" s="472">
        <f t="shared" si="4"/>
        <v>56.444379095950261</v>
      </c>
    </row>
    <row r="161" spans="1:14" ht="15" thickBot="1" x14ac:dyDescent="0.35">
      <c r="A161" s="4" t="s">
        <v>3412</v>
      </c>
      <c r="B161" s="3" t="s">
        <v>183</v>
      </c>
      <c r="C161" s="4" t="s">
        <v>179</v>
      </c>
      <c r="D161" s="10">
        <v>22723</v>
      </c>
      <c r="E161" s="10">
        <v>3307</v>
      </c>
      <c r="F161" s="10">
        <v>1600</v>
      </c>
      <c r="G161" s="10">
        <v>27630</v>
      </c>
      <c r="H161" s="10">
        <v>119754</v>
      </c>
      <c r="I161" s="10">
        <v>19973</v>
      </c>
      <c r="J161" s="10">
        <v>139727</v>
      </c>
      <c r="K161" s="10">
        <v>146952</v>
      </c>
      <c r="L161" s="10">
        <v>314309</v>
      </c>
      <c r="M161" s="6">
        <v>11000</v>
      </c>
      <c r="N161" s="472">
        <f t="shared" si="4"/>
        <v>28.573545454545453</v>
      </c>
    </row>
    <row r="162" spans="1:14" ht="15" thickBot="1" x14ac:dyDescent="0.35">
      <c r="A162" s="4" t="s">
        <v>3413</v>
      </c>
      <c r="B162" s="3" t="s">
        <v>184</v>
      </c>
      <c r="C162" s="4" t="s">
        <v>179</v>
      </c>
      <c r="D162" s="10">
        <v>19928</v>
      </c>
      <c r="E162" s="10">
        <v>6643</v>
      </c>
      <c r="F162" s="10">
        <v>2000</v>
      </c>
      <c r="G162" s="10">
        <v>28571</v>
      </c>
      <c r="H162" s="10">
        <v>122596</v>
      </c>
      <c r="I162" s="10">
        <v>12980</v>
      </c>
      <c r="J162" s="10">
        <v>135576</v>
      </c>
      <c r="K162" s="10">
        <v>33788</v>
      </c>
      <c r="L162" s="10">
        <v>197935</v>
      </c>
      <c r="M162" s="6">
        <v>7172</v>
      </c>
      <c r="N162" s="472">
        <f t="shared" si="4"/>
        <v>27.598298940323481</v>
      </c>
    </row>
    <row r="163" spans="1:14" ht="15" thickBot="1" x14ac:dyDescent="0.35">
      <c r="A163" s="4" t="s">
        <v>3414</v>
      </c>
      <c r="B163" s="3" t="s">
        <v>185</v>
      </c>
      <c r="C163" s="4" t="s">
        <v>179</v>
      </c>
      <c r="D163" s="10">
        <v>23089</v>
      </c>
      <c r="E163" s="10">
        <v>14695</v>
      </c>
      <c r="F163" s="10">
        <v>2000</v>
      </c>
      <c r="G163" s="10">
        <v>39784</v>
      </c>
      <c r="H163" s="10">
        <v>165818</v>
      </c>
      <c r="I163" s="10">
        <v>19082</v>
      </c>
      <c r="J163" s="10">
        <v>184900</v>
      </c>
      <c r="K163" s="10">
        <v>86869</v>
      </c>
      <c r="L163" s="10">
        <v>311553</v>
      </c>
      <c r="M163" s="6">
        <v>9197</v>
      </c>
      <c r="N163" s="472">
        <f t="shared" si="4"/>
        <v>33.875502881374359</v>
      </c>
    </row>
    <row r="164" spans="1:14" ht="15" thickBot="1" x14ac:dyDescent="0.35">
      <c r="A164" s="4" t="s">
        <v>3415</v>
      </c>
      <c r="B164" s="3" t="s">
        <v>186</v>
      </c>
      <c r="C164" s="4" t="s">
        <v>179</v>
      </c>
      <c r="D164" s="10">
        <v>47828</v>
      </c>
      <c r="E164" s="10">
        <v>7180</v>
      </c>
      <c r="F164" s="10">
        <v>0</v>
      </c>
      <c r="G164" s="10">
        <v>55008</v>
      </c>
      <c r="H164" s="10">
        <v>215522</v>
      </c>
      <c r="I164" s="10">
        <v>105487</v>
      </c>
      <c r="J164" s="10">
        <v>321009</v>
      </c>
      <c r="K164" s="10">
        <v>102035</v>
      </c>
      <c r="L164" s="10">
        <v>478052</v>
      </c>
      <c r="M164" s="6">
        <v>11825</v>
      </c>
      <c r="N164" s="472">
        <f t="shared" si="4"/>
        <v>40.427230443974629</v>
      </c>
    </row>
    <row r="165" spans="1:14" ht="15" thickBot="1" x14ac:dyDescent="0.35">
      <c r="A165" s="4" t="s">
        <v>3416</v>
      </c>
      <c r="B165" s="3" t="s">
        <v>187</v>
      </c>
      <c r="C165" s="4" t="s">
        <v>179</v>
      </c>
      <c r="D165" s="10">
        <v>34032</v>
      </c>
      <c r="E165" s="10">
        <v>4494</v>
      </c>
      <c r="F165" s="10">
        <v>8000</v>
      </c>
      <c r="G165" s="10">
        <v>46526</v>
      </c>
      <c r="H165" s="10">
        <v>238199</v>
      </c>
      <c r="I165" s="10">
        <v>60195</v>
      </c>
      <c r="J165" s="10">
        <v>298394</v>
      </c>
      <c r="K165" s="10">
        <v>175691</v>
      </c>
      <c r="L165" s="10">
        <v>520611</v>
      </c>
      <c r="M165" s="6">
        <v>7226</v>
      </c>
      <c r="N165" s="472">
        <f t="shared" si="4"/>
        <v>72.046913921948516</v>
      </c>
    </row>
    <row r="166" spans="1:14" ht="15" thickBot="1" x14ac:dyDescent="0.35">
      <c r="A166" s="4" t="s">
        <v>3417</v>
      </c>
      <c r="B166" s="3" t="s">
        <v>188</v>
      </c>
      <c r="C166" s="4" t="s">
        <v>179</v>
      </c>
      <c r="D166" s="10">
        <v>16195</v>
      </c>
      <c r="E166" s="10">
        <v>5876</v>
      </c>
      <c r="F166" s="10">
        <v>2940</v>
      </c>
      <c r="G166" s="10">
        <v>25011</v>
      </c>
      <c r="H166" s="10">
        <v>190018</v>
      </c>
      <c r="I166" s="10">
        <v>68999</v>
      </c>
      <c r="J166" s="10">
        <v>259017</v>
      </c>
      <c r="K166" s="10">
        <v>82745</v>
      </c>
      <c r="L166" s="10">
        <v>366773</v>
      </c>
      <c r="M166" s="6">
        <v>10090</v>
      </c>
      <c r="N166" s="472">
        <f t="shared" si="4"/>
        <v>36.350148662041626</v>
      </c>
    </row>
    <row r="167" spans="1:14" ht="15" thickBot="1" x14ac:dyDescent="0.35">
      <c r="A167" s="4" t="s">
        <v>3418</v>
      </c>
      <c r="B167" s="3" t="s">
        <v>189</v>
      </c>
      <c r="C167" s="4" t="s">
        <v>179</v>
      </c>
      <c r="D167" s="10">
        <v>27514</v>
      </c>
      <c r="E167" s="10">
        <v>1667</v>
      </c>
      <c r="F167" s="10">
        <v>2845</v>
      </c>
      <c r="G167" s="10">
        <v>32026</v>
      </c>
      <c r="H167" s="10">
        <v>108512</v>
      </c>
      <c r="I167" s="10">
        <v>26439</v>
      </c>
      <c r="J167" s="10">
        <v>134951</v>
      </c>
      <c r="K167" s="10">
        <v>138057</v>
      </c>
      <c r="L167" s="10">
        <v>305034</v>
      </c>
      <c r="M167" s="6">
        <v>9705</v>
      </c>
      <c r="N167" s="472">
        <f t="shared" si="4"/>
        <v>31.430602782071098</v>
      </c>
    </row>
    <row r="168" spans="1:14" ht="15" thickBot="1" x14ac:dyDescent="0.35">
      <c r="A168" s="4" t="s">
        <v>3419</v>
      </c>
      <c r="B168" s="3" t="s">
        <v>190</v>
      </c>
      <c r="C168" s="4" t="s">
        <v>179</v>
      </c>
      <c r="D168" s="10">
        <v>9728</v>
      </c>
      <c r="E168" s="10">
        <v>1167</v>
      </c>
      <c r="F168" s="10">
        <v>2076</v>
      </c>
      <c r="G168" s="10">
        <v>12971</v>
      </c>
      <c r="H168" s="10">
        <v>67317</v>
      </c>
      <c r="I168" s="10">
        <v>16539</v>
      </c>
      <c r="J168" s="10">
        <v>83856</v>
      </c>
      <c r="K168" s="10">
        <v>10672</v>
      </c>
      <c r="L168" s="10">
        <v>107499</v>
      </c>
      <c r="M168" s="6">
        <v>8692</v>
      </c>
      <c r="N168" s="472">
        <f t="shared" si="4"/>
        <v>12.367579383341003</v>
      </c>
    </row>
    <row r="169" spans="1:14" ht="15" thickBot="1" x14ac:dyDescent="0.35">
      <c r="A169" s="4" t="s">
        <v>3420</v>
      </c>
      <c r="B169" s="3" t="s">
        <v>191</v>
      </c>
      <c r="C169" s="4" t="s">
        <v>179</v>
      </c>
      <c r="D169" s="10">
        <v>36018</v>
      </c>
      <c r="E169" s="10">
        <v>4406</v>
      </c>
      <c r="F169" s="10">
        <v>2938</v>
      </c>
      <c r="G169" s="10">
        <v>43362</v>
      </c>
      <c r="H169" s="10">
        <v>249895</v>
      </c>
      <c r="I169" s="10">
        <v>49829</v>
      </c>
      <c r="J169" s="10">
        <v>299724</v>
      </c>
      <c r="K169" s="10">
        <v>179591</v>
      </c>
      <c r="L169" s="10">
        <v>522677</v>
      </c>
      <c r="M169" s="6">
        <v>11833</v>
      </c>
      <c r="N169" s="472">
        <f t="shared" si="4"/>
        <v>44.171131581171302</v>
      </c>
    </row>
    <row r="170" spans="1:14" ht="15" thickBot="1" x14ac:dyDescent="0.35">
      <c r="A170" s="4" t="s">
        <v>3421</v>
      </c>
      <c r="B170" s="3" t="s">
        <v>192</v>
      </c>
      <c r="C170" s="4" t="s">
        <v>179</v>
      </c>
      <c r="D170" s="10">
        <v>19873</v>
      </c>
      <c r="E170" s="10">
        <v>16679</v>
      </c>
      <c r="F170" s="10">
        <v>2403</v>
      </c>
      <c r="G170" s="10">
        <v>38955</v>
      </c>
      <c r="H170" s="10">
        <v>102778</v>
      </c>
      <c r="I170" s="10">
        <v>7998</v>
      </c>
      <c r="J170" s="10">
        <v>110776</v>
      </c>
      <c r="K170" s="10">
        <v>63404</v>
      </c>
      <c r="L170" s="10">
        <v>213135</v>
      </c>
      <c r="M170" s="6">
        <v>10857</v>
      </c>
      <c r="N170" s="472">
        <f t="shared" si="4"/>
        <v>19.63111356728378</v>
      </c>
    </row>
    <row r="171" spans="1:14" ht="15" thickBot="1" x14ac:dyDescent="0.35">
      <c r="A171" s="4" t="s">
        <v>3422</v>
      </c>
      <c r="B171" s="3" t="s">
        <v>193</v>
      </c>
      <c r="C171" s="4" t="s">
        <v>179</v>
      </c>
      <c r="D171" s="10">
        <v>11327</v>
      </c>
      <c r="E171" s="10">
        <v>1362</v>
      </c>
      <c r="F171" s="10">
        <v>1200</v>
      </c>
      <c r="G171" s="10">
        <v>13889</v>
      </c>
      <c r="H171" s="10">
        <v>66028</v>
      </c>
      <c r="I171" s="10">
        <v>19066</v>
      </c>
      <c r="J171" s="10">
        <v>85094</v>
      </c>
      <c r="K171" s="10">
        <v>37413</v>
      </c>
      <c r="L171" s="10">
        <v>136396</v>
      </c>
      <c r="M171" s="6">
        <v>9467</v>
      </c>
      <c r="N171" s="472">
        <f t="shared" si="4"/>
        <v>14.407520861941482</v>
      </c>
    </row>
    <row r="172" spans="1:14" ht="15" thickBot="1" x14ac:dyDescent="0.35">
      <c r="A172" s="4" t="s">
        <v>3423</v>
      </c>
      <c r="B172" s="3" t="s">
        <v>194</v>
      </c>
      <c r="C172" s="4" t="s">
        <v>179</v>
      </c>
      <c r="D172" s="10">
        <v>22537</v>
      </c>
      <c r="E172" s="10">
        <v>6296</v>
      </c>
      <c r="F172" s="10">
        <v>3714</v>
      </c>
      <c r="G172" s="10">
        <v>32547</v>
      </c>
      <c r="H172" s="10">
        <v>100634</v>
      </c>
      <c r="I172" s="10">
        <v>50971</v>
      </c>
      <c r="J172" s="10">
        <v>151605</v>
      </c>
      <c r="K172" s="10">
        <v>54927</v>
      </c>
      <c r="L172" s="10">
        <v>239079</v>
      </c>
      <c r="M172" s="6">
        <v>8257</v>
      </c>
      <c r="N172" s="472">
        <f t="shared" si="4"/>
        <v>28.954705098704128</v>
      </c>
    </row>
    <row r="173" spans="1:14" ht="15" thickBot="1" x14ac:dyDescent="0.35">
      <c r="A173" s="4" t="s">
        <v>3424</v>
      </c>
      <c r="B173" s="3" t="s">
        <v>195</v>
      </c>
      <c r="C173" s="4" t="s">
        <v>179</v>
      </c>
      <c r="D173" s="10">
        <v>48930</v>
      </c>
      <c r="E173" s="10">
        <v>17193</v>
      </c>
      <c r="F173" s="10">
        <v>9642</v>
      </c>
      <c r="G173" s="10">
        <v>75765</v>
      </c>
      <c r="H173" s="10">
        <v>428170</v>
      </c>
      <c r="I173" s="10">
        <v>133933</v>
      </c>
      <c r="J173" s="10">
        <v>562103</v>
      </c>
      <c r="K173" s="10">
        <v>299441</v>
      </c>
      <c r="L173" s="10">
        <v>937309</v>
      </c>
      <c r="M173" s="6">
        <v>9420</v>
      </c>
      <c r="N173" s="472">
        <f t="shared" si="4"/>
        <v>99.502016985137999</v>
      </c>
    </row>
    <row r="174" spans="1:14" ht="15" thickBot="1" x14ac:dyDescent="0.35">
      <c r="A174" s="4" t="s">
        <v>3425</v>
      </c>
      <c r="B174" s="3" t="s">
        <v>196</v>
      </c>
      <c r="C174" s="4" t="s">
        <v>179</v>
      </c>
      <c r="D174" s="10">
        <v>24366</v>
      </c>
      <c r="E174" s="10">
        <v>9989</v>
      </c>
      <c r="F174" s="10">
        <v>3685</v>
      </c>
      <c r="G174" s="10">
        <v>38040</v>
      </c>
      <c r="H174" s="10">
        <v>132252</v>
      </c>
      <c r="I174" s="10">
        <v>17700</v>
      </c>
      <c r="J174" s="10">
        <v>149952</v>
      </c>
      <c r="K174" s="10">
        <v>84739</v>
      </c>
      <c r="L174" s="10">
        <v>272731</v>
      </c>
      <c r="M174" s="6">
        <v>11862</v>
      </c>
      <c r="N174" s="472">
        <f t="shared" si="4"/>
        <v>22.991991232507164</v>
      </c>
    </row>
    <row r="175" spans="1:14" ht="15" thickBot="1" x14ac:dyDescent="0.35">
      <c r="A175" s="4" t="s">
        <v>3426</v>
      </c>
      <c r="B175" s="3" t="s">
        <v>197</v>
      </c>
      <c r="C175" s="4" t="s">
        <v>179</v>
      </c>
      <c r="D175" s="10">
        <v>10914</v>
      </c>
      <c r="E175" s="10">
        <v>4079</v>
      </c>
      <c r="F175" s="10">
        <v>0</v>
      </c>
      <c r="G175" s="10">
        <v>14993</v>
      </c>
      <c r="H175" s="10">
        <v>89914</v>
      </c>
      <c r="I175" s="10">
        <v>921</v>
      </c>
      <c r="J175" s="10">
        <v>90835</v>
      </c>
      <c r="K175" s="10">
        <v>35425</v>
      </c>
      <c r="L175" s="10">
        <v>141253</v>
      </c>
      <c r="M175" s="6">
        <v>10021</v>
      </c>
      <c r="N175" s="472">
        <f t="shared" si="4"/>
        <v>14.095699032032732</v>
      </c>
    </row>
    <row r="176" spans="1:14" ht="15" thickBot="1" x14ac:dyDescent="0.35">
      <c r="A176" s="4" t="s">
        <v>3427</v>
      </c>
      <c r="B176" s="3" t="s">
        <v>198</v>
      </c>
      <c r="C176" s="4" t="s">
        <v>179</v>
      </c>
      <c r="D176" s="10">
        <v>16942</v>
      </c>
      <c r="E176" s="10">
        <v>3776</v>
      </c>
      <c r="F176" s="10">
        <v>5505</v>
      </c>
      <c r="G176" s="10">
        <v>26223</v>
      </c>
      <c r="H176" s="10">
        <v>70000</v>
      </c>
      <c r="I176" s="10">
        <v>0</v>
      </c>
      <c r="J176" s="10">
        <v>70000</v>
      </c>
      <c r="K176" s="10">
        <v>48000</v>
      </c>
      <c r="L176" s="10">
        <v>144223</v>
      </c>
      <c r="M176" s="6">
        <v>7439</v>
      </c>
      <c r="N176" s="472">
        <f t="shared" si="4"/>
        <v>19.387417663664472</v>
      </c>
    </row>
    <row r="177" spans="1:14" ht="15" thickBot="1" x14ac:dyDescent="0.35">
      <c r="A177" s="4" t="s">
        <v>3428</v>
      </c>
      <c r="B177" s="3" t="s">
        <v>199</v>
      </c>
      <c r="C177" s="4" t="s">
        <v>179</v>
      </c>
      <c r="D177" s="10">
        <v>18698</v>
      </c>
      <c r="E177" s="10">
        <v>2000</v>
      </c>
      <c r="F177" s="10">
        <v>4631</v>
      </c>
      <c r="G177" s="10">
        <v>25329</v>
      </c>
      <c r="H177" s="10">
        <v>91156</v>
      </c>
      <c r="I177" s="10">
        <v>33627</v>
      </c>
      <c r="J177" s="10">
        <v>124783</v>
      </c>
      <c r="K177" s="10">
        <v>87728</v>
      </c>
      <c r="L177" s="10">
        <v>237840</v>
      </c>
      <c r="M177" s="6">
        <v>7392</v>
      </c>
      <c r="N177" s="472">
        <f t="shared" si="4"/>
        <v>32.175324675324674</v>
      </c>
    </row>
    <row r="178" spans="1:14" ht="15" thickBot="1" x14ac:dyDescent="0.35">
      <c r="A178" s="4" t="s">
        <v>3429</v>
      </c>
      <c r="B178" s="3" t="s">
        <v>200</v>
      </c>
      <c r="C178" s="4" t="s">
        <v>179</v>
      </c>
      <c r="D178" s="10">
        <v>14213</v>
      </c>
      <c r="E178" s="10">
        <v>1208</v>
      </c>
      <c r="F178" s="10">
        <v>2593</v>
      </c>
      <c r="G178" s="10">
        <v>18014</v>
      </c>
      <c r="H178" s="10">
        <v>70422</v>
      </c>
      <c r="I178" s="10">
        <v>1200</v>
      </c>
      <c r="J178" s="10">
        <v>71622</v>
      </c>
      <c r="K178" s="10">
        <v>36541</v>
      </c>
      <c r="L178" s="10">
        <v>126177</v>
      </c>
      <c r="M178" s="6">
        <v>7717</v>
      </c>
      <c r="N178" s="472">
        <f t="shared" si="4"/>
        <v>16.350524815342748</v>
      </c>
    </row>
    <row r="179" spans="1:14" ht="15" thickBot="1" x14ac:dyDescent="0.35">
      <c r="A179" s="4" t="s">
        <v>3430</v>
      </c>
      <c r="B179" s="3" t="s">
        <v>201</v>
      </c>
      <c r="C179" s="4" t="s">
        <v>179</v>
      </c>
      <c r="D179" s="10">
        <v>30946</v>
      </c>
      <c r="E179" s="10">
        <v>5188</v>
      </c>
      <c r="F179" s="10">
        <v>5284</v>
      </c>
      <c r="G179" s="10">
        <v>41418</v>
      </c>
      <c r="H179" s="10">
        <v>174294</v>
      </c>
      <c r="I179" s="10">
        <v>39880</v>
      </c>
      <c r="J179" s="10">
        <v>214174</v>
      </c>
      <c r="K179" s="10">
        <v>91913</v>
      </c>
      <c r="L179" s="10">
        <v>347505</v>
      </c>
      <c r="M179" s="6">
        <v>7824</v>
      </c>
      <c r="N179" s="472">
        <f t="shared" si="4"/>
        <v>44.415260736196316</v>
      </c>
    </row>
    <row r="180" spans="1:14" ht="15" thickBot="1" x14ac:dyDescent="0.35">
      <c r="A180" s="4" t="s">
        <v>3431</v>
      </c>
      <c r="B180" s="3" t="s">
        <v>202</v>
      </c>
      <c r="C180" s="4" t="s">
        <v>179</v>
      </c>
      <c r="D180" s="10">
        <v>11458</v>
      </c>
      <c r="E180" s="10">
        <v>600</v>
      </c>
      <c r="F180" s="10">
        <v>2000</v>
      </c>
      <c r="G180" s="10">
        <v>14058</v>
      </c>
      <c r="H180" s="10">
        <v>35405</v>
      </c>
      <c r="I180" s="10">
        <v>17108</v>
      </c>
      <c r="J180" s="10">
        <v>52513</v>
      </c>
      <c r="K180" s="10">
        <v>13980</v>
      </c>
      <c r="L180" s="10">
        <v>80551</v>
      </c>
      <c r="M180" s="6">
        <v>9476</v>
      </c>
      <c r="N180" s="472">
        <f t="shared" si="4"/>
        <v>8.500527648796961</v>
      </c>
    </row>
    <row r="181" spans="1:14" ht="15" thickBot="1" x14ac:dyDescent="0.35">
      <c r="A181" s="4" t="s">
        <v>3432</v>
      </c>
      <c r="B181" s="3" t="s">
        <v>203</v>
      </c>
      <c r="C181" s="4" t="s">
        <v>179</v>
      </c>
      <c r="D181" s="10">
        <v>29448</v>
      </c>
      <c r="E181" s="10">
        <v>4084</v>
      </c>
      <c r="F181" s="10">
        <v>2650</v>
      </c>
      <c r="G181" s="10">
        <v>36182</v>
      </c>
      <c r="H181" s="10">
        <v>161066</v>
      </c>
      <c r="I181" s="10">
        <v>33824</v>
      </c>
      <c r="J181" s="10">
        <v>194890</v>
      </c>
      <c r="K181" s="10">
        <v>100624</v>
      </c>
      <c r="L181" s="10">
        <v>331696</v>
      </c>
      <c r="M181" s="6">
        <v>10002</v>
      </c>
      <c r="N181" s="472">
        <f t="shared" si="4"/>
        <v>33.162967406518696</v>
      </c>
    </row>
    <row r="182" spans="1:14" ht="15" thickBot="1" x14ac:dyDescent="0.35">
      <c r="A182" s="4" t="s">
        <v>3433</v>
      </c>
      <c r="B182" s="3" t="s">
        <v>204</v>
      </c>
      <c r="C182" s="4" t="s">
        <v>179</v>
      </c>
      <c r="D182" s="10">
        <v>13057</v>
      </c>
      <c r="E182" s="10">
        <v>0</v>
      </c>
      <c r="F182" s="10">
        <v>1000</v>
      </c>
      <c r="G182" s="10">
        <v>14057</v>
      </c>
      <c r="H182" s="10">
        <v>48251</v>
      </c>
      <c r="I182" s="10">
        <v>25314</v>
      </c>
      <c r="J182" s="10">
        <v>73565</v>
      </c>
      <c r="K182" s="10">
        <v>12038</v>
      </c>
      <c r="L182" s="10">
        <v>99660</v>
      </c>
      <c r="M182" s="6">
        <v>11239</v>
      </c>
      <c r="N182" s="472">
        <f t="shared" si="4"/>
        <v>8.8673369516860934</v>
      </c>
    </row>
    <row r="183" spans="1:14" ht="15" thickBot="1" x14ac:dyDescent="0.35">
      <c r="A183" s="4" t="s">
        <v>3434</v>
      </c>
      <c r="B183" s="3" t="s">
        <v>205</v>
      </c>
      <c r="C183" s="4" t="s">
        <v>179</v>
      </c>
      <c r="D183" s="10">
        <v>25256</v>
      </c>
      <c r="E183" s="10">
        <v>5595</v>
      </c>
      <c r="F183" s="10">
        <v>1912</v>
      </c>
      <c r="G183" s="10">
        <v>32763</v>
      </c>
      <c r="H183" s="10">
        <v>138330</v>
      </c>
      <c r="I183" s="10">
        <v>10880</v>
      </c>
      <c r="J183" s="10">
        <v>149210</v>
      </c>
      <c r="K183" s="10">
        <v>97443</v>
      </c>
      <c r="L183" s="10">
        <v>279416</v>
      </c>
      <c r="M183" s="6">
        <v>8891</v>
      </c>
      <c r="N183" s="472">
        <f t="shared" si="4"/>
        <v>31.426836126419975</v>
      </c>
    </row>
    <row r="184" spans="1:14" ht="15" thickBot="1" x14ac:dyDescent="0.35">
      <c r="A184" s="4" t="s">
        <v>3407</v>
      </c>
      <c r="B184" s="3" t="s">
        <v>289</v>
      </c>
      <c r="C184" s="4" t="s">
        <v>179</v>
      </c>
      <c r="D184" s="10">
        <v>14700</v>
      </c>
      <c r="E184" s="10">
        <v>5300</v>
      </c>
      <c r="F184" s="10">
        <v>4100</v>
      </c>
      <c r="G184" s="10">
        <v>24100</v>
      </c>
      <c r="H184" s="10">
        <v>164100</v>
      </c>
      <c r="I184" s="10">
        <v>20240</v>
      </c>
      <c r="J184" s="10">
        <v>184340</v>
      </c>
      <c r="K184" s="10">
        <v>78460</v>
      </c>
      <c r="L184" s="10">
        <v>286900</v>
      </c>
      <c r="M184" s="6">
        <v>11639</v>
      </c>
      <c r="N184" s="472">
        <f>L184/M184</f>
        <v>24.649884010653835</v>
      </c>
    </row>
    <row r="185" spans="1:14" ht="15" thickBot="1" x14ac:dyDescent="0.35">
      <c r="A185" s="4" t="s">
        <v>3435</v>
      </c>
      <c r="B185" s="3" t="s">
        <v>206</v>
      </c>
      <c r="C185" s="4" t="s">
        <v>179</v>
      </c>
      <c r="D185" s="10">
        <v>20862</v>
      </c>
      <c r="E185" s="10">
        <v>6138</v>
      </c>
      <c r="F185" s="10">
        <v>3500</v>
      </c>
      <c r="G185" s="10">
        <v>30500</v>
      </c>
      <c r="H185" s="10">
        <v>134853</v>
      </c>
      <c r="I185" s="10">
        <v>13625</v>
      </c>
      <c r="J185" s="10">
        <v>148478</v>
      </c>
      <c r="K185" s="10">
        <v>61068</v>
      </c>
      <c r="L185" s="10">
        <v>240046</v>
      </c>
      <c r="M185" s="6">
        <v>8133</v>
      </c>
      <c r="N185" s="472">
        <f t="shared" si="4"/>
        <v>29.515062092708718</v>
      </c>
    </row>
    <row r="186" spans="1:14" ht="15" thickBot="1" x14ac:dyDescent="0.35">
      <c r="A186" s="4" t="s">
        <v>3436</v>
      </c>
      <c r="B186" s="3" t="s">
        <v>207</v>
      </c>
      <c r="C186" s="4" t="s">
        <v>179</v>
      </c>
      <c r="D186" s="10">
        <v>13035</v>
      </c>
      <c r="E186" s="10">
        <v>4400</v>
      </c>
      <c r="F186" s="10">
        <v>1600</v>
      </c>
      <c r="G186" s="10">
        <v>19035</v>
      </c>
      <c r="H186" s="10">
        <v>133466</v>
      </c>
      <c r="I186" s="10">
        <v>20041</v>
      </c>
      <c r="J186" s="10">
        <v>153507</v>
      </c>
      <c r="K186" s="10">
        <v>52654</v>
      </c>
      <c r="L186" s="10">
        <v>225196</v>
      </c>
      <c r="M186" s="6">
        <v>7135</v>
      </c>
      <c r="N186" s="472">
        <f t="shared" si="4"/>
        <v>31.562158374211634</v>
      </c>
    </row>
    <row r="187" spans="1:14" ht="15" thickBot="1" x14ac:dyDescent="0.35">
      <c r="A187" s="4" t="s">
        <v>3437</v>
      </c>
      <c r="B187" s="3" t="s">
        <v>208</v>
      </c>
      <c r="C187" s="4" t="s">
        <v>179</v>
      </c>
      <c r="D187" s="10">
        <v>18784</v>
      </c>
      <c r="E187" s="10">
        <v>2602</v>
      </c>
      <c r="F187" s="10">
        <v>827</v>
      </c>
      <c r="G187" s="10">
        <v>22213</v>
      </c>
      <c r="H187" s="10">
        <v>106365</v>
      </c>
      <c r="I187" s="10">
        <v>30484</v>
      </c>
      <c r="J187" s="10">
        <v>136849</v>
      </c>
      <c r="K187" s="10">
        <v>77899</v>
      </c>
      <c r="L187" s="10">
        <v>236961</v>
      </c>
      <c r="M187" s="6">
        <v>11870</v>
      </c>
      <c r="N187" s="472">
        <f t="shared" si="4"/>
        <v>19.963016006739679</v>
      </c>
    </row>
    <row r="188" spans="1:14" ht="15" thickBot="1" x14ac:dyDescent="0.35">
      <c r="A188" s="4" t="s">
        <v>3438</v>
      </c>
      <c r="B188" s="3" t="s">
        <v>209</v>
      </c>
      <c r="C188" s="4" t="s">
        <v>179</v>
      </c>
      <c r="D188" s="10">
        <v>22722</v>
      </c>
      <c r="E188" s="10">
        <v>14942</v>
      </c>
      <c r="F188" s="10">
        <v>16500</v>
      </c>
      <c r="G188" s="10">
        <v>54164</v>
      </c>
      <c r="H188" s="10">
        <v>216561</v>
      </c>
      <c r="I188" s="10">
        <v>80034</v>
      </c>
      <c r="J188" s="10">
        <v>296595</v>
      </c>
      <c r="K188" s="10">
        <v>84210</v>
      </c>
      <c r="L188" s="10">
        <v>434969</v>
      </c>
      <c r="M188" s="6">
        <v>8764</v>
      </c>
      <c r="N188" s="472">
        <f t="shared" si="4"/>
        <v>49.631332724783206</v>
      </c>
    </row>
    <row r="189" spans="1:14" ht="15" thickBot="1" x14ac:dyDescent="0.35">
      <c r="A189" s="4" t="s">
        <v>3439</v>
      </c>
      <c r="B189" s="3" t="s">
        <v>210</v>
      </c>
      <c r="C189" s="4" t="s">
        <v>179</v>
      </c>
      <c r="D189" s="10">
        <v>14445</v>
      </c>
      <c r="E189" s="10">
        <v>2351</v>
      </c>
      <c r="F189" s="10">
        <v>1100</v>
      </c>
      <c r="G189" s="10">
        <v>17896</v>
      </c>
      <c r="H189" s="10">
        <v>64329</v>
      </c>
      <c r="I189" s="10">
        <v>17083</v>
      </c>
      <c r="J189" s="10">
        <v>81412</v>
      </c>
      <c r="K189" s="10">
        <v>72701</v>
      </c>
      <c r="L189" s="10">
        <v>172009</v>
      </c>
      <c r="M189" s="6">
        <v>8046</v>
      </c>
      <c r="N189" s="472">
        <f t="shared" si="4"/>
        <v>21.378200347999005</v>
      </c>
    </row>
    <row r="190" spans="1:14" ht="15" thickBot="1" x14ac:dyDescent="0.35">
      <c r="A190" s="4" t="s">
        <v>3440</v>
      </c>
      <c r="B190" s="3" t="s">
        <v>211</v>
      </c>
      <c r="C190" s="4" t="s">
        <v>179</v>
      </c>
      <c r="D190" s="10">
        <v>6000</v>
      </c>
      <c r="E190" s="10">
        <v>5314</v>
      </c>
      <c r="F190" s="10">
        <v>2000</v>
      </c>
      <c r="G190" s="10">
        <v>13314</v>
      </c>
      <c r="H190" s="10">
        <v>52000</v>
      </c>
      <c r="I190" s="10">
        <v>27224</v>
      </c>
      <c r="J190" s="10">
        <v>79224</v>
      </c>
      <c r="K190" s="10">
        <v>10944</v>
      </c>
      <c r="L190" s="10">
        <v>103482</v>
      </c>
      <c r="M190" s="6">
        <v>9233</v>
      </c>
      <c r="N190" s="472">
        <f t="shared" si="4"/>
        <v>11.207841438319074</v>
      </c>
    </row>
    <row r="191" spans="1:14" ht="15" thickBot="1" x14ac:dyDescent="0.35">
      <c r="A191" s="4" t="s">
        <v>3441</v>
      </c>
      <c r="B191" s="3" t="s">
        <v>212</v>
      </c>
      <c r="C191" s="4" t="s">
        <v>179</v>
      </c>
      <c r="D191" s="10">
        <v>4031</v>
      </c>
      <c r="E191" s="10">
        <v>1138</v>
      </c>
      <c r="F191" s="10">
        <v>350</v>
      </c>
      <c r="G191" s="10">
        <v>5519</v>
      </c>
      <c r="H191" s="10">
        <v>29509</v>
      </c>
      <c r="I191" s="10">
        <v>19691</v>
      </c>
      <c r="J191" s="10">
        <v>49200</v>
      </c>
      <c r="K191" s="10">
        <v>27129</v>
      </c>
      <c r="L191" s="10">
        <v>81848</v>
      </c>
      <c r="M191" s="6">
        <v>9533</v>
      </c>
      <c r="N191" s="472">
        <f t="shared" si="4"/>
        <v>8.5857547466694637</v>
      </c>
    </row>
    <row r="192" spans="1:14" ht="15" thickBot="1" x14ac:dyDescent="0.35">
      <c r="A192" s="4" t="s">
        <v>3442</v>
      </c>
      <c r="B192" s="3" t="s">
        <v>213</v>
      </c>
      <c r="C192" s="4" t="s">
        <v>179</v>
      </c>
      <c r="D192" s="10">
        <v>15134</v>
      </c>
      <c r="E192" s="10">
        <v>7741</v>
      </c>
      <c r="F192" s="10">
        <v>3498</v>
      </c>
      <c r="G192" s="10">
        <v>26373</v>
      </c>
      <c r="H192" s="10">
        <v>179380</v>
      </c>
      <c r="I192" s="10">
        <v>50181</v>
      </c>
      <c r="J192" s="10">
        <v>229561</v>
      </c>
      <c r="K192" s="10">
        <v>60047</v>
      </c>
      <c r="L192" s="10">
        <v>315981</v>
      </c>
      <c r="M192" s="6">
        <v>10470</v>
      </c>
      <c r="N192" s="472">
        <f t="shared" si="4"/>
        <v>30.179656160458453</v>
      </c>
    </row>
    <row r="193" spans="1:14" ht="15" thickBot="1" x14ac:dyDescent="0.35">
      <c r="A193" s="4" t="s">
        <v>3443</v>
      </c>
      <c r="B193" s="3" t="s">
        <v>214</v>
      </c>
      <c r="C193" s="4" t="s">
        <v>179</v>
      </c>
      <c r="D193" s="10">
        <v>4145</v>
      </c>
      <c r="E193" s="10">
        <v>193</v>
      </c>
      <c r="F193" s="10">
        <v>2000</v>
      </c>
      <c r="G193" s="10">
        <v>6338</v>
      </c>
      <c r="H193" s="10">
        <v>153001</v>
      </c>
      <c r="I193" s="10">
        <v>57400</v>
      </c>
      <c r="J193" s="10">
        <v>210401</v>
      </c>
      <c r="K193" s="10">
        <v>54479</v>
      </c>
      <c r="L193" s="10">
        <v>271218</v>
      </c>
      <c r="M193" s="6">
        <v>10360</v>
      </c>
      <c r="N193" s="472">
        <f t="shared" si="4"/>
        <v>26.179343629343631</v>
      </c>
    </row>
    <row r="194" spans="1:14" ht="15" thickBot="1" x14ac:dyDescent="0.35">
      <c r="A194" s="4" t="s">
        <v>3444</v>
      </c>
      <c r="B194" s="3" t="s">
        <v>215</v>
      </c>
      <c r="C194" s="4" t="s">
        <v>179</v>
      </c>
      <c r="D194" s="10">
        <v>18714</v>
      </c>
      <c r="E194" s="10">
        <v>6549</v>
      </c>
      <c r="F194" s="10">
        <v>1000</v>
      </c>
      <c r="G194" s="10">
        <v>26263</v>
      </c>
      <c r="H194" s="10">
        <v>164562</v>
      </c>
      <c r="I194" s="10">
        <v>21937</v>
      </c>
      <c r="J194" s="10">
        <v>186499</v>
      </c>
      <c r="K194" s="10">
        <v>121900</v>
      </c>
      <c r="L194" s="10">
        <v>334662</v>
      </c>
      <c r="M194" s="6">
        <v>7312</v>
      </c>
      <c r="N194" s="472">
        <f t="shared" si="4"/>
        <v>45.768873085339166</v>
      </c>
    </row>
    <row r="195" spans="1:14" ht="15" thickBot="1" x14ac:dyDescent="0.35">
      <c r="A195" s="4" t="s">
        <v>3445</v>
      </c>
      <c r="B195" s="3" t="s">
        <v>218</v>
      </c>
      <c r="C195" s="4" t="s">
        <v>179</v>
      </c>
      <c r="D195" s="10">
        <v>12251</v>
      </c>
      <c r="E195" s="10">
        <v>0</v>
      </c>
      <c r="F195" s="10">
        <v>1250</v>
      </c>
      <c r="G195" s="10">
        <v>13501</v>
      </c>
      <c r="H195" s="10">
        <v>78194</v>
      </c>
      <c r="I195" s="10">
        <v>47252</v>
      </c>
      <c r="J195" s="10">
        <v>125446</v>
      </c>
      <c r="K195" s="10">
        <v>3736</v>
      </c>
      <c r="L195" s="10">
        <v>142683</v>
      </c>
      <c r="M195" s="6">
        <v>8344</v>
      </c>
      <c r="N195" s="472">
        <f t="shared" si="4"/>
        <v>17.100071907957815</v>
      </c>
    </row>
    <row r="196" spans="1:14" ht="15" thickBot="1" x14ac:dyDescent="0.35">
      <c r="A196" s="4" t="s">
        <v>3446</v>
      </c>
      <c r="B196" s="3" t="s">
        <v>219</v>
      </c>
      <c r="C196" s="4" t="s">
        <v>179</v>
      </c>
      <c r="D196" s="10">
        <v>18892</v>
      </c>
      <c r="E196" s="10">
        <v>1853</v>
      </c>
      <c r="F196" s="10">
        <v>1191</v>
      </c>
      <c r="G196" s="10">
        <v>21936</v>
      </c>
      <c r="H196" s="10">
        <v>112275</v>
      </c>
      <c r="I196" s="10">
        <v>11751</v>
      </c>
      <c r="J196" s="10">
        <v>124026</v>
      </c>
      <c r="K196" s="10">
        <v>41694</v>
      </c>
      <c r="L196" s="10">
        <v>187656</v>
      </c>
      <c r="M196" s="6">
        <v>7424</v>
      </c>
      <c r="N196" s="472">
        <f t="shared" si="4"/>
        <v>25.276939655172413</v>
      </c>
    </row>
    <row r="197" spans="1:14" ht="15" thickBot="1" x14ac:dyDescent="0.35">
      <c r="A197" s="4" t="s">
        <v>3447</v>
      </c>
      <c r="B197" s="3" t="s">
        <v>220</v>
      </c>
      <c r="C197" s="4" t="s">
        <v>179</v>
      </c>
      <c r="D197" s="10">
        <v>13395</v>
      </c>
      <c r="E197" s="10">
        <v>0</v>
      </c>
      <c r="F197" s="10">
        <v>2000</v>
      </c>
      <c r="G197" s="10">
        <v>15395</v>
      </c>
      <c r="H197" s="10">
        <v>167528</v>
      </c>
      <c r="I197" s="10">
        <v>40985</v>
      </c>
      <c r="J197" s="10">
        <v>208513</v>
      </c>
      <c r="K197" s="10">
        <v>73175</v>
      </c>
      <c r="L197" s="10">
        <v>297083</v>
      </c>
      <c r="M197" s="6">
        <v>9765</v>
      </c>
      <c r="N197" s="472">
        <f t="shared" si="4"/>
        <v>30.423246287762417</v>
      </c>
    </row>
    <row r="198" spans="1:14" ht="15" thickBot="1" x14ac:dyDescent="0.35">
      <c r="A198" s="4" t="s">
        <v>3448</v>
      </c>
      <c r="B198" s="3" t="s">
        <v>221</v>
      </c>
      <c r="C198" s="4" t="s">
        <v>179</v>
      </c>
      <c r="D198" s="10">
        <v>12755</v>
      </c>
      <c r="E198" s="10">
        <v>4588</v>
      </c>
      <c r="F198" s="10">
        <v>2976</v>
      </c>
      <c r="G198" s="10">
        <v>20319</v>
      </c>
      <c r="H198" s="10">
        <v>45585</v>
      </c>
      <c r="I198" s="10">
        <v>24278</v>
      </c>
      <c r="J198" s="10">
        <v>69863</v>
      </c>
      <c r="K198" s="10">
        <v>41216</v>
      </c>
      <c r="L198" s="10">
        <v>131398</v>
      </c>
      <c r="M198" s="6">
        <v>9623</v>
      </c>
      <c r="N198" s="472">
        <f t="shared" si="4"/>
        <v>13.654577574560948</v>
      </c>
    </row>
    <row r="199" spans="1:14" ht="15" thickBot="1" x14ac:dyDescent="0.35">
      <c r="A199" s="4" t="s">
        <v>3449</v>
      </c>
      <c r="B199" s="3" t="s">
        <v>222</v>
      </c>
      <c r="C199" s="4" t="s">
        <v>179</v>
      </c>
      <c r="D199" s="10">
        <v>7287</v>
      </c>
      <c r="E199" s="10">
        <v>1456</v>
      </c>
      <c r="F199" s="10">
        <v>665</v>
      </c>
      <c r="G199" s="10">
        <v>9408</v>
      </c>
      <c r="H199" s="10">
        <v>45949</v>
      </c>
      <c r="I199" s="10">
        <v>15774</v>
      </c>
      <c r="J199" s="10">
        <v>61723</v>
      </c>
      <c r="K199" s="10">
        <v>15845</v>
      </c>
      <c r="L199" s="10">
        <v>86976</v>
      </c>
      <c r="M199" s="6">
        <v>7656</v>
      </c>
      <c r="N199" s="472">
        <f t="shared" si="4"/>
        <v>11.360501567398119</v>
      </c>
    </row>
    <row r="200" spans="1:14" ht="15" thickBot="1" x14ac:dyDescent="0.35">
      <c r="A200" s="4" t="s">
        <v>3450</v>
      </c>
      <c r="B200" s="3" t="s">
        <v>223</v>
      </c>
      <c r="C200" s="4" t="s">
        <v>179</v>
      </c>
      <c r="D200" s="10">
        <v>18207</v>
      </c>
      <c r="E200" s="10">
        <v>4009</v>
      </c>
      <c r="F200" s="10">
        <v>6750</v>
      </c>
      <c r="G200" s="10">
        <v>28966</v>
      </c>
      <c r="H200" s="10">
        <v>237430</v>
      </c>
      <c r="I200" s="10">
        <v>82708</v>
      </c>
      <c r="J200" s="10">
        <v>320138</v>
      </c>
      <c r="K200" s="10">
        <v>97304</v>
      </c>
      <c r="L200" s="10">
        <v>446408</v>
      </c>
      <c r="M200" s="6">
        <v>8354</v>
      </c>
      <c r="N200" s="472">
        <f t="shared" si="4"/>
        <v>53.436437634666028</v>
      </c>
    </row>
    <row r="201" spans="1:14" ht="15" thickBot="1" x14ac:dyDescent="0.35">
      <c r="A201" s="4" t="s">
        <v>3451</v>
      </c>
      <c r="B201" s="3" t="s">
        <v>224</v>
      </c>
      <c r="C201" s="4" t="s">
        <v>179</v>
      </c>
      <c r="D201" s="10">
        <v>14277</v>
      </c>
      <c r="E201" s="10">
        <v>1108</v>
      </c>
      <c r="F201" s="10">
        <v>3232</v>
      </c>
      <c r="G201" s="10">
        <v>18617</v>
      </c>
      <c r="H201" s="10">
        <v>62154</v>
      </c>
      <c r="I201" s="10">
        <v>27531</v>
      </c>
      <c r="J201" s="10">
        <v>89685</v>
      </c>
      <c r="K201" s="10">
        <v>138479</v>
      </c>
      <c r="L201" s="10">
        <v>246781</v>
      </c>
      <c r="M201" s="6">
        <v>8640</v>
      </c>
      <c r="N201" s="472">
        <f t="shared" si="4"/>
        <v>28.562615740740739</v>
      </c>
    </row>
    <row r="202" spans="1:14" ht="15" thickBot="1" x14ac:dyDescent="0.35">
      <c r="A202" s="4" t="s">
        <v>3452</v>
      </c>
      <c r="B202" s="3" t="s">
        <v>225</v>
      </c>
      <c r="C202" s="4" t="s">
        <v>179</v>
      </c>
      <c r="D202" s="10">
        <v>34851</v>
      </c>
      <c r="E202" s="10">
        <v>11077</v>
      </c>
      <c r="F202" s="10">
        <v>3405</v>
      </c>
      <c r="G202" s="10">
        <v>49333</v>
      </c>
      <c r="H202" s="10">
        <v>258259</v>
      </c>
      <c r="I202" s="10">
        <v>22392</v>
      </c>
      <c r="J202" s="10">
        <v>280651</v>
      </c>
      <c r="K202" s="10">
        <v>134277</v>
      </c>
      <c r="L202" s="10">
        <v>464261</v>
      </c>
      <c r="M202" s="6">
        <v>9969</v>
      </c>
      <c r="N202" s="472">
        <f t="shared" si="4"/>
        <v>46.570468452201823</v>
      </c>
    </row>
    <row r="203" spans="1:14" ht="15" thickBot="1" x14ac:dyDescent="0.35">
      <c r="A203" s="4" t="s">
        <v>3453</v>
      </c>
      <c r="B203" s="3" t="s">
        <v>226</v>
      </c>
      <c r="C203" s="4" t="s">
        <v>179</v>
      </c>
      <c r="D203" s="10">
        <v>11384</v>
      </c>
      <c r="E203" s="10">
        <v>500</v>
      </c>
      <c r="F203" s="10">
        <v>421</v>
      </c>
      <c r="G203" s="10">
        <v>12305</v>
      </c>
      <c r="H203" s="10">
        <v>74208</v>
      </c>
      <c r="I203" s="10">
        <v>6375</v>
      </c>
      <c r="J203" s="10">
        <v>80583</v>
      </c>
      <c r="K203" s="10">
        <v>66252</v>
      </c>
      <c r="L203" s="10">
        <v>159140</v>
      </c>
      <c r="M203" s="6">
        <v>7034</v>
      </c>
      <c r="N203" s="472">
        <f t="shared" si="4"/>
        <v>22.624395791868068</v>
      </c>
    </row>
    <row r="204" spans="1:14" ht="15" thickBot="1" x14ac:dyDescent="0.35">
      <c r="A204" s="4" t="s">
        <v>3454</v>
      </c>
      <c r="B204" s="3" t="s">
        <v>227</v>
      </c>
      <c r="C204" s="4" t="s">
        <v>179</v>
      </c>
      <c r="D204" s="10">
        <v>12239</v>
      </c>
      <c r="E204" s="10">
        <v>6900</v>
      </c>
      <c r="F204" s="10">
        <v>2200</v>
      </c>
      <c r="G204" s="10">
        <v>21339</v>
      </c>
      <c r="H204" s="10">
        <v>144000</v>
      </c>
      <c r="I204" s="10">
        <v>48000</v>
      </c>
      <c r="J204" s="10">
        <v>192000</v>
      </c>
      <c r="K204" s="10">
        <v>181582</v>
      </c>
      <c r="L204" s="10">
        <v>394921</v>
      </c>
      <c r="M204" s="6">
        <v>8833</v>
      </c>
      <c r="N204" s="472">
        <f t="shared" ref="N204:N269" si="7">L204/M204</f>
        <v>44.709724895279066</v>
      </c>
    </row>
    <row r="205" spans="1:14" ht="15" thickBot="1" x14ac:dyDescent="0.35">
      <c r="A205" s="4" t="s">
        <v>3455</v>
      </c>
      <c r="B205" s="3" t="s">
        <v>228</v>
      </c>
      <c r="C205" s="4" t="s">
        <v>179</v>
      </c>
      <c r="D205" s="10">
        <v>19913</v>
      </c>
      <c r="E205" s="10">
        <v>4471</v>
      </c>
      <c r="F205" s="10">
        <v>1168</v>
      </c>
      <c r="G205" s="10">
        <v>25552</v>
      </c>
      <c r="H205" s="10">
        <v>135232</v>
      </c>
      <c r="I205" s="10">
        <v>21160</v>
      </c>
      <c r="J205" s="10">
        <v>156392</v>
      </c>
      <c r="K205" s="10">
        <v>99615</v>
      </c>
      <c r="L205" s="10">
        <v>281559</v>
      </c>
      <c r="M205" s="6">
        <v>7431</v>
      </c>
      <c r="N205" s="472">
        <f t="shared" si="7"/>
        <v>37.889786031489706</v>
      </c>
    </row>
    <row r="206" spans="1:14" ht="15" thickBot="1" x14ac:dyDescent="0.35">
      <c r="A206" s="4" t="s">
        <v>3456</v>
      </c>
      <c r="B206" s="3" t="s">
        <v>229</v>
      </c>
      <c r="C206" s="4" t="s">
        <v>179</v>
      </c>
      <c r="D206" s="10">
        <v>10377</v>
      </c>
      <c r="E206" s="10">
        <v>5464</v>
      </c>
      <c r="F206" s="10">
        <v>4626</v>
      </c>
      <c r="G206" s="10">
        <v>20467</v>
      </c>
      <c r="H206" s="10">
        <v>229549</v>
      </c>
      <c r="I206" s="10">
        <v>109109</v>
      </c>
      <c r="J206" s="10">
        <v>338658</v>
      </c>
      <c r="K206" s="10">
        <v>113362</v>
      </c>
      <c r="L206" s="10">
        <v>472487</v>
      </c>
      <c r="M206" s="6">
        <v>11503</v>
      </c>
      <c r="N206" s="472">
        <f t="shared" si="7"/>
        <v>41.075110840650268</v>
      </c>
    </row>
    <row r="207" spans="1:14" ht="15" thickBot="1" x14ac:dyDescent="0.35">
      <c r="A207" s="4" t="s">
        <v>3457</v>
      </c>
      <c r="B207" s="3" t="s">
        <v>230</v>
      </c>
      <c r="C207" s="4" t="s">
        <v>179</v>
      </c>
      <c r="D207" s="10">
        <v>29363</v>
      </c>
      <c r="E207" s="10">
        <v>2639</v>
      </c>
      <c r="F207" s="10">
        <v>1313</v>
      </c>
      <c r="G207" s="10">
        <v>33315</v>
      </c>
      <c r="H207" s="10">
        <v>166157</v>
      </c>
      <c r="I207" s="10">
        <v>19656</v>
      </c>
      <c r="J207" s="10">
        <v>185813</v>
      </c>
      <c r="K207" s="10">
        <v>58865</v>
      </c>
      <c r="L207" s="10">
        <v>277993</v>
      </c>
      <c r="M207" s="6">
        <v>8891</v>
      </c>
      <c r="N207" s="472">
        <f t="shared" si="7"/>
        <v>31.266786638173432</v>
      </c>
    </row>
    <row r="208" spans="1:14" ht="15" thickBot="1" x14ac:dyDescent="0.35">
      <c r="A208" s="4" t="s">
        <v>3458</v>
      </c>
      <c r="B208" s="3" t="s">
        <v>231</v>
      </c>
      <c r="C208" s="4" t="s">
        <v>179</v>
      </c>
      <c r="D208" s="10">
        <v>6388</v>
      </c>
      <c r="E208" s="10">
        <v>747</v>
      </c>
      <c r="F208" s="10">
        <v>0</v>
      </c>
      <c r="G208" s="10">
        <v>7135</v>
      </c>
      <c r="H208" s="10">
        <v>60323</v>
      </c>
      <c r="I208" s="10">
        <v>5795</v>
      </c>
      <c r="J208" s="10">
        <v>66118</v>
      </c>
      <c r="K208" s="10">
        <v>64127</v>
      </c>
      <c r="L208" s="10">
        <v>137380</v>
      </c>
      <c r="M208" s="6">
        <v>8150</v>
      </c>
      <c r="N208" s="472">
        <f t="shared" si="7"/>
        <v>16.856441717791412</v>
      </c>
    </row>
    <row r="209" spans="1:14" ht="15" thickBot="1" x14ac:dyDescent="0.35">
      <c r="A209" s="4" t="s">
        <v>3459</v>
      </c>
      <c r="B209" s="3" t="s">
        <v>232</v>
      </c>
      <c r="C209" s="4" t="s">
        <v>179</v>
      </c>
      <c r="D209" s="10">
        <v>35311</v>
      </c>
      <c r="E209" s="10">
        <v>7855</v>
      </c>
      <c r="F209" s="10">
        <v>2788</v>
      </c>
      <c r="G209" s="10">
        <v>45954</v>
      </c>
      <c r="H209" s="10">
        <v>185653</v>
      </c>
      <c r="I209" s="10">
        <v>23191</v>
      </c>
      <c r="J209" s="10">
        <v>208844</v>
      </c>
      <c r="K209" s="10">
        <v>100186</v>
      </c>
      <c r="L209" s="10">
        <v>354984</v>
      </c>
      <c r="M209" s="6">
        <v>7580</v>
      </c>
      <c r="N209" s="472">
        <f t="shared" si="7"/>
        <v>46.831662269129289</v>
      </c>
    </row>
    <row r="210" spans="1:14" ht="15" thickBot="1" x14ac:dyDescent="0.35">
      <c r="A210" s="4" t="s">
        <v>3460</v>
      </c>
      <c r="B210" s="3" t="s">
        <v>233</v>
      </c>
      <c r="C210" s="4" t="s">
        <v>179</v>
      </c>
      <c r="D210" s="10">
        <v>18763</v>
      </c>
      <c r="E210" s="10">
        <v>7336</v>
      </c>
      <c r="F210" s="10">
        <v>8550</v>
      </c>
      <c r="G210" s="10">
        <v>34649</v>
      </c>
      <c r="H210" s="10">
        <v>222537</v>
      </c>
      <c r="I210" s="10">
        <v>24904</v>
      </c>
      <c r="J210" s="10">
        <v>247441</v>
      </c>
      <c r="K210" s="10">
        <v>111538</v>
      </c>
      <c r="L210" s="10">
        <v>393628</v>
      </c>
      <c r="M210" s="6">
        <v>11480</v>
      </c>
      <c r="N210" s="472">
        <f t="shared" si="7"/>
        <v>34.288153310104526</v>
      </c>
    </row>
    <row r="211" spans="1:14" ht="15" thickBot="1" x14ac:dyDescent="0.35">
      <c r="A211" s="4" t="s">
        <v>3461</v>
      </c>
      <c r="B211" s="3" t="s">
        <v>234</v>
      </c>
      <c r="C211" s="4" t="s">
        <v>179</v>
      </c>
      <c r="D211" s="10">
        <v>21526</v>
      </c>
      <c r="E211" s="10">
        <v>3473</v>
      </c>
      <c r="F211" s="10">
        <v>6110</v>
      </c>
      <c r="G211" s="10">
        <v>31109</v>
      </c>
      <c r="H211" s="10">
        <v>107363</v>
      </c>
      <c r="I211" s="10">
        <v>8210</v>
      </c>
      <c r="J211" s="10">
        <v>115573</v>
      </c>
      <c r="K211" s="10">
        <v>45449</v>
      </c>
      <c r="L211" s="10">
        <v>192131</v>
      </c>
      <c r="M211" s="6">
        <v>7798</v>
      </c>
      <c r="N211" s="472">
        <f t="shared" si="7"/>
        <v>24.638497050525775</v>
      </c>
    </row>
    <row r="212" spans="1:14" ht="15" thickBot="1" x14ac:dyDescent="0.35">
      <c r="A212" s="4" t="s">
        <v>3462</v>
      </c>
      <c r="B212" s="3" t="s">
        <v>235</v>
      </c>
      <c r="C212" s="4" t="s">
        <v>179</v>
      </c>
      <c r="D212" s="10">
        <v>18161</v>
      </c>
      <c r="E212" s="10">
        <v>2722</v>
      </c>
      <c r="F212" s="10">
        <v>1600</v>
      </c>
      <c r="G212" s="10">
        <v>22483</v>
      </c>
      <c r="H212" s="10">
        <v>85871</v>
      </c>
      <c r="I212" s="10">
        <v>2139</v>
      </c>
      <c r="J212" s="10">
        <v>88010</v>
      </c>
      <c r="K212" s="10">
        <v>18952</v>
      </c>
      <c r="L212" s="10">
        <v>129445</v>
      </c>
      <c r="M212" s="6">
        <v>7357</v>
      </c>
      <c r="N212" s="472">
        <f t="shared" si="7"/>
        <v>17.594807666168276</v>
      </c>
    </row>
    <row r="213" spans="1:14" ht="15" thickBot="1" x14ac:dyDescent="0.35">
      <c r="A213" s="4" t="s">
        <v>3463</v>
      </c>
      <c r="B213" s="3" t="s">
        <v>236</v>
      </c>
      <c r="C213" s="4" t="s">
        <v>179</v>
      </c>
      <c r="D213" s="10">
        <v>45068</v>
      </c>
      <c r="E213" s="10">
        <v>0</v>
      </c>
      <c r="F213" s="10">
        <v>1659</v>
      </c>
      <c r="G213" s="10">
        <v>46727</v>
      </c>
      <c r="H213" s="10">
        <v>119546</v>
      </c>
      <c r="I213" s="10">
        <v>12180</v>
      </c>
      <c r="J213" s="10">
        <v>131726</v>
      </c>
      <c r="K213" s="10">
        <v>85192</v>
      </c>
      <c r="L213" s="10">
        <v>263645</v>
      </c>
      <c r="M213" s="6">
        <v>7103</v>
      </c>
      <c r="N213" s="472">
        <f t="shared" si="7"/>
        <v>37.11741517668591</v>
      </c>
    </row>
    <row r="214" spans="1:14" ht="15" thickBot="1" x14ac:dyDescent="0.35">
      <c r="A214" s="4" t="s">
        <v>3464</v>
      </c>
      <c r="B214" s="3" t="s">
        <v>237</v>
      </c>
      <c r="C214" s="4" t="s">
        <v>179</v>
      </c>
      <c r="D214" s="10">
        <v>32525</v>
      </c>
      <c r="E214" s="10">
        <v>6932</v>
      </c>
      <c r="F214" s="10">
        <v>3500</v>
      </c>
      <c r="G214" s="10">
        <v>42957</v>
      </c>
      <c r="H214" s="10">
        <v>159385</v>
      </c>
      <c r="I214" s="10">
        <v>18083</v>
      </c>
      <c r="J214" s="10">
        <v>177468</v>
      </c>
      <c r="K214" s="10">
        <v>77528</v>
      </c>
      <c r="L214" s="10">
        <v>297953</v>
      </c>
      <c r="M214" s="6">
        <v>10017</v>
      </c>
      <c r="N214" s="472">
        <f t="shared" si="7"/>
        <v>29.744733952281123</v>
      </c>
    </row>
    <row r="215" spans="1:14" ht="15" thickBot="1" x14ac:dyDescent="0.35">
      <c r="A215" s="4" t="s">
        <v>3465</v>
      </c>
      <c r="B215" s="3" t="s">
        <v>238</v>
      </c>
      <c r="C215" s="4" t="s">
        <v>179</v>
      </c>
      <c r="D215" s="10">
        <v>26776</v>
      </c>
      <c r="E215" s="10">
        <v>4829</v>
      </c>
      <c r="F215" s="10">
        <v>3593</v>
      </c>
      <c r="G215" s="10">
        <v>35198</v>
      </c>
      <c r="H215" s="10">
        <v>110290</v>
      </c>
      <c r="I215" s="10">
        <v>49723</v>
      </c>
      <c r="J215" s="10">
        <v>160013</v>
      </c>
      <c r="K215" s="10">
        <v>61076</v>
      </c>
      <c r="L215" s="10">
        <v>256287</v>
      </c>
      <c r="M215" s="6">
        <v>7272</v>
      </c>
      <c r="N215" s="472">
        <f t="shared" si="7"/>
        <v>35.242986798679866</v>
      </c>
    </row>
    <row r="216" spans="1:14" ht="15" thickBot="1" x14ac:dyDescent="0.35">
      <c r="A216" s="4" t="s">
        <v>3466</v>
      </c>
      <c r="B216" s="3" t="s">
        <v>239</v>
      </c>
      <c r="C216" s="4" t="s">
        <v>179</v>
      </c>
      <c r="D216" s="10">
        <v>19659</v>
      </c>
      <c r="E216" s="10">
        <v>2345</v>
      </c>
      <c r="F216" s="10">
        <v>7224</v>
      </c>
      <c r="G216" s="10">
        <v>29228</v>
      </c>
      <c r="H216" s="10">
        <v>167665</v>
      </c>
      <c r="I216" s="10">
        <v>26328</v>
      </c>
      <c r="J216" s="10">
        <v>193993</v>
      </c>
      <c r="K216" s="10">
        <v>44593</v>
      </c>
      <c r="L216" s="10">
        <v>267814</v>
      </c>
      <c r="M216" s="6">
        <v>11377</v>
      </c>
      <c r="N216" s="472">
        <f t="shared" si="7"/>
        <v>23.539949019952537</v>
      </c>
    </row>
    <row r="217" spans="1:14" ht="15" thickBot="1" x14ac:dyDescent="0.35">
      <c r="A217" s="4" t="s">
        <v>3467</v>
      </c>
      <c r="B217" s="3" t="s">
        <v>240</v>
      </c>
      <c r="C217" s="4" t="s">
        <v>179</v>
      </c>
      <c r="D217" s="10">
        <v>28265</v>
      </c>
      <c r="E217" s="10">
        <v>7000</v>
      </c>
      <c r="F217" s="10">
        <v>907</v>
      </c>
      <c r="G217" s="10">
        <v>36172</v>
      </c>
      <c r="H217" s="10">
        <v>191528</v>
      </c>
      <c r="I217" s="10">
        <v>29922</v>
      </c>
      <c r="J217" s="10">
        <v>221450</v>
      </c>
      <c r="K217" s="10">
        <v>85647</v>
      </c>
      <c r="L217" s="10">
        <v>343269</v>
      </c>
      <c r="M217" s="6">
        <v>8386</v>
      </c>
      <c r="N217" s="472">
        <f t="shared" si="7"/>
        <v>40.933579775816838</v>
      </c>
    </row>
    <row r="218" spans="1:14" ht="15" thickBot="1" x14ac:dyDescent="0.35">
      <c r="A218" s="4" t="s">
        <v>3468</v>
      </c>
      <c r="B218" s="3" t="s">
        <v>241</v>
      </c>
      <c r="C218" s="4" t="s">
        <v>179</v>
      </c>
      <c r="D218" s="10">
        <v>17799</v>
      </c>
      <c r="E218" s="10">
        <v>3852</v>
      </c>
      <c r="F218" s="10">
        <v>15281</v>
      </c>
      <c r="G218" s="10">
        <v>36932</v>
      </c>
      <c r="H218" s="10">
        <v>119008</v>
      </c>
      <c r="I218" s="10">
        <v>10398</v>
      </c>
      <c r="J218" s="10">
        <v>129406</v>
      </c>
      <c r="K218" s="10">
        <v>33705</v>
      </c>
      <c r="L218" s="10">
        <v>200043</v>
      </c>
      <c r="M218" s="6">
        <v>9110</v>
      </c>
      <c r="N218" s="472">
        <f t="shared" si="7"/>
        <v>21.958616904500548</v>
      </c>
    </row>
    <row r="219" spans="1:14" ht="15" thickBot="1" x14ac:dyDescent="0.35">
      <c r="A219" s="4" t="s">
        <v>3469</v>
      </c>
      <c r="B219" s="3" t="s">
        <v>242</v>
      </c>
      <c r="C219" s="4" t="s">
        <v>179</v>
      </c>
      <c r="D219" s="10">
        <v>36008</v>
      </c>
      <c r="E219" s="10">
        <v>9442</v>
      </c>
      <c r="F219" s="10">
        <v>5400</v>
      </c>
      <c r="G219" s="10">
        <v>50850</v>
      </c>
      <c r="H219" s="10">
        <v>204102</v>
      </c>
      <c r="I219" s="10">
        <v>88800</v>
      </c>
      <c r="J219" s="10">
        <v>292902</v>
      </c>
      <c r="K219" s="10">
        <v>71681</v>
      </c>
      <c r="L219" s="10">
        <v>415433</v>
      </c>
      <c r="M219" s="6">
        <v>9645</v>
      </c>
      <c r="N219" s="472">
        <f t="shared" si="7"/>
        <v>43.072369103162259</v>
      </c>
    </row>
    <row r="220" spans="1:14" ht="15" thickBot="1" x14ac:dyDescent="0.35">
      <c r="A220" s="4" t="s">
        <v>3470</v>
      </c>
      <c r="B220" s="3" t="s">
        <v>243</v>
      </c>
      <c r="C220" s="4" t="s">
        <v>179</v>
      </c>
      <c r="D220" s="10">
        <v>17450</v>
      </c>
      <c r="E220" s="10">
        <v>6011</v>
      </c>
      <c r="F220" s="10">
        <v>2000</v>
      </c>
      <c r="G220" s="10">
        <v>25461</v>
      </c>
      <c r="H220" s="10">
        <v>141338</v>
      </c>
      <c r="I220" s="10">
        <v>9000</v>
      </c>
      <c r="J220" s="10">
        <v>150338</v>
      </c>
      <c r="K220" s="10">
        <v>60523</v>
      </c>
      <c r="L220" s="10">
        <v>236322</v>
      </c>
      <c r="M220" s="6">
        <v>9301</v>
      </c>
      <c r="N220" s="472">
        <f t="shared" si="7"/>
        <v>25.408235673583487</v>
      </c>
    </row>
    <row r="221" spans="1:14" ht="15" thickBot="1" x14ac:dyDescent="0.35">
      <c r="A221" s="4" t="s">
        <v>3471</v>
      </c>
      <c r="B221" s="3" t="s">
        <v>244</v>
      </c>
      <c r="C221" s="4" t="s">
        <v>179</v>
      </c>
      <c r="D221" s="10">
        <v>14274</v>
      </c>
      <c r="E221" s="10">
        <v>4921</v>
      </c>
      <c r="F221" s="10">
        <v>400</v>
      </c>
      <c r="G221" s="10">
        <v>19595</v>
      </c>
      <c r="H221" s="10">
        <v>82440</v>
      </c>
      <c r="I221" s="10">
        <v>5480</v>
      </c>
      <c r="J221" s="10">
        <v>87920</v>
      </c>
      <c r="K221" s="10">
        <v>21071</v>
      </c>
      <c r="L221" s="10">
        <v>128586</v>
      </c>
      <c r="M221" s="6">
        <v>7851</v>
      </c>
      <c r="N221" s="472">
        <f t="shared" si="7"/>
        <v>16.378295758502102</v>
      </c>
    </row>
    <row r="222" spans="1:14" ht="15" thickBot="1" x14ac:dyDescent="0.35">
      <c r="A222" s="4" t="s">
        <v>3472</v>
      </c>
      <c r="B222" s="3" t="s">
        <v>245</v>
      </c>
      <c r="C222" s="4" t="s">
        <v>179</v>
      </c>
      <c r="D222" s="10">
        <v>25880</v>
      </c>
      <c r="E222" s="10">
        <v>5980</v>
      </c>
      <c r="F222" s="10">
        <v>2171</v>
      </c>
      <c r="G222" s="10">
        <v>34031</v>
      </c>
      <c r="H222" s="10">
        <v>175884</v>
      </c>
      <c r="I222" s="10">
        <v>2500</v>
      </c>
      <c r="J222" s="10">
        <v>178384</v>
      </c>
      <c r="K222" s="10">
        <v>147283</v>
      </c>
      <c r="L222" s="10">
        <v>359698</v>
      </c>
      <c r="M222" s="6">
        <v>10250</v>
      </c>
      <c r="N222" s="472">
        <f t="shared" si="7"/>
        <v>35.092487804878047</v>
      </c>
    </row>
    <row r="223" spans="1:14" ht="15" thickBot="1" x14ac:dyDescent="0.35">
      <c r="A223" s="4" t="s">
        <v>3473</v>
      </c>
      <c r="B223" s="3" t="s">
        <v>246</v>
      </c>
      <c r="C223" s="4" t="s">
        <v>179</v>
      </c>
      <c r="D223" s="10">
        <v>9355</v>
      </c>
      <c r="E223" s="10">
        <v>1559</v>
      </c>
      <c r="F223" s="10">
        <v>199</v>
      </c>
      <c r="G223" s="10">
        <v>11113</v>
      </c>
      <c r="H223" s="10">
        <v>65967</v>
      </c>
      <c r="I223" s="10">
        <v>14974</v>
      </c>
      <c r="J223" s="10">
        <v>80941</v>
      </c>
      <c r="K223" s="10">
        <v>26106</v>
      </c>
      <c r="L223" s="10">
        <v>118160</v>
      </c>
      <c r="M223" s="6">
        <v>10662</v>
      </c>
      <c r="N223" s="472">
        <f t="shared" si="7"/>
        <v>11.082348527480773</v>
      </c>
    </row>
    <row r="224" spans="1:14" ht="15" thickBot="1" x14ac:dyDescent="0.35">
      <c r="A224" s="4" t="s">
        <v>3474</v>
      </c>
      <c r="B224" s="3" t="s">
        <v>247</v>
      </c>
      <c r="C224" s="4" t="s">
        <v>179</v>
      </c>
      <c r="D224" s="10">
        <v>42225</v>
      </c>
      <c r="E224" s="10">
        <v>5805</v>
      </c>
      <c r="F224" s="10">
        <v>2932</v>
      </c>
      <c r="G224" s="10">
        <v>50962</v>
      </c>
      <c r="H224" s="10">
        <v>179149</v>
      </c>
      <c r="I224" s="10">
        <v>35789</v>
      </c>
      <c r="J224" s="10">
        <v>214938</v>
      </c>
      <c r="K224" s="10">
        <v>74365</v>
      </c>
      <c r="L224" s="10">
        <v>340265</v>
      </c>
      <c r="M224" s="6">
        <v>11985</v>
      </c>
      <c r="N224" s="472">
        <f t="shared" si="7"/>
        <v>28.390905298289528</v>
      </c>
    </row>
    <row r="225" spans="1:14" ht="15" thickBot="1" x14ac:dyDescent="0.35">
      <c r="A225" s="4" t="s">
        <v>3475</v>
      </c>
      <c r="B225" s="3" t="s">
        <v>248</v>
      </c>
      <c r="C225" s="4" t="s">
        <v>179</v>
      </c>
      <c r="D225" s="10">
        <v>11763</v>
      </c>
      <c r="E225" s="10">
        <v>2100</v>
      </c>
      <c r="F225" s="10">
        <v>815</v>
      </c>
      <c r="G225" s="10">
        <v>14678</v>
      </c>
      <c r="H225" s="10">
        <v>53145</v>
      </c>
      <c r="I225" s="10">
        <v>4411</v>
      </c>
      <c r="J225" s="10">
        <v>57556</v>
      </c>
      <c r="K225" s="10">
        <v>28731</v>
      </c>
      <c r="L225" s="10">
        <v>100965</v>
      </c>
      <c r="M225" s="6">
        <v>8147</v>
      </c>
      <c r="N225" s="472">
        <f t="shared" si="7"/>
        <v>12.392905363937645</v>
      </c>
    </row>
    <row r="226" spans="1:14" ht="15" thickBot="1" x14ac:dyDescent="0.35">
      <c r="A226" s="4" t="s">
        <v>3476</v>
      </c>
      <c r="B226" s="3" t="s">
        <v>249</v>
      </c>
      <c r="C226" s="4" t="s">
        <v>179</v>
      </c>
      <c r="D226" s="10">
        <v>21124</v>
      </c>
      <c r="E226" s="10">
        <v>6713</v>
      </c>
      <c r="F226" s="10">
        <v>4100</v>
      </c>
      <c r="G226" s="10">
        <v>31937</v>
      </c>
      <c r="H226" s="10">
        <v>125437</v>
      </c>
      <c r="I226" s="10">
        <v>11519</v>
      </c>
      <c r="J226" s="10">
        <v>136956</v>
      </c>
      <c r="K226" s="10">
        <v>68399</v>
      </c>
      <c r="L226" s="10">
        <v>237292</v>
      </c>
      <c r="M226" s="6">
        <v>9714</v>
      </c>
      <c r="N226" s="472">
        <f t="shared" si="7"/>
        <v>24.427836112826849</v>
      </c>
    </row>
    <row r="227" spans="1:14" ht="15" thickBot="1" x14ac:dyDescent="0.35">
      <c r="A227" s="4" t="s">
        <v>3477</v>
      </c>
      <c r="B227" s="3" t="s">
        <v>250</v>
      </c>
      <c r="C227" s="4" t="s">
        <v>179</v>
      </c>
      <c r="D227" s="10">
        <v>6185</v>
      </c>
      <c r="E227" s="10">
        <v>855</v>
      </c>
      <c r="F227" s="10">
        <v>0</v>
      </c>
      <c r="G227" s="10">
        <v>7040</v>
      </c>
      <c r="H227" s="10">
        <v>41237</v>
      </c>
      <c r="I227" s="10">
        <v>15454</v>
      </c>
      <c r="J227" s="10">
        <v>56691</v>
      </c>
      <c r="K227" s="10">
        <v>6592</v>
      </c>
      <c r="L227" s="10">
        <v>70323</v>
      </c>
      <c r="M227" s="6">
        <v>9514</v>
      </c>
      <c r="N227" s="472">
        <f t="shared" si="7"/>
        <v>7.3915282741223463</v>
      </c>
    </row>
    <row r="228" spans="1:14" ht="15" thickBot="1" x14ac:dyDescent="0.35">
      <c r="A228" s="4" t="s">
        <v>3478</v>
      </c>
      <c r="B228" s="3" t="s">
        <v>251</v>
      </c>
      <c r="C228" s="4" t="s">
        <v>179</v>
      </c>
      <c r="D228" s="10">
        <v>20211</v>
      </c>
      <c r="E228" s="10">
        <v>2820</v>
      </c>
      <c r="F228" s="10">
        <v>1620</v>
      </c>
      <c r="G228" s="10">
        <v>24651</v>
      </c>
      <c r="H228" s="10">
        <v>121690</v>
      </c>
      <c r="I228" s="10">
        <v>39255</v>
      </c>
      <c r="J228" s="10">
        <v>160945</v>
      </c>
      <c r="K228" s="10">
        <v>94578</v>
      </c>
      <c r="L228" s="10">
        <v>280174</v>
      </c>
      <c r="M228" s="6">
        <v>10251</v>
      </c>
      <c r="N228" s="472">
        <f t="shared" si="7"/>
        <v>27.331382304165448</v>
      </c>
    </row>
    <row r="229" spans="1:14" ht="15" thickBot="1" x14ac:dyDescent="0.35">
      <c r="A229" s="4" t="s">
        <v>3479</v>
      </c>
      <c r="B229" s="3" t="s">
        <v>252</v>
      </c>
      <c r="C229" s="4" t="s">
        <v>179</v>
      </c>
      <c r="D229" s="10">
        <v>39200</v>
      </c>
      <c r="E229" s="10">
        <v>8555</v>
      </c>
      <c r="F229" s="10">
        <v>3075</v>
      </c>
      <c r="G229" s="10">
        <v>50830</v>
      </c>
      <c r="H229" s="10">
        <v>167800</v>
      </c>
      <c r="I229" s="10">
        <v>97000</v>
      </c>
      <c r="J229" s="10">
        <v>264800</v>
      </c>
      <c r="K229" s="10">
        <v>129865</v>
      </c>
      <c r="L229" s="10">
        <v>445495</v>
      </c>
      <c r="M229" s="6">
        <v>7370</v>
      </c>
      <c r="N229" s="472">
        <f t="shared" si="7"/>
        <v>60.447082767978287</v>
      </c>
    </row>
    <row r="230" spans="1:14" ht="15" thickBot="1" x14ac:dyDescent="0.35">
      <c r="A230" s="4" t="s">
        <v>3480</v>
      </c>
      <c r="B230" s="3" t="s">
        <v>253</v>
      </c>
      <c r="C230" s="4" t="s">
        <v>179</v>
      </c>
      <c r="D230" s="10">
        <v>31982</v>
      </c>
      <c r="E230" s="10">
        <v>13318</v>
      </c>
      <c r="F230" s="10">
        <v>3900</v>
      </c>
      <c r="G230" s="10">
        <v>49200</v>
      </c>
      <c r="H230" s="10">
        <v>177653</v>
      </c>
      <c r="I230" s="10">
        <v>30014</v>
      </c>
      <c r="J230" s="10">
        <v>207667</v>
      </c>
      <c r="K230" s="10">
        <v>72604</v>
      </c>
      <c r="L230" s="10">
        <v>329471</v>
      </c>
      <c r="M230" s="6">
        <v>8533</v>
      </c>
      <c r="N230" s="472">
        <f t="shared" si="7"/>
        <v>38.611391069963673</v>
      </c>
    </row>
    <row r="231" spans="1:14" ht="15" thickBot="1" x14ac:dyDescent="0.35">
      <c r="A231" s="4" t="s">
        <v>3481</v>
      </c>
      <c r="B231" s="3" t="s">
        <v>254</v>
      </c>
      <c r="C231" s="4" t="s">
        <v>179</v>
      </c>
      <c r="D231" s="10">
        <v>19714</v>
      </c>
      <c r="E231" s="10">
        <v>2661</v>
      </c>
      <c r="F231" s="10">
        <v>1600</v>
      </c>
      <c r="G231" s="10">
        <v>23975</v>
      </c>
      <c r="H231" s="10">
        <v>177413</v>
      </c>
      <c r="I231" s="10">
        <v>33152</v>
      </c>
      <c r="J231" s="10">
        <v>210565</v>
      </c>
      <c r="K231" s="10">
        <v>148106</v>
      </c>
      <c r="L231" s="10">
        <v>382646</v>
      </c>
      <c r="M231" s="6">
        <v>11811</v>
      </c>
      <c r="N231" s="472">
        <f t="shared" si="7"/>
        <v>32.397426128185593</v>
      </c>
    </row>
    <row r="232" spans="1:14" ht="15" thickBot="1" x14ac:dyDescent="0.35">
      <c r="A232" s="4" t="s">
        <v>3482</v>
      </c>
      <c r="B232" s="474" t="s">
        <v>255</v>
      </c>
      <c r="C232" s="4" t="s">
        <v>179</v>
      </c>
      <c r="D232" s="10">
        <v>15878</v>
      </c>
      <c r="E232" s="10">
        <v>3175</v>
      </c>
      <c r="F232" s="10">
        <v>3153</v>
      </c>
      <c r="G232" s="10">
        <v>22206</v>
      </c>
      <c r="H232" s="10">
        <v>93257</v>
      </c>
      <c r="I232" s="10">
        <v>10114</v>
      </c>
      <c r="J232" s="10">
        <v>103371</v>
      </c>
      <c r="K232" s="10">
        <v>52335</v>
      </c>
      <c r="L232" s="10">
        <v>177912</v>
      </c>
      <c r="M232" s="6">
        <v>10014</v>
      </c>
      <c r="N232" s="472">
        <f t="shared" si="7"/>
        <v>17.766327142001199</v>
      </c>
    </row>
    <row r="233" spans="1:14" s="482" customFormat="1" x14ac:dyDescent="0.3">
      <c r="A233"/>
      <c r="B233" s="127" t="s">
        <v>3560</v>
      </c>
      <c r="C233" s="125"/>
      <c r="D233" s="483">
        <f>SUM(D157:D232)</f>
        <v>1596130</v>
      </c>
      <c r="E233" s="483">
        <f t="shared" ref="E233:M233" si="8">SUM(E157:E232)</f>
        <v>379247</v>
      </c>
      <c r="F233" s="483">
        <f t="shared" si="8"/>
        <v>238782</v>
      </c>
      <c r="G233" s="483">
        <f t="shared" si="8"/>
        <v>2214159</v>
      </c>
      <c r="H233" s="483">
        <f t="shared" si="8"/>
        <v>10535057</v>
      </c>
      <c r="I233" s="483">
        <f t="shared" si="8"/>
        <v>2512332</v>
      </c>
      <c r="J233" s="483">
        <f t="shared" si="8"/>
        <v>13047389</v>
      </c>
      <c r="K233" s="483">
        <f t="shared" si="8"/>
        <v>6129011</v>
      </c>
      <c r="L233" s="483">
        <f t="shared" si="8"/>
        <v>21390559</v>
      </c>
      <c r="M233" s="90">
        <f t="shared" si="8"/>
        <v>703831</v>
      </c>
      <c r="N233" s="484"/>
    </row>
    <row r="234" spans="1:14" s="482" customFormat="1" ht="15" thickBot="1" x14ac:dyDescent="0.35">
      <c r="A234"/>
      <c r="B234" s="128" t="s">
        <v>3561</v>
      </c>
      <c r="C234" s="126"/>
      <c r="D234" s="485">
        <f>D233/76</f>
        <v>21001.71052631579</v>
      </c>
      <c r="E234" s="485">
        <f t="shared" ref="E234:M234" si="9">E233/76</f>
        <v>4990.0921052631575</v>
      </c>
      <c r="F234" s="485">
        <f t="shared" si="9"/>
        <v>3141.8684210526317</v>
      </c>
      <c r="G234" s="485">
        <f t="shared" si="9"/>
        <v>29133.67105263158</v>
      </c>
      <c r="H234" s="485">
        <f t="shared" si="9"/>
        <v>138619.17105263157</v>
      </c>
      <c r="I234" s="485">
        <f t="shared" si="9"/>
        <v>33057</v>
      </c>
      <c r="J234" s="485">
        <f t="shared" si="9"/>
        <v>171676.17105263157</v>
      </c>
      <c r="K234" s="485">
        <f t="shared" si="9"/>
        <v>80644.881578947374</v>
      </c>
      <c r="L234" s="485">
        <f t="shared" si="9"/>
        <v>281454.7236842105</v>
      </c>
      <c r="M234" s="122">
        <f t="shared" si="9"/>
        <v>9260.9342105263149</v>
      </c>
      <c r="N234" s="486">
        <f>L233/M233</f>
        <v>30.391612475153838</v>
      </c>
    </row>
    <row r="235" spans="1:14" s="482" customFormat="1" ht="15" thickBot="1" x14ac:dyDescent="0.35">
      <c r="A235"/>
      <c r="B235" s="22"/>
      <c r="C235" s="194"/>
      <c r="D235" s="479"/>
      <c r="E235" s="479"/>
      <c r="F235" s="479"/>
      <c r="G235" s="479"/>
      <c r="H235" s="479"/>
      <c r="I235" s="479"/>
      <c r="J235" s="479"/>
      <c r="K235" s="479"/>
      <c r="L235" s="479"/>
      <c r="M235" s="480"/>
      <c r="N235" s="481"/>
    </row>
    <row r="236" spans="1:14" ht="15" thickBot="1" x14ac:dyDescent="0.35">
      <c r="A236" s="4" t="s">
        <v>3332</v>
      </c>
      <c r="B236" s="473" t="s">
        <v>256</v>
      </c>
      <c r="C236" s="4" t="s">
        <v>257</v>
      </c>
      <c r="D236" s="10">
        <v>72014</v>
      </c>
      <c r="E236" s="10">
        <v>13194</v>
      </c>
      <c r="F236" s="10">
        <v>25563</v>
      </c>
      <c r="G236" s="10">
        <v>110771</v>
      </c>
      <c r="H236" s="10">
        <v>271285</v>
      </c>
      <c r="I236" s="10">
        <v>75249</v>
      </c>
      <c r="J236" s="10">
        <v>346534</v>
      </c>
      <c r="K236" s="10">
        <v>250596</v>
      </c>
      <c r="L236" s="10">
        <v>707901</v>
      </c>
      <c r="M236" s="6">
        <v>21133</v>
      </c>
      <c r="N236" s="472">
        <f t="shared" si="7"/>
        <v>33.497421094969951</v>
      </c>
    </row>
    <row r="237" spans="1:14" ht="15" thickBot="1" x14ac:dyDescent="0.35">
      <c r="A237" s="4" t="s">
        <v>3333</v>
      </c>
      <c r="B237" s="3" t="s">
        <v>258</v>
      </c>
      <c r="C237" s="4" t="s">
        <v>257</v>
      </c>
      <c r="D237" s="10">
        <v>16712</v>
      </c>
      <c r="E237" s="10">
        <v>0</v>
      </c>
      <c r="F237" s="10">
        <v>0</v>
      </c>
      <c r="G237" s="10">
        <v>16712</v>
      </c>
      <c r="H237" s="10">
        <v>62034</v>
      </c>
      <c r="I237" s="10">
        <v>4254</v>
      </c>
      <c r="J237" s="10">
        <v>66288</v>
      </c>
      <c r="K237" s="10">
        <v>35317</v>
      </c>
      <c r="L237" s="10">
        <v>118317</v>
      </c>
      <c r="M237" s="6">
        <v>13741</v>
      </c>
      <c r="N237" s="472">
        <f t="shared" si="7"/>
        <v>8.6105086966014124</v>
      </c>
    </row>
    <row r="238" spans="1:14" ht="15" thickBot="1" x14ac:dyDescent="0.35">
      <c r="A238" s="4" t="s">
        <v>3334</v>
      </c>
      <c r="B238" s="3" t="s">
        <v>259</v>
      </c>
      <c r="C238" s="4" t="s">
        <v>257</v>
      </c>
      <c r="D238" s="10">
        <v>31659</v>
      </c>
      <c r="E238" s="10">
        <v>5355</v>
      </c>
      <c r="F238" s="10">
        <v>11121</v>
      </c>
      <c r="G238" s="10">
        <v>48135</v>
      </c>
      <c r="H238" s="10">
        <v>289500</v>
      </c>
      <c r="I238" s="10">
        <v>68771</v>
      </c>
      <c r="J238" s="10">
        <v>358271</v>
      </c>
      <c r="K238" s="10">
        <v>216642</v>
      </c>
      <c r="L238" s="10">
        <v>623048</v>
      </c>
      <c r="M238" s="6">
        <v>17401</v>
      </c>
      <c r="N238" s="472">
        <f t="shared" si="7"/>
        <v>35.80529854606057</v>
      </c>
    </row>
    <row r="239" spans="1:14" ht="15" thickBot="1" x14ac:dyDescent="0.35">
      <c r="A239" s="4" t="s">
        <v>3335</v>
      </c>
      <c r="B239" s="3" t="s">
        <v>260</v>
      </c>
      <c r="C239" s="4" t="s">
        <v>257</v>
      </c>
      <c r="D239" s="10">
        <v>59285</v>
      </c>
      <c r="E239" s="10">
        <v>34899</v>
      </c>
      <c r="F239" s="10">
        <v>16904</v>
      </c>
      <c r="G239" s="10">
        <v>111088</v>
      </c>
      <c r="H239" s="10">
        <v>465648</v>
      </c>
      <c r="I239" s="10">
        <v>104289</v>
      </c>
      <c r="J239" s="10">
        <v>569937</v>
      </c>
      <c r="K239" s="10">
        <v>158746</v>
      </c>
      <c r="L239" s="10">
        <v>839771</v>
      </c>
      <c r="M239" s="6">
        <v>21412</v>
      </c>
      <c r="N239" s="472">
        <f t="shared" si="7"/>
        <v>39.219643190734168</v>
      </c>
    </row>
    <row r="240" spans="1:14" ht="15" thickBot="1" x14ac:dyDescent="0.35">
      <c r="A240" s="4" t="s">
        <v>3336</v>
      </c>
      <c r="B240" s="3" t="s">
        <v>261</v>
      </c>
      <c r="C240" s="4" t="s">
        <v>257</v>
      </c>
      <c r="D240" s="10">
        <v>42650</v>
      </c>
      <c r="E240" s="10">
        <v>20600</v>
      </c>
      <c r="F240" s="10">
        <v>10000</v>
      </c>
      <c r="G240" s="10">
        <v>73250</v>
      </c>
      <c r="H240" s="10">
        <v>369366</v>
      </c>
      <c r="I240" s="10">
        <v>119745</v>
      </c>
      <c r="J240" s="10">
        <v>489111</v>
      </c>
      <c r="K240" s="10">
        <v>189120</v>
      </c>
      <c r="L240" s="10">
        <v>751481</v>
      </c>
      <c r="M240" s="6">
        <v>25883</v>
      </c>
      <c r="N240" s="472">
        <f t="shared" si="7"/>
        <v>29.033767337634742</v>
      </c>
    </row>
    <row r="241" spans="1:14" ht="15" thickBot="1" x14ac:dyDescent="0.35">
      <c r="A241" s="4" t="s">
        <v>3337</v>
      </c>
      <c r="B241" s="3" t="s">
        <v>262</v>
      </c>
      <c r="C241" s="4" t="s">
        <v>257</v>
      </c>
      <c r="D241" s="10">
        <v>44987</v>
      </c>
      <c r="E241" s="10">
        <v>8023</v>
      </c>
      <c r="F241" s="10">
        <v>1742</v>
      </c>
      <c r="G241" s="10">
        <v>54752</v>
      </c>
      <c r="H241" s="10">
        <v>340524</v>
      </c>
      <c r="I241" s="10">
        <v>127154</v>
      </c>
      <c r="J241" s="10">
        <v>467678</v>
      </c>
      <c r="K241" s="10">
        <v>157189</v>
      </c>
      <c r="L241" s="10">
        <v>679619</v>
      </c>
      <c r="M241" s="6">
        <v>24787</v>
      </c>
      <c r="N241" s="472">
        <f t="shared" si="7"/>
        <v>27.418364465243879</v>
      </c>
    </row>
    <row r="242" spans="1:14" ht="15" thickBot="1" x14ac:dyDescent="0.35">
      <c r="A242" s="4" t="s">
        <v>3338</v>
      </c>
      <c r="B242" s="3" t="s">
        <v>263</v>
      </c>
      <c r="C242" s="4" t="s">
        <v>257</v>
      </c>
      <c r="D242" s="10">
        <v>45516</v>
      </c>
      <c r="E242" s="10">
        <v>19334</v>
      </c>
      <c r="F242" s="10">
        <v>4200</v>
      </c>
      <c r="G242" s="10">
        <v>69050</v>
      </c>
      <c r="H242" s="10">
        <v>338983</v>
      </c>
      <c r="I242" s="10">
        <v>120917</v>
      </c>
      <c r="J242" s="10">
        <v>459900</v>
      </c>
      <c r="K242" s="10">
        <v>145018</v>
      </c>
      <c r="L242" s="10">
        <v>673968</v>
      </c>
      <c r="M242" s="6">
        <v>14970</v>
      </c>
      <c r="N242" s="472">
        <f t="shared" si="7"/>
        <v>45.021242484969939</v>
      </c>
    </row>
    <row r="243" spans="1:14" ht="15" thickBot="1" x14ac:dyDescent="0.35">
      <c r="A243" s="4" t="s">
        <v>3339</v>
      </c>
      <c r="B243" s="3" t="s">
        <v>264</v>
      </c>
      <c r="C243" s="4" t="s">
        <v>257</v>
      </c>
      <c r="D243" s="10">
        <v>16328</v>
      </c>
      <c r="E243" s="10">
        <v>7424</v>
      </c>
      <c r="F243" s="10">
        <v>3675</v>
      </c>
      <c r="G243" s="10">
        <v>27427</v>
      </c>
      <c r="H243" s="10">
        <v>139088</v>
      </c>
      <c r="I243" s="10">
        <v>45759</v>
      </c>
      <c r="J243" s="10">
        <v>184847</v>
      </c>
      <c r="K243" s="10">
        <v>115323</v>
      </c>
      <c r="L243" s="10">
        <v>327597</v>
      </c>
      <c r="M243" s="6">
        <v>20141</v>
      </c>
      <c r="N243" s="472">
        <f t="shared" si="7"/>
        <v>16.26518047763269</v>
      </c>
    </row>
    <row r="244" spans="1:14" ht="15" thickBot="1" x14ac:dyDescent="0.35">
      <c r="A244" s="4" t="s">
        <v>3340</v>
      </c>
      <c r="B244" s="3" t="s">
        <v>265</v>
      </c>
      <c r="C244" s="4" t="s">
        <v>257</v>
      </c>
      <c r="D244" s="10">
        <v>38626</v>
      </c>
      <c r="E244" s="10">
        <v>7756</v>
      </c>
      <c r="F244" s="10">
        <v>13084</v>
      </c>
      <c r="G244" s="10">
        <v>59466</v>
      </c>
      <c r="H244" s="10">
        <v>498243</v>
      </c>
      <c r="I244" s="10">
        <v>123493</v>
      </c>
      <c r="J244" s="10">
        <v>621736</v>
      </c>
      <c r="K244" s="10">
        <v>190969</v>
      </c>
      <c r="L244" s="10">
        <v>872171</v>
      </c>
      <c r="M244" s="6">
        <v>15175</v>
      </c>
      <c r="N244" s="472">
        <f t="shared" si="7"/>
        <v>57.474200988467878</v>
      </c>
    </row>
    <row r="245" spans="1:14" ht="15" thickBot="1" x14ac:dyDescent="0.35">
      <c r="A245" s="4" t="s">
        <v>3341</v>
      </c>
      <c r="B245" s="3" t="s">
        <v>266</v>
      </c>
      <c r="C245" s="4" t="s">
        <v>257</v>
      </c>
      <c r="D245" s="10">
        <v>24221</v>
      </c>
      <c r="E245" s="10">
        <v>1423</v>
      </c>
      <c r="F245" s="10">
        <v>2400</v>
      </c>
      <c r="G245" s="10">
        <v>28044</v>
      </c>
      <c r="H245" s="10">
        <v>184002</v>
      </c>
      <c r="I245" s="10">
        <v>52176</v>
      </c>
      <c r="J245" s="10">
        <v>236178</v>
      </c>
      <c r="K245" s="10">
        <v>91877</v>
      </c>
      <c r="L245" s="10">
        <v>356099</v>
      </c>
      <c r="M245" s="6">
        <v>12667</v>
      </c>
      <c r="N245" s="472">
        <f t="shared" si="7"/>
        <v>28.112339148969763</v>
      </c>
    </row>
    <row r="246" spans="1:14" ht="15" thickBot="1" x14ac:dyDescent="0.35">
      <c r="A246" s="4" t="s">
        <v>3342</v>
      </c>
      <c r="B246" s="3" t="s">
        <v>267</v>
      </c>
      <c r="C246" s="4" t="s">
        <v>257</v>
      </c>
      <c r="D246" s="10">
        <v>28670</v>
      </c>
      <c r="E246" s="10">
        <v>7624</v>
      </c>
      <c r="F246" s="10">
        <v>6980</v>
      </c>
      <c r="G246" s="10">
        <v>43274</v>
      </c>
      <c r="H246" s="10">
        <v>181437</v>
      </c>
      <c r="I246" s="10">
        <v>64805</v>
      </c>
      <c r="J246" s="10">
        <v>246242</v>
      </c>
      <c r="K246" s="10">
        <v>86320</v>
      </c>
      <c r="L246" s="10">
        <v>375836</v>
      </c>
      <c r="M246" s="6">
        <v>19008</v>
      </c>
      <c r="N246" s="472">
        <f t="shared" si="7"/>
        <v>19.772516835016834</v>
      </c>
    </row>
    <row r="247" spans="1:14" ht="15" thickBot="1" x14ac:dyDescent="0.35">
      <c r="A247" s="4" t="s">
        <v>3343</v>
      </c>
      <c r="B247" s="3" t="s">
        <v>268</v>
      </c>
      <c r="C247" s="4" t="s">
        <v>257</v>
      </c>
      <c r="D247" s="10">
        <v>39817</v>
      </c>
      <c r="E247" s="10">
        <v>6620</v>
      </c>
      <c r="F247" s="10">
        <v>4000</v>
      </c>
      <c r="G247" s="10">
        <v>50437</v>
      </c>
      <c r="H247" s="10">
        <v>247282</v>
      </c>
      <c r="I247" s="10">
        <v>37126</v>
      </c>
      <c r="J247" s="10">
        <v>284408</v>
      </c>
      <c r="K247" s="10">
        <v>117085</v>
      </c>
      <c r="L247" s="10">
        <v>451930</v>
      </c>
      <c r="M247" s="6">
        <v>15068</v>
      </c>
      <c r="N247" s="472">
        <f t="shared" si="7"/>
        <v>29.992699761083092</v>
      </c>
    </row>
    <row r="248" spans="1:14" ht="15" thickBot="1" x14ac:dyDescent="0.35">
      <c r="A248" s="4" t="s">
        <v>3344</v>
      </c>
      <c r="B248" s="3" t="s">
        <v>269</v>
      </c>
      <c r="C248" s="4" t="s">
        <v>257</v>
      </c>
      <c r="D248" s="10">
        <v>30484</v>
      </c>
      <c r="E248" s="10">
        <v>7010</v>
      </c>
      <c r="F248" s="10">
        <v>1924</v>
      </c>
      <c r="G248" s="10">
        <v>39418</v>
      </c>
      <c r="H248" s="10">
        <v>258205</v>
      </c>
      <c r="I248" s="10">
        <v>78492</v>
      </c>
      <c r="J248" s="10">
        <v>336697</v>
      </c>
      <c r="K248" s="10">
        <v>120923</v>
      </c>
      <c r="L248" s="10">
        <v>497038</v>
      </c>
      <c r="M248" s="6">
        <v>13894</v>
      </c>
      <c r="N248" s="472">
        <f t="shared" si="7"/>
        <v>35.773571325752123</v>
      </c>
    </row>
    <row r="249" spans="1:14" ht="15" thickBot="1" x14ac:dyDescent="0.35">
      <c r="A249" s="4" t="s">
        <v>3345</v>
      </c>
      <c r="B249" s="3" t="s">
        <v>270</v>
      </c>
      <c r="C249" s="4" t="s">
        <v>257</v>
      </c>
      <c r="D249" s="10">
        <v>78410</v>
      </c>
      <c r="E249" s="10">
        <v>41734</v>
      </c>
      <c r="F249" s="10">
        <v>18642</v>
      </c>
      <c r="G249" s="10">
        <v>138786</v>
      </c>
      <c r="H249" s="10">
        <v>741887</v>
      </c>
      <c r="I249" s="10">
        <v>97866</v>
      </c>
      <c r="J249" s="10">
        <v>839753</v>
      </c>
      <c r="K249" s="10">
        <v>459005</v>
      </c>
      <c r="L249" s="10">
        <v>1437544</v>
      </c>
      <c r="M249" s="6">
        <v>15010</v>
      </c>
      <c r="N249" s="472">
        <f t="shared" si="7"/>
        <v>95.77241838774151</v>
      </c>
    </row>
    <row r="250" spans="1:14" ht="15" thickBot="1" x14ac:dyDescent="0.35">
      <c r="A250" s="4" t="s">
        <v>3346</v>
      </c>
      <c r="B250" s="3" t="s">
        <v>271</v>
      </c>
      <c r="C250" s="4" t="s">
        <v>257</v>
      </c>
      <c r="D250" s="10">
        <v>27145</v>
      </c>
      <c r="E250" s="10">
        <v>5858</v>
      </c>
      <c r="F250" s="10">
        <v>7328</v>
      </c>
      <c r="G250" s="10">
        <v>40331</v>
      </c>
      <c r="H250" s="10">
        <v>174860</v>
      </c>
      <c r="I250" s="10">
        <v>34231</v>
      </c>
      <c r="J250" s="10">
        <v>209091</v>
      </c>
      <c r="K250" s="10">
        <v>88394</v>
      </c>
      <c r="L250" s="10">
        <v>337816</v>
      </c>
      <c r="M250" s="6">
        <v>12982</v>
      </c>
      <c r="N250" s="472">
        <f t="shared" si="7"/>
        <v>26.021876444307502</v>
      </c>
    </row>
    <row r="251" spans="1:14" ht="15" thickBot="1" x14ac:dyDescent="0.35">
      <c r="A251" s="4" t="s">
        <v>3347</v>
      </c>
      <c r="B251" s="3" t="s">
        <v>272</v>
      </c>
      <c r="C251" s="4" t="s">
        <v>257</v>
      </c>
      <c r="D251" s="10">
        <v>85552</v>
      </c>
      <c r="E251" s="10">
        <v>14987</v>
      </c>
      <c r="F251" s="10">
        <v>39690</v>
      </c>
      <c r="G251" s="10">
        <v>140229</v>
      </c>
      <c r="H251" s="10">
        <v>395715</v>
      </c>
      <c r="I251" s="10">
        <v>145071</v>
      </c>
      <c r="J251" s="10">
        <v>540786</v>
      </c>
      <c r="K251" s="10">
        <v>136683</v>
      </c>
      <c r="L251" s="10">
        <v>817698</v>
      </c>
      <c r="M251" s="6">
        <v>14854</v>
      </c>
      <c r="N251" s="472">
        <f t="shared" si="7"/>
        <v>55.049010367577758</v>
      </c>
    </row>
    <row r="252" spans="1:14" ht="15" thickBot="1" x14ac:dyDescent="0.35">
      <c r="A252" s="4" t="s">
        <v>3348</v>
      </c>
      <c r="B252" s="3" t="s">
        <v>273</v>
      </c>
      <c r="C252" s="4" t="s">
        <v>257</v>
      </c>
      <c r="D252" s="10">
        <v>37202</v>
      </c>
      <c r="E252" s="10">
        <v>0</v>
      </c>
      <c r="F252" s="10">
        <v>1663</v>
      </c>
      <c r="G252" s="10">
        <v>38865</v>
      </c>
      <c r="H252" s="10">
        <v>207727</v>
      </c>
      <c r="I252" s="10">
        <v>78862</v>
      </c>
      <c r="J252" s="10">
        <v>286589</v>
      </c>
      <c r="K252" s="10">
        <v>111582</v>
      </c>
      <c r="L252" s="10">
        <v>437036</v>
      </c>
      <c r="M252" s="6">
        <v>14074</v>
      </c>
      <c r="N252" s="472">
        <f t="shared" si="7"/>
        <v>31.052721330112263</v>
      </c>
    </row>
    <row r="253" spans="1:14" ht="15" thickBot="1" x14ac:dyDescent="0.35">
      <c r="A253" s="4" t="s">
        <v>3349</v>
      </c>
      <c r="B253" s="3" t="s">
        <v>274</v>
      </c>
      <c r="C253" s="4" t="s">
        <v>257</v>
      </c>
      <c r="D253" s="10">
        <v>101063</v>
      </c>
      <c r="E253" s="10">
        <v>40625</v>
      </c>
      <c r="F253" s="10">
        <v>15313</v>
      </c>
      <c r="G253" s="10">
        <v>157001</v>
      </c>
      <c r="H253" s="10">
        <v>642299</v>
      </c>
      <c r="I253" s="10">
        <v>63371</v>
      </c>
      <c r="J253" s="10">
        <v>705670</v>
      </c>
      <c r="K253" s="10">
        <v>302876</v>
      </c>
      <c r="L253" s="10">
        <v>1165547</v>
      </c>
      <c r="M253" s="6">
        <v>19591</v>
      </c>
      <c r="N253" s="472">
        <f t="shared" si="7"/>
        <v>59.494002348016949</v>
      </c>
    </row>
    <row r="254" spans="1:14" ht="15" thickBot="1" x14ac:dyDescent="0.35">
      <c r="A254" s="4" t="s">
        <v>3350</v>
      </c>
      <c r="B254" s="3" t="s">
        <v>275</v>
      </c>
      <c r="C254" s="4" t="s">
        <v>257</v>
      </c>
      <c r="D254" s="10">
        <v>44637</v>
      </c>
      <c r="E254" s="10">
        <v>2850</v>
      </c>
      <c r="F254" s="10">
        <v>4000</v>
      </c>
      <c r="G254" s="10">
        <v>51487</v>
      </c>
      <c r="H254" s="10">
        <v>159663</v>
      </c>
      <c r="I254" s="10">
        <v>23445</v>
      </c>
      <c r="J254" s="10">
        <v>183108</v>
      </c>
      <c r="K254" s="10">
        <v>63959</v>
      </c>
      <c r="L254" s="10">
        <v>298554</v>
      </c>
      <c r="M254" s="6">
        <v>13306</v>
      </c>
      <c r="N254" s="472">
        <f t="shared" si="7"/>
        <v>22.437546971291148</v>
      </c>
    </row>
    <row r="255" spans="1:14" ht="15" thickBot="1" x14ac:dyDescent="0.35">
      <c r="A255" s="4" t="s">
        <v>3351</v>
      </c>
      <c r="B255" s="3" t="s">
        <v>276</v>
      </c>
      <c r="C255" s="4" t="s">
        <v>257</v>
      </c>
      <c r="D255" s="10">
        <v>35789</v>
      </c>
      <c r="E255" s="10">
        <v>6955</v>
      </c>
      <c r="F255" s="10">
        <v>9955</v>
      </c>
      <c r="G255" s="10">
        <v>52699</v>
      </c>
      <c r="H255" s="10">
        <v>260898</v>
      </c>
      <c r="I255" s="10">
        <v>129062</v>
      </c>
      <c r="J255" s="10">
        <v>389960</v>
      </c>
      <c r="K255" s="10">
        <v>78124</v>
      </c>
      <c r="L255" s="10">
        <v>520783</v>
      </c>
      <c r="M255" s="6">
        <v>25830</v>
      </c>
      <c r="N255" s="472">
        <f t="shared" si="7"/>
        <v>20.161943476577623</v>
      </c>
    </row>
    <row r="256" spans="1:14" ht="15" thickBot="1" x14ac:dyDescent="0.35">
      <c r="A256" s="4" t="s">
        <v>3352</v>
      </c>
      <c r="B256" s="3" t="s">
        <v>277</v>
      </c>
      <c r="C256" s="4" t="s">
        <v>257</v>
      </c>
      <c r="D256" s="10">
        <v>33765</v>
      </c>
      <c r="E256" s="10">
        <v>4050</v>
      </c>
      <c r="F256" s="10">
        <v>1600</v>
      </c>
      <c r="G256" s="10">
        <v>39415</v>
      </c>
      <c r="H256" s="10">
        <v>188223</v>
      </c>
      <c r="I256" s="10">
        <v>22850</v>
      </c>
      <c r="J256" s="10">
        <v>211073</v>
      </c>
      <c r="K256" s="10">
        <v>109537</v>
      </c>
      <c r="L256" s="10">
        <v>360025</v>
      </c>
      <c r="M256" s="6">
        <v>14230</v>
      </c>
      <c r="N256" s="472">
        <f t="shared" si="7"/>
        <v>25.300421644413213</v>
      </c>
    </row>
    <row r="257" spans="1:14" ht="15" thickBot="1" x14ac:dyDescent="0.35">
      <c r="A257" s="4" t="s">
        <v>3353</v>
      </c>
      <c r="B257" s="3" t="s">
        <v>278</v>
      </c>
      <c r="C257" s="4" t="s">
        <v>257</v>
      </c>
      <c r="D257" s="10">
        <v>37087</v>
      </c>
      <c r="E257" s="10">
        <v>16631</v>
      </c>
      <c r="F257" s="10">
        <v>6500</v>
      </c>
      <c r="G257" s="10">
        <v>60218</v>
      </c>
      <c r="H257" s="10">
        <v>403556</v>
      </c>
      <c r="I257" s="10">
        <v>60891</v>
      </c>
      <c r="J257" s="10">
        <v>464447</v>
      </c>
      <c r="K257" s="10">
        <v>540741</v>
      </c>
      <c r="L257" s="10">
        <v>1065406</v>
      </c>
      <c r="M257" s="6">
        <v>19900</v>
      </c>
      <c r="N257" s="472">
        <f t="shared" si="7"/>
        <v>53.537989949748741</v>
      </c>
    </row>
    <row r="258" spans="1:14" ht="15" thickBot="1" x14ac:dyDescent="0.35">
      <c r="A258" s="4" t="s">
        <v>3354</v>
      </c>
      <c r="B258" s="3" t="s">
        <v>279</v>
      </c>
      <c r="C258" s="4" t="s">
        <v>257</v>
      </c>
      <c r="D258" s="10">
        <v>49266</v>
      </c>
      <c r="E258" s="10">
        <v>11156</v>
      </c>
      <c r="F258" s="10">
        <v>11991</v>
      </c>
      <c r="G258" s="10">
        <v>72413</v>
      </c>
      <c r="H258" s="10">
        <v>287354</v>
      </c>
      <c r="I258" s="10">
        <v>37227</v>
      </c>
      <c r="J258" s="10">
        <v>324581</v>
      </c>
      <c r="K258" s="10">
        <v>240472</v>
      </c>
      <c r="L258" s="10">
        <v>637466</v>
      </c>
      <c r="M258" s="6">
        <v>17626</v>
      </c>
      <c r="N258" s="472">
        <f t="shared" si="7"/>
        <v>36.166231703165778</v>
      </c>
    </row>
    <row r="259" spans="1:14" ht="15" thickBot="1" x14ac:dyDescent="0.35">
      <c r="A259" s="4" t="s">
        <v>3355</v>
      </c>
      <c r="B259" s="3" t="s">
        <v>280</v>
      </c>
      <c r="C259" s="4" t="s">
        <v>257</v>
      </c>
      <c r="D259" s="10">
        <v>8852</v>
      </c>
      <c r="E259" s="10">
        <v>4674</v>
      </c>
      <c r="F259" s="10">
        <v>0</v>
      </c>
      <c r="G259" s="10">
        <v>13526</v>
      </c>
      <c r="H259" s="10">
        <v>125403</v>
      </c>
      <c r="I259" s="10">
        <v>0</v>
      </c>
      <c r="J259" s="10">
        <v>125403</v>
      </c>
      <c r="K259" s="10">
        <v>74363</v>
      </c>
      <c r="L259" s="10">
        <v>213292</v>
      </c>
      <c r="M259" s="6">
        <v>13167</v>
      </c>
      <c r="N259" s="472">
        <f t="shared" si="7"/>
        <v>16.198982304245462</v>
      </c>
    </row>
    <row r="260" spans="1:14" ht="15" thickBot="1" x14ac:dyDescent="0.35">
      <c r="A260" s="4" t="s">
        <v>3356</v>
      </c>
      <c r="B260" s="3" t="s">
        <v>281</v>
      </c>
      <c r="C260" s="4" t="s">
        <v>257</v>
      </c>
      <c r="D260" s="10">
        <v>49657</v>
      </c>
      <c r="E260" s="10">
        <v>7629</v>
      </c>
      <c r="F260" s="10">
        <v>10140</v>
      </c>
      <c r="G260" s="10">
        <v>67426</v>
      </c>
      <c r="H260" s="10">
        <v>231742</v>
      </c>
      <c r="I260" s="10">
        <v>57778</v>
      </c>
      <c r="J260" s="10">
        <v>289520</v>
      </c>
      <c r="K260" s="10">
        <v>131695</v>
      </c>
      <c r="L260" s="10">
        <v>488641</v>
      </c>
      <c r="M260" s="6">
        <v>17068</v>
      </c>
      <c r="N260" s="472">
        <f t="shared" si="7"/>
        <v>28.629071947504102</v>
      </c>
    </row>
    <row r="261" spans="1:14" ht="15" thickBot="1" x14ac:dyDescent="0.35">
      <c r="A261" s="4" t="s">
        <v>3357</v>
      </c>
      <c r="B261" s="3" t="s">
        <v>282</v>
      </c>
      <c r="C261" s="4" t="s">
        <v>257</v>
      </c>
      <c r="D261" s="10">
        <v>22040</v>
      </c>
      <c r="E261" s="10">
        <v>4179</v>
      </c>
      <c r="F261" s="10">
        <v>3551</v>
      </c>
      <c r="G261" s="10">
        <v>29770</v>
      </c>
      <c r="H261" s="10">
        <v>217440</v>
      </c>
      <c r="I261" s="10">
        <v>49749</v>
      </c>
      <c r="J261" s="10">
        <v>267189</v>
      </c>
      <c r="K261" s="10">
        <v>99629</v>
      </c>
      <c r="L261" s="10">
        <v>396588</v>
      </c>
      <c r="M261" s="6">
        <v>14480</v>
      </c>
      <c r="N261" s="472">
        <f t="shared" si="7"/>
        <v>27.388674033149172</v>
      </c>
    </row>
    <row r="262" spans="1:14" ht="15" thickBot="1" x14ac:dyDescent="0.35">
      <c r="A262" s="4" t="s">
        <v>3358</v>
      </c>
      <c r="B262" s="3" t="s">
        <v>283</v>
      </c>
      <c r="C262" s="4" t="s">
        <v>257</v>
      </c>
      <c r="D262" s="10">
        <v>44515</v>
      </c>
      <c r="E262" s="10">
        <v>19698</v>
      </c>
      <c r="F262" s="10">
        <v>8778</v>
      </c>
      <c r="G262" s="10">
        <v>72991</v>
      </c>
      <c r="H262" s="10">
        <v>309162</v>
      </c>
      <c r="I262" s="10">
        <v>119554</v>
      </c>
      <c r="J262" s="10">
        <v>428716</v>
      </c>
      <c r="K262" s="10">
        <v>262021</v>
      </c>
      <c r="L262" s="10">
        <v>763728</v>
      </c>
      <c r="M262" s="6">
        <v>13326</v>
      </c>
      <c r="N262" s="472">
        <f t="shared" si="7"/>
        <v>57.311121116614139</v>
      </c>
    </row>
    <row r="263" spans="1:14" ht="15" thickBot="1" x14ac:dyDescent="0.35">
      <c r="A263" s="4" t="s">
        <v>3359</v>
      </c>
      <c r="B263" s="3" t="s">
        <v>284</v>
      </c>
      <c r="C263" s="4" t="s">
        <v>257</v>
      </c>
      <c r="D263" s="10">
        <v>48310</v>
      </c>
      <c r="E263" s="10">
        <v>21271</v>
      </c>
      <c r="F263" s="10">
        <v>4100</v>
      </c>
      <c r="G263" s="10">
        <v>73681</v>
      </c>
      <c r="H263" s="10">
        <v>248476</v>
      </c>
      <c r="I263" s="10">
        <v>110419</v>
      </c>
      <c r="J263" s="10">
        <v>358895</v>
      </c>
      <c r="K263" s="10">
        <v>257627</v>
      </c>
      <c r="L263" s="10">
        <v>690203</v>
      </c>
      <c r="M263" s="6">
        <v>25692</v>
      </c>
      <c r="N263" s="472">
        <f t="shared" si="7"/>
        <v>26.864510353417405</v>
      </c>
    </row>
    <row r="264" spans="1:14" ht="15" thickBot="1" x14ac:dyDescent="0.35">
      <c r="A264" s="4" t="s">
        <v>3360</v>
      </c>
      <c r="B264" s="3" t="s">
        <v>285</v>
      </c>
      <c r="C264" s="4" t="s">
        <v>257</v>
      </c>
      <c r="D264" s="10">
        <v>21414</v>
      </c>
      <c r="E264" s="10">
        <v>12510</v>
      </c>
      <c r="F264" s="10">
        <v>20516</v>
      </c>
      <c r="G264" s="10">
        <v>54440</v>
      </c>
      <c r="H264" s="10">
        <v>336063</v>
      </c>
      <c r="I264" s="10">
        <v>9174</v>
      </c>
      <c r="J264" s="10">
        <v>345237</v>
      </c>
      <c r="K264" s="10">
        <v>154081</v>
      </c>
      <c r="L264" s="10">
        <v>553758</v>
      </c>
      <c r="M264" s="6">
        <v>15959</v>
      </c>
      <c r="N264" s="472">
        <f t="shared" si="7"/>
        <v>34.698790651043296</v>
      </c>
    </row>
    <row r="265" spans="1:14" ht="15" thickBot="1" x14ac:dyDescent="0.35">
      <c r="A265" s="4" t="s">
        <v>3361</v>
      </c>
      <c r="B265" s="3" t="s">
        <v>286</v>
      </c>
      <c r="C265" s="4" t="s">
        <v>257</v>
      </c>
      <c r="D265" s="10">
        <v>20612</v>
      </c>
      <c r="E265" s="10">
        <v>8876</v>
      </c>
      <c r="F265" s="10">
        <v>5682</v>
      </c>
      <c r="G265" s="10">
        <v>35170</v>
      </c>
      <c r="H265" s="10">
        <v>341294</v>
      </c>
      <c r="I265" s="10">
        <v>77564</v>
      </c>
      <c r="J265" s="10">
        <v>418858</v>
      </c>
      <c r="K265" s="10">
        <v>124595</v>
      </c>
      <c r="L265" s="10">
        <v>578623</v>
      </c>
      <c r="M265" s="6">
        <v>21165</v>
      </c>
      <c r="N265" s="472">
        <f t="shared" si="7"/>
        <v>27.338672336404443</v>
      </c>
    </row>
    <row r="266" spans="1:14" ht="15" thickBot="1" x14ac:dyDescent="0.35">
      <c r="A266" s="4" t="s">
        <v>3362</v>
      </c>
      <c r="B266" s="3" t="s">
        <v>287</v>
      </c>
      <c r="C266" s="4" t="s">
        <v>257</v>
      </c>
      <c r="D266" s="10">
        <v>14633</v>
      </c>
      <c r="E266" s="10">
        <v>0</v>
      </c>
      <c r="F266" s="10">
        <v>0</v>
      </c>
      <c r="G266" s="10">
        <v>14633</v>
      </c>
      <c r="H266" s="10">
        <v>276778</v>
      </c>
      <c r="I266" s="10">
        <v>58543</v>
      </c>
      <c r="J266" s="10">
        <v>335321</v>
      </c>
      <c r="K266" s="10">
        <v>133081</v>
      </c>
      <c r="L266" s="10">
        <v>483035</v>
      </c>
      <c r="M266" s="6">
        <v>22423</v>
      </c>
      <c r="N266" s="472">
        <f t="shared" si="7"/>
        <v>21.54194354011506</v>
      </c>
    </row>
    <row r="267" spans="1:14" ht="15" thickBot="1" x14ac:dyDescent="0.35">
      <c r="A267" s="4" t="s">
        <v>3363</v>
      </c>
      <c r="B267" s="3" t="s">
        <v>288</v>
      </c>
      <c r="C267" s="4" t="s">
        <v>257</v>
      </c>
      <c r="D267" s="10">
        <v>28250</v>
      </c>
      <c r="E267" s="10">
        <v>8000</v>
      </c>
      <c r="F267" s="10">
        <v>4000</v>
      </c>
      <c r="G267" s="10">
        <v>40250</v>
      </c>
      <c r="H267" s="10">
        <v>266000</v>
      </c>
      <c r="I267" s="10">
        <v>65000</v>
      </c>
      <c r="J267" s="10">
        <v>331000</v>
      </c>
      <c r="K267" s="10">
        <v>35000</v>
      </c>
      <c r="L267" s="10">
        <v>406250</v>
      </c>
      <c r="M267" s="6">
        <v>14236</v>
      </c>
      <c r="N267" s="472">
        <f t="shared" si="7"/>
        <v>28.536808092160719</v>
      </c>
    </row>
    <row r="268" spans="1:14" ht="15" thickBot="1" x14ac:dyDescent="0.35">
      <c r="A268" s="4" t="s">
        <v>3364</v>
      </c>
      <c r="B268" s="3" t="s">
        <v>290</v>
      </c>
      <c r="C268" s="4" t="s">
        <v>257</v>
      </c>
      <c r="D268" s="10">
        <v>8909</v>
      </c>
      <c r="E268" s="10">
        <v>3107</v>
      </c>
      <c r="F268" s="10">
        <v>0</v>
      </c>
      <c r="G268" s="10">
        <v>12016</v>
      </c>
      <c r="H268" s="10">
        <v>0</v>
      </c>
      <c r="I268" s="10">
        <v>0</v>
      </c>
      <c r="J268" s="10">
        <v>0</v>
      </c>
      <c r="K268" s="10">
        <v>15983</v>
      </c>
      <c r="L268" s="10">
        <v>27999</v>
      </c>
      <c r="M268" s="6">
        <v>24587</v>
      </c>
      <c r="N268" s="472">
        <f t="shared" si="7"/>
        <v>1.1387725220645057</v>
      </c>
    </row>
    <row r="269" spans="1:14" ht="15" thickBot="1" x14ac:dyDescent="0.35">
      <c r="A269" s="4" t="s">
        <v>3365</v>
      </c>
      <c r="B269" s="3" t="s">
        <v>291</v>
      </c>
      <c r="C269" s="4" t="s">
        <v>257</v>
      </c>
      <c r="D269" s="10">
        <v>6063</v>
      </c>
      <c r="E269" s="10">
        <v>3121</v>
      </c>
      <c r="F269" s="10">
        <v>4202</v>
      </c>
      <c r="G269" s="10">
        <v>13386</v>
      </c>
      <c r="H269" s="10">
        <v>298065</v>
      </c>
      <c r="I269" s="10">
        <v>128221</v>
      </c>
      <c r="J269" s="10">
        <v>426286</v>
      </c>
      <c r="K269" s="10">
        <v>322694</v>
      </c>
      <c r="L269" s="10">
        <v>762366</v>
      </c>
      <c r="M269" s="6">
        <v>13233</v>
      </c>
      <c r="N269" s="472">
        <f t="shared" si="7"/>
        <v>57.610972568578553</v>
      </c>
    </row>
    <row r="270" spans="1:14" ht="15" thickBot="1" x14ac:dyDescent="0.35">
      <c r="A270" s="4" t="s">
        <v>3366</v>
      </c>
      <c r="B270" s="3" t="s">
        <v>292</v>
      </c>
      <c r="C270" s="4" t="s">
        <v>257</v>
      </c>
      <c r="D270" s="10">
        <v>21720</v>
      </c>
      <c r="E270" s="10">
        <v>0</v>
      </c>
      <c r="F270" s="10">
        <v>6200</v>
      </c>
      <c r="G270" s="10">
        <v>27920</v>
      </c>
      <c r="H270" s="10">
        <v>171220</v>
      </c>
      <c r="I270" s="10">
        <v>83723</v>
      </c>
      <c r="J270" s="10">
        <v>254943</v>
      </c>
      <c r="K270" s="10">
        <v>113541</v>
      </c>
      <c r="L270" s="10">
        <v>396404</v>
      </c>
      <c r="M270" s="6">
        <v>16422</v>
      </c>
      <c r="N270" s="472">
        <f t="shared" ref="N270:N336" si="10">L270/M270</f>
        <v>24.138594568262086</v>
      </c>
    </row>
    <row r="271" spans="1:14" ht="15" thickBot="1" x14ac:dyDescent="0.35">
      <c r="A271" s="4" t="s">
        <v>3367</v>
      </c>
      <c r="B271" s="3" t="s">
        <v>293</v>
      </c>
      <c r="C271" s="4" t="s">
        <v>257</v>
      </c>
      <c r="D271" s="10">
        <v>58184</v>
      </c>
      <c r="E271" s="10">
        <v>21032</v>
      </c>
      <c r="F271" s="10">
        <v>6304</v>
      </c>
      <c r="G271" s="10">
        <v>85520</v>
      </c>
      <c r="H271" s="10">
        <v>452866</v>
      </c>
      <c r="I271" s="10">
        <v>83477</v>
      </c>
      <c r="J271" s="10">
        <v>536343</v>
      </c>
      <c r="K271" s="10">
        <v>312422</v>
      </c>
      <c r="L271" s="10">
        <v>934285</v>
      </c>
      <c r="M271" s="6">
        <v>19202</v>
      </c>
      <c r="N271" s="472">
        <f t="shared" si="10"/>
        <v>48.655608790750961</v>
      </c>
    </row>
    <row r="272" spans="1:14" ht="15" thickBot="1" x14ac:dyDescent="0.35">
      <c r="A272" s="4" t="s">
        <v>3368</v>
      </c>
      <c r="B272" s="3" t="s">
        <v>294</v>
      </c>
      <c r="C272" s="4" t="s">
        <v>257</v>
      </c>
      <c r="D272" s="10">
        <v>18903</v>
      </c>
      <c r="E272" s="10">
        <v>7714</v>
      </c>
      <c r="F272" s="10">
        <v>6000</v>
      </c>
      <c r="G272" s="10">
        <v>32617</v>
      </c>
      <c r="H272" s="10">
        <v>214779</v>
      </c>
      <c r="I272" s="10">
        <v>26971</v>
      </c>
      <c r="J272" s="10">
        <v>241750</v>
      </c>
      <c r="K272" s="10">
        <v>62297</v>
      </c>
      <c r="L272" s="10">
        <v>336664</v>
      </c>
      <c r="M272" s="6">
        <v>23088</v>
      </c>
      <c r="N272" s="472">
        <f t="shared" si="10"/>
        <v>14.581774081774082</v>
      </c>
    </row>
    <row r="273" spans="1:14" ht="15" thickBot="1" x14ac:dyDescent="0.35">
      <c r="A273" s="4" t="s">
        <v>3369</v>
      </c>
      <c r="B273" s="3" t="s">
        <v>295</v>
      </c>
      <c r="C273" s="4" t="s">
        <v>257</v>
      </c>
      <c r="D273" s="10">
        <v>29652</v>
      </c>
      <c r="E273" s="10">
        <v>15210</v>
      </c>
      <c r="F273" s="10">
        <v>9608</v>
      </c>
      <c r="G273" s="10">
        <v>54470</v>
      </c>
      <c r="H273" s="10">
        <v>285912</v>
      </c>
      <c r="I273" s="10">
        <v>127840</v>
      </c>
      <c r="J273" s="10">
        <v>413752</v>
      </c>
      <c r="K273" s="10">
        <v>145110</v>
      </c>
      <c r="L273" s="10">
        <v>613332</v>
      </c>
      <c r="M273" s="6">
        <v>15322</v>
      </c>
      <c r="N273" s="472">
        <f t="shared" si="10"/>
        <v>40.02950006526563</v>
      </c>
    </row>
    <row r="274" spans="1:14" ht="15" thickBot="1" x14ac:dyDescent="0.35">
      <c r="A274" s="4" t="s">
        <v>3370</v>
      </c>
      <c r="B274" s="3" t="s">
        <v>296</v>
      </c>
      <c r="C274" s="4" t="s">
        <v>257</v>
      </c>
      <c r="D274" s="10">
        <v>41702</v>
      </c>
      <c r="E274" s="10">
        <v>8372</v>
      </c>
      <c r="F274" s="10">
        <v>3579</v>
      </c>
      <c r="G274" s="10">
        <v>53653</v>
      </c>
      <c r="H274" s="10">
        <v>288112</v>
      </c>
      <c r="I274" s="10">
        <v>132007</v>
      </c>
      <c r="J274" s="10">
        <v>420119</v>
      </c>
      <c r="K274" s="10">
        <v>112197</v>
      </c>
      <c r="L274" s="10">
        <v>585969</v>
      </c>
      <c r="M274" s="6">
        <v>23096</v>
      </c>
      <c r="N274" s="472">
        <f t="shared" si="10"/>
        <v>25.371016626255628</v>
      </c>
    </row>
    <row r="275" spans="1:14" ht="15" thickBot="1" x14ac:dyDescent="0.35">
      <c r="A275" s="4" t="s">
        <v>3371</v>
      </c>
      <c r="B275" s="3" t="s">
        <v>297</v>
      </c>
      <c r="C275" s="4" t="s">
        <v>257</v>
      </c>
      <c r="D275" s="10">
        <v>31732</v>
      </c>
      <c r="E275" s="10">
        <v>8319</v>
      </c>
      <c r="F275" s="10">
        <v>5285</v>
      </c>
      <c r="G275" s="10">
        <v>45336</v>
      </c>
      <c r="H275" s="10">
        <v>282560</v>
      </c>
      <c r="I275" s="10">
        <v>104597</v>
      </c>
      <c r="J275" s="10">
        <v>387157</v>
      </c>
      <c r="K275" s="10">
        <v>108832</v>
      </c>
      <c r="L275" s="10">
        <v>541325</v>
      </c>
      <c r="M275" s="6">
        <v>21871</v>
      </c>
      <c r="N275" s="472">
        <f t="shared" si="10"/>
        <v>24.750811576974076</v>
      </c>
    </row>
    <row r="276" spans="1:14" ht="15" thickBot="1" x14ac:dyDescent="0.35">
      <c r="A276" s="4" t="s">
        <v>3372</v>
      </c>
      <c r="B276" s="3" t="s">
        <v>298</v>
      </c>
      <c r="C276" s="4" t="s">
        <v>257</v>
      </c>
      <c r="D276" s="10">
        <v>20250</v>
      </c>
      <c r="E276" s="10">
        <v>3656</v>
      </c>
      <c r="F276" s="10">
        <v>1485</v>
      </c>
      <c r="G276" s="10">
        <v>25391</v>
      </c>
      <c r="H276" s="10">
        <v>110120</v>
      </c>
      <c r="I276" s="10">
        <v>69420</v>
      </c>
      <c r="J276" s="10">
        <v>179540</v>
      </c>
      <c r="K276" s="10">
        <v>32681</v>
      </c>
      <c r="L276" s="10">
        <v>237612</v>
      </c>
      <c r="M276" s="6">
        <v>13600</v>
      </c>
      <c r="N276" s="472">
        <f t="shared" si="10"/>
        <v>17.471470588235295</v>
      </c>
    </row>
    <row r="277" spans="1:14" ht="15" thickBot="1" x14ac:dyDescent="0.35">
      <c r="A277" s="4" t="s">
        <v>3373</v>
      </c>
      <c r="B277" s="3" t="s">
        <v>299</v>
      </c>
      <c r="C277" s="4" t="s">
        <v>257</v>
      </c>
      <c r="D277" s="10">
        <v>18674</v>
      </c>
      <c r="E277" s="10">
        <v>3307</v>
      </c>
      <c r="F277" s="10">
        <v>4000</v>
      </c>
      <c r="G277" s="10">
        <v>25981</v>
      </c>
      <c r="H277" s="10">
        <v>174396</v>
      </c>
      <c r="I277" s="10">
        <v>48549</v>
      </c>
      <c r="J277" s="10">
        <v>222945</v>
      </c>
      <c r="K277" s="10">
        <v>50911</v>
      </c>
      <c r="L277" s="10">
        <v>299837</v>
      </c>
      <c r="M277" s="6">
        <v>17153</v>
      </c>
      <c r="N277" s="472">
        <f t="shared" si="10"/>
        <v>17.480149245030024</v>
      </c>
    </row>
    <row r="278" spans="1:14" ht="15" thickBot="1" x14ac:dyDescent="0.35">
      <c r="A278" s="4" t="s">
        <v>3374</v>
      </c>
      <c r="B278" s="3" t="s">
        <v>300</v>
      </c>
      <c r="C278" s="4" t="s">
        <v>257</v>
      </c>
      <c r="D278" s="10">
        <v>6429</v>
      </c>
      <c r="E278" s="10">
        <v>1507</v>
      </c>
      <c r="F278" s="10">
        <v>6000</v>
      </c>
      <c r="G278" s="10">
        <v>13936</v>
      </c>
      <c r="H278" s="10">
        <v>88056</v>
      </c>
      <c r="I278" s="10">
        <v>11819</v>
      </c>
      <c r="J278" s="10">
        <v>99875</v>
      </c>
      <c r="K278" s="10">
        <v>98573</v>
      </c>
      <c r="L278" s="10">
        <v>212384</v>
      </c>
      <c r="M278" s="6">
        <v>25369</v>
      </c>
      <c r="N278" s="472">
        <f t="shared" si="10"/>
        <v>8.371792344987977</v>
      </c>
    </row>
    <row r="279" spans="1:14" ht="15" thickBot="1" x14ac:dyDescent="0.35">
      <c r="A279" s="4" t="s">
        <v>3375</v>
      </c>
      <c r="B279" s="3" t="s">
        <v>301</v>
      </c>
      <c r="C279" s="4" t="s">
        <v>257</v>
      </c>
      <c r="D279" s="10">
        <v>76333</v>
      </c>
      <c r="E279" s="10">
        <v>18576</v>
      </c>
      <c r="F279" s="10">
        <v>12525</v>
      </c>
      <c r="G279" s="10">
        <v>107434</v>
      </c>
      <c r="H279" s="10">
        <v>571491</v>
      </c>
      <c r="I279" s="10">
        <v>69473</v>
      </c>
      <c r="J279" s="10">
        <v>640964</v>
      </c>
      <c r="K279" s="10">
        <v>312759</v>
      </c>
      <c r="L279" s="10">
        <v>1061157</v>
      </c>
      <c r="M279" s="6">
        <v>22258</v>
      </c>
      <c r="N279" s="472">
        <f t="shared" si="10"/>
        <v>47.675307754515231</v>
      </c>
    </row>
    <row r="280" spans="1:14" ht="15" thickBot="1" x14ac:dyDescent="0.35">
      <c r="A280" s="4" t="s">
        <v>3376</v>
      </c>
      <c r="B280" s="3" t="s">
        <v>302</v>
      </c>
      <c r="C280" s="4" t="s">
        <v>257</v>
      </c>
      <c r="D280" s="10">
        <v>29175</v>
      </c>
      <c r="E280" s="10">
        <v>4337</v>
      </c>
      <c r="F280" s="10">
        <v>5914</v>
      </c>
      <c r="G280" s="10">
        <v>39426</v>
      </c>
      <c r="H280" s="10">
        <v>203215</v>
      </c>
      <c r="I280" s="10">
        <v>31937</v>
      </c>
      <c r="J280" s="10">
        <v>235152</v>
      </c>
      <c r="K280" s="10">
        <v>91241</v>
      </c>
      <c r="L280" s="10">
        <v>365819</v>
      </c>
      <c r="M280" s="6">
        <v>14545</v>
      </c>
      <c r="N280" s="472">
        <f t="shared" si="10"/>
        <v>25.150842213819182</v>
      </c>
    </row>
    <row r="281" spans="1:14" ht="15" thickBot="1" x14ac:dyDescent="0.35">
      <c r="A281" s="4" t="s">
        <v>3377</v>
      </c>
      <c r="B281" s="3" t="s">
        <v>303</v>
      </c>
      <c r="C281" s="4" t="s">
        <v>257</v>
      </c>
      <c r="D281" s="10">
        <v>32044</v>
      </c>
      <c r="E281" s="10">
        <v>5023</v>
      </c>
      <c r="F281" s="10">
        <v>3868</v>
      </c>
      <c r="G281" s="10">
        <v>40935</v>
      </c>
      <c r="H281" s="10">
        <v>230092</v>
      </c>
      <c r="I281" s="10">
        <v>90848</v>
      </c>
      <c r="J281" s="10">
        <v>320940</v>
      </c>
      <c r="K281" s="10">
        <v>63211</v>
      </c>
      <c r="L281" s="10">
        <v>425086</v>
      </c>
      <c r="M281" s="6">
        <v>13452</v>
      </c>
      <c r="N281" s="472">
        <f t="shared" si="10"/>
        <v>31.600208147487361</v>
      </c>
    </row>
    <row r="282" spans="1:14" ht="15" thickBot="1" x14ac:dyDescent="0.35">
      <c r="A282" s="4" t="s">
        <v>3378</v>
      </c>
      <c r="B282" s="3" t="s">
        <v>304</v>
      </c>
      <c r="C282" s="4" t="s">
        <v>257</v>
      </c>
      <c r="D282" s="10">
        <v>87722</v>
      </c>
      <c r="E282" s="10">
        <v>57482</v>
      </c>
      <c r="F282" s="10">
        <v>7120</v>
      </c>
      <c r="G282" s="10">
        <v>152324</v>
      </c>
      <c r="H282" s="10">
        <v>600648</v>
      </c>
      <c r="I282" s="10">
        <v>284427</v>
      </c>
      <c r="J282" s="10">
        <v>885075</v>
      </c>
      <c r="K282" s="10">
        <v>365363</v>
      </c>
      <c r="L282" s="10">
        <v>1402762</v>
      </c>
      <c r="M282" s="6">
        <v>22995</v>
      </c>
      <c r="N282" s="472">
        <f t="shared" si="10"/>
        <v>61.00291367688628</v>
      </c>
    </row>
    <row r="283" spans="1:14" ht="15" thickBot="1" x14ac:dyDescent="0.35">
      <c r="A283" s="4" t="s">
        <v>3379</v>
      </c>
      <c r="B283" s="3" t="s">
        <v>305</v>
      </c>
      <c r="C283" s="4" t="s">
        <v>257</v>
      </c>
      <c r="D283" s="10">
        <v>53500</v>
      </c>
      <c r="E283" s="10">
        <v>15500</v>
      </c>
      <c r="F283" s="10">
        <v>4880</v>
      </c>
      <c r="G283" s="10">
        <v>73880</v>
      </c>
      <c r="H283" s="10">
        <v>562664</v>
      </c>
      <c r="I283" s="10">
        <v>104958</v>
      </c>
      <c r="J283" s="10">
        <v>667622</v>
      </c>
      <c r="K283" s="10">
        <v>203465</v>
      </c>
      <c r="L283" s="10">
        <v>944967</v>
      </c>
      <c r="M283" s="6">
        <v>14948</v>
      </c>
      <c r="N283" s="472">
        <f t="shared" si="10"/>
        <v>63.216952100615465</v>
      </c>
    </row>
    <row r="284" spans="1:14" ht="15" thickBot="1" x14ac:dyDescent="0.35">
      <c r="A284" s="4" t="s">
        <v>3380</v>
      </c>
      <c r="B284" s="3" t="s">
        <v>306</v>
      </c>
      <c r="C284" s="4" t="s">
        <v>257</v>
      </c>
      <c r="D284" s="10">
        <v>30952</v>
      </c>
      <c r="E284" s="10">
        <v>11026</v>
      </c>
      <c r="F284" s="10">
        <v>8052</v>
      </c>
      <c r="G284" s="10">
        <v>50030</v>
      </c>
      <c r="H284" s="10">
        <v>383745</v>
      </c>
      <c r="I284" s="10">
        <v>91406</v>
      </c>
      <c r="J284" s="10">
        <v>475151</v>
      </c>
      <c r="K284" s="10">
        <v>170890</v>
      </c>
      <c r="L284" s="10">
        <v>696071</v>
      </c>
      <c r="M284" s="6">
        <v>18393</v>
      </c>
      <c r="N284" s="472">
        <f t="shared" si="10"/>
        <v>37.844342956559558</v>
      </c>
    </row>
    <row r="285" spans="1:14" ht="15" thickBot="1" x14ac:dyDescent="0.35">
      <c r="A285" s="4" t="s">
        <v>3381</v>
      </c>
      <c r="B285" s="3" t="s">
        <v>307</v>
      </c>
      <c r="C285" s="4" t="s">
        <v>257</v>
      </c>
      <c r="D285" s="10">
        <v>29125</v>
      </c>
      <c r="E285" s="10">
        <v>4275</v>
      </c>
      <c r="F285" s="10">
        <v>725</v>
      </c>
      <c r="G285" s="10">
        <v>34125</v>
      </c>
      <c r="H285" s="10">
        <v>173819</v>
      </c>
      <c r="I285" s="10">
        <v>92306</v>
      </c>
      <c r="J285" s="10">
        <v>266125</v>
      </c>
      <c r="K285" s="10">
        <v>53234</v>
      </c>
      <c r="L285" s="10">
        <v>353484</v>
      </c>
      <c r="M285" s="6">
        <v>14384</v>
      </c>
      <c r="N285" s="472">
        <f t="shared" si="10"/>
        <v>24.574805339265851</v>
      </c>
    </row>
    <row r="286" spans="1:14" ht="15" thickBot="1" x14ac:dyDescent="0.35">
      <c r="A286" s="4" t="s">
        <v>3382</v>
      </c>
      <c r="B286" s="3" t="s">
        <v>308</v>
      </c>
      <c r="C286" s="4" t="s">
        <v>257</v>
      </c>
      <c r="D286" s="10">
        <v>31000</v>
      </c>
      <c r="E286" s="10">
        <v>9400</v>
      </c>
      <c r="F286" s="10">
        <v>1300</v>
      </c>
      <c r="G286" s="10">
        <v>41700</v>
      </c>
      <c r="H286" s="10">
        <v>179130</v>
      </c>
      <c r="I286" s="10">
        <v>35759</v>
      </c>
      <c r="J286" s="10">
        <v>214889</v>
      </c>
      <c r="K286" s="10">
        <v>92785</v>
      </c>
      <c r="L286" s="10">
        <v>349374</v>
      </c>
      <c r="M286" s="6">
        <v>17511</v>
      </c>
      <c r="N286" s="472">
        <f t="shared" si="10"/>
        <v>19.951687510707554</v>
      </c>
    </row>
    <row r="287" spans="1:14" ht="15" thickBot="1" x14ac:dyDescent="0.35">
      <c r="A287" s="4" t="s">
        <v>3383</v>
      </c>
      <c r="B287" s="3" t="s">
        <v>309</v>
      </c>
      <c r="C287" s="4" t="s">
        <v>257</v>
      </c>
      <c r="D287" s="10">
        <v>49580</v>
      </c>
      <c r="E287" s="10">
        <v>15388</v>
      </c>
      <c r="F287" s="10">
        <v>7181</v>
      </c>
      <c r="G287" s="10">
        <v>72149</v>
      </c>
      <c r="H287" s="10">
        <v>518151</v>
      </c>
      <c r="I287" s="10">
        <v>113698</v>
      </c>
      <c r="J287" s="10">
        <v>631849</v>
      </c>
      <c r="K287" s="10">
        <v>281650</v>
      </c>
      <c r="L287" s="10">
        <v>985648</v>
      </c>
      <c r="M287" s="6">
        <v>15736</v>
      </c>
      <c r="N287" s="472">
        <f t="shared" si="10"/>
        <v>62.636502287747838</v>
      </c>
    </row>
    <row r="288" spans="1:14" ht="15" thickBot="1" x14ac:dyDescent="0.35">
      <c r="A288" s="4" t="s">
        <v>3384</v>
      </c>
      <c r="B288" s="3" t="s">
        <v>310</v>
      </c>
      <c r="C288" s="4" t="s">
        <v>257</v>
      </c>
      <c r="D288" s="10">
        <v>21185</v>
      </c>
      <c r="E288" s="10">
        <v>861</v>
      </c>
      <c r="F288" s="10">
        <v>4000</v>
      </c>
      <c r="G288" s="10">
        <v>26046</v>
      </c>
      <c r="H288" s="10">
        <v>80006</v>
      </c>
      <c r="I288" s="10">
        <v>7559</v>
      </c>
      <c r="J288" s="10">
        <v>87565</v>
      </c>
      <c r="K288" s="10">
        <v>46571</v>
      </c>
      <c r="L288" s="10">
        <v>160182</v>
      </c>
      <c r="M288" s="6">
        <v>13097</v>
      </c>
      <c r="N288" s="472">
        <f t="shared" si="10"/>
        <v>12.230434450637551</v>
      </c>
    </row>
    <row r="289" spans="1:14" ht="15" thickBot="1" x14ac:dyDescent="0.35">
      <c r="A289" s="4" t="s">
        <v>3385</v>
      </c>
      <c r="B289" s="3" t="s">
        <v>311</v>
      </c>
      <c r="C289" s="4" t="s">
        <v>257</v>
      </c>
      <c r="D289" s="10">
        <v>46757</v>
      </c>
      <c r="E289" s="10">
        <v>20418</v>
      </c>
      <c r="F289" s="10">
        <v>5000</v>
      </c>
      <c r="G289" s="10">
        <v>72175</v>
      </c>
      <c r="H289" s="10">
        <v>596815</v>
      </c>
      <c r="I289" s="10">
        <v>295049</v>
      </c>
      <c r="J289" s="10">
        <v>891864</v>
      </c>
      <c r="K289" s="10">
        <v>400594</v>
      </c>
      <c r="L289" s="10">
        <v>1364633</v>
      </c>
      <c r="M289" s="6">
        <v>22857</v>
      </c>
      <c r="N289" s="472">
        <f t="shared" si="10"/>
        <v>59.703066894168089</v>
      </c>
    </row>
    <row r="290" spans="1:14" ht="15" thickBot="1" x14ac:dyDescent="0.35">
      <c r="A290" s="4" t="s">
        <v>3386</v>
      </c>
      <c r="B290" s="3" t="s">
        <v>312</v>
      </c>
      <c r="C290" s="4" t="s">
        <v>257</v>
      </c>
      <c r="D290" s="10">
        <v>100446</v>
      </c>
      <c r="E290" s="10">
        <v>15648</v>
      </c>
      <c r="F290" s="10">
        <v>15548</v>
      </c>
      <c r="G290" s="10">
        <v>131642</v>
      </c>
      <c r="H290" s="10">
        <v>536911</v>
      </c>
      <c r="I290" s="10">
        <v>112324</v>
      </c>
      <c r="J290" s="10">
        <v>649235</v>
      </c>
      <c r="K290" s="10">
        <v>301474</v>
      </c>
      <c r="L290" s="10">
        <v>1082351</v>
      </c>
      <c r="M290" s="6">
        <v>25686</v>
      </c>
      <c r="N290" s="472">
        <f t="shared" si="10"/>
        <v>42.137779335046332</v>
      </c>
    </row>
    <row r="291" spans="1:14" ht="15" thickBot="1" x14ac:dyDescent="0.35">
      <c r="A291" s="4" t="s">
        <v>3387</v>
      </c>
      <c r="B291" s="3" t="s">
        <v>313</v>
      </c>
      <c r="C291" s="4" t="s">
        <v>257</v>
      </c>
      <c r="D291" s="10">
        <v>34196</v>
      </c>
      <c r="E291" s="10">
        <v>0</v>
      </c>
      <c r="F291" s="10">
        <v>2800</v>
      </c>
      <c r="G291" s="10">
        <v>36996</v>
      </c>
      <c r="H291" s="10">
        <v>151714</v>
      </c>
      <c r="I291" s="10">
        <v>11195</v>
      </c>
      <c r="J291" s="10">
        <v>162909</v>
      </c>
      <c r="K291" s="10">
        <v>73212</v>
      </c>
      <c r="L291" s="10">
        <v>273117</v>
      </c>
      <c r="M291" s="6">
        <v>11448</v>
      </c>
      <c r="N291" s="472">
        <f t="shared" si="10"/>
        <v>23.857180293501049</v>
      </c>
    </row>
    <row r="292" spans="1:14" ht="15" thickBot="1" x14ac:dyDescent="0.35">
      <c r="A292" s="4" t="s">
        <v>3388</v>
      </c>
      <c r="B292" s="3" t="s">
        <v>314</v>
      </c>
      <c r="C292" s="4" t="s">
        <v>257</v>
      </c>
      <c r="D292" s="10">
        <v>57263</v>
      </c>
      <c r="E292" s="10">
        <v>11965</v>
      </c>
      <c r="F292" s="10">
        <v>23526</v>
      </c>
      <c r="G292" s="10">
        <v>92754</v>
      </c>
      <c r="H292" s="10">
        <v>327921</v>
      </c>
      <c r="I292" s="10">
        <v>92393</v>
      </c>
      <c r="J292" s="10">
        <v>420314</v>
      </c>
      <c r="K292" s="10">
        <v>119211</v>
      </c>
      <c r="L292" s="10">
        <v>632279</v>
      </c>
      <c r="M292" s="6">
        <v>24164</v>
      </c>
      <c r="N292" s="472">
        <f t="shared" si="10"/>
        <v>26.166156265518953</v>
      </c>
    </row>
    <row r="293" spans="1:14" ht="15" thickBot="1" x14ac:dyDescent="0.35">
      <c r="A293" s="4" t="s">
        <v>3389</v>
      </c>
      <c r="B293" s="3" t="s">
        <v>315</v>
      </c>
      <c r="C293" s="4" t="s">
        <v>257</v>
      </c>
      <c r="D293" s="10">
        <v>42091</v>
      </c>
      <c r="E293" s="10">
        <v>8600</v>
      </c>
      <c r="F293" s="10">
        <v>27147</v>
      </c>
      <c r="G293" s="10">
        <v>77838</v>
      </c>
      <c r="H293" s="10">
        <v>226243</v>
      </c>
      <c r="I293" s="10">
        <v>42790</v>
      </c>
      <c r="J293" s="10">
        <v>269033</v>
      </c>
      <c r="K293" s="10">
        <v>159402</v>
      </c>
      <c r="L293" s="10">
        <v>506273</v>
      </c>
      <c r="M293" s="6">
        <v>14230</v>
      </c>
      <c r="N293" s="472">
        <f t="shared" si="10"/>
        <v>35.577863668306392</v>
      </c>
    </row>
    <row r="294" spans="1:14" ht="15" thickBot="1" x14ac:dyDescent="0.35">
      <c r="A294" s="4" t="s">
        <v>3390</v>
      </c>
      <c r="B294" s="3" t="s">
        <v>316</v>
      </c>
      <c r="C294" s="4" t="s">
        <v>257</v>
      </c>
      <c r="D294" s="10">
        <v>52860</v>
      </c>
      <c r="E294" s="10">
        <v>17620</v>
      </c>
      <c r="F294" s="10">
        <v>6779</v>
      </c>
      <c r="G294" s="10">
        <v>77259</v>
      </c>
      <c r="H294" s="10">
        <v>558666</v>
      </c>
      <c r="I294" s="10">
        <v>72597</v>
      </c>
      <c r="J294" s="10">
        <v>631263</v>
      </c>
      <c r="K294" s="10">
        <v>597333</v>
      </c>
      <c r="L294" s="10">
        <v>1305855</v>
      </c>
      <c r="M294" s="6">
        <v>20526</v>
      </c>
      <c r="N294" s="472">
        <f t="shared" si="10"/>
        <v>63.619555685472086</v>
      </c>
    </row>
    <row r="295" spans="1:14" ht="15" thickBot="1" x14ac:dyDescent="0.35">
      <c r="A295" s="4" t="s">
        <v>3391</v>
      </c>
      <c r="B295" s="3" t="s">
        <v>317</v>
      </c>
      <c r="C295" s="4" t="s">
        <v>257</v>
      </c>
      <c r="D295" s="10">
        <v>37871</v>
      </c>
      <c r="E295" s="10">
        <v>16829</v>
      </c>
      <c r="F295" s="10">
        <v>4000</v>
      </c>
      <c r="G295" s="10">
        <v>58700</v>
      </c>
      <c r="H295" s="10">
        <v>427605</v>
      </c>
      <c r="I295" s="10">
        <v>83177</v>
      </c>
      <c r="J295" s="10">
        <v>510782</v>
      </c>
      <c r="K295" s="10">
        <v>153817</v>
      </c>
      <c r="L295" s="10">
        <v>723299</v>
      </c>
      <c r="M295" s="6">
        <v>13579</v>
      </c>
      <c r="N295" s="472">
        <f t="shared" si="10"/>
        <v>53.265998968996243</v>
      </c>
    </row>
    <row r="296" spans="1:14" ht="15" thickBot="1" x14ac:dyDescent="0.35">
      <c r="A296" s="4" t="s">
        <v>3392</v>
      </c>
      <c r="B296" s="3" t="s">
        <v>318</v>
      </c>
      <c r="C296" s="4" t="s">
        <v>257</v>
      </c>
      <c r="D296" s="10">
        <v>43372</v>
      </c>
      <c r="E296" s="10">
        <v>15272</v>
      </c>
      <c r="F296" s="10">
        <v>6000</v>
      </c>
      <c r="G296" s="10">
        <v>64644</v>
      </c>
      <c r="H296" s="10">
        <v>386849</v>
      </c>
      <c r="I296" s="10">
        <v>112785</v>
      </c>
      <c r="J296" s="10">
        <v>499634</v>
      </c>
      <c r="K296" s="10">
        <v>182623</v>
      </c>
      <c r="L296" s="10">
        <v>746901</v>
      </c>
      <c r="M296" s="6">
        <v>14568</v>
      </c>
      <c r="N296" s="472">
        <f t="shared" si="10"/>
        <v>51.269975288303129</v>
      </c>
    </row>
    <row r="297" spans="1:14" ht="15" thickBot="1" x14ac:dyDescent="0.35">
      <c r="A297" s="4" t="s">
        <v>3393</v>
      </c>
      <c r="B297" s="3" t="s">
        <v>319</v>
      </c>
      <c r="C297" s="4" t="s">
        <v>257</v>
      </c>
      <c r="D297" s="10">
        <v>32948</v>
      </c>
      <c r="E297" s="10">
        <v>19222</v>
      </c>
      <c r="F297" s="10">
        <v>11758</v>
      </c>
      <c r="G297" s="10">
        <v>63928</v>
      </c>
      <c r="H297" s="10">
        <v>264477</v>
      </c>
      <c r="I297" s="10">
        <v>46901</v>
      </c>
      <c r="J297" s="10">
        <v>311378</v>
      </c>
      <c r="K297" s="10">
        <v>138437</v>
      </c>
      <c r="L297" s="10">
        <v>513743</v>
      </c>
      <c r="M297" s="6">
        <v>12798</v>
      </c>
      <c r="N297" s="472">
        <f t="shared" si="10"/>
        <v>40.142444131895608</v>
      </c>
    </row>
    <row r="298" spans="1:14" ht="15" thickBot="1" x14ac:dyDescent="0.35">
      <c r="A298" s="4" t="s">
        <v>3394</v>
      </c>
      <c r="B298" s="3" t="s">
        <v>320</v>
      </c>
      <c r="C298" s="4" t="s">
        <v>257</v>
      </c>
      <c r="D298" s="10">
        <v>36906</v>
      </c>
      <c r="E298" s="10">
        <v>15819</v>
      </c>
      <c r="F298" s="10">
        <v>725</v>
      </c>
      <c r="G298" s="10">
        <v>53450</v>
      </c>
      <c r="H298" s="10">
        <v>213048</v>
      </c>
      <c r="I298" s="10">
        <v>46340</v>
      </c>
      <c r="J298" s="10">
        <v>259388</v>
      </c>
      <c r="K298" s="10">
        <v>156519</v>
      </c>
      <c r="L298" s="10">
        <v>469357</v>
      </c>
      <c r="M298" s="6">
        <v>13912</v>
      </c>
      <c r="N298" s="472">
        <f t="shared" si="10"/>
        <v>33.737564692351924</v>
      </c>
    </row>
    <row r="299" spans="1:14" ht="15" thickBot="1" x14ac:dyDescent="0.35">
      <c r="A299" s="4" t="s">
        <v>3395</v>
      </c>
      <c r="B299" s="3" t="s">
        <v>321</v>
      </c>
      <c r="C299" s="4" t="s">
        <v>257</v>
      </c>
      <c r="D299" s="10">
        <v>43525</v>
      </c>
      <c r="E299" s="10">
        <v>3500</v>
      </c>
      <c r="F299" s="10">
        <v>19010</v>
      </c>
      <c r="G299" s="10">
        <v>66035</v>
      </c>
      <c r="H299" s="10">
        <v>428999</v>
      </c>
      <c r="I299" s="10">
        <v>9856</v>
      </c>
      <c r="J299" s="10">
        <v>438855</v>
      </c>
      <c r="K299" s="10">
        <v>207295</v>
      </c>
      <c r="L299" s="10">
        <v>712185</v>
      </c>
      <c r="M299" s="6">
        <v>14878</v>
      </c>
      <c r="N299" s="472">
        <f t="shared" si="10"/>
        <v>47.868329076488777</v>
      </c>
    </row>
    <row r="300" spans="1:14" ht="15" thickBot="1" x14ac:dyDescent="0.35">
      <c r="A300" s="4" t="s">
        <v>3396</v>
      </c>
      <c r="B300" s="3" t="s">
        <v>322</v>
      </c>
      <c r="C300" s="4" t="s">
        <v>257</v>
      </c>
      <c r="D300" s="10">
        <v>25478</v>
      </c>
      <c r="E300" s="10">
        <v>4392</v>
      </c>
      <c r="F300" s="10">
        <v>0</v>
      </c>
      <c r="G300" s="10">
        <v>29870</v>
      </c>
      <c r="H300" s="10">
        <v>113551</v>
      </c>
      <c r="I300" s="10">
        <v>64731</v>
      </c>
      <c r="J300" s="10">
        <v>178282</v>
      </c>
      <c r="K300" s="10">
        <v>82744</v>
      </c>
      <c r="L300" s="10">
        <v>290896</v>
      </c>
      <c r="M300" s="6">
        <v>12486</v>
      </c>
      <c r="N300" s="472">
        <f t="shared" si="10"/>
        <v>23.297773506327086</v>
      </c>
    </row>
    <row r="301" spans="1:14" ht="15" thickBot="1" x14ac:dyDescent="0.35">
      <c r="A301" s="4" t="s">
        <v>3397</v>
      </c>
      <c r="B301" s="3" t="s">
        <v>323</v>
      </c>
      <c r="C301" s="4" t="s">
        <v>257</v>
      </c>
      <c r="D301" s="10">
        <v>51568</v>
      </c>
      <c r="E301" s="10">
        <v>30704</v>
      </c>
      <c r="F301" s="10">
        <v>8650</v>
      </c>
      <c r="G301" s="10">
        <v>90922</v>
      </c>
      <c r="H301" s="10">
        <v>550510</v>
      </c>
      <c r="I301" s="10">
        <v>103655</v>
      </c>
      <c r="J301" s="10">
        <v>654165</v>
      </c>
      <c r="K301" s="10">
        <v>258934</v>
      </c>
      <c r="L301" s="10">
        <v>1004021</v>
      </c>
      <c r="M301" s="6">
        <v>16753</v>
      </c>
      <c r="N301" s="472">
        <f t="shared" si="10"/>
        <v>59.930818360890584</v>
      </c>
    </row>
    <row r="302" spans="1:14" ht="15" thickBot="1" x14ac:dyDescent="0.35">
      <c r="A302" s="4" t="s">
        <v>3398</v>
      </c>
      <c r="B302" s="3" t="s">
        <v>324</v>
      </c>
      <c r="C302" s="4" t="s">
        <v>257</v>
      </c>
      <c r="D302" s="10">
        <v>66514</v>
      </c>
      <c r="E302" s="10">
        <v>17549</v>
      </c>
      <c r="F302" s="10">
        <v>33679</v>
      </c>
      <c r="G302" s="10">
        <v>117742</v>
      </c>
      <c r="H302" s="10">
        <v>560345</v>
      </c>
      <c r="I302" s="10">
        <v>170976</v>
      </c>
      <c r="J302" s="10">
        <v>731321</v>
      </c>
      <c r="K302" s="10">
        <v>295855</v>
      </c>
      <c r="L302" s="10">
        <v>1144918</v>
      </c>
      <c r="M302" s="6">
        <v>14300</v>
      </c>
      <c r="N302" s="472">
        <f t="shared" si="10"/>
        <v>80.064195804195805</v>
      </c>
    </row>
    <row r="303" spans="1:14" ht="15" thickBot="1" x14ac:dyDescent="0.35">
      <c r="A303" s="4" t="s">
        <v>3399</v>
      </c>
      <c r="B303" s="3" t="s">
        <v>325</v>
      </c>
      <c r="C303" s="4" t="s">
        <v>257</v>
      </c>
      <c r="D303" s="10">
        <v>39185</v>
      </c>
      <c r="E303" s="10">
        <v>23127</v>
      </c>
      <c r="F303" s="10">
        <v>8077</v>
      </c>
      <c r="G303" s="10">
        <v>70389</v>
      </c>
      <c r="H303" s="10">
        <v>346548</v>
      </c>
      <c r="I303" s="10">
        <v>78360</v>
      </c>
      <c r="J303" s="10">
        <v>424908</v>
      </c>
      <c r="K303" s="10">
        <v>110163</v>
      </c>
      <c r="L303" s="10">
        <v>605460</v>
      </c>
      <c r="M303" s="6">
        <v>13940</v>
      </c>
      <c r="N303" s="472">
        <f t="shared" si="10"/>
        <v>43.433285509325678</v>
      </c>
    </row>
    <row r="304" spans="1:14" ht="15" thickBot="1" x14ac:dyDescent="0.35">
      <c r="A304" s="4" t="s">
        <v>3400</v>
      </c>
      <c r="B304" s="3" t="s">
        <v>326</v>
      </c>
      <c r="C304" s="4" t="s">
        <v>257</v>
      </c>
      <c r="D304" s="10">
        <v>32188</v>
      </c>
      <c r="E304" s="10">
        <v>9769</v>
      </c>
      <c r="F304" s="10">
        <v>5741</v>
      </c>
      <c r="G304" s="10">
        <v>47698</v>
      </c>
      <c r="H304" s="10">
        <v>266180</v>
      </c>
      <c r="I304" s="10">
        <v>110524</v>
      </c>
      <c r="J304" s="10">
        <v>376704</v>
      </c>
      <c r="K304" s="10">
        <v>154487</v>
      </c>
      <c r="L304" s="10">
        <v>578889</v>
      </c>
      <c r="M304" s="6">
        <v>17937</v>
      </c>
      <c r="N304" s="472">
        <f t="shared" si="10"/>
        <v>32.273457099849473</v>
      </c>
    </row>
    <row r="305" spans="1:14" ht="15" thickBot="1" x14ac:dyDescent="0.35">
      <c r="A305" s="4" t="s">
        <v>3401</v>
      </c>
      <c r="B305" s="3" t="s">
        <v>327</v>
      </c>
      <c r="C305" s="4" t="s">
        <v>257</v>
      </c>
      <c r="D305" s="10">
        <v>75000</v>
      </c>
      <c r="E305" s="10">
        <v>35000</v>
      </c>
      <c r="F305" s="10">
        <v>0</v>
      </c>
      <c r="G305" s="10">
        <v>110000</v>
      </c>
      <c r="H305" s="10">
        <v>375753</v>
      </c>
      <c r="I305" s="10">
        <v>52596</v>
      </c>
      <c r="J305" s="10">
        <v>428349</v>
      </c>
      <c r="K305" s="10">
        <v>179501</v>
      </c>
      <c r="L305" s="10">
        <v>717850</v>
      </c>
      <c r="M305" s="6">
        <v>18134</v>
      </c>
      <c r="N305" s="472">
        <f t="shared" si="10"/>
        <v>39.585860813940663</v>
      </c>
    </row>
    <row r="306" spans="1:14" ht="15" thickBot="1" x14ac:dyDescent="0.35">
      <c r="A306" s="4" t="s">
        <v>3402</v>
      </c>
      <c r="B306" s="3" t="s">
        <v>328</v>
      </c>
      <c r="C306" s="4" t="s">
        <v>257</v>
      </c>
      <c r="D306" s="10">
        <v>1576</v>
      </c>
      <c r="E306" s="10">
        <v>36</v>
      </c>
      <c r="F306" s="10">
        <v>16009</v>
      </c>
      <c r="G306" s="10">
        <v>17621</v>
      </c>
      <c r="H306" s="10">
        <v>77312</v>
      </c>
      <c r="I306" s="10">
        <v>47678</v>
      </c>
      <c r="J306" s="10">
        <v>124990</v>
      </c>
      <c r="K306" s="10">
        <v>891</v>
      </c>
      <c r="L306" s="10">
        <v>143502</v>
      </c>
      <c r="M306" s="6">
        <v>16881</v>
      </c>
      <c r="N306" s="472">
        <f t="shared" si="10"/>
        <v>8.5007997156566546</v>
      </c>
    </row>
    <row r="307" spans="1:14" ht="15" thickBot="1" x14ac:dyDescent="0.35">
      <c r="A307" s="4" t="s">
        <v>3403</v>
      </c>
      <c r="B307" s="3" t="s">
        <v>329</v>
      </c>
      <c r="C307" s="4" t="s">
        <v>257</v>
      </c>
      <c r="D307" s="10">
        <v>71094</v>
      </c>
      <c r="E307" s="10">
        <v>5304</v>
      </c>
      <c r="F307" s="10">
        <v>5200</v>
      </c>
      <c r="G307" s="10">
        <v>81598</v>
      </c>
      <c r="H307" s="10">
        <v>196964</v>
      </c>
      <c r="I307" s="10">
        <v>30829</v>
      </c>
      <c r="J307" s="10">
        <v>227793</v>
      </c>
      <c r="K307" s="10">
        <v>173284</v>
      </c>
      <c r="L307" s="10">
        <v>482675</v>
      </c>
      <c r="M307" s="6">
        <v>14253</v>
      </c>
      <c r="N307" s="472">
        <f t="shared" si="10"/>
        <v>33.864800392899738</v>
      </c>
    </row>
    <row r="308" spans="1:14" ht="15" thickBot="1" x14ac:dyDescent="0.35">
      <c r="A308" s="4" t="s">
        <v>3404</v>
      </c>
      <c r="B308" s="3" t="s">
        <v>330</v>
      </c>
      <c r="C308" s="4" t="s">
        <v>257</v>
      </c>
      <c r="D308" s="10">
        <v>18583</v>
      </c>
      <c r="E308" s="10">
        <v>8880</v>
      </c>
      <c r="F308" s="10">
        <v>2000</v>
      </c>
      <c r="G308" s="10">
        <v>29463</v>
      </c>
      <c r="H308" s="10">
        <v>170863</v>
      </c>
      <c r="I308" s="10">
        <v>30099</v>
      </c>
      <c r="J308" s="10">
        <v>200962</v>
      </c>
      <c r="K308" s="10">
        <v>138545</v>
      </c>
      <c r="L308" s="10">
        <v>368970</v>
      </c>
      <c r="M308" s="6">
        <v>12238</v>
      </c>
      <c r="N308" s="472">
        <f t="shared" si="10"/>
        <v>30.149534237620525</v>
      </c>
    </row>
    <row r="309" spans="1:14" ht="15" thickBot="1" x14ac:dyDescent="0.35">
      <c r="A309" s="4" t="s">
        <v>3405</v>
      </c>
      <c r="B309" s="3" t="s">
        <v>331</v>
      </c>
      <c r="C309" s="4" t="s">
        <v>257</v>
      </c>
      <c r="D309" s="10">
        <v>32100</v>
      </c>
      <c r="E309" s="10">
        <v>6510</v>
      </c>
      <c r="F309" s="10">
        <v>4400</v>
      </c>
      <c r="G309" s="10">
        <v>43010</v>
      </c>
      <c r="H309" s="10">
        <v>244461</v>
      </c>
      <c r="I309" s="10">
        <v>106765</v>
      </c>
      <c r="J309" s="10">
        <v>351226</v>
      </c>
      <c r="K309" s="10">
        <v>134185</v>
      </c>
      <c r="L309" s="10">
        <v>528421</v>
      </c>
      <c r="M309" s="6">
        <v>17593</v>
      </c>
      <c r="N309" s="472">
        <f t="shared" si="10"/>
        <v>30.035866537827545</v>
      </c>
    </row>
    <row r="310" spans="1:14" ht="15" thickBot="1" x14ac:dyDescent="0.35">
      <c r="A310" s="4" t="s">
        <v>3406</v>
      </c>
      <c r="B310" s="474" t="s">
        <v>332</v>
      </c>
      <c r="C310" s="4" t="s">
        <v>257</v>
      </c>
      <c r="D310" s="10">
        <v>55659</v>
      </c>
      <c r="E310" s="10">
        <v>16496</v>
      </c>
      <c r="F310" s="10">
        <v>4500</v>
      </c>
      <c r="G310" s="10">
        <v>76655</v>
      </c>
      <c r="H310" s="10">
        <v>302740</v>
      </c>
      <c r="I310" s="10">
        <v>147167</v>
      </c>
      <c r="J310" s="10">
        <v>449907</v>
      </c>
      <c r="K310" s="10">
        <v>206218</v>
      </c>
      <c r="L310" s="10">
        <v>732780</v>
      </c>
      <c r="M310" s="6">
        <v>13498</v>
      </c>
      <c r="N310" s="472">
        <f t="shared" si="10"/>
        <v>54.288042672988588</v>
      </c>
    </row>
    <row r="311" spans="1:14" x14ac:dyDescent="0.3">
      <c r="B311" s="127" t="s">
        <v>3562</v>
      </c>
      <c r="C311" s="125"/>
      <c r="D311" s="483">
        <f t="shared" ref="D311:M311" si="11">SUM(D236:D310)</f>
        <v>2979182</v>
      </c>
      <c r="E311" s="483">
        <f t="shared" si="11"/>
        <v>890818</v>
      </c>
      <c r="F311" s="483">
        <f t="shared" si="11"/>
        <v>593819</v>
      </c>
      <c r="G311" s="483">
        <f t="shared" si="11"/>
        <v>4463819</v>
      </c>
      <c r="H311" s="483">
        <f t="shared" si="11"/>
        <v>22653659</v>
      </c>
      <c r="I311" s="483">
        <f t="shared" si="11"/>
        <v>5870669</v>
      </c>
      <c r="J311" s="483">
        <f t="shared" si="11"/>
        <v>28524328</v>
      </c>
      <c r="K311" s="483">
        <f t="shared" si="11"/>
        <v>12559724</v>
      </c>
      <c r="L311" s="483">
        <f t="shared" si="11"/>
        <v>45547871</v>
      </c>
      <c r="M311" s="90">
        <f t="shared" si="11"/>
        <v>1297120</v>
      </c>
      <c r="N311" s="484"/>
    </row>
    <row r="312" spans="1:14" ht="15" thickBot="1" x14ac:dyDescent="0.35">
      <c r="B312" s="128" t="s">
        <v>3563</v>
      </c>
      <c r="C312" s="126"/>
      <c r="D312" s="485">
        <f>D311/75</f>
        <v>39722.426666666666</v>
      </c>
      <c r="E312" s="485">
        <f t="shared" ref="E312:M312" si="12">E311/75</f>
        <v>11877.573333333334</v>
      </c>
      <c r="F312" s="485">
        <f t="shared" si="12"/>
        <v>7917.586666666667</v>
      </c>
      <c r="G312" s="485">
        <f t="shared" si="12"/>
        <v>59517.58666666667</v>
      </c>
      <c r="H312" s="485">
        <f t="shared" si="12"/>
        <v>302048.78666666668</v>
      </c>
      <c r="I312" s="485">
        <f t="shared" si="12"/>
        <v>78275.58666666667</v>
      </c>
      <c r="J312" s="485">
        <f t="shared" si="12"/>
        <v>380324.37333333335</v>
      </c>
      <c r="K312" s="485">
        <f t="shared" si="12"/>
        <v>167462.98666666666</v>
      </c>
      <c r="L312" s="485">
        <f t="shared" si="12"/>
        <v>607304.94666666666</v>
      </c>
      <c r="M312" s="122">
        <f t="shared" si="12"/>
        <v>17294.933333333334</v>
      </c>
      <c r="N312" s="486">
        <f>L311/M311</f>
        <v>35.114616226717651</v>
      </c>
    </row>
    <row r="313" spans="1:14" ht="15" thickBot="1" x14ac:dyDescent="0.35">
      <c r="B313" s="22"/>
      <c r="C313" s="4"/>
      <c r="D313" s="10"/>
      <c r="E313" s="10"/>
      <c r="F313" s="10"/>
      <c r="G313" s="10"/>
      <c r="H313" s="10"/>
      <c r="I313" s="10"/>
      <c r="J313" s="10"/>
      <c r="K313" s="10"/>
      <c r="L313" s="10"/>
      <c r="M313" s="6"/>
      <c r="N313" s="472"/>
    </row>
    <row r="314" spans="1:14" ht="15" thickBot="1" x14ac:dyDescent="0.35">
      <c r="A314" s="4" t="s">
        <v>3289</v>
      </c>
      <c r="B314" s="473" t="s">
        <v>333</v>
      </c>
      <c r="C314" s="4" t="s">
        <v>334</v>
      </c>
      <c r="D314" s="10">
        <v>69762</v>
      </c>
      <c r="E314" s="10">
        <v>12597</v>
      </c>
      <c r="F314" s="10">
        <v>0</v>
      </c>
      <c r="G314" s="10">
        <v>82359</v>
      </c>
      <c r="H314" s="10">
        <v>133314</v>
      </c>
      <c r="I314" s="10">
        <v>12175</v>
      </c>
      <c r="J314" s="10">
        <v>145489</v>
      </c>
      <c r="K314" s="10">
        <v>72927</v>
      </c>
      <c r="L314" s="10">
        <v>300775</v>
      </c>
      <c r="M314" s="6">
        <v>28283</v>
      </c>
      <c r="N314" s="472">
        <f t="shared" si="10"/>
        <v>10.634480076370965</v>
      </c>
    </row>
    <row r="315" spans="1:14" ht="15" thickBot="1" x14ac:dyDescent="0.35">
      <c r="A315" s="4" t="s">
        <v>3290</v>
      </c>
      <c r="B315" s="3" t="s">
        <v>335</v>
      </c>
      <c r="C315" s="4" t="s">
        <v>334</v>
      </c>
      <c r="D315" s="10">
        <v>51056</v>
      </c>
      <c r="E315" s="10">
        <v>1365</v>
      </c>
      <c r="F315" s="10">
        <v>21764</v>
      </c>
      <c r="G315" s="10">
        <v>74185</v>
      </c>
      <c r="H315" s="10">
        <v>520106</v>
      </c>
      <c r="I315" s="10">
        <v>160044</v>
      </c>
      <c r="J315" s="10">
        <v>680150</v>
      </c>
      <c r="K315" s="10">
        <v>168553</v>
      </c>
      <c r="L315" s="10">
        <v>922888</v>
      </c>
      <c r="M315" s="6">
        <v>29598</v>
      </c>
      <c r="N315" s="472">
        <f t="shared" si="10"/>
        <v>31.180755456449759</v>
      </c>
    </row>
    <row r="316" spans="1:14" ht="15" thickBot="1" x14ac:dyDescent="0.35">
      <c r="A316" s="4" t="s">
        <v>3291</v>
      </c>
      <c r="B316" s="3" t="s">
        <v>336</v>
      </c>
      <c r="C316" s="4" t="s">
        <v>334</v>
      </c>
      <c r="D316" s="10">
        <v>205578</v>
      </c>
      <c r="E316" s="10">
        <v>107923</v>
      </c>
      <c r="F316" s="10">
        <v>103209</v>
      </c>
      <c r="G316" s="10">
        <v>416710</v>
      </c>
      <c r="H316" s="10">
        <v>1229845</v>
      </c>
      <c r="I316" s="10">
        <v>702570</v>
      </c>
      <c r="J316" s="10">
        <v>1932415</v>
      </c>
      <c r="K316" s="10">
        <v>397326</v>
      </c>
      <c r="L316" s="10">
        <v>2746451</v>
      </c>
      <c r="M316" s="6">
        <v>35350</v>
      </c>
      <c r="N316" s="472">
        <f t="shared" si="10"/>
        <v>77.69309759547383</v>
      </c>
    </row>
    <row r="317" spans="1:14" ht="15" thickBot="1" x14ac:dyDescent="0.35">
      <c r="A317" s="4" t="s">
        <v>3292</v>
      </c>
      <c r="B317" s="3" t="s">
        <v>337</v>
      </c>
      <c r="C317" s="4" t="s">
        <v>334</v>
      </c>
      <c r="D317" s="10">
        <v>84112</v>
      </c>
      <c r="E317" s="10">
        <v>20357</v>
      </c>
      <c r="F317" s="10">
        <v>13576</v>
      </c>
      <c r="G317" s="10">
        <v>118045</v>
      </c>
      <c r="H317" s="10">
        <v>441529</v>
      </c>
      <c r="I317" s="10">
        <v>114303</v>
      </c>
      <c r="J317" s="10">
        <v>555832</v>
      </c>
      <c r="K317" s="10">
        <v>329579</v>
      </c>
      <c r="L317" s="10">
        <v>1003456</v>
      </c>
      <c r="M317" s="6">
        <v>42361</v>
      </c>
      <c r="N317" s="472">
        <f t="shared" si="10"/>
        <v>23.688203772337765</v>
      </c>
    </row>
    <row r="318" spans="1:14" ht="15" thickBot="1" x14ac:dyDescent="0.35">
      <c r="A318" s="4" t="s">
        <v>3293</v>
      </c>
      <c r="B318" s="3" t="s">
        <v>338</v>
      </c>
      <c r="C318" s="4" t="s">
        <v>334</v>
      </c>
      <c r="D318" s="10">
        <v>410399</v>
      </c>
      <c r="E318" s="10">
        <v>191995</v>
      </c>
      <c r="F318" s="10">
        <v>102055</v>
      </c>
      <c r="G318" s="10">
        <v>704449</v>
      </c>
      <c r="H318" s="10">
        <v>2475463</v>
      </c>
      <c r="I318" s="10">
        <v>901695</v>
      </c>
      <c r="J318" s="10">
        <v>3377158</v>
      </c>
      <c r="K318" s="10">
        <v>1252571</v>
      </c>
      <c r="L318" s="10">
        <v>5334178</v>
      </c>
      <c r="M318" s="6">
        <v>41070</v>
      </c>
      <c r="N318" s="472">
        <f t="shared" si="10"/>
        <v>129.88015583150718</v>
      </c>
    </row>
    <row r="319" spans="1:14" ht="15" thickBot="1" x14ac:dyDescent="0.35">
      <c r="A319" s="4" t="s">
        <v>3294</v>
      </c>
      <c r="B319" s="3" t="s">
        <v>339</v>
      </c>
      <c r="C319" s="4" t="s">
        <v>334</v>
      </c>
      <c r="D319" s="10">
        <v>48620</v>
      </c>
      <c r="E319" s="10">
        <v>8270</v>
      </c>
      <c r="F319" s="10">
        <v>3096</v>
      </c>
      <c r="G319" s="10">
        <v>59986</v>
      </c>
      <c r="H319" s="10">
        <v>562840</v>
      </c>
      <c r="I319" s="10">
        <v>60246</v>
      </c>
      <c r="J319" s="10">
        <v>623086</v>
      </c>
      <c r="K319" s="10">
        <v>192280</v>
      </c>
      <c r="L319" s="10">
        <v>875352</v>
      </c>
      <c r="M319" s="6">
        <v>46905</v>
      </c>
      <c r="N319" s="472">
        <f t="shared" si="10"/>
        <v>18.662232171410299</v>
      </c>
    </row>
    <row r="320" spans="1:14" ht="15" thickBot="1" x14ac:dyDescent="0.35">
      <c r="A320" s="4" t="s">
        <v>3295</v>
      </c>
      <c r="B320" s="3" t="s">
        <v>340</v>
      </c>
      <c r="C320" s="4" t="s">
        <v>334</v>
      </c>
      <c r="D320" s="10">
        <v>94002</v>
      </c>
      <c r="E320" s="10">
        <v>24338</v>
      </c>
      <c r="F320" s="10">
        <v>19803</v>
      </c>
      <c r="G320" s="10">
        <v>138143</v>
      </c>
      <c r="H320" s="10">
        <v>911374</v>
      </c>
      <c r="I320" s="10">
        <v>73742</v>
      </c>
      <c r="J320" s="10">
        <v>985116</v>
      </c>
      <c r="K320" s="10">
        <v>443731</v>
      </c>
      <c r="L320" s="10">
        <v>1566990</v>
      </c>
      <c r="M320" s="6">
        <v>43254</v>
      </c>
      <c r="N320" s="472">
        <f t="shared" si="10"/>
        <v>36.227632126508531</v>
      </c>
    </row>
    <row r="321" spans="1:14" ht="15" thickBot="1" x14ac:dyDescent="0.35">
      <c r="A321" s="4" t="s">
        <v>3296</v>
      </c>
      <c r="B321" s="3" t="s">
        <v>341</v>
      </c>
      <c r="C321" s="4" t="s">
        <v>334</v>
      </c>
      <c r="D321" s="10">
        <v>63853</v>
      </c>
      <c r="E321" s="10">
        <v>13829</v>
      </c>
      <c r="F321" s="10">
        <v>12925</v>
      </c>
      <c r="G321" s="10">
        <v>90607</v>
      </c>
      <c r="H321" s="10">
        <v>526587</v>
      </c>
      <c r="I321" s="10">
        <v>141693</v>
      </c>
      <c r="J321" s="10">
        <v>668280</v>
      </c>
      <c r="K321" s="10">
        <v>150742</v>
      </c>
      <c r="L321" s="10">
        <v>909629</v>
      </c>
      <c r="M321" s="6">
        <v>35087</v>
      </c>
      <c r="N321" s="472">
        <f t="shared" si="10"/>
        <v>25.924957961638214</v>
      </c>
    </row>
    <row r="322" spans="1:14" ht="15" thickBot="1" x14ac:dyDescent="0.35">
      <c r="A322" s="4" t="s">
        <v>3297</v>
      </c>
      <c r="B322" s="3" t="s">
        <v>342</v>
      </c>
      <c r="C322" s="4" t="s">
        <v>334</v>
      </c>
      <c r="D322" s="10">
        <v>70698</v>
      </c>
      <c r="E322" s="10">
        <v>35200</v>
      </c>
      <c r="F322" s="10">
        <v>14270</v>
      </c>
      <c r="G322" s="10">
        <v>120168</v>
      </c>
      <c r="H322" s="10">
        <v>448468</v>
      </c>
      <c r="I322" s="10">
        <v>120039</v>
      </c>
      <c r="J322" s="10">
        <v>568507</v>
      </c>
      <c r="K322" s="10">
        <v>252661</v>
      </c>
      <c r="L322" s="10">
        <v>941336</v>
      </c>
      <c r="M322" s="6">
        <v>38002</v>
      </c>
      <c r="N322" s="472">
        <f t="shared" si="10"/>
        <v>24.770696279143202</v>
      </c>
    </row>
    <row r="323" spans="1:14" ht="15" thickBot="1" x14ac:dyDescent="0.35">
      <c r="A323" s="4" t="s">
        <v>3298</v>
      </c>
      <c r="B323" s="3" t="s">
        <v>343</v>
      </c>
      <c r="C323" s="4" t="s">
        <v>334</v>
      </c>
      <c r="D323" s="10">
        <v>32357</v>
      </c>
      <c r="E323" s="10">
        <v>12422</v>
      </c>
      <c r="F323" s="10">
        <v>2937</v>
      </c>
      <c r="G323" s="10">
        <v>47716</v>
      </c>
      <c r="H323" s="10">
        <v>287429</v>
      </c>
      <c r="I323" s="10">
        <v>65841</v>
      </c>
      <c r="J323" s="10">
        <v>353270</v>
      </c>
      <c r="K323" s="10">
        <v>81850</v>
      </c>
      <c r="L323" s="10">
        <v>482836</v>
      </c>
      <c r="M323" s="6">
        <v>30613</v>
      </c>
      <c r="N323" s="472">
        <f t="shared" si="10"/>
        <v>15.772253617744095</v>
      </c>
    </row>
    <row r="324" spans="1:14" ht="15" thickBot="1" x14ac:dyDescent="0.35">
      <c r="A324" s="4" t="s">
        <v>3299</v>
      </c>
      <c r="B324" s="3" t="s">
        <v>344</v>
      </c>
      <c r="C324" s="4" t="s">
        <v>334</v>
      </c>
      <c r="D324" s="10">
        <v>60050</v>
      </c>
      <c r="E324" s="10">
        <v>16450</v>
      </c>
      <c r="F324" s="10">
        <v>8990</v>
      </c>
      <c r="G324" s="10">
        <v>85490</v>
      </c>
      <c r="H324" s="10">
        <v>479591</v>
      </c>
      <c r="I324" s="10">
        <v>146375</v>
      </c>
      <c r="J324" s="10">
        <v>625966</v>
      </c>
      <c r="K324" s="10">
        <v>321388</v>
      </c>
      <c r="L324" s="10">
        <v>1032844</v>
      </c>
      <c r="M324" s="6">
        <v>43381</v>
      </c>
      <c r="N324" s="472">
        <f t="shared" si="10"/>
        <v>23.808671999262351</v>
      </c>
    </row>
    <row r="325" spans="1:14" ht="15" thickBot="1" x14ac:dyDescent="0.35">
      <c r="A325" s="4" t="s">
        <v>3300</v>
      </c>
      <c r="B325" s="3" t="s">
        <v>345</v>
      </c>
      <c r="C325" s="4" t="s">
        <v>334</v>
      </c>
      <c r="D325" s="10">
        <v>61000</v>
      </c>
      <c r="E325" s="10">
        <v>18000</v>
      </c>
      <c r="F325" s="10">
        <v>8000</v>
      </c>
      <c r="G325" s="10">
        <v>87000</v>
      </c>
      <c r="H325" s="10">
        <v>473074</v>
      </c>
      <c r="I325" s="10">
        <v>228451</v>
      </c>
      <c r="J325" s="10">
        <v>701525</v>
      </c>
      <c r="K325" s="10">
        <v>233822</v>
      </c>
      <c r="L325" s="10">
        <v>1022347</v>
      </c>
      <c r="M325" s="6">
        <v>35563</v>
      </c>
      <c r="N325" s="472">
        <f t="shared" si="10"/>
        <v>28.747490369203948</v>
      </c>
    </row>
    <row r="326" spans="1:14" ht="15" thickBot="1" x14ac:dyDescent="0.35">
      <c r="A326" s="4" t="s">
        <v>3301</v>
      </c>
      <c r="B326" s="3" t="s">
        <v>346</v>
      </c>
      <c r="C326" s="4" t="s">
        <v>334</v>
      </c>
      <c r="D326" s="10">
        <v>141785</v>
      </c>
      <c r="E326" s="10">
        <v>0</v>
      </c>
      <c r="F326" s="10">
        <v>77834</v>
      </c>
      <c r="G326" s="10">
        <v>219619</v>
      </c>
      <c r="H326" s="10">
        <v>533896</v>
      </c>
      <c r="I326" s="10">
        <v>168626</v>
      </c>
      <c r="J326" s="10">
        <v>702522</v>
      </c>
      <c r="K326" s="10">
        <v>362613</v>
      </c>
      <c r="L326" s="10">
        <v>1284754</v>
      </c>
      <c r="M326" s="6">
        <v>40186</v>
      </c>
      <c r="N326" s="472">
        <f t="shared" si="10"/>
        <v>31.9701886229035</v>
      </c>
    </row>
    <row r="327" spans="1:14" ht="15" thickBot="1" x14ac:dyDescent="0.35">
      <c r="A327" s="4" t="s">
        <v>3302</v>
      </c>
      <c r="B327" s="3" t="s">
        <v>347</v>
      </c>
      <c r="C327" s="4" t="s">
        <v>334</v>
      </c>
      <c r="D327" s="10">
        <v>36361</v>
      </c>
      <c r="E327" s="10">
        <v>14416</v>
      </c>
      <c r="F327" s="10">
        <v>0</v>
      </c>
      <c r="G327" s="10">
        <v>50777</v>
      </c>
      <c r="H327" s="10">
        <v>260456</v>
      </c>
      <c r="I327" s="10">
        <v>10901</v>
      </c>
      <c r="J327" s="10">
        <v>271357</v>
      </c>
      <c r="K327" s="10">
        <v>159027</v>
      </c>
      <c r="L327" s="10">
        <v>481161</v>
      </c>
      <c r="M327" s="6">
        <v>28263</v>
      </c>
      <c r="N327" s="472">
        <f t="shared" si="10"/>
        <v>17.024413544209743</v>
      </c>
    </row>
    <row r="328" spans="1:14" ht="15" thickBot="1" x14ac:dyDescent="0.35">
      <c r="A328" s="4" t="s">
        <v>3303</v>
      </c>
      <c r="B328" s="3" t="s">
        <v>348</v>
      </c>
      <c r="C328" s="4" t="s">
        <v>334</v>
      </c>
      <c r="D328" s="10">
        <v>118000</v>
      </c>
      <c r="E328" s="10">
        <v>72000</v>
      </c>
      <c r="F328" s="10">
        <v>41000</v>
      </c>
      <c r="G328" s="10">
        <v>231000</v>
      </c>
      <c r="H328" s="10">
        <v>858393</v>
      </c>
      <c r="I328" s="10">
        <v>189277</v>
      </c>
      <c r="J328" s="10">
        <v>1047670</v>
      </c>
      <c r="K328" s="10">
        <v>339061</v>
      </c>
      <c r="L328" s="10">
        <v>1617731</v>
      </c>
      <c r="M328" s="6">
        <v>26391</v>
      </c>
      <c r="N328" s="472">
        <f t="shared" si="10"/>
        <v>61.298586639384638</v>
      </c>
    </row>
    <row r="329" spans="1:14" ht="15" thickBot="1" x14ac:dyDescent="0.35">
      <c r="A329" s="4" t="s">
        <v>3304</v>
      </c>
      <c r="B329" s="3" t="s">
        <v>349</v>
      </c>
      <c r="C329" s="4" t="s">
        <v>334</v>
      </c>
      <c r="D329" s="10">
        <v>77032</v>
      </c>
      <c r="E329" s="10">
        <v>15393</v>
      </c>
      <c r="F329" s="10">
        <v>12331</v>
      </c>
      <c r="G329" s="10">
        <v>104756</v>
      </c>
      <c r="H329" s="10">
        <v>718006</v>
      </c>
      <c r="I329" s="10">
        <v>206523</v>
      </c>
      <c r="J329" s="10">
        <v>924529</v>
      </c>
      <c r="K329" s="10">
        <v>604864</v>
      </c>
      <c r="L329" s="10">
        <v>1634149</v>
      </c>
      <c r="M329" s="6">
        <v>32799</v>
      </c>
      <c r="N329" s="472">
        <f t="shared" si="10"/>
        <v>49.823134851672307</v>
      </c>
    </row>
    <row r="330" spans="1:14" ht="15" thickBot="1" x14ac:dyDescent="0.35">
      <c r="A330" s="4" t="s">
        <v>3305</v>
      </c>
      <c r="B330" s="3" t="s">
        <v>350</v>
      </c>
      <c r="C330" s="4" t="s">
        <v>334</v>
      </c>
      <c r="D330" s="10">
        <v>49227</v>
      </c>
      <c r="E330" s="10">
        <v>0</v>
      </c>
      <c r="F330" s="10">
        <v>9000</v>
      </c>
      <c r="G330" s="10">
        <v>58227</v>
      </c>
      <c r="H330" s="10">
        <v>233876</v>
      </c>
      <c r="I330" s="10">
        <v>31870</v>
      </c>
      <c r="J330" s="10">
        <v>265746</v>
      </c>
      <c r="K330" s="10">
        <v>153916</v>
      </c>
      <c r="L330" s="10">
        <v>477889</v>
      </c>
      <c r="M330" s="6">
        <v>34381</v>
      </c>
      <c r="N330" s="472">
        <f t="shared" si="10"/>
        <v>13.899799307757192</v>
      </c>
    </row>
    <row r="331" spans="1:14" ht="15" thickBot="1" x14ac:dyDescent="0.35">
      <c r="A331" s="4" t="s">
        <v>3306</v>
      </c>
      <c r="B331" s="3" t="s">
        <v>351</v>
      </c>
      <c r="C331" s="4" t="s">
        <v>334</v>
      </c>
      <c r="D331" s="10">
        <v>69599</v>
      </c>
      <c r="E331" s="10">
        <v>16782</v>
      </c>
      <c r="F331" s="10">
        <v>5925</v>
      </c>
      <c r="G331" s="10">
        <v>92306</v>
      </c>
      <c r="H331" s="10">
        <v>432882</v>
      </c>
      <c r="I331" s="10">
        <v>233260</v>
      </c>
      <c r="J331" s="10">
        <v>666142</v>
      </c>
      <c r="K331" s="10">
        <v>181653</v>
      </c>
      <c r="L331" s="10">
        <v>940101</v>
      </c>
      <c r="M331" s="6">
        <v>26168</v>
      </c>
      <c r="N331" s="472">
        <f t="shared" si="10"/>
        <v>35.925596147966985</v>
      </c>
    </row>
    <row r="332" spans="1:14" ht="15" thickBot="1" x14ac:dyDescent="0.35">
      <c r="A332" s="4" t="s">
        <v>3307</v>
      </c>
      <c r="B332" s="3" t="s">
        <v>352</v>
      </c>
      <c r="C332" s="4" t="s">
        <v>334</v>
      </c>
      <c r="D332" s="10">
        <v>97011</v>
      </c>
      <c r="E332" s="10">
        <v>40783</v>
      </c>
      <c r="F332" s="10">
        <v>82255</v>
      </c>
      <c r="G332" s="10">
        <v>220049</v>
      </c>
      <c r="H332" s="10">
        <v>768601</v>
      </c>
      <c r="I332" s="10">
        <v>322512</v>
      </c>
      <c r="J332" s="10">
        <v>1091113</v>
      </c>
      <c r="K332" s="10">
        <v>384858</v>
      </c>
      <c r="L332" s="10">
        <v>1696020</v>
      </c>
      <c r="M332" s="6">
        <v>48579</v>
      </c>
      <c r="N332" s="472">
        <f t="shared" si="10"/>
        <v>34.91261656271228</v>
      </c>
    </row>
    <row r="333" spans="1:14" ht="15" thickBot="1" x14ac:dyDescent="0.35">
      <c r="A333" s="4" t="s">
        <v>3308</v>
      </c>
      <c r="B333" s="3" t="s">
        <v>353</v>
      </c>
      <c r="C333" s="4" t="s">
        <v>334</v>
      </c>
      <c r="D333" s="10">
        <v>51253</v>
      </c>
      <c r="E333" s="10">
        <v>2300</v>
      </c>
      <c r="F333" s="10">
        <v>5940</v>
      </c>
      <c r="G333" s="10">
        <v>59493</v>
      </c>
      <c r="H333" s="10">
        <v>394741</v>
      </c>
      <c r="I333" s="10">
        <v>254077</v>
      </c>
      <c r="J333" s="10">
        <v>648818</v>
      </c>
      <c r="K333" s="10">
        <v>110418</v>
      </c>
      <c r="L333" s="10">
        <v>818729</v>
      </c>
      <c r="M333" s="6">
        <v>32442</v>
      </c>
      <c r="N333" s="472">
        <f t="shared" si="10"/>
        <v>25.236699340361259</v>
      </c>
    </row>
    <row r="334" spans="1:14" ht="15" thickBot="1" x14ac:dyDescent="0.35">
      <c r="A334" s="4" t="s">
        <v>3309</v>
      </c>
      <c r="B334" s="3" t="s">
        <v>354</v>
      </c>
      <c r="C334" s="4" t="s">
        <v>334</v>
      </c>
      <c r="D334" s="10">
        <v>23198</v>
      </c>
      <c r="E334" s="10">
        <v>4217</v>
      </c>
      <c r="F334" s="10">
        <v>7207</v>
      </c>
      <c r="G334" s="10">
        <v>34622</v>
      </c>
      <c r="H334" s="10">
        <v>138972</v>
      </c>
      <c r="I334" s="10">
        <v>48703</v>
      </c>
      <c r="J334" s="10">
        <v>187675</v>
      </c>
      <c r="K334" s="10">
        <v>129229</v>
      </c>
      <c r="L334" s="10">
        <v>351526</v>
      </c>
      <c r="M334" s="6">
        <v>27692</v>
      </c>
      <c r="N334" s="472">
        <f t="shared" si="10"/>
        <v>12.694135490394338</v>
      </c>
    </row>
    <row r="335" spans="1:14" ht="15" thickBot="1" x14ac:dyDescent="0.35">
      <c r="A335" s="4" t="s">
        <v>3310</v>
      </c>
      <c r="B335" s="3" t="s">
        <v>355</v>
      </c>
      <c r="C335" s="4" t="s">
        <v>334</v>
      </c>
      <c r="D335" s="10">
        <v>111223</v>
      </c>
      <c r="E335" s="10">
        <v>22819</v>
      </c>
      <c r="F335" s="10">
        <v>18184</v>
      </c>
      <c r="G335" s="10">
        <v>152226</v>
      </c>
      <c r="H335" s="10">
        <v>575885</v>
      </c>
      <c r="I335" s="10">
        <v>139965</v>
      </c>
      <c r="J335" s="10">
        <v>715850</v>
      </c>
      <c r="K335" s="10">
        <v>122674</v>
      </c>
      <c r="L335" s="10">
        <v>990750</v>
      </c>
      <c r="M335" s="6">
        <v>46985</v>
      </c>
      <c r="N335" s="472">
        <f t="shared" si="10"/>
        <v>21.086516973502182</v>
      </c>
    </row>
    <row r="336" spans="1:14" ht="15" thickBot="1" x14ac:dyDescent="0.35">
      <c r="A336" s="4" t="s">
        <v>3311</v>
      </c>
      <c r="B336" s="3" t="s">
        <v>356</v>
      </c>
      <c r="C336" s="4" t="s">
        <v>334</v>
      </c>
      <c r="D336" s="10">
        <v>64026</v>
      </c>
      <c r="E336" s="10">
        <v>17902</v>
      </c>
      <c r="F336" s="10">
        <v>3638</v>
      </c>
      <c r="G336" s="10">
        <v>85566</v>
      </c>
      <c r="H336" s="10">
        <v>884283</v>
      </c>
      <c r="I336" s="10">
        <v>521566</v>
      </c>
      <c r="J336" s="10">
        <v>1405849</v>
      </c>
      <c r="K336" s="10">
        <v>333488</v>
      </c>
      <c r="L336" s="10">
        <v>1824903</v>
      </c>
      <c r="M336" s="6">
        <v>40898</v>
      </c>
      <c r="N336" s="472">
        <f t="shared" si="10"/>
        <v>44.620837204753286</v>
      </c>
    </row>
    <row r="337" spans="1:14" ht="15" thickBot="1" x14ac:dyDescent="0.35">
      <c r="A337" s="4" t="s">
        <v>3312</v>
      </c>
      <c r="B337" s="3" t="s">
        <v>357</v>
      </c>
      <c r="C337" s="4" t="s">
        <v>334</v>
      </c>
      <c r="D337" s="10">
        <v>137143</v>
      </c>
      <c r="E337" s="10">
        <v>15515</v>
      </c>
      <c r="F337" s="10">
        <v>12626</v>
      </c>
      <c r="G337" s="10">
        <v>165284</v>
      </c>
      <c r="H337" s="10">
        <v>286777</v>
      </c>
      <c r="I337" s="10">
        <v>92272</v>
      </c>
      <c r="J337" s="10">
        <v>379049</v>
      </c>
      <c r="K337" s="10">
        <v>589875</v>
      </c>
      <c r="L337" s="10">
        <v>1134208</v>
      </c>
      <c r="M337" s="6">
        <v>41786</v>
      </c>
      <c r="N337" s="472">
        <f t="shared" ref="N337:N403" si="13">L337/M337</f>
        <v>27.143253721342077</v>
      </c>
    </row>
    <row r="338" spans="1:14" ht="15" thickBot="1" x14ac:dyDescent="0.35">
      <c r="A338" s="4" t="s">
        <v>3313</v>
      </c>
      <c r="B338" s="3" t="s">
        <v>358</v>
      </c>
      <c r="C338" s="4" t="s">
        <v>334</v>
      </c>
      <c r="D338" s="10">
        <v>36200</v>
      </c>
      <c r="E338" s="10">
        <v>6316</v>
      </c>
      <c r="F338" s="10">
        <v>3518</v>
      </c>
      <c r="G338" s="10">
        <v>46034</v>
      </c>
      <c r="H338" s="10">
        <v>288537</v>
      </c>
      <c r="I338" s="10">
        <v>105519</v>
      </c>
      <c r="J338" s="10">
        <v>394056</v>
      </c>
      <c r="K338" s="10">
        <v>127519</v>
      </c>
      <c r="L338" s="10">
        <v>567609</v>
      </c>
      <c r="M338" s="6">
        <v>40771</v>
      </c>
      <c r="N338" s="472">
        <f t="shared" si="13"/>
        <v>13.921880748571288</v>
      </c>
    </row>
    <row r="339" spans="1:14" ht="15" thickBot="1" x14ac:dyDescent="0.35">
      <c r="A339" s="4" t="s">
        <v>3314</v>
      </c>
      <c r="B339" s="3" t="s">
        <v>359</v>
      </c>
      <c r="C339" s="4" t="s">
        <v>334</v>
      </c>
      <c r="D339" s="10">
        <v>114875</v>
      </c>
      <c r="E339" s="10">
        <v>54594</v>
      </c>
      <c r="F339" s="10">
        <v>26119</v>
      </c>
      <c r="G339" s="10">
        <v>195588</v>
      </c>
      <c r="H339" s="10">
        <v>851907</v>
      </c>
      <c r="I339" s="10">
        <v>279588</v>
      </c>
      <c r="J339" s="10">
        <v>1131495</v>
      </c>
      <c r="K339" s="10">
        <v>567468</v>
      </c>
      <c r="L339" s="10">
        <v>1894551</v>
      </c>
      <c r="M339" s="6">
        <v>35540</v>
      </c>
      <c r="N339" s="472">
        <f t="shared" si="13"/>
        <v>53.30756893640968</v>
      </c>
    </row>
    <row r="340" spans="1:14" ht="15" thickBot="1" x14ac:dyDescent="0.35">
      <c r="A340" s="4" t="s">
        <v>3315</v>
      </c>
      <c r="B340" s="3" t="s">
        <v>360</v>
      </c>
      <c r="C340" s="4" t="s">
        <v>334</v>
      </c>
      <c r="D340" s="10">
        <v>49849</v>
      </c>
      <c r="E340" s="10">
        <v>3126</v>
      </c>
      <c r="F340" s="10">
        <v>6200</v>
      </c>
      <c r="G340" s="10">
        <v>59175</v>
      </c>
      <c r="H340" s="10">
        <v>296187</v>
      </c>
      <c r="I340" s="10">
        <v>141070</v>
      </c>
      <c r="J340" s="10">
        <v>437257</v>
      </c>
      <c r="K340" s="10">
        <v>47463</v>
      </c>
      <c r="L340" s="10">
        <v>543895</v>
      </c>
      <c r="M340" s="6">
        <v>29694</v>
      </c>
      <c r="N340" s="472">
        <f t="shared" si="13"/>
        <v>18.316663298982959</v>
      </c>
    </row>
    <row r="341" spans="1:14" ht="15" thickBot="1" x14ac:dyDescent="0.35">
      <c r="A341" s="4" t="s">
        <v>3316</v>
      </c>
      <c r="B341" s="3" t="s">
        <v>361</v>
      </c>
      <c r="C341" s="4" t="s">
        <v>334</v>
      </c>
      <c r="D341" s="10">
        <v>91452</v>
      </c>
      <c r="E341" s="10">
        <v>11617</v>
      </c>
      <c r="F341" s="10">
        <v>8449</v>
      </c>
      <c r="G341" s="10">
        <v>111518</v>
      </c>
      <c r="H341" s="10">
        <v>381378</v>
      </c>
      <c r="I341" s="10">
        <v>204187</v>
      </c>
      <c r="J341" s="10">
        <v>585565</v>
      </c>
      <c r="K341" s="10">
        <v>180382</v>
      </c>
      <c r="L341" s="10">
        <v>877465</v>
      </c>
      <c r="M341" s="6">
        <v>28646</v>
      </c>
      <c r="N341" s="472">
        <f t="shared" si="13"/>
        <v>30.631327235914263</v>
      </c>
    </row>
    <row r="342" spans="1:14" ht="15" thickBot="1" x14ac:dyDescent="0.35">
      <c r="A342" s="4" t="s">
        <v>3317</v>
      </c>
      <c r="B342" s="3" t="s">
        <v>362</v>
      </c>
      <c r="C342" s="4" t="s">
        <v>334</v>
      </c>
      <c r="D342" s="10">
        <v>103283</v>
      </c>
      <c r="E342" s="10">
        <v>100320</v>
      </c>
      <c r="F342" s="10">
        <v>49131</v>
      </c>
      <c r="G342" s="10">
        <v>252734</v>
      </c>
      <c r="H342" s="10">
        <v>1138651</v>
      </c>
      <c r="I342" s="10">
        <v>403125</v>
      </c>
      <c r="J342" s="10">
        <v>1541776</v>
      </c>
      <c r="K342" s="10">
        <v>543730</v>
      </c>
      <c r="L342" s="10">
        <v>2338240</v>
      </c>
      <c r="M342" s="6">
        <v>34467</v>
      </c>
      <c r="N342" s="472">
        <f t="shared" si="13"/>
        <v>67.839962863028404</v>
      </c>
    </row>
    <row r="343" spans="1:14" ht="15" thickBot="1" x14ac:dyDescent="0.35">
      <c r="A343" s="4" t="s">
        <v>3318</v>
      </c>
      <c r="B343" s="3" t="s">
        <v>363</v>
      </c>
      <c r="C343" s="4" t="s">
        <v>334</v>
      </c>
      <c r="D343" s="10">
        <v>40000</v>
      </c>
      <c r="E343" s="10">
        <v>13000</v>
      </c>
      <c r="F343" s="10">
        <v>0</v>
      </c>
      <c r="G343" s="10">
        <v>53000</v>
      </c>
      <c r="H343" s="10">
        <v>319698</v>
      </c>
      <c r="I343" s="10">
        <v>240894</v>
      </c>
      <c r="J343" s="10">
        <v>560592</v>
      </c>
      <c r="K343" s="10">
        <v>177950</v>
      </c>
      <c r="L343" s="10">
        <v>791542</v>
      </c>
      <c r="M343" s="6">
        <v>29319</v>
      </c>
      <c r="N343" s="472">
        <f t="shared" si="13"/>
        <v>26.997578362154236</v>
      </c>
    </row>
    <row r="344" spans="1:14" ht="15" thickBot="1" x14ac:dyDescent="0.35">
      <c r="A344" s="4" t="s">
        <v>3319</v>
      </c>
      <c r="B344" s="3" t="s">
        <v>364</v>
      </c>
      <c r="C344" s="4" t="s">
        <v>334</v>
      </c>
      <c r="D344" s="10">
        <v>126613</v>
      </c>
      <c r="E344" s="10">
        <v>55707</v>
      </c>
      <c r="F344" s="10">
        <v>46022</v>
      </c>
      <c r="G344" s="10">
        <v>228342</v>
      </c>
      <c r="H344" s="10">
        <v>1125846</v>
      </c>
      <c r="I344" s="10">
        <v>337227</v>
      </c>
      <c r="J344" s="10">
        <v>1463073</v>
      </c>
      <c r="K344" s="10">
        <v>413932</v>
      </c>
      <c r="L344" s="10">
        <v>2105347</v>
      </c>
      <c r="M344" s="6">
        <v>35394</v>
      </c>
      <c r="N344" s="472">
        <f t="shared" si="13"/>
        <v>59.483160987738032</v>
      </c>
    </row>
    <row r="345" spans="1:14" ht="15" thickBot="1" x14ac:dyDescent="0.35">
      <c r="A345" s="4" t="s">
        <v>3320</v>
      </c>
      <c r="B345" s="3" t="s">
        <v>365</v>
      </c>
      <c r="C345" s="4" t="s">
        <v>334</v>
      </c>
      <c r="D345" s="10">
        <v>76575</v>
      </c>
      <c r="E345" s="10">
        <v>19056</v>
      </c>
      <c r="F345" s="10">
        <v>23969</v>
      </c>
      <c r="G345" s="10">
        <v>119600</v>
      </c>
      <c r="H345" s="10">
        <v>1031930</v>
      </c>
      <c r="I345" s="10">
        <v>415834</v>
      </c>
      <c r="J345" s="10">
        <v>1447764</v>
      </c>
      <c r="K345" s="10">
        <v>613816</v>
      </c>
      <c r="L345" s="10">
        <v>2181180</v>
      </c>
      <c r="M345" s="6">
        <v>36441</v>
      </c>
      <c r="N345" s="472">
        <f t="shared" si="13"/>
        <v>59.855108257182842</v>
      </c>
    </row>
    <row r="346" spans="1:14" ht="15" thickBot="1" x14ac:dyDescent="0.35">
      <c r="A346" s="4" t="s">
        <v>3321</v>
      </c>
      <c r="B346" s="3" t="s">
        <v>366</v>
      </c>
      <c r="C346" s="4" t="s">
        <v>334</v>
      </c>
      <c r="D346" s="10">
        <v>275648</v>
      </c>
      <c r="E346" s="10">
        <v>89926</v>
      </c>
      <c r="F346" s="10">
        <v>71535</v>
      </c>
      <c r="G346" s="10">
        <v>437109</v>
      </c>
      <c r="H346" s="10">
        <v>1604493</v>
      </c>
      <c r="I346" s="10">
        <v>362888</v>
      </c>
      <c r="J346" s="10">
        <v>1967381</v>
      </c>
      <c r="K346" s="10">
        <v>864351</v>
      </c>
      <c r="L346" s="10">
        <v>3268841</v>
      </c>
      <c r="M346" s="6">
        <v>36656</v>
      </c>
      <c r="N346" s="472">
        <f t="shared" si="13"/>
        <v>89.176151243998248</v>
      </c>
    </row>
    <row r="347" spans="1:14" ht="15" thickBot="1" x14ac:dyDescent="0.35">
      <c r="A347" s="4" t="s">
        <v>3322</v>
      </c>
      <c r="B347" s="3" t="s">
        <v>367</v>
      </c>
      <c r="C347" s="4" t="s">
        <v>334</v>
      </c>
      <c r="D347" s="10">
        <v>123516</v>
      </c>
      <c r="E347" s="10">
        <v>20510</v>
      </c>
      <c r="F347" s="10">
        <v>22217</v>
      </c>
      <c r="G347" s="10">
        <v>166243</v>
      </c>
      <c r="H347" s="10">
        <v>682331</v>
      </c>
      <c r="I347" s="10">
        <v>267066</v>
      </c>
      <c r="J347" s="10">
        <v>949397</v>
      </c>
      <c r="K347" s="10">
        <v>429056</v>
      </c>
      <c r="L347" s="10">
        <v>1544696</v>
      </c>
      <c r="M347" s="6">
        <v>48362</v>
      </c>
      <c r="N347" s="472">
        <f t="shared" si="13"/>
        <v>31.940283693809189</v>
      </c>
    </row>
    <row r="348" spans="1:14" ht="15" thickBot="1" x14ac:dyDescent="0.35">
      <c r="A348" s="4" t="s">
        <v>3323</v>
      </c>
      <c r="B348" s="3" t="s">
        <v>368</v>
      </c>
      <c r="C348" s="4" t="s">
        <v>334</v>
      </c>
      <c r="D348" s="10">
        <v>109765</v>
      </c>
      <c r="E348" s="10">
        <v>44000</v>
      </c>
      <c r="F348" s="10">
        <v>9065</v>
      </c>
      <c r="G348" s="10">
        <v>162830</v>
      </c>
      <c r="H348" s="10">
        <v>951440</v>
      </c>
      <c r="I348" s="10">
        <v>247459</v>
      </c>
      <c r="J348" s="10">
        <v>1198899</v>
      </c>
      <c r="K348" s="10">
        <v>326377</v>
      </c>
      <c r="L348" s="10">
        <v>1688106</v>
      </c>
      <c r="M348" s="6">
        <v>33839</v>
      </c>
      <c r="N348" s="472">
        <f t="shared" si="13"/>
        <v>49.886403262507756</v>
      </c>
    </row>
    <row r="349" spans="1:14" ht="15" thickBot="1" x14ac:dyDescent="0.35">
      <c r="A349" s="4" t="s">
        <v>3324</v>
      </c>
      <c r="B349" s="3" t="s">
        <v>369</v>
      </c>
      <c r="C349" s="4" t="s">
        <v>334</v>
      </c>
      <c r="D349" s="10">
        <v>31455</v>
      </c>
      <c r="E349" s="10">
        <v>8083</v>
      </c>
      <c r="F349" s="10">
        <v>5386</v>
      </c>
      <c r="G349" s="10">
        <v>44924</v>
      </c>
      <c r="H349" s="10">
        <v>166599</v>
      </c>
      <c r="I349" s="10">
        <v>59498</v>
      </c>
      <c r="J349" s="10">
        <v>226097</v>
      </c>
      <c r="K349" s="10">
        <v>95200</v>
      </c>
      <c r="L349" s="10">
        <v>366221</v>
      </c>
      <c r="M349" s="6">
        <v>39868</v>
      </c>
      <c r="N349" s="472">
        <f t="shared" si="13"/>
        <v>9.1858382662787204</v>
      </c>
    </row>
    <row r="350" spans="1:14" ht="15" thickBot="1" x14ac:dyDescent="0.35">
      <c r="A350" s="4" t="s">
        <v>3325</v>
      </c>
      <c r="B350" s="3" t="s">
        <v>370</v>
      </c>
      <c r="C350" s="4" t="s">
        <v>334</v>
      </c>
      <c r="D350" s="10">
        <v>25882</v>
      </c>
      <c r="E350" s="10">
        <v>5653</v>
      </c>
      <c r="F350" s="10">
        <v>5320</v>
      </c>
      <c r="G350" s="10">
        <v>36855</v>
      </c>
      <c r="H350" s="10">
        <v>408156</v>
      </c>
      <c r="I350" s="10">
        <v>115164</v>
      </c>
      <c r="J350" s="10">
        <v>523320</v>
      </c>
      <c r="K350" s="10">
        <v>268545</v>
      </c>
      <c r="L350" s="10">
        <v>828720</v>
      </c>
      <c r="M350" s="6">
        <v>47299</v>
      </c>
      <c r="N350" s="472">
        <f t="shared" si="13"/>
        <v>17.520877819827056</v>
      </c>
    </row>
    <row r="351" spans="1:14" ht="15" thickBot="1" x14ac:dyDescent="0.35">
      <c r="A351" s="4" t="s">
        <v>3326</v>
      </c>
      <c r="B351" s="3" t="s">
        <v>371</v>
      </c>
      <c r="C351" s="4" t="s">
        <v>334</v>
      </c>
      <c r="D351" s="10">
        <v>98688</v>
      </c>
      <c r="E351" s="10">
        <v>30327</v>
      </c>
      <c r="F351" s="10">
        <v>44439</v>
      </c>
      <c r="G351" s="10">
        <v>173454</v>
      </c>
      <c r="H351" s="10">
        <v>789900</v>
      </c>
      <c r="I351" s="10">
        <v>137485</v>
      </c>
      <c r="J351" s="10">
        <v>927385</v>
      </c>
      <c r="K351" s="10">
        <v>562734</v>
      </c>
      <c r="L351" s="10">
        <v>1663573</v>
      </c>
      <c r="M351" s="6">
        <v>26376</v>
      </c>
      <c r="N351" s="472">
        <f t="shared" si="13"/>
        <v>63.071466484683043</v>
      </c>
    </row>
    <row r="352" spans="1:14" ht="15" thickBot="1" x14ac:dyDescent="0.35">
      <c r="A352" s="4" t="s">
        <v>3327</v>
      </c>
      <c r="B352" s="3" t="s">
        <v>372</v>
      </c>
      <c r="C352" s="4" t="s">
        <v>334</v>
      </c>
      <c r="D352" s="10">
        <v>82894</v>
      </c>
      <c r="E352" s="10">
        <v>16105</v>
      </c>
      <c r="F352" s="10">
        <v>19994</v>
      </c>
      <c r="G352" s="10">
        <v>118993</v>
      </c>
      <c r="H352" s="10">
        <v>501723</v>
      </c>
      <c r="I352" s="10">
        <v>128235</v>
      </c>
      <c r="J352" s="10">
        <v>629958</v>
      </c>
      <c r="K352" s="10">
        <v>103526</v>
      </c>
      <c r="L352" s="10">
        <v>852477</v>
      </c>
      <c r="M352" s="6">
        <v>27920</v>
      </c>
      <c r="N352" s="472">
        <f t="shared" si="13"/>
        <v>30.532843839541549</v>
      </c>
    </row>
    <row r="353" spans="1:14" ht="15" thickBot="1" x14ac:dyDescent="0.35">
      <c r="A353" s="4" t="s">
        <v>3328</v>
      </c>
      <c r="B353" s="3" t="s">
        <v>373</v>
      </c>
      <c r="C353" s="4" t="s">
        <v>334</v>
      </c>
      <c r="D353" s="10">
        <v>23000</v>
      </c>
      <c r="E353" s="10">
        <v>13000</v>
      </c>
      <c r="F353" s="10">
        <v>9000</v>
      </c>
      <c r="G353" s="10">
        <v>45000</v>
      </c>
      <c r="H353" s="10">
        <v>217910</v>
      </c>
      <c r="I353" s="10">
        <v>54186</v>
      </c>
      <c r="J353" s="10">
        <v>272096</v>
      </c>
      <c r="K353" s="10">
        <v>254404</v>
      </c>
      <c r="L353" s="10">
        <v>571500</v>
      </c>
      <c r="M353" s="6">
        <v>30047</v>
      </c>
      <c r="N353" s="472">
        <f t="shared" si="13"/>
        <v>19.020201684028354</v>
      </c>
    </row>
    <row r="354" spans="1:14" ht="15" thickBot="1" x14ac:dyDescent="0.35">
      <c r="A354" s="4" t="s">
        <v>3329</v>
      </c>
      <c r="B354" s="3" t="s">
        <v>374</v>
      </c>
      <c r="C354" s="4" t="s">
        <v>334</v>
      </c>
      <c r="D354" s="10">
        <v>90250</v>
      </c>
      <c r="E354" s="10">
        <v>16908</v>
      </c>
      <c r="F354" s="10">
        <v>6213</v>
      </c>
      <c r="G354" s="10">
        <v>113371</v>
      </c>
      <c r="H354" s="10">
        <v>419390</v>
      </c>
      <c r="I354" s="10">
        <v>79842</v>
      </c>
      <c r="J354" s="10">
        <v>499232</v>
      </c>
      <c r="K354" s="10">
        <v>292271</v>
      </c>
      <c r="L354" s="10">
        <v>904874</v>
      </c>
      <c r="M354" s="6">
        <v>40841</v>
      </c>
      <c r="N354" s="472">
        <f t="shared" si="13"/>
        <v>22.156019686099754</v>
      </c>
    </row>
    <row r="355" spans="1:14" ht="15" thickBot="1" x14ac:dyDescent="0.35">
      <c r="A355" s="4" t="s">
        <v>3330</v>
      </c>
      <c r="B355" s="3" t="s">
        <v>375</v>
      </c>
      <c r="C355" s="4" t="s">
        <v>334</v>
      </c>
      <c r="D355" s="10">
        <v>137619</v>
      </c>
      <c r="E355" s="10">
        <v>40826</v>
      </c>
      <c r="F355" s="10">
        <v>5950</v>
      </c>
      <c r="G355" s="10">
        <v>184395</v>
      </c>
      <c r="H355" s="10">
        <v>926845</v>
      </c>
      <c r="I355" s="10">
        <v>207050</v>
      </c>
      <c r="J355" s="10">
        <v>1133895</v>
      </c>
      <c r="K355" s="10">
        <v>341280</v>
      </c>
      <c r="L355" s="10">
        <v>1659570</v>
      </c>
      <c r="M355" s="6">
        <v>44265</v>
      </c>
      <c r="N355" s="472">
        <f t="shared" si="13"/>
        <v>37.491697729583194</v>
      </c>
    </row>
    <row r="356" spans="1:14" ht="15" thickBot="1" x14ac:dyDescent="0.35">
      <c r="A356" s="4" t="s">
        <v>3331</v>
      </c>
      <c r="B356" s="474" t="s">
        <v>376</v>
      </c>
      <c r="C356" s="4" t="s">
        <v>334</v>
      </c>
      <c r="D356" s="10">
        <v>88049</v>
      </c>
      <c r="E356" s="10">
        <v>24200</v>
      </c>
      <c r="F356" s="10">
        <v>5000</v>
      </c>
      <c r="G356" s="10">
        <v>117249</v>
      </c>
      <c r="H356" s="10">
        <v>556366</v>
      </c>
      <c r="I356" s="10">
        <v>116425</v>
      </c>
      <c r="J356" s="10">
        <v>672791</v>
      </c>
      <c r="K356" s="10">
        <v>222896</v>
      </c>
      <c r="L356" s="10">
        <v>1012936</v>
      </c>
      <c r="M356" s="6">
        <v>30019</v>
      </c>
      <c r="N356" s="472">
        <f t="shared" si="13"/>
        <v>33.743162663646359</v>
      </c>
    </row>
    <row r="357" spans="1:14" x14ac:dyDescent="0.3">
      <c r="B357" s="127" t="s">
        <v>2551</v>
      </c>
      <c r="C357" s="125"/>
      <c r="D357" s="483">
        <f>SUM(D314:D356)</f>
        <v>3952958</v>
      </c>
      <c r="E357" s="483">
        <f t="shared" ref="E357:M357" si="14">SUM(E314:E356)</f>
        <v>1258147</v>
      </c>
      <c r="F357" s="483">
        <f t="shared" si="14"/>
        <v>954092</v>
      </c>
      <c r="G357" s="483">
        <f t="shared" si="14"/>
        <v>6165197</v>
      </c>
      <c r="H357" s="483">
        <f t="shared" si="14"/>
        <v>27235675</v>
      </c>
      <c r="I357" s="483">
        <f t="shared" si="14"/>
        <v>8849468</v>
      </c>
      <c r="J357" s="483">
        <f t="shared" si="14"/>
        <v>36085143</v>
      </c>
      <c r="K357" s="483">
        <f t="shared" si="14"/>
        <v>13802006</v>
      </c>
      <c r="L357" s="483">
        <f t="shared" si="14"/>
        <v>56052346</v>
      </c>
      <c r="M357" s="90">
        <f t="shared" si="14"/>
        <v>1551801</v>
      </c>
      <c r="N357" s="484"/>
    </row>
    <row r="358" spans="1:14" ht="15" thickBot="1" x14ac:dyDescent="0.35">
      <c r="B358" s="128" t="s">
        <v>2552</v>
      </c>
      <c r="C358" s="126"/>
      <c r="D358" s="485">
        <f>D357/43</f>
        <v>91929.255813953481</v>
      </c>
      <c r="E358" s="485">
        <f t="shared" ref="E358:M358" si="15">E357/43</f>
        <v>29259.232558139534</v>
      </c>
      <c r="F358" s="485">
        <f t="shared" si="15"/>
        <v>22188.18604651163</v>
      </c>
      <c r="G358" s="485">
        <f t="shared" si="15"/>
        <v>143376.67441860464</v>
      </c>
      <c r="H358" s="485">
        <f t="shared" si="15"/>
        <v>633387.79069767438</v>
      </c>
      <c r="I358" s="485">
        <f t="shared" si="15"/>
        <v>205801.58139534883</v>
      </c>
      <c r="J358" s="485">
        <f t="shared" si="15"/>
        <v>839189.37209302327</v>
      </c>
      <c r="K358" s="485">
        <f t="shared" si="15"/>
        <v>320976.88372093026</v>
      </c>
      <c r="L358" s="485">
        <f t="shared" si="15"/>
        <v>1303542.9302325582</v>
      </c>
      <c r="M358" s="122">
        <f t="shared" si="15"/>
        <v>36088.395348837206</v>
      </c>
      <c r="N358" s="486">
        <f>L357/M357</f>
        <v>36.120833792477256</v>
      </c>
    </row>
    <row r="359" spans="1:14" ht="15" thickBot="1" x14ac:dyDescent="0.35">
      <c r="B359" s="22"/>
      <c r="C359" s="4"/>
      <c r="D359" s="10"/>
      <c r="E359" s="10"/>
      <c r="F359" s="10"/>
      <c r="G359" s="10"/>
      <c r="H359" s="10"/>
      <c r="I359" s="10"/>
      <c r="J359" s="10"/>
      <c r="K359" s="10"/>
      <c r="L359" s="10"/>
      <c r="M359" s="6"/>
      <c r="N359" s="472"/>
    </row>
    <row r="360" spans="1:14" ht="15" thickBot="1" x14ac:dyDescent="0.35">
      <c r="A360" s="4" t="s">
        <v>3245</v>
      </c>
      <c r="B360" s="473" t="s">
        <v>377</v>
      </c>
      <c r="C360" s="4" t="s">
        <v>378</v>
      </c>
      <c r="D360" s="10">
        <v>936466</v>
      </c>
      <c r="E360" s="10">
        <v>629683</v>
      </c>
      <c r="F360" s="10">
        <v>160663</v>
      </c>
      <c r="G360" s="10">
        <v>1726812</v>
      </c>
      <c r="H360" s="10">
        <v>5775008</v>
      </c>
      <c r="I360" s="10">
        <v>1966366</v>
      </c>
      <c r="J360" s="10">
        <v>7741374</v>
      </c>
      <c r="K360" s="10">
        <v>2602267</v>
      </c>
      <c r="L360" s="10">
        <v>12070453</v>
      </c>
      <c r="M360" s="6">
        <v>163590</v>
      </c>
      <c r="N360" s="472">
        <f t="shared" si="13"/>
        <v>73.78478513356562</v>
      </c>
    </row>
    <row r="361" spans="1:14" ht="15" thickBot="1" x14ac:dyDescent="0.35">
      <c r="A361" s="4" t="s">
        <v>3246</v>
      </c>
      <c r="B361" s="3" t="s">
        <v>379</v>
      </c>
      <c r="C361" s="4" t="s">
        <v>378</v>
      </c>
      <c r="D361" s="10">
        <v>405557</v>
      </c>
      <c r="E361" s="10">
        <v>64233</v>
      </c>
      <c r="F361" s="10">
        <v>94002</v>
      </c>
      <c r="G361" s="10">
        <v>563792</v>
      </c>
      <c r="H361" s="10">
        <v>2460395</v>
      </c>
      <c r="I361" s="10">
        <v>884412</v>
      </c>
      <c r="J361" s="10">
        <v>3344807</v>
      </c>
      <c r="K361" s="10">
        <v>1055622</v>
      </c>
      <c r="L361" s="10">
        <v>4964221</v>
      </c>
      <c r="M361" s="6">
        <v>107681</v>
      </c>
      <c r="N361" s="472">
        <f t="shared" si="13"/>
        <v>46.101178480883348</v>
      </c>
    </row>
    <row r="362" spans="1:14" ht="15" thickBot="1" x14ac:dyDescent="0.35">
      <c r="A362" s="4" t="s">
        <v>3247</v>
      </c>
      <c r="B362" s="3" t="s">
        <v>380</v>
      </c>
      <c r="C362" s="4" t="s">
        <v>378</v>
      </c>
      <c r="D362" s="10">
        <v>335868</v>
      </c>
      <c r="E362" s="10">
        <v>199835</v>
      </c>
      <c r="F362" s="10">
        <v>152535</v>
      </c>
      <c r="G362" s="10">
        <v>688238</v>
      </c>
      <c r="H362" s="10">
        <v>2219956</v>
      </c>
      <c r="I362" s="10">
        <v>328676</v>
      </c>
      <c r="J362" s="10">
        <v>2548632</v>
      </c>
      <c r="K362" s="10">
        <v>1489547</v>
      </c>
      <c r="L362" s="10">
        <v>4726417</v>
      </c>
      <c r="M362" s="6">
        <v>90173</v>
      </c>
      <c r="N362" s="472">
        <f t="shared" si="13"/>
        <v>52.414991183613722</v>
      </c>
    </row>
    <row r="363" spans="1:14" ht="15" thickBot="1" x14ac:dyDescent="0.35">
      <c r="A363" s="4" t="s">
        <v>3248</v>
      </c>
      <c r="B363" s="3" t="s">
        <v>381</v>
      </c>
      <c r="C363" s="4" t="s">
        <v>378</v>
      </c>
      <c r="D363" s="10">
        <v>481832</v>
      </c>
      <c r="E363" s="10">
        <v>414911</v>
      </c>
      <c r="F363" s="10">
        <v>186588</v>
      </c>
      <c r="G363" s="10">
        <v>1083331</v>
      </c>
      <c r="H363" s="10">
        <v>5277295</v>
      </c>
      <c r="I363" s="10">
        <v>1341049</v>
      </c>
      <c r="J363" s="10">
        <v>6618344</v>
      </c>
      <c r="K363" s="10">
        <v>2100094</v>
      </c>
      <c r="L363" s="10">
        <v>9801769</v>
      </c>
      <c r="M363" s="6">
        <v>238859</v>
      </c>
      <c r="N363" s="472">
        <f t="shared" si="13"/>
        <v>41.035795176233677</v>
      </c>
    </row>
    <row r="364" spans="1:14" ht="15" thickBot="1" x14ac:dyDescent="0.35">
      <c r="A364" s="4" t="s">
        <v>3249</v>
      </c>
      <c r="B364" s="3" t="s">
        <v>382</v>
      </c>
      <c r="C364" s="4" t="s">
        <v>378</v>
      </c>
      <c r="D364" s="10">
        <v>123197</v>
      </c>
      <c r="E364" s="10">
        <v>39103</v>
      </c>
      <c r="F364" s="10">
        <v>40919</v>
      </c>
      <c r="G364" s="10">
        <v>203219</v>
      </c>
      <c r="H364" s="10">
        <v>942305</v>
      </c>
      <c r="I364" s="10">
        <v>204339</v>
      </c>
      <c r="J364" s="10">
        <v>1146644</v>
      </c>
      <c r="K364" s="10">
        <v>770372</v>
      </c>
      <c r="L364" s="10">
        <v>2120235</v>
      </c>
      <c r="M364" s="6">
        <v>51640</v>
      </c>
      <c r="N364" s="472">
        <f t="shared" si="13"/>
        <v>41.057997676219983</v>
      </c>
    </row>
    <row r="365" spans="1:14" ht="15" thickBot="1" x14ac:dyDescent="0.35">
      <c r="A365" s="4" t="s">
        <v>3250</v>
      </c>
      <c r="B365" s="3" t="s">
        <v>383</v>
      </c>
      <c r="C365" s="4" t="s">
        <v>378</v>
      </c>
      <c r="D365" s="10">
        <v>271315</v>
      </c>
      <c r="E365" s="10">
        <v>137584</v>
      </c>
      <c r="F365" s="10">
        <v>127621</v>
      </c>
      <c r="G365" s="10">
        <v>536520</v>
      </c>
      <c r="H365" s="10">
        <v>2147022</v>
      </c>
      <c r="I365" s="10">
        <v>517153</v>
      </c>
      <c r="J365" s="10">
        <v>2664175</v>
      </c>
      <c r="K365" s="10">
        <v>2758172</v>
      </c>
      <c r="L365" s="10">
        <v>5958867</v>
      </c>
      <c r="M365" s="6">
        <v>169833</v>
      </c>
      <c r="N365" s="472">
        <f t="shared" si="13"/>
        <v>35.086626274045678</v>
      </c>
    </row>
    <row r="366" spans="1:14" ht="15" thickBot="1" x14ac:dyDescent="0.35">
      <c r="A366" s="4" t="s">
        <v>3251</v>
      </c>
      <c r="B366" s="3" t="s">
        <v>384</v>
      </c>
      <c r="C366" s="4" t="s">
        <v>378</v>
      </c>
      <c r="D366" s="10">
        <v>94189</v>
      </c>
      <c r="E366" s="10">
        <v>31344</v>
      </c>
      <c r="F366" s="10">
        <v>18346</v>
      </c>
      <c r="G366" s="10">
        <v>143879</v>
      </c>
      <c r="H366" s="10">
        <v>554681</v>
      </c>
      <c r="I366" s="10">
        <v>185848</v>
      </c>
      <c r="J366" s="10">
        <v>740529</v>
      </c>
      <c r="K366" s="10">
        <v>501691</v>
      </c>
      <c r="L366" s="10">
        <v>1386099</v>
      </c>
      <c r="M366" s="6">
        <v>57774</v>
      </c>
      <c r="N366" s="472">
        <f t="shared" si="13"/>
        <v>23.991743690933639</v>
      </c>
    </row>
    <row r="367" spans="1:14" ht="15" thickBot="1" x14ac:dyDescent="0.35">
      <c r="A367" s="4" t="s">
        <v>3252</v>
      </c>
      <c r="B367" s="3" t="s">
        <v>385</v>
      </c>
      <c r="C367" s="4" t="s">
        <v>378</v>
      </c>
      <c r="D367" s="10">
        <v>235010</v>
      </c>
      <c r="E367" s="10">
        <v>152040</v>
      </c>
      <c r="F367" s="10">
        <v>62950</v>
      </c>
      <c r="G367" s="10">
        <v>450000</v>
      </c>
      <c r="H367" s="10">
        <v>2040660</v>
      </c>
      <c r="I367" s="10">
        <v>1054672</v>
      </c>
      <c r="J367" s="10">
        <v>3095332</v>
      </c>
      <c r="K367" s="10">
        <v>1802225</v>
      </c>
      <c r="L367" s="10">
        <v>5347557</v>
      </c>
      <c r="M367" s="6">
        <v>98153</v>
      </c>
      <c r="N367" s="472">
        <f t="shared" si="13"/>
        <v>54.481849765162551</v>
      </c>
    </row>
    <row r="368" spans="1:14" ht="15" thickBot="1" x14ac:dyDescent="0.35">
      <c r="A368" s="4" t="s">
        <v>3253</v>
      </c>
      <c r="B368" s="3" t="s">
        <v>386</v>
      </c>
      <c r="C368" s="4" t="s">
        <v>378</v>
      </c>
      <c r="D368" s="10">
        <v>318676</v>
      </c>
      <c r="E368" s="10">
        <v>527452</v>
      </c>
      <c r="F368" s="10">
        <v>177351</v>
      </c>
      <c r="G368" s="10">
        <v>1023479</v>
      </c>
      <c r="H368" s="10">
        <v>12810103</v>
      </c>
      <c r="I368" s="10">
        <v>11050357</v>
      </c>
      <c r="J368" s="10">
        <v>23860460</v>
      </c>
      <c r="K368" s="10">
        <v>8637191</v>
      </c>
      <c r="L368" s="10">
        <v>33521130</v>
      </c>
      <c r="M368" s="6">
        <v>713777</v>
      </c>
      <c r="N368" s="472">
        <f t="shared" si="13"/>
        <v>46.963029069303161</v>
      </c>
    </row>
    <row r="369" spans="1:14" ht="15" thickBot="1" x14ac:dyDescent="0.35">
      <c r="A369" s="4" t="s">
        <v>3254</v>
      </c>
      <c r="B369" s="3" t="s">
        <v>387</v>
      </c>
      <c r="C369" s="4" t="s">
        <v>378</v>
      </c>
      <c r="D369" s="10">
        <v>292619</v>
      </c>
      <c r="E369" s="10">
        <v>149986</v>
      </c>
      <c r="F369" s="10">
        <v>94097</v>
      </c>
      <c r="G369" s="10">
        <v>536702</v>
      </c>
      <c r="H369" s="10">
        <v>2594034</v>
      </c>
      <c r="I369" s="10">
        <v>750209</v>
      </c>
      <c r="J369" s="10">
        <v>3344243</v>
      </c>
      <c r="K369" s="10">
        <v>1564951</v>
      </c>
      <c r="L369" s="10">
        <v>5445896</v>
      </c>
      <c r="M369" s="6">
        <v>90112</v>
      </c>
      <c r="N369" s="472">
        <f t="shared" si="13"/>
        <v>60.43474786931818</v>
      </c>
    </row>
    <row r="370" spans="1:14" ht="15" thickBot="1" x14ac:dyDescent="0.35">
      <c r="A370" s="4" t="s">
        <v>3255</v>
      </c>
      <c r="B370" s="3" t="s">
        <v>388</v>
      </c>
      <c r="C370" s="4" t="s">
        <v>378</v>
      </c>
      <c r="D370" s="10">
        <v>75473</v>
      </c>
      <c r="E370" s="10">
        <v>50043</v>
      </c>
      <c r="F370" s="10">
        <v>49760</v>
      </c>
      <c r="G370" s="10">
        <v>175276</v>
      </c>
      <c r="H370" s="10">
        <v>1567337</v>
      </c>
      <c r="I370" s="10">
        <v>772168</v>
      </c>
      <c r="J370" s="10">
        <v>2339505</v>
      </c>
      <c r="K370" s="10">
        <v>699327</v>
      </c>
      <c r="L370" s="10">
        <v>3214108</v>
      </c>
      <c r="M370" s="6">
        <v>102434</v>
      </c>
      <c r="N370" s="472">
        <f t="shared" si="13"/>
        <v>31.377355175039536</v>
      </c>
    </row>
    <row r="371" spans="1:14" ht="15" thickBot="1" x14ac:dyDescent="0.35">
      <c r="A371" s="4" t="s">
        <v>3256</v>
      </c>
      <c r="B371" s="3" t="s">
        <v>389</v>
      </c>
      <c r="C371" s="4" t="s">
        <v>378</v>
      </c>
      <c r="D371" s="10">
        <v>797062</v>
      </c>
      <c r="E371" s="10">
        <v>373674</v>
      </c>
      <c r="F371" s="10">
        <v>9015</v>
      </c>
      <c r="G371" s="10">
        <v>1179751</v>
      </c>
      <c r="H371" s="10">
        <v>3231250</v>
      </c>
      <c r="I371" s="10">
        <v>1545239</v>
      </c>
      <c r="J371" s="10">
        <v>4776489</v>
      </c>
      <c r="K371" s="10">
        <v>1778422</v>
      </c>
      <c r="L371" s="10">
        <v>7734662</v>
      </c>
      <c r="M371" s="6">
        <v>332567</v>
      </c>
      <c r="N371" s="472">
        <f t="shared" si="13"/>
        <v>23.257454888789326</v>
      </c>
    </row>
    <row r="372" spans="1:14" ht="15" thickBot="1" x14ac:dyDescent="0.35">
      <c r="A372" s="4" t="s">
        <v>3257</v>
      </c>
      <c r="B372" s="3" t="s">
        <v>390</v>
      </c>
      <c r="C372" s="4" t="s">
        <v>378</v>
      </c>
      <c r="D372" s="10">
        <v>190141</v>
      </c>
      <c r="E372" s="10">
        <v>55992</v>
      </c>
      <c r="F372" s="10">
        <v>116218</v>
      </c>
      <c r="G372" s="10">
        <v>362351</v>
      </c>
      <c r="H372" s="10">
        <v>1581778</v>
      </c>
      <c r="I372" s="10">
        <v>963316</v>
      </c>
      <c r="J372" s="10">
        <v>2545094</v>
      </c>
      <c r="K372" s="10">
        <v>961862</v>
      </c>
      <c r="L372" s="10">
        <v>3869307</v>
      </c>
      <c r="M372" s="6">
        <v>76707</v>
      </c>
      <c r="N372" s="472">
        <f t="shared" si="13"/>
        <v>50.442684500762645</v>
      </c>
    </row>
    <row r="373" spans="1:14" ht="15" thickBot="1" x14ac:dyDescent="0.35">
      <c r="A373" s="4" t="s">
        <v>3258</v>
      </c>
      <c r="B373" s="3" t="s">
        <v>391</v>
      </c>
      <c r="C373" s="4" t="s">
        <v>378</v>
      </c>
      <c r="D373" s="10">
        <v>696935</v>
      </c>
      <c r="E373" s="10">
        <v>247124</v>
      </c>
      <c r="F373" s="10">
        <v>234053</v>
      </c>
      <c r="G373" s="10">
        <v>1178112</v>
      </c>
      <c r="H373" s="10">
        <v>4602893</v>
      </c>
      <c r="I373" s="10">
        <v>1877892</v>
      </c>
      <c r="J373" s="10">
        <v>6480785</v>
      </c>
      <c r="K373" s="10">
        <v>1785871</v>
      </c>
      <c r="L373" s="10">
        <v>9444768</v>
      </c>
      <c r="M373" s="6">
        <v>188040</v>
      </c>
      <c r="N373" s="472">
        <f t="shared" si="13"/>
        <v>50.227440970006384</v>
      </c>
    </row>
    <row r="374" spans="1:14" ht="15" thickBot="1" x14ac:dyDescent="0.35">
      <c r="A374" s="4" t="s">
        <v>3259</v>
      </c>
      <c r="B374" s="3" t="s">
        <v>392</v>
      </c>
      <c r="C374" s="4" t="s">
        <v>378</v>
      </c>
      <c r="D374" s="10">
        <v>303415</v>
      </c>
      <c r="E374" s="10">
        <v>133497</v>
      </c>
      <c r="F374" s="10">
        <v>55706</v>
      </c>
      <c r="G374" s="10">
        <v>492618</v>
      </c>
      <c r="H374" s="10">
        <v>1772255</v>
      </c>
      <c r="I374" s="10">
        <v>554296</v>
      </c>
      <c r="J374" s="10">
        <v>2326551</v>
      </c>
      <c r="K374" s="10">
        <v>1310491</v>
      </c>
      <c r="L374" s="10">
        <v>4129660</v>
      </c>
      <c r="M374" s="6">
        <v>51133</v>
      </c>
      <c r="N374" s="472">
        <f t="shared" si="13"/>
        <v>80.763107973324466</v>
      </c>
    </row>
    <row r="375" spans="1:14" ht="15" thickBot="1" x14ac:dyDescent="0.35">
      <c r="A375" s="4" t="s">
        <v>3260</v>
      </c>
      <c r="B375" s="3" t="s">
        <v>393</v>
      </c>
      <c r="C375" s="4" t="s">
        <v>378</v>
      </c>
      <c r="D375" s="10">
        <v>267945</v>
      </c>
      <c r="E375" s="10">
        <v>85277</v>
      </c>
      <c r="F375" s="10">
        <v>192856</v>
      </c>
      <c r="G375" s="10">
        <v>546078</v>
      </c>
      <c r="H375" s="10">
        <v>1924002</v>
      </c>
      <c r="I375" s="10">
        <v>641642</v>
      </c>
      <c r="J375" s="10">
        <v>2565644</v>
      </c>
      <c r="K375" s="10">
        <v>889165</v>
      </c>
      <c r="L375" s="10">
        <v>4000887</v>
      </c>
      <c r="M375" s="6">
        <v>102423</v>
      </c>
      <c r="N375" s="472">
        <f t="shared" si="13"/>
        <v>39.062388330746025</v>
      </c>
    </row>
    <row r="376" spans="1:14" ht="15" thickBot="1" x14ac:dyDescent="0.35">
      <c r="A376" s="4" t="s">
        <v>3261</v>
      </c>
      <c r="B376" s="3" t="s">
        <v>394</v>
      </c>
      <c r="C376" s="4" t="s">
        <v>378</v>
      </c>
      <c r="D376" s="10">
        <v>149699</v>
      </c>
      <c r="E376" s="10">
        <v>123669</v>
      </c>
      <c r="F376" s="10">
        <v>62033</v>
      </c>
      <c r="G376" s="10">
        <v>335401</v>
      </c>
      <c r="H376" s="10">
        <v>872467</v>
      </c>
      <c r="I376" s="10">
        <v>248604</v>
      </c>
      <c r="J376" s="10">
        <v>1121071</v>
      </c>
      <c r="K376" s="10">
        <v>636927</v>
      </c>
      <c r="L376" s="10">
        <v>2093399</v>
      </c>
      <c r="M376" s="6">
        <v>52529</v>
      </c>
      <c r="N376" s="472">
        <f t="shared" si="13"/>
        <v>39.852253041177256</v>
      </c>
    </row>
    <row r="377" spans="1:14" ht="15" thickBot="1" x14ac:dyDescent="0.35">
      <c r="A377" s="4" t="s">
        <v>3262</v>
      </c>
      <c r="B377" s="3" t="s">
        <v>395</v>
      </c>
      <c r="C377" s="4" t="s">
        <v>378</v>
      </c>
      <c r="D377" s="10">
        <v>393722</v>
      </c>
      <c r="E377" s="10">
        <v>405496</v>
      </c>
      <c r="F377" s="10">
        <v>185017</v>
      </c>
      <c r="G377" s="10">
        <v>984235</v>
      </c>
      <c r="H377" s="10">
        <v>2965243</v>
      </c>
      <c r="I377" s="10">
        <v>862041</v>
      </c>
      <c r="J377" s="10">
        <v>3827284</v>
      </c>
      <c r="K377" s="10">
        <v>1086836</v>
      </c>
      <c r="L377" s="10">
        <v>5898355</v>
      </c>
      <c r="M377" s="6">
        <v>160248</v>
      </c>
      <c r="N377" s="472">
        <f t="shared" si="13"/>
        <v>36.807666866357145</v>
      </c>
    </row>
    <row r="378" spans="1:14" ht="15" thickBot="1" x14ac:dyDescent="0.35">
      <c r="A378" s="4" t="s">
        <v>3263</v>
      </c>
      <c r="B378" s="3" t="s">
        <v>396</v>
      </c>
      <c r="C378" s="4" t="s">
        <v>378</v>
      </c>
      <c r="D378" s="10">
        <v>592778</v>
      </c>
      <c r="E378" s="10">
        <v>313992</v>
      </c>
      <c r="F378" s="10">
        <v>165510</v>
      </c>
      <c r="G378" s="10">
        <v>1072280</v>
      </c>
      <c r="H378" s="10">
        <v>4699395</v>
      </c>
      <c r="I378" s="10">
        <v>2091276</v>
      </c>
      <c r="J378" s="10">
        <v>6790671</v>
      </c>
      <c r="K378" s="10">
        <v>2245525</v>
      </c>
      <c r="L378" s="10">
        <v>10108476</v>
      </c>
      <c r="M378" s="6">
        <v>123979</v>
      </c>
      <c r="N378" s="472">
        <f t="shared" si="13"/>
        <v>81.533775881399265</v>
      </c>
    </row>
    <row r="379" spans="1:14" ht="15" thickBot="1" x14ac:dyDescent="0.35">
      <c r="A379" s="4" t="s">
        <v>3264</v>
      </c>
      <c r="B379" s="3" t="s">
        <v>397</v>
      </c>
      <c r="C379" s="4" t="s">
        <v>378</v>
      </c>
      <c r="D379" s="10">
        <v>1144912</v>
      </c>
      <c r="E379" s="10">
        <v>360000</v>
      </c>
      <c r="F379" s="10">
        <v>732524</v>
      </c>
      <c r="G379" s="10">
        <v>2237436</v>
      </c>
      <c r="H379" s="10">
        <v>7848869</v>
      </c>
      <c r="I379" s="10">
        <v>1874059</v>
      </c>
      <c r="J379" s="10">
        <v>9722928</v>
      </c>
      <c r="K379" s="10">
        <v>2634380</v>
      </c>
      <c r="L379" s="10">
        <v>14594744</v>
      </c>
      <c r="M379" s="6">
        <v>395660</v>
      </c>
      <c r="N379" s="472">
        <f t="shared" si="13"/>
        <v>36.88708487084871</v>
      </c>
    </row>
    <row r="380" spans="1:14" ht="15" thickBot="1" x14ac:dyDescent="0.35">
      <c r="A380" s="4" t="s">
        <v>3265</v>
      </c>
      <c r="B380" s="3" t="s">
        <v>398</v>
      </c>
      <c r="C380" s="4" t="s">
        <v>378</v>
      </c>
      <c r="D380" s="10">
        <v>106846</v>
      </c>
      <c r="E380" s="10">
        <v>21568</v>
      </c>
      <c r="F380" s="10">
        <v>14428</v>
      </c>
      <c r="G380" s="10">
        <v>142842</v>
      </c>
      <c r="H380" s="10">
        <v>939892</v>
      </c>
      <c r="I380" s="10">
        <v>324352</v>
      </c>
      <c r="J380" s="10">
        <v>1264244</v>
      </c>
      <c r="K380" s="10">
        <v>387597</v>
      </c>
      <c r="L380" s="10">
        <v>1794683</v>
      </c>
      <c r="M380" s="6">
        <v>61834</v>
      </c>
      <c r="N380" s="472">
        <f t="shared" si="13"/>
        <v>29.024209981563541</v>
      </c>
    </row>
    <row r="381" spans="1:14" ht="15" thickBot="1" x14ac:dyDescent="0.35">
      <c r="A381" s="4" t="s">
        <v>3266</v>
      </c>
      <c r="B381" s="3" t="s">
        <v>399</v>
      </c>
      <c r="C381" s="4" t="s">
        <v>378</v>
      </c>
      <c r="D381" s="10">
        <v>122529</v>
      </c>
      <c r="E381" s="10">
        <v>30706</v>
      </c>
      <c r="F381" s="10">
        <v>13105</v>
      </c>
      <c r="G381" s="10">
        <v>166340</v>
      </c>
      <c r="H381" s="10">
        <v>1750251</v>
      </c>
      <c r="I381" s="10">
        <v>864012</v>
      </c>
      <c r="J381" s="10">
        <v>2614263</v>
      </c>
      <c r="K381" s="10">
        <v>581657</v>
      </c>
      <c r="L381" s="10">
        <v>3362260</v>
      </c>
      <c r="M381" s="6">
        <v>96942</v>
      </c>
      <c r="N381" s="472">
        <f t="shared" si="13"/>
        <v>34.683212642611046</v>
      </c>
    </row>
    <row r="382" spans="1:14" ht="15" thickBot="1" x14ac:dyDescent="0.35">
      <c r="A382" s="4" t="s">
        <v>3267</v>
      </c>
      <c r="B382" s="3" t="s">
        <v>400</v>
      </c>
      <c r="C382" s="4" t="s">
        <v>378</v>
      </c>
      <c r="D382" s="10">
        <v>431108</v>
      </c>
      <c r="E382" s="10">
        <v>198516</v>
      </c>
      <c r="F382" s="10">
        <v>105324</v>
      </c>
      <c r="G382" s="10">
        <v>734948</v>
      </c>
      <c r="H382" s="10">
        <v>3616096</v>
      </c>
      <c r="I382" s="10">
        <v>1504351</v>
      </c>
      <c r="J382" s="10">
        <v>5120447</v>
      </c>
      <c r="K382" s="10">
        <v>854888</v>
      </c>
      <c r="L382" s="10">
        <v>6710283</v>
      </c>
      <c r="M382" s="6">
        <v>149955</v>
      </c>
      <c r="N382" s="472">
        <f t="shared" si="13"/>
        <v>44.74864459337801</v>
      </c>
    </row>
    <row r="383" spans="1:14" ht="15" thickBot="1" x14ac:dyDescent="0.35">
      <c r="A383" s="4" t="s">
        <v>3268</v>
      </c>
      <c r="B383" s="3" t="s">
        <v>401</v>
      </c>
      <c r="C383" s="4" t="s">
        <v>378</v>
      </c>
      <c r="D383" s="10">
        <v>274000</v>
      </c>
      <c r="E383" s="10">
        <v>25000</v>
      </c>
      <c r="F383" s="10">
        <v>55000</v>
      </c>
      <c r="G383" s="10">
        <v>354000</v>
      </c>
      <c r="H383" s="10">
        <v>1219494</v>
      </c>
      <c r="I383" s="10">
        <v>466827</v>
      </c>
      <c r="J383" s="10">
        <v>1686321</v>
      </c>
      <c r="K383" s="10">
        <v>694017</v>
      </c>
      <c r="L383" s="10">
        <v>2734338</v>
      </c>
      <c r="M383" s="6">
        <v>119450</v>
      </c>
      <c r="N383" s="472">
        <f t="shared" si="13"/>
        <v>22.891067392214314</v>
      </c>
    </row>
    <row r="384" spans="1:14" ht="15" thickBot="1" x14ac:dyDescent="0.35">
      <c r="A384" s="4" t="s">
        <v>3269</v>
      </c>
      <c r="B384" s="3" t="s">
        <v>402</v>
      </c>
      <c r="C384" s="4" t="s">
        <v>378</v>
      </c>
      <c r="D384" s="10">
        <v>212749</v>
      </c>
      <c r="E384" s="10">
        <v>105975</v>
      </c>
      <c r="F384" s="10">
        <v>59348</v>
      </c>
      <c r="G384" s="10">
        <v>378072</v>
      </c>
      <c r="H384" s="10">
        <v>1543402</v>
      </c>
      <c r="I384" s="10">
        <v>317011</v>
      </c>
      <c r="J384" s="10">
        <v>1860413</v>
      </c>
      <c r="K384" s="10">
        <v>447976</v>
      </c>
      <c r="L384" s="10">
        <v>2686461</v>
      </c>
      <c r="M384" s="6">
        <v>55374</v>
      </c>
      <c r="N384" s="472">
        <f t="shared" si="13"/>
        <v>48.514844511864773</v>
      </c>
    </row>
    <row r="385" spans="1:14" ht="15" thickBot="1" x14ac:dyDescent="0.35">
      <c r="A385" s="4" t="s">
        <v>3270</v>
      </c>
      <c r="B385" s="3" t="s">
        <v>403</v>
      </c>
      <c r="C385" s="4" t="s">
        <v>378</v>
      </c>
      <c r="D385" s="10">
        <v>30520</v>
      </c>
      <c r="E385" s="10">
        <v>15000</v>
      </c>
      <c r="F385" s="10">
        <v>2000</v>
      </c>
      <c r="G385" s="10">
        <v>47520</v>
      </c>
      <c r="H385" s="10">
        <v>240000</v>
      </c>
      <c r="I385" s="10">
        <v>24289</v>
      </c>
      <c r="J385" s="10">
        <v>264289</v>
      </c>
      <c r="K385" s="10">
        <v>369461</v>
      </c>
      <c r="L385" s="10">
        <v>681270</v>
      </c>
      <c r="M385" s="6">
        <v>59515</v>
      </c>
      <c r="N385" s="472">
        <f t="shared" si="13"/>
        <v>11.447030160463749</v>
      </c>
    </row>
    <row r="386" spans="1:14" ht="15" thickBot="1" x14ac:dyDescent="0.35">
      <c r="A386" s="4" t="s">
        <v>3271</v>
      </c>
      <c r="B386" s="3" t="s">
        <v>404</v>
      </c>
      <c r="C386" s="4" t="s">
        <v>378</v>
      </c>
      <c r="D386" s="10">
        <v>289085</v>
      </c>
      <c r="E386" s="10">
        <v>111269</v>
      </c>
      <c r="F386" s="10">
        <v>90882</v>
      </c>
      <c r="G386" s="10">
        <v>491236</v>
      </c>
      <c r="H386" s="10">
        <v>1268175</v>
      </c>
      <c r="I386" s="10">
        <v>419492</v>
      </c>
      <c r="J386" s="10">
        <v>1687667</v>
      </c>
      <c r="K386" s="10">
        <v>692491</v>
      </c>
      <c r="L386" s="10">
        <v>2871394</v>
      </c>
      <c r="M386" s="6">
        <v>52170</v>
      </c>
      <c r="N386" s="472">
        <f t="shared" si="13"/>
        <v>55.039179605137051</v>
      </c>
    </row>
    <row r="387" spans="1:14" ht="15" thickBot="1" x14ac:dyDescent="0.35">
      <c r="A387" s="4" t="s">
        <v>3272</v>
      </c>
      <c r="B387" s="3" t="s">
        <v>405</v>
      </c>
      <c r="C387" s="4" t="s">
        <v>378</v>
      </c>
      <c r="D387" s="10">
        <v>339056</v>
      </c>
      <c r="E387" s="10">
        <v>55569</v>
      </c>
      <c r="F387" s="10">
        <v>86919</v>
      </c>
      <c r="G387" s="10">
        <v>481544</v>
      </c>
      <c r="H387" s="10">
        <v>2554852</v>
      </c>
      <c r="I387" s="10">
        <v>823148</v>
      </c>
      <c r="J387" s="10">
        <v>3378000</v>
      </c>
      <c r="K387" s="10">
        <v>1545859</v>
      </c>
      <c r="L387" s="10">
        <v>5405403</v>
      </c>
      <c r="M387" s="6">
        <v>124690</v>
      </c>
      <c r="N387" s="472">
        <f t="shared" si="13"/>
        <v>43.350733819873284</v>
      </c>
    </row>
    <row r="388" spans="1:14" ht="15" thickBot="1" x14ac:dyDescent="0.35">
      <c r="A388" s="4" t="s">
        <v>3273</v>
      </c>
      <c r="B388" s="3" t="s">
        <v>406</v>
      </c>
      <c r="C388" s="4" t="s">
        <v>378</v>
      </c>
      <c r="D388" s="10">
        <v>324682</v>
      </c>
      <c r="E388" s="10">
        <v>165900</v>
      </c>
      <c r="F388" s="10">
        <v>157948</v>
      </c>
      <c r="G388" s="10">
        <v>648530</v>
      </c>
      <c r="H388" s="10">
        <v>2341457</v>
      </c>
      <c r="I388" s="10">
        <v>494721</v>
      </c>
      <c r="J388" s="10">
        <v>2836178</v>
      </c>
      <c r="K388" s="10">
        <v>1319045</v>
      </c>
      <c r="L388" s="10">
        <v>4803753</v>
      </c>
      <c r="M388" s="6">
        <v>100485</v>
      </c>
      <c r="N388" s="472">
        <f t="shared" si="13"/>
        <v>47.805672488431107</v>
      </c>
    </row>
    <row r="389" spans="1:14" ht="15" thickBot="1" x14ac:dyDescent="0.35">
      <c r="A389" s="4" t="s">
        <v>3274</v>
      </c>
      <c r="B389" s="3" t="s">
        <v>407</v>
      </c>
      <c r="C389" s="4" t="s">
        <v>378</v>
      </c>
      <c r="D389" s="10">
        <v>88113</v>
      </c>
      <c r="E389" s="10">
        <v>26466</v>
      </c>
      <c r="F389" s="10">
        <v>28260</v>
      </c>
      <c r="G389" s="10">
        <v>142839</v>
      </c>
      <c r="H389" s="10">
        <v>709470</v>
      </c>
      <c r="I389" s="10">
        <v>635072</v>
      </c>
      <c r="J389" s="10">
        <v>1344542</v>
      </c>
      <c r="K389" s="10">
        <v>699087</v>
      </c>
      <c r="L389" s="10">
        <v>2186468</v>
      </c>
      <c r="M389" s="6">
        <v>57236</v>
      </c>
      <c r="N389" s="472">
        <f t="shared" si="13"/>
        <v>38.200922496330982</v>
      </c>
    </row>
    <row r="390" spans="1:14" ht="15" thickBot="1" x14ac:dyDescent="0.35">
      <c r="A390" s="4" t="s">
        <v>3275</v>
      </c>
      <c r="B390" s="3" t="s">
        <v>408</v>
      </c>
      <c r="C390" s="4" t="s">
        <v>378</v>
      </c>
      <c r="D390" s="10">
        <v>299136</v>
      </c>
      <c r="E390" s="10">
        <v>112048</v>
      </c>
      <c r="F390" s="10">
        <v>108765</v>
      </c>
      <c r="G390" s="10">
        <v>519949</v>
      </c>
      <c r="H390" s="10">
        <v>2373596</v>
      </c>
      <c r="I390" s="10">
        <v>728781</v>
      </c>
      <c r="J390" s="10">
        <v>3102377</v>
      </c>
      <c r="K390" s="10">
        <v>1340463</v>
      </c>
      <c r="L390" s="10">
        <v>4962789</v>
      </c>
      <c r="M390" s="6">
        <v>160312</v>
      </c>
      <c r="N390" s="472">
        <f t="shared" si="13"/>
        <v>30.95706497330206</v>
      </c>
    </row>
    <row r="391" spans="1:14" ht="15" thickBot="1" x14ac:dyDescent="0.35">
      <c r="A391" s="4" t="s">
        <v>3276</v>
      </c>
      <c r="B391" s="3" t="s">
        <v>409</v>
      </c>
      <c r="C391" s="4" t="s">
        <v>378</v>
      </c>
      <c r="D391" s="10">
        <v>90725</v>
      </c>
      <c r="E391" s="10">
        <v>12582</v>
      </c>
      <c r="F391" s="10">
        <v>5327</v>
      </c>
      <c r="G391" s="10">
        <v>108634</v>
      </c>
      <c r="H391" s="10">
        <v>640521</v>
      </c>
      <c r="I391" s="10">
        <v>363995</v>
      </c>
      <c r="J391" s="10">
        <v>1004516</v>
      </c>
      <c r="K391" s="10">
        <v>244342</v>
      </c>
      <c r="L391" s="10">
        <v>1357492</v>
      </c>
      <c r="M391" s="6">
        <v>59715</v>
      </c>
      <c r="N391" s="472">
        <f t="shared" si="13"/>
        <v>22.732847693209411</v>
      </c>
    </row>
    <row r="392" spans="1:14" ht="15" thickBot="1" x14ac:dyDescent="0.35">
      <c r="A392" s="4" t="s">
        <v>3277</v>
      </c>
      <c r="B392" s="3" t="s">
        <v>410</v>
      </c>
      <c r="C392" s="4" t="s">
        <v>378</v>
      </c>
      <c r="D392" s="10">
        <v>104970</v>
      </c>
      <c r="E392" s="10">
        <v>33919</v>
      </c>
      <c r="F392" s="10">
        <v>22588</v>
      </c>
      <c r="G392" s="10">
        <v>161477</v>
      </c>
      <c r="H392" s="10">
        <v>529248</v>
      </c>
      <c r="I392" s="10">
        <v>137497</v>
      </c>
      <c r="J392" s="10">
        <v>666745</v>
      </c>
      <c r="K392" s="10">
        <v>95333</v>
      </c>
      <c r="L392" s="10">
        <v>923555</v>
      </c>
      <c r="M392" s="6">
        <v>73804</v>
      </c>
      <c r="N392" s="472">
        <f t="shared" si="13"/>
        <v>12.513617148122053</v>
      </c>
    </row>
    <row r="393" spans="1:14" ht="15" thickBot="1" x14ac:dyDescent="0.35">
      <c r="A393" s="4" t="s">
        <v>3278</v>
      </c>
      <c r="B393" s="3" t="s">
        <v>411</v>
      </c>
      <c r="C393" s="4" t="s">
        <v>378</v>
      </c>
      <c r="D393" s="10">
        <v>209000</v>
      </c>
      <c r="E393" s="10">
        <v>143000</v>
      </c>
      <c r="F393" s="10">
        <v>56747</v>
      </c>
      <c r="G393" s="10">
        <v>408747</v>
      </c>
      <c r="H393" s="10">
        <v>1898341</v>
      </c>
      <c r="I393" s="10">
        <v>998998</v>
      </c>
      <c r="J393" s="10">
        <v>2897339</v>
      </c>
      <c r="K393" s="10">
        <v>1871987</v>
      </c>
      <c r="L393" s="10">
        <v>5178073</v>
      </c>
      <c r="M393" s="6">
        <v>75814</v>
      </c>
      <c r="N393" s="472">
        <f t="shared" si="13"/>
        <v>68.299693987917806</v>
      </c>
    </row>
    <row r="394" spans="1:14" ht="15" thickBot="1" x14ac:dyDescent="0.35">
      <c r="A394" s="4" t="s">
        <v>3279</v>
      </c>
      <c r="B394" s="3" t="s">
        <v>412</v>
      </c>
      <c r="C394" s="4" t="s">
        <v>378</v>
      </c>
      <c r="D394" s="10">
        <v>142046</v>
      </c>
      <c r="E394" s="10">
        <v>28596</v>
      </c>
      <c r="F394" s="10">
        <v>6546</v>
      </c>
      <c r="G394" s="10">
        <v>177188</v>
      </c>
      <c r="H394" s="10">
        <v>1233095</v>
      </c>
      <c r="I394" s="10">
        <v>673591</v>
      </c>
      <c r="J394" s="10">
        <v>1906686</v>
      </c>
      <c r="K394" s="10">
        <v>258589</v>
      </c>
      <c r="L394" s="10">
        <v>2342463</v>
      </c>
      <c r="M394" s="6">
        <v>129699</v>
      </c>
      <c r="N394" s="472">
        <f t="shared" si="13"/>
        <v>18.060763768417644</v>
      </c>
    </row>
    <row r="395" spans="1:14" ht="15" thickBot="1" x14ac:dyDescent="0.35">
      <c r="A395" s="4" t="s">
        <v>3280</v>
      </c>
      <c r="B395" s="3" t="s">
        <v>413</v>
      </c>
      <c r="C395" s="4" t="s">
        <v>378</v>
      </c>
      <c r="D395" s="10">
        <v>257412</v>
      </c>
      <c r="E395" s="10">
        <v>85622</v>
      </c>
      <c r="F395" s="10">
        <v>125603</v>
      </c>
      <c r="G395" s="10">
        <v>468637</v>
      </c>
      <c r="H395" s="10">
        <v>2088306</v>
      </c>
      <c r="I395" s="10">
        <v>743765</v>
      </c>
      <c r="J395" s="10">
        <v>2832071</v>
      </c>
      <c r="K395" s="10">
        <v>1203945</v>
      </c>
      <c r="L395" s="10">
        <v>4504653</v>
      </c>
      <c r="M395" s="6">
        <v>97396</v>
      </c>
      <c r="N395" s="472">
        <f t="shared" si="13"/>
        <v>46.250903527865624</v>
      </c>
    </row>
    <row r="396" spans="1:14" ht="15" thickBot="1" x14ac:dyDescent="0.35">
      <c r="A396" s="4" t="s">
        <v>3281</v>
      </c>
      <c r="B396" s="3" t="s">
        <v>414</v>
      </c>
      <c r="C396" s="4" t="s">
        <v>378</v>
      </c>
      <c r="D396" s="10">
        <v>248000</v>
      </c>
      <c r="E396" s="10">
        <v>130000</v>
      </c>
      <c r="F396" s="10">
        <v>202000</v>
      </c>
      <c r="G396" s="10">
        <v>580000</v>
      </c>
      <c r="H396" s="10">
        <v>1422080</v>
      </c>
      <c r="I396" s="10">
        <v>396770</v>
      </c>
      <c r="J396" s="10">
        <v>1818850</v>
      </c>
      <c r="K396" s="10">
        <v>863140</v>
      </c>
      <c r="L396" s="10">
        <v>3261990</v>
      </c>
      <c r="M396" s="6">
        <v>80980</v>
      </c>
      <c r="N396" s="472">
        <f t="shared" si="13"/>
        <v>40.281427512966161</v>
      </c>
    </row>
    <row r="397" spans="1:14" ht="15" thickBot="1" x14ac:dyDescent="0.35">
      <c r="A397" s="4" t="s">
        <v>3282</v>
      </c>
      <c r="B397" s="3" t="s">
        <v>415</v>
      </c>
      <c r="C397" s="4" t="s">
        <v>378</v>
      </c>
      <c r="D397" s="10">
        <v>299546</v>
      </c>
      <c r="E397" s="10">
        <v>47341</v>
      </c>
      <c r="F397" s="10">
        <v>25171</v>
      </c>
      <c r="G397" s="10">
        <v>372058</v>
      </c>
      <c r="H397" s="10">
        <v>1395156</v>
      </c>
      <c r="I397" s="10">
        <v>1061960</v>
      </c>
      <c r="J397" s="10">
        <v>2457116</v>
      </c>
      <c r="K397" s="10">
        <v>1018020</v>
      </c>
      <c r="L397" s="10">
        <v>3847194</v>
      </c>
      <c r="M397" s="6">
        <v>134056</v>
      </c>
      <c r="N397" s="472">
        <f t="shared" si="13"/>
        <v>28.698409619860357</v>
      </c>
    </row>
    <row r="398" spans="1:14" ht="15" thickBot="1" x14ac:dyDescent="0.35">
      <c r="A398" s="4" t="s">
        <v>3283</v>
      </c>
      <c r="B398" s="3" t="s">
        <v>416</v>
      </c>
      <c r="C398" s="4" t="s">
        <v>378</v>
      </c>
      <c r="D398" s="10">
        <v>72130</v>
      </c>
      <c r="E398" s="10">
        <v>8685</v>
      </c>
      <c r="F398" s="10">
        <v>52600</v>
      </c>
      <c r="G398" s="10">
        <v>133415</v>
      </c>
      <c r="H398" s="10">
        <v>969849</v>
      </c>
      <c r="I398" s="10">
        <v>311371</v>
      </c>
      <c r="J398" s="10">
        <v>1281220</v>
      </c>
      <c r="K398" s="10">
        <v>389492</v>
      </c>
      <c r="L398" s="10">
        <v>1804127</v>
      </c>
      <c r="M398" s="6">
        <v>71997</v>
      </c>
      <c r="N398" s="472">
        <f t="shared" si="13"/>
        <v>25.058363542925399</v>
      </c>
    </row>
    <row r="399" spans="1:14" ht="15" thickBot="1" x14ac:dyDescent="0.35">
      <c r="A399" s="45" t="s">
        <v>3288</v>
      </c>
      <c r="B399" s="3" t="s">
        <v>417</v>
      </c>
      <c r="C399" s="4" t="s">
        <v>378</v>
      </c>
      <c r="D399" s="10">
        <v>224245</v>
      </c>
      <c r="E399" s="10">
        <v>39578</v>
      </c>
      <c r="F399" s="10">
        <v>55966</v>
      </c>
      <c r="G399" s="10">
        <v>319789</v>
      </c>
      <c r="H399" s="10">
        <v>1308558</v>
      </c>
      <c r="I399" s="10">
        <v>746014</v>
      </c>
      <c r="J399" s="10">
        <v>2054572</v>
      </c>
      <c r="K399" s="10">
        <v>1173879</v>
      </c>
      <c r="L399" s="10">
        <v>3548240</v>
      </c>
      <c r="M399" s="6">
        <v>230343</v>
      </c>
      <c r="N399" s="472">
        <f t="shared" si="13"/>
        <v>15.40415814676374</v>
      </c>
    </row>
    <row r="400" spans="1:14" ht="15" thickBot="1" x14ac:dyDescent="0.35">
      <c r="A400" s="4" t="s">
        <v>3284</v>
      </c>
      <c r="B400" s="3" t="s">
        <v>418</v>
      </c>
      <c r="C400" s="4" t="s">
        <v>378</v>
      </c>
      <c r="D400" s="10">
        <v>443831</v>
      </c>
      <c r="E400" s="10">
        <v>353847</v>
      </c>
      <c r="F400" s="10">
        <v>267202</v>
      </c>
      <c r="G400" s="10">
        <v>1064880</v>
      </c>
      <c r="H400" s="10">
        <v>1652615</v>
      </c>
      <c r="I400" s="10">
        <v>648635</v>
      </c>
      <c r="J400" s="10">
        <v>2301250</v>
      </c>
      <c r="K400" s="10">
        <v>1114407</v>
      </c>
      <c r="L400" s="10">
        <v>4480537</v>
      </c>
      <c r="M400" s="6">
        <v>71755</v>
      </c>
      <c r="N400" s="472">
        <f t="shared" si="13"/>
        <v>62.442157340951852</v>
      </c>
    </row>
    <row r="401" spans="1:14" ht="15" thickBot="1" x14ac:dyDescent="0.35">
      <c r="A401" s="4" t="s">
        <v>3285</v>
      </c>
      <c r="B401" s="3" t="s">
        <v>419</v>
      </c>
      <c r="C401" s="4" t="s">
        <v>378</v>
      </c>
      <c r="D401" s="10">
        <v>747171</v>
      </c>
      <c r="E401" s="10">
        <v>200105</v>
      </c>
      <c r="F401" s="10">
        <v>101073</v>
      </c>
      <c r="G401" s="10">
        <v>1048349</v>
      </c>
      <c r="H401" s="10">
        <v>2348135</v>
      </c>
      <c r="I401" s="10">
        <v>1077985</v>
      </c>
      <c r="J401" s="10">
        <v>3426120</v>
      </c>
      <c r="K401" s="10">
        <v>1071656</v>
      </c>
      <c r="L401" s="10">
        <v>5546125</v>
      </c>
      <c r="M401" s="6">
        <v>89779</v>
      </c>
      <c r="N401" s="472">
        <f t="shared" si="13"/>
        <v>61.775303801557158</v>
      </c>
    </row>
    <row r="402" spans="1:14" ht="15" thickBot="1" x14ac:dyDescent="0.35">
      <c r="A402" s="4" t="s">
        <v>3286</v>
      </c>
      <c r="B402" s="3" t="s">
        <v>420</v>
      </c>
      <c r="C402" s="4" t="s">
        <v>378</v>
      </c>
      <c r="D402" s="10">
        <v>154139</v>
      </c>
      <c r="E402" s="10">
        <v>70675</v>
      </c>
      <c r="F402" s="10">
        <v>48821</v>
      </c>
      <c r="G402" s="10">
        <v>273635</v>
      </c>
      <c r="H402" s="10">
        <v>1151710</v>
      </c>
      <c r="I402" s="10">
        <v>224979</v>
      </c>
      <c r="J402" s="10">
        <v>1376689</v>
      </c>
      <c r="K402" s="10">
        <v>413146</v>
      </c>
      <c r="L402" s="10">
        <v>2063470</v>
      </c>
      <c r="M402" s="6">
        <v>84094</v>
      </c>
      <c r="N402" s="472">
        <f t="shared" si="13"/>
        <v>24.537660237353439</v>
      </c>
    </row>
    <row r="403" spans="1:14" ht="15" thickBot="1" x14ac:dyDescent="0.35">
      <c r="A403" s="4" t="s">
        <v>3287</v>
      </c>
      <c r="B403" s="3" t="s">
        <v>421</v>
      </c>
      <c r="C403" s="4" t="s">
        <v>378</v>
      </c>
      <c r="D403" s="10">
        <v>218326</v>
      </c>
      <c r="E403" s="10">
        <v>58414</v>
      </c>
      <c r="F403" s="10">
        <v>44900</v>
      </c>
      <c r="G403" s="10">
        <v>321640</v>
      </c>
      <c r="H403" s="10">
        <v>1886654</v>
      </c>
      <c r="I403" s="10">
        <v>633215</v>
      </c>
      <c r="J403" s="10">
        <v>2519869</v>
      </c>
      <c r="K403" s="10">
        <v>622488</v>
      </c>
      <c r="L403" s="10">
        <v>3463997</v>
      </c>
      <c r="M403" s="6">
        <v>82974</v>
      </c>
      <c r="N403" s="472">
        <f t="shared" si="13"/>
        <v>41.747981295345532</v>
      </c>
    </row>
    <row r="404" spans="1:14" x14ac:dyDescent="0.3">
      <c r="B404" s="127" t="s">
        <v>2553</v>
      </c>
      <c r="C404" s="89"/>
      <c r="D404" s="483">
        <f>SUM(D360:D403)</f>
        <v>13836176</v>
      </c>
      <c r="E404" s="483">
        <f t="shared" ref="E404:M404" si="16">SUM(E360:E403)</f>
        <v>6575316</v>
      </c>
      <c r="F404" s="483">
        <f t="shared" si="16"/>
        <v>4654287</v>
      </c>
      <c r="G404" s="483">
        <f t="shared" si="16"/>
        <v>25065779</v>
      </c>
      <c r="H404" s="483">
        <f t="shared" si="16"/>
        <v>104967901</v>
      </c>
      <c r="I404" s="483">
        <f t="shared" si="16"/>
        <v>44334445</v>
      </c>
      <c r="J404" s="483">
        <f t="shared" si="16"/>
        <v>149302346</v>
      </c>
      <c r="K404" s="483">
        <f t="shared" si="16"/>
        <v>56583903</v>
      </c>
      <c r="L404" s="483">
        <f t="shared" si="16"/>
        <v>230952028</v>
      </c>
      <c r="M404" s="90">
        <f t="shared" si="16"/>
        <v>5687681</v>
      </c>
      <c r="N404" s="494"/>
    </row>
    <row r="405" spans="1:14" ht="15" thickBot="1" x14ac:dyDescent="0.35">
      <c r="B405" s="128" t="s">
        <v>2554</v>
      </c>
      <c r="C405" s="93"/>
      <c r="D405" s="485">
        <f>D404/44</f>
        <v>314458.54545454547</v>
      </c>
      <c r="E405" s="485">
        <f t="shared" ref="E405:M405" si="17">E404/44</f>
        <v>149439</v>
      </c>
      <c r="F405" s="485">
        <f t="shared" si="17"/>
        <v>105779.25</v>
      </c>
      <c r="G405" s="485">
        <f t="shared" si="17"/>
        <v>569676.79545454541</v>
      </c>
      <c r="H405" s="485">
        <f t="shared" si="17"/>
        <v>2385634.1136363638</v>
      </c>
      <c r="I405" s="485">
        <f t="shared" si="17"/>
        <v>1007601.0227272727</v>
      </c>
      <c r="J405" s="485">
        <f t="shared" si="17"/>
        <v>3393235.1363636362</v>
      </c>
      <c r="K405" s="485">
        <f t="shared" si="17"/>
        <v>1285997.7954545454</v>
      </c>
      <c r="L405" s="485">
        <f t="shared" si="17"/>
        <v>5248909.7272727275</v>
      </c>
      <c r="M405" s="122">
        <f t="shared" si="17"/>
        <v>129265.47727272728</v>
      </c>
      <c r="N405" s="486">
        <f>L404/M404</f>
        <v>40.605657736430715</v>
      </c>
    </row>
    <row r="406" spans="1:14" ht="15" thickBot="1" x14ac:dyDescent="0.35"/>
    <row r="407" spans="1:14" x14ac:dyDescent="0.3">
      <c r="B407" s="516" t="s">
        <v>2555</v>
      </c>
      <c r="C407" s="525"/>
      <c r="D407" s="526">
        <f t="shared" ref="D407:M407" si="18">D404+D357+D311+D233+D154+D74</f>
        <v>23981003.43</v>
      </c>
      <c r="E407" s="526">
        <f t="shared" si="18"/>
        <v>9528733</v>
      </c>
      <c r="F407" s="526">
        <f t="shared" si="18"/>
        <v>6629560</v>
      </c>
      <c r="G407" s="526">
        <f t="shared" si="18"/>
        <v>40139296.43</v>
      </c>
      <c r="H407" s="526">
        <f t="shared" si="18"/>
        <v>174049740.88</v>
      </c>
      <c r="I407" s="526">
        <f t="shared" si="18"/>
        <v>62928518</v>
      </c>
      <c r="J407" s="526">
        <f t="shared" si="18"/>
        <v>236978258.88</v>
      </c>
      <c r="K407" s="526">
        <f t="shared" si="18"/>
        <v>93806159</v>
      </c>
      <c r="L407" s="526">
        <f t="shared" si="18"/>
        <v>370923714.31</v>
      </c>
      <c r="M407" s="531">
        <f t="shared" si="18"/>
        <v>9838531</v>
      </c>
      <c r="N407" s="527"/>
    </row>
    <row r="408" spans="1:14" ht="15" thickBot="1" x14ac:dyDescent="0.35">
      <c r="B408" s="524" t="s">
        <v>2568</v>
      </c>
      <c r="C408" s="528"/>
      <c r="D408" s="530">
        <f>D407/385</f>
        <v>62288.320597402599</v>
      </c>
      <c r="E408" s="530">
        <f t="shared" ref="E408:M408" si="19">E407/385</f>
        <v>24749.955844155844</v>
      </c>
      <c r="F408" s="530">
        <f t="shared" si="19"/>
        <v>17219.636363636364</v>
      </c>
      <c r="G408" s="530">
        <f t="shared" si="19"/>
        <v>104257.91280519481</v>
      </c>
      <c r="H408" s="530">
        <f t="shared" si="19"/>
        <v>452077.24903896102</v>
      </c>
      <c r="I408" s="530">
        <f t="shared" si="19"/>
        <v>163450.6961038961</v>
      </c>
      <c r="J408" s="530">
        <f t="shared" si="19"/>
        <v>615527.94514285715</v>
      </c>
      <c r="K408" s="530">
        <f t="shared" si="19"/>
        <v>243652.36103896104</v>
      </c>
      <c r="L408" s="530">
        <f t="shared" si="19"/>
        <v>963438.21898701298</v>
      </c>
      <c r="M408" s="532">
        <f t="shared" si="19"/>
        <v>25554.625974025974</v>
      </c>
      <c r="N408" s="529">
        <f>L407/M407</f>
        <v>37.701127771005652</v>
      </c>
    </row>
  </sheetData>
  <sortState ref="B2:N386">
    <sortCondition ref="C2:C386"/>
    <sortCondition ref="B2:B386"/>
  </sortState>
  <hyperlinks>
    <hyperlink ref="G1" location="'Table of Contents'!A1" display="Return to Table of Contents"/>
    <hyperlink ref="G1:I1" location="'Table of Contents'!A1" display="Return to 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6"/>
  <sheetViews>
    <sheetView zoomScale="75" zoomScaleNormal="75" workbookViewId="0">
      <pane ySplit="3" topLeftCell="A4" activePane="bottomLeft" state="frozen"/>
      <selection pane="bottomLeft" activeCell="B4" sqref="B4"/>
    </sheetView>
  </sheetViews>
  <sheetFormatPr defaultRowHeight="14.4" x14ac:dyDescent="0.3"/>
  <cols>
    <col min="2" max="2" width="49.77734375" bestFit="1" customWidth="1"/>
    <col min="3" max="3" width="25.5546875" bestFit="1" customWidth="1"/>
    <col min="4" max="4" width="11.109375" bestFit="1" customWidth="1"/>
    <col min="5" max="5" width="13.88671875" style="497" bestFit="1" customWidth="1"/>
    <col min="6" max="6" width="12" style="497" bestFit="1" customWidth="1"/>
    <col min="7" max="7" width="11.77734375" style="497" bestFit="1" customWidth="1"/>
    <col min="8" max="8" width="11.109375" style="497" bestFit="1" customWidth="1"/>
    <col min="9" max="9" width="11.77734375" style="497" bestFit="1" customWidth="1"/>
    <col min="10" max="10" width="12.5546875" style="497" bestFit="1" customWidth="1"/>
    <col min="11" max="11" width="14.6640625" style="497" bestFit="1" customWidth="1"/>
    <col min="12" max="14" width="12.5546875" style="497" bestFit="1" customWidth="1"/>
  </cols>
  <sheetData>
    <row r="1" spans="1:19" ht="18" x14ac:dyDescent="0.35">
      <c r="B1" s="16" t="s">
        <v>2546</v>
      </c>
      <c r="C1" s="12"/>
      <c r="D1" s="13" t="s">
        <v>3173</v>
      </c>
      <c r="E1" s="12"/>
      <c r="F1" s="14"/>
      <c r="G1" s="634" t="s">
        <v>2545</v>
      </c>
      <c r="H1" s="643"/>
      <c r="I1" s="642"/>
      <c r="J1" s="12"/>
      <c r="K1"/>
      <c r="L1"/>
      <c r="M1"/>
      <c r="N1"/>
      <c r="O1" s="60"/>
      <c r="P1" s="60"/>
      <c r="S1" s="29"/>
    </row>
    <row r="2" spans="1:19" ht="15" thickBot="1" x14ac:dyDescent="0.35"/>
    <row r="3" spans="1:19" s="2" customFormat="1" ht="58.2" thickBot="1" x14ac:dyDescent="0.35">
      <c r="A3" s="2" t="s">
        <v>3174</v>
      </c>
      <c r="B3" s="1" t="s">
        <v>0</v>
      </c>
      <c r="C3" s="1" t="s">
        <v>1</v>
      </c>
      <c r="D3" s="1" t="s">
        <v>422</v>
      </c>
      <c r="E3" s="501" t="s">
        <v>2042</v>
      </c>
      <c r="F3" s="501" t="s">
        <v>2043</v>
      </c>
      <c r="G3" s="501" t="s">
        <v>2044</v>
      </c>
      <c r="H3" s="501" t="s">
        <v>2045</v>
      </c>
      <c r="I3" s="501" t="s">
        <v>2046</v>
      </c>
      <c r="J3" s="501" t="s">
        <v>2047</v>
      </c>
      <c r="K3" s="501" t="s">
        <v>2048</v>
      </c>
      <c r="L3" s="501" t="s">
        <v>2049</v>
      </c>
      <c r="M3" s="501" t="s">
        <v>2050</v>
      </c>
      <c r="N3" s="501" t="s">
        <v>2051</v>
      </c>
    </row>
    <row r="4" spans="1:19" ht="15" thickBot="1" x14ac:dyDescent="0.35">
      <c r="A4" s="4" t="s">
        <v>3175</v>
      </c>
      <c r="B4" s="3" t="s">
        <v>12</v>
      </c>
      <c r="C4" s="4" t="s">
        <v>13</v>
      </c>
      <c r="D4" s="6">
        <v>1285</v>
      </c>
      <c r="E4" s="497">
        <v>0</v>
      </c>
      <c r="F4" s="497">
        <v>0</v>
      </c>
      <c r="G4" s="497">
        <v>0</v>
      </c>
      <c r="H4" s="497">
        <v>0</v>
      </c>
      <c r="I4" s="497">
        <v>0</v>
      </c>
      <c r="J4" s="497">
        <v>0</v>
      </c>
      <c r="K4" s="497">
        <v>0</v>
      </c>
      <c r="L4" s="497">
        <v>0</v>
      </c>
      <c r="M4" s="497">
        <v>0</v>
      </c>
      <c r="N4" s="497">
        <v>0</v>
      </c>
    </row>
    <row r="5" spans="1:19" ht="15" thickBot="1" x14ac:dyDescent="0.35">
      <c r="A5" s="4" t="s">
        <v>3176</v>
      </c>
      <c r="B5" s="3" t="s">
        <v>16</v>
      </c>
      <c r="C5" s="4" t="s">
        <v>13</v>
      </c>
      <c r="D5" s="6">
        <v>3248</v>
      </c>
      <c r="E5" s="497">
        <v>0</v>
      </c>
      <c r="F5" s="497">
        <v>0</v>
      </c>
      <c r="G5" s="497">
        <v>100</v>
      </c>
      <c r="H5" s="497">
        <v>0</v>
      </c>
      <c r="I5" s="497">
        <v>100</v>
      </c>
      <c r="J5" s="502">
        <v>0</v>
      </c>
      <c r="K5" s="502">
        <v>0</v>
      </c>
      <c r="L5" s="497">
        <v>24000</v>
      </c>
      <c r="M5" s="502">
        <v>0</v>
      </c>
      <c r="N5" s="497">
        <v>24000</v>
      </c>
    </row>
    <row r="6" spans="1:19" ht="15" thickBot="1" x14ac:dyDescent="0.35">
      <c r="A6" s="4" t="s">
        <v>3177</v>
      </c>
      <c r="B6" s="3" t="s">
        <v>17</v>
      </c>
      <c r="C6" s="4" t="s">
        <v>13</v>
      </c>
      <c r="D6" s="6">
        <v>657</v>
      </c>
      <c r="E6" s="497">
        <v>0</v>
      </c>
      <c r="F6" s="497">
        <v>0</v>
      </c>
      <c r="G6" s="497">
        <v>0</v>
      </c>
      <c r="H6" s="497">
        <v>2000</v>
      </c>
      <c r="I6" s="497">
        <v>2000</v>
      </c>
      <c r="J6" s="497">
        <v>0</v>
      </c>
      <c r="K6" s="497">
        <v>2294</v>
      </c>
      <c r="L6" s="497">
        <v>3380</v>
      </c>
      <c r="M6" s="497">
        <v>3622</v>
      </c>
      <c r="N6" s="497">
        <v>9296</v>
      </c>
    </row>
    <row r="7" spans="1:19" ht="15" thickBot="1" x14ac:dyDescent="0.35">
      <c r="A7" s="4" t="s">
        <v>3178</v>
      </c>
      <c r="B7" s="3" t="s">
        <v>20</v>
      </c>
      <c r="C7" s="4" t="s">
        <v>13</v>
      </c>
      <c r="D7" s="6">
        <v>3769</v>
      </c>
      <c r="E7" s="497">
        <v>0</v>
      </c>
      <c r="F7" s="497">
        <v>0</v>
      </c>
      <c r="G7" s="497">
        <v>0</v>
      </c>
      <c r="H7" s="497">
        <v>0</v>
      </c>
      <c r="I7" s="497">
        <v>0</v>
      </c>
      <c r="J7" s="497">
        <v>1150</v>
      </c>
      <c r="K7" s="497">
        <v>0</v>
      </c>
      <c r="L7" s="497">
        <v>0</v>
      </c>
      <c r="M7" s="497">
        <v>600</v>
      </c>
      <c r="N7" s="497">
        <v>1750</v>
      </c>
    </row>
    <row r="8" spans="1:19" ht="15" thickBot="1" x14ac:dyDescent="0.35">
      <c r="A8" s="4" t="s">
        <v>3179</v>
      </c>
      <c r="B8" s="3" t="s">
        <v>23</v>
      </c>
      <c r="C8" s="4" t="s">
        <v>13</v>
      </c>
      <c r="D8" s="6">
        <v>3150</v>
      </c>
      <c r="E8" s="497">
        <v>0</v>
      </c>
      <c r="F8" s="497">
        <v>0</v>
      </c>
      <c r="G8" s="497">
        <v>0</v>
      </c>
      <c r="H8" s="497">
        <v>0</v>
      </c>
      <c r="I8" s="497">
        <v>0</v>
      </c>
      <c r="J8" s="497">
        <v>0</v>
      </c>
      <c r="K8" s="497">
        <v>0</v>
      </c>
      <c r="L8" s="497">
        <v>0</v>
      </c>
      <c r="M8" s="497">
        <v>0</v>
      </c>
      <c r="N8" s="497">
        <v>0</v>
      </c>
    </row>
    <row r="9" spans="1:19" ht="15" thickBot="1" x14ac:dyDescent="0.35">
      <c r="A9" s="4" t="s">
        <v>3180</v>
      </c>
      <c r="B9" s="3" t="s">
        <v>24</v>
      </c>
      <c r="C9" s="4" t="s">
        <v>13</v>
      </c>
      <c r="D9" s="6">
        <v>3811</v>
      </c>
      <c r="E9" s="497">
        <v>0</v>
      </c>
      <c r="F9" s="497">
        <v>0</v>
      </c>
      <c r="G9" s="497">
        <v>0</v>
      </c>
      <c r="H9" s="497">
        <v>0</v>
      </c>
      <c r="I9" s="497">
        <v>0</v>
      </c>
      <c r="J9" s="502">
        <v>0</v>
      </c>
      <c r="K9" s="502">
        <v>0</v>
      </c>
      <c r="L9" s="497">
        <v>8500</v>
      </c>
      <c r="M9" s="502">
        <v>0</v>
      </c>
      <c r="N9" s="497">
        <v>8500</v>
      </c>
    </row>
    <row r="10" spans="1:19" ht="15" thickBot="1" x14ac:dyDescent="0.35">
      <c r="A10" s="4" t="s">
        <v>3181</v>
      </c>
      <c r="B10" s="3" t="s">
        <v>25</v>
      </c>
      <c r="C10" s="4" t="s">
        <v>13</v>
      </c>
      <c r="D10" s="6">
        <v>3623</v>
      </c>
      <c r="E10" s="497">
        <v>0</v>
      </c>
      <c r="F10" s="497">
        <v>0</v>
      </c>
      <c r="G10" s="497">
        <v>0</v>
      </c>
      <c r="H10" s="497">
        <v>41527</v>
      </c>
      <c r="I10" s="497">
        <v>41527</v>
      </c>
      <c r="J10" s="497">
        <v>3790</v>
      </c>
      <c r="K10" s="497">
        <v>10966</v>
      </c>
      <c r="L10" s="497">
        <v>9652</v>
      </c>
      <c r="M10" s="502">
        <v>0</v>
      </c>
      <c r="N10" s="497">
        <v>24408</v>
      </c>
    </row>
    <row r="11" spans="1:19" ht="15" thickBot="1" x14ac:dyDescent="0.35">
      <c r="A11" s="4" t="s">
        <v>3182</v>
      </c>
      <c r="B11" s="3" t="s">
        <v>26</v>
      </c>
      <c r="C11" s="4" t="s">
        <v>13</v>
      </c>
      <c r="D11" s="6">
        <v>3081</v>
      </c>
      <c r="E11" s="497">
        <v>0</v>
      </c>
      <c r="F11" s="497">
        <v>0</v>
      </c>
      <c r="G11" s="497">
        <v>0</v>
      </c>
      <c r="H11" s="497">
        <v>0</v>
      </c>
      <c r="I11" s="497">
        <v>0</v>
      </c>
      <c r="J11" s="497">
        <v>0</v>
      </c>
      <c r="K11" s="497">
        <v>1815</v>
      </c>
      <c r="L11" s="497">
        <v>0</v>
      </c>
      <c r="M11" s="497">
        <v>0</v>
      </c>
      <c r="N11" s="497">
        <v>1815</v>
      </c>
    </row>
    <row r="12" spans="1:19" ht="15" thickBot="1" x14ac:dyDescent="0.35">
      <c r="A12" s="4" t="s">
        <v>3183</v>
      </c>
      <c r="B12" s="3" t="s">
        <v>27</v>
      </c>
      <c r="C12" s="4" t="s">
        <v>13</v>
      </c>
      <c r="D12" s="6">
        <v>2937</v>
      </c>
      <c r="E12" s="497">
        <v>0</v>
      </c>
      <c r="F12" s="497">
        <v>0</v>
      </c>
      <c r="G12" s="497">
        <v>0</v>
      </c>
      <c r="H12" s="497">
        <v>0</v>
      </c>
      <c r="I12" s="497">
        <v>0</v>
      </c>
      <c r="J12" s="497">
        <v>2905</v>
      </c>
      <c r="K12" s="497">
        <v>698</v>
      </c>
      <c r="L12" s="497">
        <v>0</v>
      </c>
      <c r="M12" s="497">
        <v>0</v>
      </c>
      <c r="N12" s="497">
        <v>3603</v>
      </c>
    </row>
    <row r="13" spans="1:19" ht="15" thickBot="1" x14ac:dyDescent="0.35">
      <c r="A13" s="4" t="s">
        <v>3184</v>
      </c>
      <c r="B13" s="3" t="s">
        <v>30</v>
      </c>
      <c r="C13" s="4" t="s">
        <v>13</v>
      </c>
      <c r="D13" s="6">
        <v>2611</v>
      </c>
      <c r="E13" s="497">
        <v>0</v>
      </c>
      <c r="F13" s="497">
        <v>0</v>
      </c>
      <c r="G13" s="497">
        <v>0</v>
      </c>
      <c r="H13" s="497">
        <v>0</v>
      </c>
      <c r="I13" s="497">
        <v>0</v>
      </c>
      <c r="J13" s="497">
        <v>0</v>
      </c>
      <c r="K13" s="497">
        <v>0</v>
      </c>
      <c r="L13" s="497">
        <v>0</v>
      </c>
      <c r="M13" s="497">
        <v>0</v>
      </c>
      <c r="N13" s="497">
        <v>0</v>
      </c>
    </row>
    <row r="14" spans="1:19" ht="15" thickBot="1" x14ac:dyDescent="0.35">
      <c r="A14" s="4" t="s">
        <v>3185</v>
      </c>
      <c r="B14" s="3" t="s">
        <v>31</v>
      </c>
      <c r="C14" s="4" t="s">
        <v>13</v>
      </c>
      <c r="D14" s="6">
        <v>722</v>
      </c>
      <c r="E14" s="497">
        <v>0</v>
      </c>
      <c r="F14" s="497">
        <v>0</v>
      </c>
      <c r="G14" s="497">
        <v>0</v>
      </c>
      <c r="H14" s="497">
        <v>0</v>
      </c>
      <c r="I14" s="497">
        <v>0</v>
      </c>
      <c r="J14" s="497">
        <v>0</v>
      </c>
      <c r="K14" s="497">
        <v>0</v>
      </c>
      <c r="L14" s="497">
        <v>265</v>
      </c>
      <c r="M14" s="497">
        <v>0</v>
      </c>
      <c r="N14" s="497">
        <v>265</v>
      </c>
    </row>
    <row r="15" spans="1:19" ht="15" thickBot="1" x14ac:dyDescent="0.35">
      <c r="A15" s="4" t="s">
        <v>3186</v>
      </c>
      <c r="B15" s="3" t="s">
        <v>32</v>
      </c>
      <c r="C15" s="4" t="s">
        <v>13</v>
      </c>
      <c r="D15" s="6">
        <v>3879</v>
      </c>
      <c r="E15" s="497">
        <v>0</v>
      </c>
      <c r="F15" s="497">
        <v>0</v>
      </c>
      <c r="G15" s="497">
        <v>0</v>
      </c>
      <c r="H15" s="497">
        <v>0</v>
      </c>
      <c r="I15" s="497">
        <v>0</v>
      </c>
      <c r="J15" s="497">
        <v>0</v>
      </c>
      <c r="K15" s="497">
        <v>0</v>
      </c>
      <c r="L15" s="497">
        <v>0</v>
      </c>
      <c r="M15" s="497">
        <v>0</v>
      </c>
      <c r="N15" s="497">
        <v>0</v>
      </c>
    </row>
    <row r="16" spans="1:19" ht="15" thickBot="1" x14ac:dyDescent="0.35">
      <c r="A16" s="4" t="s">
        <v>3187</v>
      </c>
      <c r="B16" s="3" t="s">
        <v>33</v>
      </c>
      <c r="C16" s="4" t="s">
        <v>13</v>
      </c>
      <c r="D16" s="6">
        <v>1495</v>
      </c>
      <c r="E16" s="497">
        <v>0</v>
      </c>
      <c r="F16" s="497">
        <v>0</v>
      </c>
      <c r="G16" s="497">
        <v>0</v>
      </c>
      <c r="H16" s="497">
        <v>0</v>
      </c>
      <c r="I16" s="497">
        <v>0</v>
      </c>
      <c r="J16" s="497">
        <v>839</v>
      </c>
      <c r="K16" s="497">
        <v>1578</v>
      </c>
      <c r="L16" s="497">
        <v>0</v>
      </c>
      <c r="M16" s="497">
        <v>0</v>
      </c>
      <c r="N16" s="497">
        <v>2417</v>
      </c>
    </row>
    <row r="17" spans="1:14" ht="15" thickBot="1" x14ac:dyDescent="0.35">
      <c r="A17" s="4" t="s">
        <v>3188</v>
      </c>
      <c r="B17" s="3" t="s">
        <v>35</v>
      </c>
      <c r="C17" s="4" t="s">
        <v>13</v>
      </c>
      <c r="D17" s="6">
        <v>3604</v>
      </c>
      <c r="E17" s="497">
        <v>0</v>
      </c>
      <c r="F17" s="497">
        <v>0</v>
      </c>
      <c r="G17" s="497">
        <v>0</v>
      </c>
      <c r="H17" s="497">
        <v>0</v>
      </c>
      <c r="I17" s="497">
        <v>0</v>
      </c>
      <c r="J17" s="497">
        <v>0</v>
      </c>
      <c r="K17" s="497">
        <v>5351</v>
      </c>
      <c r="L17" s="497">
        <v>0</v>
      </c>
      <c r="M17" s="497">
        <v>0</v>
      </c>
      <c r="N17" s="497">
        <v>5351</v>
      </c>
    </row>
    <row r="18" spans="1:14" ht="15" thickBot="1" x14ac:dyDescent="0.35">
      <c r="A18" s="4" t="s">
        <v>3189</v>
      </c>
      <c r="B18" s="3" t="s">
        <v>36</v>
      </c>
      <c r="C18" s="4" t="s">
        <v>13</v>
      </c>
      <c r="D18" s="6">
        <v>3803</v>
      </c>
      <c r="E18" s="497">
        <v>0</v>
      </c>
      <c r="F18" s="497">
        <v>0</v>
      </c>
      <c r="G18" s="497">
        <v>71443</v>
      </c>
      <c r="H18" s="497">
        <v>0</v>
      </c>
      <c r="I18" s="497">
        <v>71443</v>
      </c>
      <c r="J18" s="497">
        <v>0</v>
      </c>
      <c r="K18" s="497">
        <v>240</v>
      </c>
      <c r="L18" s="497">
        <v>71803</v>
      </c>
      <c r="M18" s="497">
        <v>0</v>
      </c>
      <c r="N18" s="497">
        <v>72043</v>
      </c>
    </row>
    <row r="19" spans="1:14" ht="15" thickBot="1" x14ac:dyDescent="0.35">
      <c r="A19" s="4" t="s">
        <v>3190</v>
      </c>
      <c r="B19" s="3" t="s">
        <v>37</v>
      </c>
      <c r="C19" s="4" t="s">
        <v>13</v>
      </c>
      <c r="D19" s="6">
        <v>2373</v>
      </c>
      <c r="E19" s="497">
        <v>0</v>
      </c>
      <c r="F19" s="497">
        <v>0</v>
      </c>
      <c r="G19" s="497">
        <v>0</v>
      </c>
      <c r="H19" s="497">
        <v>0</v>
      </c>
      <c r="I19" s="497">
        <v>0</v>
      </c>
      <c r="J19" s="497">
        <v>0</v>
      </c>
      <c r="K19" s="497">
        <v>0</v>
      </c>
      <c r="L19" s="497">
        <v>0</v>
      </c>
      <c r="M19" s="497">
        <v>0</v>
      </c>
      <c r="N19" s="497">
        <v>0</v>
      </c>
    </row>
    <row r="20" spans="1:14" ht="15" thickBot="1" x14ac:dyDescent="0.35">
      <c r="A20" s="4" t="s">
        <v>3191</v>
      </c>
      <c r="B20" s="3" t="s">
        <v>38</v>
      </c>
      <c r="C20" s="4" t="s">
        <v>13</v>
      </c>
      <c r="D20" s="6">
        <v>3953</v>
      </c>
      <c r="E20" s="497">
        <v>0</v>
      </c>
      <c r="F20" s="497">
        <v>0</v>
      </c>
      <c r="G20" s="497">
        <v>0</v>
      </c>
      <c r="H20" s="497">
        <v>0</v>
      </c>
      <c r="I20" s="497">
        <v>0</v>
      </c>
      <c r="J20" s="497">
        <v>0</v>
      </c>
      <c r="K20" s="497">
        <v>0</v>
      </c>
      <c r="L20" s="497">
        <v>0</v>
      </c>
      <c r="M20" s="497">
        <v>0</v>
      </c>
      <c r="N20" s="497">
        <v>0</v>
      </c>
    </row>
    <row r="21" spans="1:14" ht="15" thickBot="1" x14ac:dyDescent="0.35">
      <c r="A21" s="4" t="s">
        <v>3192</v>
      </c>
      <c r="B21" s="3" t="s">
        <v>39</v>
      </c>
      <c r="C21" s="4" t="s">
        <v>13</v>
      </c>
      <c r="D21" s="6">
        <v>3228</v>
      </c>
      <c r="E21" s="497">
        <v>0</v>
      </c>
      <c r="F21" s="497">
        <v>0</v>
      </c>
      <c r="G21" s="497">
        <v>10000</v>
      </c>
      <c r="H21" s="497">
        <v>0</v>
      </c>
      <c r="I21" s="497">
        <v>10000</v>
      </c>
      <c r="J21" s="497">
        <v>0</v>
      </c>
      <c r="K21" s="497">
        <v>3200</v>
      </c>
      <c r="L21" s="497">
        <v>0</v>
      </c>
      <c r="M21" s="497">
        <v>0</v>
      </c>
      <c r="N21" s="497">
        <v>3200</v>
      </c>
    </row>
    <row r="22" spans="1:14" ht="15" thickBot="1" x14ac:dyDescent="0.35">
      <c r="A22" s="4" t="s">
        <v>3193</v>
      </c>
      <c r="B22" s="3" t="s">
        <v>40</v>
      </c>
      <c r="C22" s="4" t="s">
        <v>13</v>
      </c>
      <c r="D22" s="6">
        <v>3453</v>
      </c>
      <c r="E22" s="497">
        <v>0</v>
      </c>
      <c r="F22" s="497">
        <v>0</v>
      </c>
      <c r="G22" s="497">
        <v>0</v>
      </c>
      <c r="H22" s="497">
        <v>0</v>
      </c>
      <c r="I22" s="497">
        <v>0</v>
      </c>
      <c r="J22" s="497">
        <v>0</v>
      </c>
      <c r="K22" s="497">
        <v>3838</v>
      </c>
      <c r="L22" s="497">
        <v>0</v>
      </c>
      <c r="M22" s="497">
        <v>0</v>
      </c>
      <c r="N22" s="497">
        <v>3838</v>
      </c>
    </row>
    <row r="23" spans="1:14" ht="15" thickBot="1" x14ac:dyDescent="0.35">
      <c r="A23" s="4" t="s">
        <v>3194</v>
      </c>
      <c r="B23" s="3" t="s">
        <v>41</v>
      </c>
      <c r="C23" s="4" t="s">
        <v>13</v>
      </c>
      <c r="D23" s="6">
        <v>1236</v>
      </c>
      <c r="E23" s="497">
        <v>0</v>
      </c>
      <c r="F23" s="497">
        <v>0</v>
      </c>
      <c r="G23" s="497">
        <v>6709</v>
      </c>
      <c r="H23" s="497">
        <v>0</v>
      </c>
      <c r="I23" s="497">
        <v>6709</v>
      </c>
      <c r="J23" s="497">
        <v>0</v>
      </c>
      <c r="K23" s="497">
        <v>1742</v>
      </c>
      <c r="L23" s="497">
        <v>1931</v>
      </c>
      <c r="M23" s="497">
        <v>0</v>
      </c>
      <c r="N23" s="497">
        <v>3673</v>
      </c>
    </row>
    <row r="24" spans="1:14" ht="15" thickBot="1" x14ac:dyDescent="0.35">
      <c r="A24" s="4" t="s">
        <v>3195</v>
      </c>
      <c r="B24" s="3" t="s">
        <v>42</v>
      </c>
      <c r="C24" s="4" t="s">
        <v>13</v>
      </c>
      <c r="D24" s="6">
        <v>3179</v>
      </c>
      <c r="E24" s="497">
        <v>0</v>
      </c>
      <c r="F24" s="497">
        <v>0</v>
      </c>
      <c r="G24" s="497">
        <v>0</v>
      </c>
      <c r="H24" s="497">
        <v>0</v>
      </c>
      <c r="I24" s="497">
        <v>0</v>
      </c>
      <c r="J24" s="497">
        <v>2473</v>
      </c>
      <c r="K24" s="497">
        <v>4303</v>
      </c>
      <c r="L24" s="497">
        <v>0</v>
      </c>
      <c r="M24" s="497">
        <v>269</v>
      </c>
      <c r="N24" s="497">
        <v>7045</v>
      </c>
    </row>
    <row r="25" spans="1:14" ht="15" thickBot="1" x14ac:dyDescent="0.35">
      <c r="A25" s="4" t="s">
        <v>3196</v>
      </c>
      <c r="B25" s="3" t="s">
        <v>43</v>
      </c>
      <c r="C25" s="4" t="s">
        <v>13</v>
      </c>
      <c r="D25" s="6">
        <v>2190</v>
      </c>
      <c r="E25" s="497">
        <v>0</v>
      </c>
      <c r="F25" s="497">
        <v>0</v>
      </c>
      <c r="G25" s="497">
        <v>0</v>
      </c>
      <c r="H25" s="497">
        <v>0</v>
      </c>
      <c r="I25" s="497">
        <v>0</v>
      </c>
      <c r="J25" s="502">
        <v>0</v>
      </c>
      <c r="K25" s="502">
        <v>0</v>
      </c>
      <c r="L25" s="502">
        <v>0</v>
      </c>
      <c r="M25" s="502">
        <v>0</v>
      </c>
      <c r="N25" s="502">
        <v>0</v>
      </c>
    </row>
    <row r="26" spans="1:14" ht="15" thickBot="1" x14ac:dyDescent="0.35">
      <c r="A26" s="4" t="s">
        <v>3197</v>
      </c>
      <c r="B26" s="3" t="s">
        <v>44</v>
      </c>
      <c r="C26" s="4" t="s">
        <v>13</v>
      </c>
      <c r="D26" s="6">
        <v>2769</v>
      </c>
      <c r="E26" s="497">
        <v>0</v>
      </c>
      <c r="F26" s="497">
        <v>0</v>
      </c>
      <c r="G26" s="497">
        <v>0</v>
      </c>
      <c r="H26" s="497">
        <v>0</v>
      </c>
      <c r="I26" s="497">
        <v>0</v>
      </c>
      <c r="J26" s="497">
        <v>0</v>
      </c>
      <c r="K26" s="497">
        <v>34</v>
      </c>
      <c r="L26" s="497">
        <v>0</v>
      </c>
      <c r="M26" s="497">
        <v>0</v>
      </c>
      <c r="N26" s="497">
        <v>34</v>
      </c>
    </row>
    <row r="27" spans="1:14" ht="15" thickBot="1" x14ac:dyDescent="0.35">
      <c r="A27" s="4" t="s">
        <v>3198</v>
      </c>
      <c r="B27" s="3" t="s">
        <v>45</v>
      </c>
      <c r="C27" s="4" t="s">
        <v>13</v>
      </c>
      <c r="D27" s="6">
        <v>3958</v>
      </c>
      <c r="E27" s="497">
        <v>0</v>
      </c>
      <c r="F27" s="497">
        <v>0</v>
      </c>
      <c r="G27" s="497">
        <v>0</v>
      </c>
      <c r="H27" s="497">
        <v>0</v>
      </c>
      <c r="I27" s="497">
        <v>0</v>
      </c>
      <c r="J27" s="497">
        <v>0</v>
      </c>
      <c r="K27" s="497">
        <v>0</v>
      </c>
      <c r="L27" s="497">
        <v>0</v>
      </c>
      <c r="M27" s="497">
        <v>0</v>
      </c>
      <c r="N27" s="497">
        <v>0</v>
      </c>
    </row>
    <row r="28" spans="1:14" ht="15" thickBot="1" x14ac:dyDescent="0.35">
      <c r="A28" s="4" t="s">
        <v>3199</v>
      </c>
      <c r="B28" s="3" t="s">
        <v>46</v>
      </c>
      <c r="C28" s="4" t="s">
        <v>13</v>
      </c>
      <c r="D28" s="6">
        <v>2791</v>
      </c>
      <c r="E28" s="497">
        <v>0</v>
      </c>
      <c r="F28" s="497">
        <v>0</v>
      </c>
      <c r="G28" s="497">
        <v>0</v>
      </c>
      <c r="H28" s="497">
        <v>0</v>
      </c>
      <c r="I28" s="497">
        <v>0</v>
      </c>
      <c r="J28" s="497">
        <v>0</v>
      </c>
      <c r="K28" s="497">
        <v>291</v>
      </c>
      <c r="L28" s="497">
        <v>0</v>
      </c>
      <c r="M28" s="497">
        <v>0</v>
      </c>
      <c r="N28" s="497">
        <v>291</v>
      </c>
    </row>
    <row r="29" spans="1:14" ht="15" thickBot="1" x14ac:dyDescent="0.35">
      <c r="A29" s="4" t="s">
        <v>3200</v>
      </c>
      <c r="B29" s="3" t="s">
        <v>47</v>
      </c>
      <c r="C29" s="4" t="s">
        <v>13</v>
      </c>
      <c r="D29" s="6">
        <v>3150</v>
      </c>
      <c r="E29" s="497">
        <v>0</v>
      </c>
      <c r="F29" s="497">
        <v>0</v>
      </c>
      <c r="G29" s="497">
        <v>0</v>
      </c>
      <c r="H29" s="497">
        <v>0</v>
      </c>
      <c r="I29" s="497">
        <v>0</v>
      </c>
      <c r="J29" s="497">
        <v>0</v>
      </c>
      <c r="K29" s="497">
        <v>460</v>
      </c>
      <c r="L29" s="497">
        <v>0</v>
      </c>
      <c r="M29" s="497">
        <v>22000</v>
      </c>
      <c r="N29" s="497">
        <v>22460</v>
      </c>
    </row>
    <row r="30" spans="1:14" ht="15" thickBot="1" x14ac:dyDescent="0.35">
      <c r="A30" s="4" t="s">
        <v>3201</v>
      </c>
      <c r="B30" s="3" t="s">
        <v>48</v>
      </c>
      <c r="C30" s="4" t="s">
        <v>13</v>
      </c>
      <c r="D30" s="6">
        <v>3043</v>
      </c>
      <c r="E30" s="497">
        <v>0</v>
      </c>
      <c r="F30" s="497">
        <v>0</v>
      </c>
      <c r="G30" s="497">
        <v>0</v>
      </c>
      <c r="H30" s="497">
        <v>0</v>
      </c>
      <c r="I30" s="497">
        <v>0</v>
      </c>
      <c r="J30" s="497">
        <v>2462</v>
      </c>
      <c r="K30" s="497">
        <v>6163</v>
      </c>
      <c r="L30" s="497">
        <v>0</v>
      </c>
      <c r="M30" s="497">
        <v>0</v>
      </c>
      <c r="N30" s="497">
        <v>8625</v>
      </c>
    </row>
    <row r="31" spans="1:14" ht="15" thickBot="1" x14ac:dyDescent="0.35">
      <c r="A31" s="4" t="s">
        <v>3202</v>
      </c>
      <c r="B31" s="3" t="s">
        <v>49</v>
      </c>
      <c r="C31" s="4" t="s">
        <v>13</v>
      </c>
      <c r="D31" s="6">
        <v>2047</v>
      </c>
      <c r="E31" s="497">
        <v>0</v>
      </c>
      <c r="F31" s="497">
        <v>0</v>
      </c>
      <c r="G31" s="497">
        <v>150</v>
      </c>
      <c r="H31" s="497">
        <v>0</v>
      </c>
      <c r="I31" s="497">
        <v>150</v>
      </c>
      <c r="J31" s="497">
        <v>0</v>
      </c>
      <c r="K31" s="497">
        <v>0</v>
      </c>
      <c r="L31" s="497">
        <v>2000</v>
      </c>
      <c r="M31" s="497">
        <v>0</v>
      </c>
      <c r="N31" s="497">
        <v>2000</v>
      </c>
    </row>
    <row r="32" spans="1:14" ht="15" thickBot="1" x14ac:dyDescent="0.35">
      <c r="A32" s="4" t="s">
        <v>3203</v>
      </c>
      <c r="B32" s="3" t="s">
        <v>50</v>
      </c>
      <c r="C32" s="4" t="s">
        <v>13</v>
      </c>
      <c r="D32" s="6">
        <v>3650</v>
      </c>
      <c r="E32" s="497">
        <v>0</v>
      </c>
      <c r="F32" s="497">
        <v>0</v>
      </c>
      <c r="G32" s="497">
        <v>0</v>
      </c>
      <c r="H32" s="497">
        <v>0</v>
      </c>
      <c r="I32" s="497">
        <v>0</v>
      </c>
      <c r="J32" s="497">
        <v>0</v>
      </c>
      <c r="K32" s="497">
        <v>0</v>
      </c>
      <c r="L32" s="497">
        <v>0</v>
      </c>
      <c r="M32" s="497">
        <v>195398</v>
      </c>
      <c r="N32" s="497">
        <v>195398</v>
      </c>
    </row>
    <row r="33" spans="1:14" ht="15" thickBot="1" x14ac:dyDescent="0.35">
      <c r="A33" s="4" t="s">
        <v>3204</v>
      </c>
      <c r="B33" s="3" t="s">
        <v>51</v>
      </c>
      <c r="C33" s="4" t="s">
        <v>13</v>
      </c>
      <c r="D33" s="6">
        <v>1828</v>
      </c>
      <c r="E33" s="497">
        <v>0</v>
      </c>
      <c r="F33" s="497">
        <v>0</v>
      </c>
      <c r="G33" s="497">
        <v>0</v>
      </c>
      <c r="H33" s="497">
        <v>21844</v>
      </c>
      <c r="I33" s="497">
        <v>21844</v>
      </c>
      <c r="J33" s="497">
        <v>0</v>
      </c>
      <c r="K33" s="497">
        <v>23356</v>
      </c>
      <c r="L33" s="497">
        <v>0</v>
      </c>
      <c r="M33" s="497">
        <v>0</v>
      </c>
      <c r="N33" s="497">
        <v>23356</v>
      </c>
    </row>
    <row r="34" spans="1:14" ht="15" thickBot="1" x14ac:dyDescent="0.35">
      <c r="A34" s="4" t="s">
        <v>3205</v>
      </c>
      <c r="B34" s="3" t="s">
        <v>52</v>
      </c>
      <c r="C34" s="4" t="s">
        <v>13</v>
      </c>
      <c r="D34" s="6">
        <v>3926</v>
      </c>
      <c r="E34" s="497">
        <v>0</v>
      </c>
      <c r="F34" s="497">
        <v>0</v>
      </c>
      <c r="G34" s="497">
        <v>0</v>
      </c>
      <c r="H34" s="497">
        <v>0</v>
      </c>
      <c r="I34" s="497">
        <v>0</v>
      </c>
      <c r="J34" s="497">
        <v>0</v>
      </c>
      <c r="K34" s="497">
        <v>0</v>
      </c>
      <c r="L34" s="497">
        <v>0</v>
      </c>
      <c r="M34" s="497">
        <v>0</v>
      </c>
      <c r="N34" s="497">
        <v>0</v>
      </c>
    </row>
    <row r="35" spans="1:14" ht="15" thickBot="1" x14ac:dyDescent="0.35">
      <c r="A35" s="4" t="s">
        <v>3206</v>
      </c>
      <c r="B35" s="3" t="s">
        <v>53</v>
      </c>
      <c r="C35" s="4" t="s">
        <v>13</v>
      </c>
      <c r="D35" s="6">
        <v>3038</v>
      </c>
      <c r="E35" s="497">
        <v>0</v>
      </c>
      <c r="F35" s="497">
        <v>0</v>
      </c>
      <c r="G35" s="497">
        <v>0</v>
      </c>
      <c r="H35" s="497">
        <v>75000</v>
      </c>
      <c r="I35" s="497">
        <v>75000</v>
      </c>
      <c r="J35" s="497">
        <v>8628</v>
      </c>
      <c r="K35" s="497">
        <v>754</v>
      </c>
      <c r="L35" s="497">
        <v>0</v>
      </c>
      <c r="M35" s="497">
        <v>0</v>
      </c>
      <c r="N35" s="497">
        <v>9382</v>
      </c>
    </row>
    <row r="36" spans="1:14" ht="15" thickBot="1" x14ac:dyDescent="0.35">
      <c r="A36" s="4" t="s">
        <v>3207</v>
      </c>
      <c r="B36" s="3" t="s">
        <v>54</v>
      </c>
      <c r="C36" s="4" t="s">
        <v>13</v>
      </c>
      <c r="D36" s="6">
        <v>3730</v>
      </c>
      <c r="E36" s="497">
        <v>0</v>
      </c>
      <c r="F36" s="497">
        <v>0</v>
      </c>
      <c r="G36" s="497">
        <v>0</v>
      </c>
      <c r="H36" s="497">
        <v>0</v>
      </c>
      <c r="I36" s="497">
        <v>0</v>
      </c>
      <c r="J36" s="497">
        <v>0</v>
      </c>
      <c r="K36" s="497">
        <v>0</v>
      </c>
      <c r="L36" s="497">
        <v>0</v>
      </c>
      <c r="M36" s="497">
        <v>0</v>
      </c>
      <c r="N36" s="497">
        <v>0</v>
      </c>
    </row>
    <row r="37" spans="1:14" ht="15" thickBot="1" x14ac:dyDescent="0.35">
      <c r="A37" s="4" t="s">
        <v>3208</v>
      </c>
      <c r="B37" s="3" t="s">
        <v>55</v>
      </c>
      <c r="C37" s="4" t="s">
        <v>13</v>
      </c>
      <c r="D37" s="6">
        <v>2463</v>
      </c>
      <c r="E37" s="497">
        <v>0</v>
      </c>
      <c r="F37" s="497">
        <v>0</v>
      </c>
      <c r="G37" s="497">
        <v>0</v>
      </c>
      <c r="H37" s="497">
        <v>0</v>
      </c>
      <c r="I37" s="497">
        <v>0</v>
      </c>
      <c r="J37" s="497">
        <v>504</v>
      </c>
      <c r="K37" s="497">
        <v>480</v>
      </c>
      <c r="L37" s="497">
        <v>0</v>
      </c>
      <c r="M37" s="497">
        <v>0</v>
      </c>
      <c r="N37" s="497">
        <v>984</v>
      </c>
    </row>
    <row r="38" spans="1:14" ht="15" thickBot="1" x14ac:dyDescent="0.35">
      <c r="A38" s="4" t="s">
        <v>3209</v>
      </c>
      <c r="B38" s="3" t="s">
        <v>56</v>
      </c>
      <c r="C38" s="4" t="s">
        <v>13</v>
      </c>
      <c r="D38" s="6">
        <v>1900</v>
      </c>
      <c r="E38" s="497">
        <v>0</v>
      </c>
      <c r="F38" s="497">
        <v>0</v>
      </c>
      <c r="G38" s="497">
        <v>0</v>
      </c>
      <c r="H38" s="497">
        <v>0</v>
      </c>
      <c r="I38" s="497">
        <v>0</v>
      </c>
      <c r="J38" s="502">
        <v>0</v>
      </c>
      <c r="K38" s="502">
        <v>0</v>
      </c>
      <c r="L38" s="497">
        <v>4500</v>
      </c>
      <c r="M38" s="502">
        <v>0</v>
      </c>
      <c r="N38" s="497">
        <v>4500</v>
      </c>
    </row>
    <row r="39" spans="1:14" ht="15" thickBot="1" x14ac:dyDescent="0.35">
      <c r="A39" s="4" t="s">
        <v>3210</v>
      </c>
      <c r="B39" s="3" t="s">
        <v>59</v>
      </c>
      <c r="C39" s="4" t="s">
        <v>13</v>
      </c>
      <c r="D39" s="6">
        <v>2027</v>
      </c>
      <c r="E39" s="497">
        <v>0</v>
      </c>
      <c r="F39" s="497">
        <v>0</v>
      </c>
      <c r="G39" s="497">
        <v>0</v>
      </c>
      <c r="H39" s="497">
        <v>0</v>
      </c>
      <c r="I39" s="497">
        <v>0</v>
      </c>
      <c r="J39" s="497">
        <v>1165</v>
      </c>
      <c r="K39" s="497">
        <v>3200</v>
      </c>
      <c r="L39" s="497">
        <v>0</v>
      </c>
      <c r="M39" s="497">
        <v>0</v>
      </c>
      <c r="N39" s="497">
        <v>4365</v>
      </c>
    </row>
    <row r="40" spans="1:14" ht="15" thickBot="1" x14ac:dyDescent="0.35">
      <c r="A40" s="4" t="s">
        <v>3211</v>
      </c>
      <c r="B40" s="3" t="s">
        <v>60</v>
      </c>
      <c r="C40" s="4" t="s">
        <v>13</v>
      </c>
      <c r="D40" s="6">
        <v>2835</v>
      </c>
      <c r="E40" s="497">
        <v>0</v>
      </c>
      <c r="F40" s="497">
        <v>0</v>
      </c>
      <c r="G40" s="497">
        <v>0</v>
      </c>
      <c r="H40" s="497">
        <v>0</v>
      </c>
      <c r="I40" s="497">
        <v>0</v>
      </c>
      <c r="J40" s="497">
        <v>2208</v>
      </c>
      <c r="K40" s="497">
        <v>1346</v>
      </c>
      <c r="L40" s="497">
        <v>989</v>
      </c>
      <c r="M40" s="497">
        <v>1312</v>
      </c>
      <c r="N40" s="497">
        <v>5855</v>
      </c>
    </row>
    <row r="41" spans="1:14" ht="15" thickBot="1" x14ac:dyDescent="0.35">
      <c r="A41" s="4" t="s">
        <v>3212</v>
      </c>
      <c r="B41" s="3" t="s">
        <v>61</v>
      </c>
      <c r="C41" s="4" t="s">
        <v>13</v>
      </c>
      <c r="D41" s="6">
        <v>2372</v>
      </c>
      <c r="E41" s="497">
        <v>0</v>
      </c>
      <c r="F41" s="497">
        <v>0</v>
      </c>
      <c r="G41" s="497">
        <v>0</v>
      </c>
      <c r="H41" s="497">
        <v>0</v>
      </c>
      <c r="I41" s="497">
        <v>0</v>
      </c>
      <c r="J41" s="497">
        <v>0</v>
      </c>
      <c r="K41" s="497">
        <v>0</v>
      </c>
      <c r="L41" s="497">
        <v>0</v>
      </c>
      <c r="M41" s="497">
        <v>0</v>
      </c>
      <c r="N41" s="497">
        <v>0</v>
      </c>
    </row>
    <row r="42" spans="1:14" ht="15" thickBot="1" x14ac:dyDescent="0.35">
      <c r="A42" s="4" t="s">
        <v>3213</v>
      </c>
      <c r="B42" s="3" t="s">
        <v>62</v>
      </c>
      <c r="C42" s="4" t="s">
        <v>13</v>
      </c>
      <c r="D42" s="6">
        <v>3667</v>
      </c>
      <c r="E42" s="497">
        <v>0</v>
      </c>
      <c r="F42" s="497">
        <v>0</v>
      </c>
      <c r="G42" s="497">
        <v>0</v>
      </c>
      <c r="H42" s="497">
        <v>0</v>
      </c>
      <c r="I42" s="497">
        <v>0</v>
      </c>
      <c r="J42" s="497">
        <v>4875</v>
      </c>
      <c r="K42" s="497">
        <v>0</v>
      </c>
      <c r="L42" s="497">
        <v>0</v>
      </c>
      <c r="M42" s="497">
        <v>0</v>
      </c>
      <c r="N42" s="497">
        <v>4875</v>
      </c>
    </row>
    <row r="43" spans="1:14" ht="15" thickBot="1" x14ac:dyDescent="0.35">
      <c r="A43" s="4" t="s">
        <v>3214</v>
      </c>
      <c r="B43" s="3" t="s">
        <v>63</v>
      </c>
      <c r="C43" s="4" t="s">
        <v>13</v>
      </c>
      <c r="D43" s="6">
        <v>492</v>
      </c>
      <c r="E43" s="497">
        <v>0</v>
      </c>
      <c r="F43" s="497">
        <v>0</v>
      </c>
      <c r="G43" s="497">
        <v>0</v>
      </c>
      <c r="H43" s="497">
        <v>0</v>
      </c>
      <c r="I43" s="497">
        <v>0</v>
      </c>
      <c r="J43" s="497">
        <v>400</v>
      </c>
      <c r="K43" s="497">
        <v>612</v>
      </c>
      <c r="L43" s="497">
        <v>0</v>
      </c>
      <c r="M43" s="497">
        <v>0</v>
      </c>
      <c r="N43" s="497">
        <v>1012</v>
      </c>
    </row>
    <row r="44" spans="1:14" ht="15" thickBot="1" x14ac:dyDescent="0.35">
      <c r="A44" s="4" t="s">
        <v>3215</v>
      </c>
      <c r="B44" s="3" t="s">
        <v>64</v>
      </c>
      <c r="C44" s="4" t="s">
        <v>13</v>
      </c>
      <c r="D44" s="6">
        <v>3996</v>
      </c>
      <c r="E44" s="497">
        <v>0</v>
      </c>
      <c r="F44" s="497">
        <v>0</v>
      </c>
      <c r="G44" s="497">
        <v>0</v>
      </c>
      <c r="H44" s="497">
        <v>0</v>
      </c>
      <c r="I44" s="497">
        <v>0</v>
      </c>
      <c r="J44" s="502">
        <v>0</v>
      </c>
      <c r="K44" s="502">
        <v>0</v>
      </c>
      <c r="L44" s="502">
        <v>0</v>
      </c>
      <c r="M44" s="502">
        <v>0</v>
      </c>
      <c r="N44" s="502">
        <v>0</v>
      </c>
    </row>
    <row r="45" spans="1:14" ht="15" thickBot="1" x14ac:dyDescent="0.35">
      <c r="A45" s="4" t="s">
        <v>3216</v>
      </c>
      <c r="B45" s="3" t="s">
        <v>65</v>
      </c>
      <c r="C45" s="4" t="s">
        <v>13</v>
      </c>
      <c r="D45" s="6">
        <v>2440</v>
      </c>
      <c r="E45" s="497">
        <v>0</v>
      </c>
      <c r="F45" s="497">
        <v>0</v>
      </c>
      <c r="G45" s="497">
        <v>0</v>
      </c>
      <c r="H45" s="497">
        <v>0</v>
      </c>
      <c r="I45" s="497">
        <v>0</v>
      </c>
      <c r="J45" s="497">
        <v>0</v>
      </c>
      <c r="K45" s="497">
        <v>0</v>
      </c>
      <c r="L45" s="497">
        <v>0</v>
      </c>
      <c r="M45" s="497">
        <v>0</v>
      </c>
      <c r="N45" s="497">
        <v>0</v>
      </c>
    </row>
    <row r="46" spans="1:14" ht="15" thickBot="1" x14ac:dyDescent="0.35">
      <c r="A46" s="4" t="s">
        <v>3217</v>
      </c>
      <c r="B46" s="3" t="s">
        <v>66</v>
      </c>
      <c r="C46" s="4" t="s">
        <v>13</v>
      </c>
      <c r="D46" s="6">
        <v>3433</v>
      </c>
      <c r="E46" s="497">
        <v>0</v>
      </c>
      <c r="F46" s="497">
        <v>0</v>
      </c>
      <c r="G46" s="497">
        <v>0</v>
      </c>
      <c r="H46" s="497">
        <v>0</v>
      </c>
      <c r="I46" s="497">
        <v>0</v>
      </c>
      <c r="J46" s="497">
        <v>1449</v>
      </c>
      <c r="K46" s="497">
        <v>575</v>
      </c>
      <c r="L46" s="497">
        <v>2282</v>
      </c>
      <c r="M46" s="497">
        <v>0</v>
      </c>
      <c r="N46" s="497">
        <v>4306</v>
      </c>
    </row>
    <row r="47" spans="1:14" ht="15" thickBot="1" x14ac:dyDescent="0.35">
      <c r="A47" s="4" t="s">
        <v>3218</v>
      </c>
      <c r="B47" s="3" t="s">
        <v>67</v>
      </c>
      <c r="C47" s="4" t="s">
        <v>13</v>
      </c>
      <c r="D47" s="6">
        <v>1848</v>
      </c>
      <c r="E47" s="497">
        <v>0</v>
      </c>
      <c r="F47" s="497">
        <v>0</v>
      </c>
      <c r="G47" s="497">
        <v>0</v>
      </c>
      <c r="H47" s="497">
        <v>0</v>
      </c>
      <c r="I47" s="497">
        <v>0</v>
      </c>
      <c r="J47" s="497">
        <v>0</v>
      </c>
      <c r="K47" s="497">
        <v>0</v>
      </c>
      <c r="L47" s="497">
        <v>0</v>
      </c>
      <c r="M47" s="497">
        <v>0</v>
      </c>
      <c r="N47" s="497">
        <v>0</v>
      </c>
    </row>
    <row r="48" spans="1:14" ht="15" thickBot="1" x14ac:dyDescent="0.35">
      <c r="A48" s="4" t="s">
        <v>3219</v>
      </c>
      <c r="B48" s="3" t="s">
        <v>68</v>
      </c>
      <c r="C48" s="4" t="s">
        <v>13</v>
      </c>
      <c r="D48" s="6">
        <v>3645</v>
      </c>
      <c r="E48" s="497">
        <v>0</v>
      </c>
      <c r="F48" s="497">
        <v>0</v>
      </c>
      <c r="G48" s="497">
        <v>0</v>
      </c>
      <c r="H48" s="497">
        <v>0</v>
      </c>
      <c r="I48" s="497">
        <v>0</v>
      </c>
      <c r="J48" s="502">
        <v>0</v>
      </c>
      <c r="K48" s="497">
        <v>5757</v>
      </c>
      <c r="L48" s="497">
        <v>2250</v>
      </c>
      <c r="M48" s="502">
        <v>0</v>
      </c>
      <c r="N48" s="497">
        <v>8007</v>
      </c>
    </row>
    <row r="49" spans="1:14" ht="15" thickBot="1" x14ac:dyDescent="0.35">
      <c r="A49" s="4" t="s">
        <v>3220</v>
      </c>
      <c r="B49" s="3" t="s">
        <v>69</v>
      </c>
      <c r="C49" s="4" t="s">
        <v>13</v>
      </c>
      <c r="D49" s="6">
        <v>19</v>
      </c>
      <c r="E49" s="497">
        <v>0</v>
      </c>
      <c r="F49" s="497">
        <v>0</v>
      </c>
      <c r="G49" s="497">
        <v>0</v>
      </c>
      <c r="H49" s="497">
        <v>0</v>
      </c>
      <c r="I49" s="497">
        <v>0</v>
      </c>
      <c r="J49" s="497">
        <v>27764</v>
      </c>
      <c r="K49" s="497">
        <v>6263</v>
      </c>
      <c r="L49" s="497">
        <v>0</v>
      </c>
      <c r="M49" s="497">
        <v>0</v>
      </c>
      <c r="N49" s="497">
        <v>34027</v>
      </c>
    </row>
    <row r="50" spans="1:14" ht="15" thickBot="1" x14ac:dyDescent="0.35">
      <c r="A50" s="4" t="s">
        <v>3221</v>
      </c>
      <c r="B50" s="3" t="s">
        <v>70</v>
      </c>
      <c r="C50" s="4" t="s">
        <v>13</v>
      </c>
      <c r="D50" s="6">
        <v>3679</v>
      </c>
      <c r="E50" s="497">
        <v>0</v>
      </c>
      <c r="F50" s="497">
        <v>0</v>
      </c>
      <c r="G50" s="497">
        <v>0</v>
      </c>
      <c r="H50" s="497">
        <v>0</v>
      </c>
      <c r="I50" s="497">
        <v>0</v>
      </c>
      <c r="J50" s="497">
        <v>0</v>
      </c>
      <c r="K50" s="497">
        <v>0</v>
      </c>
      <c r="L50" s="497">
        <v>0</v>
      </c>
      <c r="M50" s="497">
        <v>0</v>
      </c>
      <c r="N50" s="497">
        <v>0</v>
      </c>
    </row>
    <row r="51" spans="1:14" ht="15" thickBot="1" x14ac:dyDescent="0.35">
      <c r="A51" s="4" t="s">
        <v>3222</v>
      </c>
      <c r="B51" s="3" t="s">
        <v>73</v>
      </c>
      <c r="C51" s="4" t="s">
        <v>13</v>
      </c>
      <c r="D51" s="6">
        <v>1830</v>
      </c>
      <c r="E51" s="497">
        <v>0</v>
      </c>
      <c r="F51" s="497">
        <v>0</v>
      </c>
      <c r="G51" s="497">
        <v>0</v>
      </c>
      <c r="H51" s="497">
        <v>0</v>
      </c>
      <c r="I51" s="497">
        <v>0</v>
      </c>
      <c r="J51" s="497">
        <v>0</v>
      </c>
      <c r="K51" s="502">
        <v>0</v>
      </c>
      <c r="L51" s="502">
        <v>0</v>
      </c>
      <c r="M51" s="502">
        <v>0</v>
      </c>
      <c r="N51" s="497">
        <v>0</v>
      </c>
    </row>
    <row r="52" spans="1:14" ht="15" thickBot="1" x14ac:dyDescent="0.35">
      <c r="A52" s="4" t="s">
        <v>3223</v>
      </c>
      <c r="B52" s="3" t="s">
        <v>74</v>
      </c>
      <c r="C52" s="4" t="s">
        <v>13</v>
      </c>
      <c r="D52" s="6">
        <v>1939</v>
      </c>
      <c r="E52" s="497">
        <v>0</v>
      </c>
      <c r="F52" s="497">
        <v>0</v>
      </c>
      <c r="G52" s="497">
        <v>0</v>
      </c>
      <c r="H52" s="497">
        <v>0</v>
      </c>
      <c r="I52" s="497">
        <v>0</v>
      </c>
      <c r="J52" s="497">
        <v>0</v>
      </c>
      <c r="K52" s="497">
        <v>0</v>
      </c>
      <c r="L52" s="497">
        <v>0</v>
      </c>
      <c r="M52" s="497">
        <v>0</v>
      </c>
      <c r="N52" s="497">
        <v>0</v>
      </c>
    </row>
    <row r="53" spans="1:14" ht="15" thickBot="1" x14ac:dyDescent="0.35">
      <c r="A53" s="4" t="s">
        <v>3224</v>
      </c>
      <c r="B53" s="3" t="s">
        <v>75</v>
      </c>
      <c r="C53" s="4" t="s">
        <v>13</v>
      </c>
      <c r="D53" s="6">
        <v>3739</v>
      </c>
      <c r="E53" s="497">
        <v>0</v>
      </c>
      <c r="F53" s="497">
        <v>0</v>
      </c>
      <c r="G53" s="497">
        <v>0</v>
      </c>
      <c r="H53" s="497">
        <v>0</v>
      </c>
      <c r="I53" s="497">
        <v>0</v>
      </c>
      <c r="J53" s="497">
        <v>11100</v>
      </c>
      <c r="K53" s="502">
        <v>0</v>
      </c>
      <c r="L53" s="502">
        <v>0</v>
      </c>
      <c r="M53" s="497">
        <v>20126</v>
      </c>
      <c r="N53" s="497">
        <v>31226</v>
      </c>
    </row>
    <row r="54" spans="1:14" ht="15" thickBot="1" x14ac:dyDescent="0.35">
      <c r="A54" s="4" t="s">
        <v>3225</v>
      </c>
      <c r="B54" s="3" t="s">
        <v>76</v>
      </c>
      <c r="C54" s="4" t="s">
        <v>13</v>
      </c>
      <c r="D54" s="6">
        <v>1508</v>
      </c>
      <c r="E54" s="497">
        <v>0</v>
      </c>
      <c r="F54" s="497">
        <v>0</v>
      </c>
      <c r="G54" s="497">
        <v>0</v>
      </c>
      <c r="H54" s="497">
        <v>0</v>
      </c>
      <c r="I54" s="497">
        <v>0</v>
      </c>
      <c r="J54" s="497">
        <v>0</v>
      </c>
      <c r="K54" s="497">
        <v>0</v>
      </c>
      <c r="L54" s="497">
        <v>0</v>
      </c>
      <c r="M54" s="497">
        <v>0</v>
      </c>
      <c r="N54" s="497">
        <v>0</v>
      </c>
    </row>
    <row r="55" spans="1:14" ht="15" thickBot="1" x14ac:dyDescent="0.35">
      <c r="A55" s="4" t="s">
        <v>3226</v>
      </c>
      <c r="B55" s="3" t="s">
        <v>77</v>
      </c>
      <c r="C55" s="4" t="s">
        <v>13</v>
      </c>
      <c r="D55" s="6">
        <v>3731</v>
      </c>
      <c r="E55" s="497">
        <v>0</v>
      </c>
      <c r="F55" s="497">
        <v>0</v>
      </c>
      <c r="G55" s="497">
        <v>0</v>
      </c>
      <c r="H55" s="497">
        <v>0</v>
      </c>
      <c r="I55" s="497">
        <v>0</v>
      </c>
      <c r="J55" s="497">
        <v>0</v>
      </c>
      <c r="K55" s="497">
        <v>0</v>
      </c>
      <c r="L55" s="497">
        <v>0</v>
      </c>
      <c r="M55" s="497">
        <v>0</v>
      </c>
      <c r="N55" s="497">
        <v>0</v>
      </c>
    </row>
    <row r="56" spans="1:14" ht="15" thickBot="1" x14ac:dyDescent="0.35">
      <c r="A56" s="4" t="s">
        <v>3227</v>
      </c>
      <c r="B56" s="3" t="s">
        <v>78</v>
      </c>
      <c r="C56" s="4" t="s">
        <v>13</v>
      </c>
      <c r="D56" s="6">
        <v>3674</v>
      </c>
      <c r="E56" s="497">
        <v>0</v>
      </c>
      <c r="F56" s="497">
        <v>0</v>
      </c>
      <c r="G56" s="497">
        <v>0</v>
      </c>
      <c r="H56" s="497">
        <v>0</v>
      </c>
      <c r="I56" s="497">
        <v>0</v>
      </c>
      <c r="J56" s="497">
        <v>2777</v>
      </c>
      <c r="K56" s="497">
        <v>2880</v>
      </c>
      <c r="L56" s="497">
        <v>0</v>
      </c>
      <c r="M56" s="497">
        <v>0</v>
      </c>
      <c r="N56" s="497">
        <v>5657</v>
      </c>
    </row>
    <row r="57" spans="1:14" ht="15" thickBot="1" x14ac:dyDescent="0.35">
      <c r="A57" s="4" t="s">
        <v>3228</v>
      </c>
      <c r="B57" s="3" t="s">
        <v>79</v>
      </c>
      <c r="C57" s="4" t="s">
        <v>13</v>
      </c>
      <c r="D57" s="6">
        <v>882</v>
      </c>
      <c r="E57" s="497">
        <v>0</v>
      </c>
      <c r="F57" s="497">
        <v>0</v>
      </c>
      <c r="G57" s="497">
        <v>0</v>
      </c>
      <c r="H57" s="497">
        <v>0</v>
      </c>
      <c r="I57" s="497">
        <v>0</v>
      </c>
      <c r="J57" s="502">
        <v>0</v>
      </c>
      <c r="K57" s="497">
        <v>456</v>
      </c>
      <c r="L57" s="497">
        <v>0</v>
      </c>
      <c r="M57" s="502">
        <v>0</v>
      </c>
      <c r="N57" s="497">
        <v>456</v>
      </c>
    </row>
    <row r="58" spans="1:14" ht="15" thickBot="1" x14ac:dyDescent="0.35">
      <c r="A58" s="4" t="s">
        <v>3229</v>
      </c>
      <c r="B58" s="3" t="s">
        <v>80</v>
      </c>
      <c r="C58" s="4" t="s">
        <v>13</v>
      </c>
      <c r="D58" s="6">
        <v>2419</v>
      </c>
      <c r="E58" s="497">
        <v>0</v>
      </c>
      <c r="F58" s="497">
        <v>0</v>
      </c>
      <c r="G58" s="497">
        <v>0</v>
      </c>
      <c r="H58" s="497">
        <v>0</v>
      </c>
      <c r="I58" s="497">
        <v>0</v>
      </c>
      <c r="J58" s="497">
        <v>0</v>
      </c>
      <c r="K58" s="497">
        <v>1850</v>
      </c>
      <c r="L58" s="497">
        <v>0</v>
      </c>
      <c r="M58" s="497">
        <v>0</v>
      </c>
      <c r="N58" s="497">
        <v>1850</v>
      </c>
    </row>
    <row r="59" spans="1:14" ht="15" thickBot="1" x14ac:dyDescent="0.35">
      <c r="A59" s="4" t="s">
        <v>3230</v>
      </c>
      <c r="B59" s="3" t="s">
        <v>81</v>
      </c>
      <c r="C59" s="4" t="s">
        <v>13</v>
      </c>
      <c r="D59" s="6">
        <v>3775</v>
      </c>
      <c r="E59" s="497">
        <v>0</v>
      </c>
      <c r="F59" s="497">
        <v>0</v>
      </c>
      <c r="G59" s="497">
        <v>0</v>
      </c>
      <c r="H59" s="497">
        <v>12415</v>
      </c>
      <c r="I59" s="497">
        <v>12415</v>
      </c>
      <c r="J59" s="497">
        <v>98</v>
      </c>
      <c r="K59" s="497">
        <v>0</v>
      </c>
      <c r="L59" s="497">
        <v>12566</v>
      </c>
      <c r="M59" s="497">
        <v>0</v>
      </c>
      <c r="N59" s="497">
        <v>12664</v>
      </c>
    </row>
    <row r="60" spans="1:14" ht="15" thickBot="1" x14ac:dyDescent="0.35">
      <c r="A60" s="4" t="s">
        <v>3231</v>
      </c>
      <c r="B60" s="3" t="s">
        <v>82</v>
      </c>
      <c r="C60" s="4" t="s">
        <v>13</v>
      </c>
      <c r="D60" s="6">
        <v>3138</v>
      </c>
      <c r="E60" s="497">
        <v>0</v>
      </c>
      <c r="F60" s="497">
        <v>0</v>
      </c>
      <c r="G60" s="497">
        <v>0</v>
      </c>
      <c r="H60" s="497">
        <v>0</v>
      </c>
      <c r="I60" s="497">
        <v>0</v>
      </c>
      <c r="J60" s="497">
        <v>2159</v>
      </c>
      <c r="K60" s="497">
        <v>170</v>
      </c>
      <c r="L60" s="497">
        <v>0</v>
      </c>
      <c r="M60" s="497">
        <v>0</v>
      </c>
      <c r="N60" s="497">
        <v>2329</v>
      </c>
    </row>
    <row r="61" spans="1:14" ht="15" thickBot="1" x14ac:dyDescent="0.35">
      <c r="A61" s="4" t="s">
        <v>3232</v>
      </c>
      <c r="B61" s="3" t="s">
        <v>83</v>
      </c>
      <c r="C61" s="4" t="s">
        <v>13</v>
      </c>
      <c r="D61" s="6">
        <v>3428</v>
      </c>
      <c r="E61" s="497">
        <v>0</v>
      </c>
      <c r="F61" s="497">
        <v>0</v>
      </c>
      <c r="G61" s="497">
        <v>0</v>
      </c>
      <c r="H61" s="497">
        <v>0</v>
      </c>
      <c r="I61" s="497">
        <v>0</v>
      </c>
      <c r="J61" s="497">
        <v>0</v>
      </c>
      <c r="K61" s="497">
        <v>0</v>
      </c>
      <c r="L61" s="497">
        <v>0</v>
      </c>
      <c r="M61" s="497">
        <v>0</v>
      </c>
      <c r="N61" s="497">
        <v>0</v>
      </c>
    </row>
    <row r="62" spans="1:14" ht="15" thickBot="1" x14ac:dyDescent="0.35">
      <c r="A62" s="4" t="s">
        <v>3233</v>
      </c>
      <c r="B62" s="3" t="s">
        <v>84</v>
      </c>
      <c r="C62" s="4" t="s">
        <v>13</v>
      </c>
      <c r="D62" s="6">
        <v>1932</v>
      </c>
      <c r="E62" s="497">
        <v>0</v>
      </c>
      <c r="F62" s="497">
        <v>0</v>
      </c>
      <c r="G62" s="497">
        <v>0</v>
      </c>
      <c r="H62" s="497">
        <v>0</v>
      </c>
      <c r="I62" s="497">
        <v>0</v>
      </c>
      <c r="J62" s="497">
        <v>5000</v>
      </c>
      <c r="K62" s="497">
        <v>500</v>
      </c>
      <c r="L62" s="497">
        <v>750</v>
      </c>
      <c r="M62" s="497">
        <v>4000</v>
      </c>
      <c r="N62" s="497">
        <v>10250</v>
      </c>
    </row>
    <row r="63" spans="1:14" ht="15" thickBot="1" x14ac:dyDescent="0.35">
      <c r="A63" s="4" t="s">
        <v>3234</v>
      </c>
      <c r="B63" s="3" t="s">
        <v>85</v>
      </c>
      <c r="C63" s="4" t="s">
        <v>13</v>
      </c>
      <c r="D63" s="6">
        <v>2387</v>
      </c>
      <c r="E63" s="497">
        <v>0</v>
      </c>
      <c r="F63" s="497">
        <v>0</v>
      </c>
      <c r="G63" s="497">
        <v>0</v>
      </c>
      <c r="H63" s="497">
        <v>0</v>
      </c>
      <c r="I63" s="497">
        <v>0</v>
      </c>
      <c r="J63" s="497">
        <v>0</v>
      </c>
      <c r="K63" s="497">
        <v>0</v>
      </c>
      <c r="L63" s="497">
        <v>0</v>
      </c>
      <c r="M63" s="497">
        <v>84</v>
      </c>
      <c r="N63" s="497">
        <v>84</v>
      </c>
    </row>
    <row r="64" spans="1:14" ht="15" thickBot="1" x14ac:dyDescent="0.35">
      <c r="A64" s="4" t="s">
        <v>3235</v>
      </c>
      <c r="B64" s="3" t="s">
        <v>86</v>
      </c>
      <c r="C64" s="4" t="s">
        <v>13</v>
      </c>
      <c r="D64" s="6">
        <v>1873</v>
      </c>
      <c r="E64" s="497">
        <v>0</v>
      </c>
      <c r="F64" s="497">
        <v>0</v>
      </c>
      <c r="G64" s="497">
        <v>0</v>
      </c>
      <c r="H64" s="497">
        <v>0</v>
      </c>
      <c r="I64" s="497">
        <v>0</v>
      </c>
      <c r="J64" s="497">
        <v>3550</v>
      </c>
      <c r="K64" s="497">
        <v>0</v>
      </c>
      <c r="L64" s="497">
        <v>20735</v>
      </c>
      <c r="M64" s="497">
        <v>0</v>
      </c>
      <c r="N64" s="497">
        <v>24285</v>
      </c>
    </row>
    <row r="65" spans="1:14" ht="15" thickBot="1" x14ac:dyDescent="0.35">
      <c r="A65" s="4" t="s">
        <v>3236</v>
      </c>
      <c r="B65" s="3" t="s">
        <v>87</v>
      </c>
      <c r="C65" s="4" t="s">
        <v>13</v>
      </c>
      <c r="D65" s="6">
        <v>1652</v>
      </c>
      <c r="E65" s="497">
        <v>0</v>
      </c>
      <c r="F65" s="497">
        <v>0</v>
      </c>
      <c r="G65" s="497">
        <v>0</v>
      </c>
      <c r="H65" s="497">
        <v>2000</v>
      </c>
      <c r="I65" s="497">
        <v>2000</v>
      </c>
      <c r="J65" s="497">
        <v>0</v>
      </c>
      <c r="K65" s="497">
        <v>8652</v>
      </c>
      <c r="L65" s="497">
        <v>0</v>
      </c>
      <c r="M65" s="497">
        <v>0</v>
      </c>
      <c r="N65" s="497">
        <v>8652</v>
      </c>
    </row>
    <row r="66" spans="1:14" ht="15" thickBot="1" x14ac:dyDescent="0.35">
      <c r="A66" s="4" t="s">
        <v>3237</v>
      </c>
      <c r="B66" s="3" t="s">
        <v>88</v>
      </c>
      <c r="C66" s="4" t="s">
        <v>13</v>
      </c>
      <c r="D66" s="6">
        <v>3895</v>
      </c>
      <c r="E66" s="497">
        <v>0</v>
      </c>
      <c r="F66" s="497">
        <v>0</v>
      </c>
      <c r="G66" s="497">
        <v>0</v>
      </c>
      <c r="H66" s="497">
        <v>0</v>
      </c>
      <c r="I66" s="497">
        <v>0</v>
      </c>
      <c r="J66" s="497">
        <v>0</v>
      </c>
      <c r="K66" s="497">
        <v>0</v>
      </c>
      <c r="L66" s="497">
        <v>0</v>
      </c>
      <c r="M66" s="497">
        <v>700</v>
      </c>
      <c r="N66" s="497">
        <v>700</v>
      </c>
    </row>
    <row r="67" spans="1:14" ht="15" thickBot="1" x14ac:dyDescent="0.35">
      <c r="A67" s="4" t="s">
        <v>3238</v>
      </c>
      <c r="B67" s="3" t="s">
        <v>89</v>
      </c>
      <c r="C67" s="4" t="s">
        <v>13</v>
      </c>
      <c r="D67" s="6">
        <v>2156</v>
      </c>
      <c r="E67" s="497">
        <v>0</v>
      </c>
      <c r="F67" s="497">
        <v>0</v>
      </c>
      <c r="G67" s="497">
        <v>0</v>
      </c>
      <c r="H67" s="497">
        <v>0</v>
      </c>
      <c r="I67" s="497">
        <v>0</v>
      </c>
      <c r="J67" s="502">
        <v>0</v>
      </c>
      <c r="K67" s="502">
        <v>0</v>
      </c>
      <c r="L67" s="502">
        <v>0</v>
      </c>
      <c r="M67" s="502">
        <v>0</v>
      </c>
      <c r="N67" s="502">
        <v>0</v>
      </c>
    </row>
    <row r="68" spans="1:14" ht="15" thickBot="1" x14ac:dyDescent="0.35">
      <c r="A68" s="4" t="s">
        <v>3239</v>
      </c>
      <c r="B68" s="3" t="s">
        <v>90</v>
      </c>
      <c r="C68" s="4" t="s">
        <v>13</v>
      </c>
      <c r="D68" s="6">
        <v>2475</v>
      </c>
      <c r="E68" s="497">
        <v>0</v>
      </c>
      <c r="F68" s="497">
        <v>0</v>
      </c>
      <c r="G68" s="497">
        <v>1458</v>
      </c>
      <c r="H68" s="497">
        <v>0</v>
      </c>
      <c r="I68" s="497">
        <v>1458</v>
      </c>
      <c r="J68" s="497">
        <v>0</v>
      </c>
      <c r="K68" s="497">
        <v>0</v>
      </c>
      <c r="L68" s="497">
        <v>2863</v>
      </c>
      <c r="M68" s="497">
        <v>1458</v>
      </c>
      <c r="N68" s="497">
        <v>4321</v>
      </c>
    </row>
    <row r="69" spans="1:14" ht="15" thickBot="1" x14ac:dyDescent="0.35">
      <c r="A69" s="4" t="s">
        <v>3240</v>
      </c>
      <c r="B69" s="3" t="s">
        <v>93</v>
      </c>
      <c r="C69" s="4" t="s">
        <v>13</v>
      </c>
      <c r="D69" s="6">
        <v>1968</v>
      </c>
      <c r="E69" s="497">
        <v>0</v>
      </c>
      <c r="F69" s="497">
        <v>0</v>
      </c>
      <c r="G69" s="497">
        <v>0</v>
      </c>
      <c r="H69" s="497">
        <v>0</v>
      </c>
      <c r="I69" s="497">
        <v>0</v>
      </c>
      <c r="J69" s="497">
        <v>0</v>
      </c>
      <c r="K69" s="497">
        <v>0</v>
      </c>
      <c r="L69" s="497">
        <v>0</v>
      </c>
      <c r="M69" s="497">
        <v>0</v>
      </c>
      <c r="N69" s="497">
        <v>0</v>
      </c>
    </row>
    <row r="70" spans="1:14" ht="15" thickBot="1" x14ac:dyDescent="0.35">
      <c r="A70" s="4" t="s">
        <v>3241</v>
      </c>
      <c r="B70" s="3" t="s">
        <v>94</v>
      </c>
      <c r="C70" s="4" t="s">
        <v>13</v>
      </c>
      <c r="D70" s="6">
        <v>2202</v>
      </c>
      <c r="E70" s="497">
        <v>0</v>
      </c>
      <c r="F70" s="497">
        <v>0</v>
      </c>
      <c r="G70" s="497">
        <v>0</v>
      </c>
      <c r="H70" s="497">
        <v>0</v>
      </c>
      <c r="I70" s="497">
        <v>0</v>
      </c>
      <c r="J70" s="497">
        <v>0</v>
      </c>
      <c r="K70" s="497">
        <v>0</v>
      </c>
      <c r="L70" s="497">
        <v>0</v>
      </c>
      <c r="M70" s="497">
        <v>0</v>
      </c>
      <c r="N70" s="497">
        <v>0</v>
      </c>
    </row>
    <row r="71" spans="1:14" ht="15" thickBot="1" x14ac:dyDescent="0.35">
      <c r="A71" s="4" t="s">
        <v>3242</v>
      </c>
      <c r="B71" s="3" t="s">
        <v>95</v>
      </c>
      <c r="C71" s="4" t="s">
        <v>13</v>
      </c>
      <c r="D71" s="6">
        <v>2913</v>
      </c>
      <c r="E71" s="497">
        <v>0</v>
      </c>
      <c r="F71" s="497">
        <v>0</v>
      </c>
      <c r="G71" s="497">
        <v>0</v>
      </c>
      <c r="H71" s="497">
        <v>0</v>
      </c>
      <c r="I71" s="497">
        <v>0</v>
      </c>
      <c r="J71" s="497">
        <v>0</v>
      </c>
      <c r="K71" s="497">
        <v>0</v>
      </c>
      <c r="L71" s="497">
        <v>0</v>
      </c>
      <c r="M71" s="497">
        <v>0</v>
      </c>
      <c r="N71" s="497">
        <v>0</v>
      </c>
    </row>
    <row r="72" spans="1:14" ht="15" thickBot="1" x14ac:dyDescent="0.35">
      <c r="A72" s="4" t="s">
        <v>3243</v>
      </c>
      <c r="B72" s="3" t="s">
        <v>96</v>
      </c>
      <c r="C72" s="4" t="s">
        <v>13</v>
      </c>
      <c r="D72" s="6">
        <v>575</v>
      </c>
      <c r="E72" s="497">
        <v>0</v>
      </c>
      <c r="F72" s="497">
        <v>0</v>
      </c>
      <c r="G72" s="497">
        <v>0</v>
      </c>
      <c r="H72" s="497">
        <v>0</v>
      </c>
      <c r="I72" s="497">
        <v>0</v>
      </c>
      <c r="J72" s="497">
        <v>4498</v>
      </c>
      <c r="K72" s="497">
        <v>3885</v>
      </c>
      <c r="L72" s="497">
        <v>0</v>
      </c>
      <c r="M72" s="497">
        <v>0</v>
      </c>
      <c r="N72" s="497">
        <v>8383</v>
      </c>
    </row>
    <row r="73" spans="1:14" ht="15" thickBot="1" x14ac:dyDescent="0.35">
      <c r="A73" s="4" t="s">
        <v>3244</v>
      </c>
      <c r="B73" s="3" t="s">
        <v>97</v>
      </c>
      <c r="C73" s="4" t="s">
        <v>13</v>
      </c>
      <c r="D73" s="6">
        <v>2738</v>
      </c>
      <c r="E73" s="497">
        <v>0</v>
      </c>
      <c r="F73" s="497">
        <v>0</v>
      </c>
      <c r="G73" s="497">
        <v>0</v>
      </c>
      <c r="H73" s="497">
        <v>0</v>
      </c>
      <c r="I73" s="497">
        <v>0</v>
      </c>
      <c r="J73" s="497">
        <v>138</v>
      </c>
      <c r="K73" s="497">
        <v>1999</v>
      </c>
      <c r="L73" s="497">
        <v>1422</v>
      </c>
      <c r="M73" s="502">
        <v>0</v>
      </c>
      <c r="N73" s="497">
        <v>3559</v>
      </c>
    </row>
    <row r="74" spans="1:14" ht="15" thickBot="1" x14ac:dyDescent="0.35">
      <c r="B74" s="507" t="s">
        <v>2547</v>
      </c>
      <c r="C74" s="503"/>
      <c r="D74" s="510">
        <f>SUM(D4:D73)</f>
        <v>186862</v>
      </c>
      <c r="E74" s="508">
        <f t="shared" ref="E74:N74" si="0">SUM(E4:E73)</f>
        <v>0</v>
      </c>
      <c r="F74" s="508">
        <f t="shared" si="0"/>
        <v>0</v>
      </c>
      <c r="G74" s="508">
        <f t="shared" si="0"/>
        <v>89860</v>
      </c>
      <c r="H74" s="508">
        <f t="shared" si="0"/>
        <v>154786</v>
      </c>
      <c r="I74" s="508">
        <f t="shared" si="0"/>
        <v>244646</v>
      </c>
      <c r="J74" s="508">
        <f t="shared" si="0"/>
        <v>89932</v>
      </c>
      <c r="K74" s="508">
        <f t="shared" si="0"/>
        <v>105708</v>
      </c>
      <c r="L74" s="508">
        <f t="shared" si="0"/>
        <v>169888</v>
      </c>
      <c r="M74" s="508">
        <f t="shared" si="0"/>
        <v>249569</v>
      </c>
      <c r="N74" s="509">
        <f t="shared" si="0"/>
        <v>615097</v>
      </c>
    </row>
    <row r="75" spans="1:14" x14ac:dyDescent="0.3">
      <c r="B75" s="22"/>
      <c r="C75" s="4"/>
      <c r="D75" s="6"/>
      <c r="M75" s="502"/>
    </row>
    <row r="76" spans="1:14" ht="15" thickBot="1" x14ac:dyDescent="0.35">
      <c r="B76" s="23"/>
      <c r="C76" s="24"/>
      <c r="D76" s="26"/>
      <c r="E76" s="505"/>
      <c r="F76" s="505"/>
      <c r="G76" s="505"/>
      <c r="H76" s="505"/>
      <c r="I76" s="505"/>
      <c r="J76" s="505"/>
      <c r="K76" s="505"/>
      <c r="L76" s="505"/>
      <c r="M76" s="506"/>
      <c r="N76" s="505"/>
    </row>
    <row r="77" spans="1:14" ht="15" thickBot="1" x14ac:dyDescent="0.35">
      <c r="A77" s="4" t="s">
        <v>3483</v>
      </c>
      <c r="B77" s="475" t="s">
        <v>98</v>
      </c>
      <c r="C77" s="4" t="s">
        <v>99</v>
      </c>
      <c r="D77" s="6">
        <v>6351</v>
      </c>
      <c r="E77" s="497">
        <v>0</v>
      </c>
      <c r="F77" s="497">
        <v>0</v>
      </c>
      <c r="G77" s="497">
        <v>0</v>
      </c>
      <c r="H77" s="497">
        <v>1000</v>
      </c>
      <c r="I77" s="497">
        <v>1000</v>
      </c>
      <c r="J77" s="497">
        <v>0</v>
      </c>
      <c r="K77" s="497">
        <v>0</v>
      </c>
      <c r="L77" s="497">
        <v>1037</v>
      </c>
      <c r="M77" s="497">
        <v>0</v>
      </c>
      <c r="N77" s="497">
        <v>1037</v>
      </c>
    </row>
    <row r="78" spans="1:14" ht="15" thickBot="1" x14ac:dyDescent="0.35">
      <c r="A78" s="4" t="s">
        <v>3484</v>
      </c>
      <c r="B78" s="3" t="s">
        <v>100</v>
      </c>
      <c r="C78" s="4" t="s">
        <v>99</v>
      </c>
      <c r="D78" s="6">
        <v>6583</v>
      </c>
      <c r="E78" s="497">
        <v>0</v>
      </c>
      <c r="F78" s="497">
        <v>0</v>
      </c>
      <c r="G78" s="497">
        <v>0</v>
      </c>
      <c r="H78" s="497">
        <v>0</v>
      </c>
      <c r="I78" s="497">
        <v>0</v>
      </c>
      <c r="J78" s="497">
        <v>3182</v>
      </c>
      <c r="K78" s="497">
        <v>3569</v>
      </c>
      <c r="L78" s="497">
        <v>1162</v>
      </c>
      <c r="M78" s="497">
        <v>0</v>
      </c>
      <c r="N78" s="497">
        <v>7913</v>
      </c>
    </row>
    <row r="79" spans="1:14" ht="15" thickBot="1" x14ac:dyDescent="0.35">
      <c r="A79" s="4" t="s">
        <v>3485</v>
      </c>
      <c r="B79" s="3" t="s">
        <v>103</v>
      </c>
      <c r="C79" s="4" t="s">
        <v>99</v>
      </c>
      <c r="D79" s="6">
        <v>5379</v>
      </c>
      <c r="E79" s="497">
        <v>0</v>
      </c>
      <c r="F79" s="497">
        <v>0</v>
      </c>
      <c r="G79" s="497">
        <v>0</v>
      </c>
      <c r="H79" s="497">
        <v>0</v>
      </c>
      <c r="I79" s="497">
        <v>0</v>
      </c>
      <c r="J79" s="497">
        <v>0</v>
      </c>
      <c r="K79" s="497">
        <v>22284</v>
      </c>
      <c r="L79" s="497">
        <v>0</v>
      </c>
      <c r="M79" s="497">
        <v>0</v>
      </c>
      <c r="N79" s="497">
        <v>22284</v>
      </c>
    </row>
    <row r="80" spans="1:14" ht="15" thickBot="1" x14ac:dyDescent="0.35">
      <c r="A80" s="4" t="s">
        <v>3486</v>
      </c>
      <c r="B80" s="3" t="s">
        <v>104</v>
      </c>
      <c r="C80" s="4" t="s">
        <v>99</v>
      </c>
      <c r="D80" s="6">
        <v>4537</v>
      </c>
      <c r="E80" s="497">
        <v>0</v>
      </c>
      <c r="F80" s="497">
        <v>0</v>
      </c>
      <c r="G80" s="497">
        <v>0</v>
      </c>
      <c r="H80" s="497">
        <v>0</v>
      </c>
      <c r="I80" s="497">
        <v>0</v>
      </c>
      <c r="J80" s="497">
        <v>1000</v>
      </c>
      <c r="K80" s="497">
        <v>34406</v>
      </c>
      <c r="L80" s="497">
        <v>22047</v>
      </c>
      <c r="M80" s="497">
        <v>2023</v>
      </c>
      <c r="N80" s="497">
        <v>59476</v>
      </c>
    </row>
    <row r="81" spans="1:14" ht="15" thickBot="1" x14ac:dyDescent="0.35">
      <c r="A81" s="4" t="s">
        <v>3487</v>
      </c>
      <c r="B81" s="3" t="s">
        <v>105</v>
      </c>
      <c r="C81" s="4" t="s">
        <v>99</v>
      </c>
      <c r="D81" s="6">
        <v>6621</v>
      </c>
      <c r="E81" s="497">
        <v>0</v>
      </c>
      <c r="F81" s="497">
        <v>0</v>
      </c>
      <c r="G81" s="497">
        <v>0</v>
      </c>
      <c r="H81" s="497">
        <v>20507</v>
      </c>
      <c r="I81" s="497">
        <v>20507</v>
      </c>
      <c r="J81" s="497">
        <v>20507</v>
      </c>
      <c r="K81" s="497">
        <v>0</v>
      </c>
      <c r="L81" s="497">
        <v>0</v>
      </c>
      <c r="M81" s="497">
        <v>0</v>
      </c>
      <c r="N81" s="497">
        <v>20507</v>
      </c>
    </row>
    <row r="82" spans="1:14" ht="15" thickBot="1" x14ac:dyDescent="0.35">
      <c r="A82" s="4" t="s">
        <v>3488</v>
      </c>
      <c r="B82" s="3" t="s">
        <v>106</v>
      </c>
      <c r="C82" s="4" t="s">
        <v>99</v>
      </c>
      <c r="D82" s="6">
        <v>4075</v>
      </c>
      <c r="E82" s="497">
        <v>0</v>
      </c>
      <c r="F82" s="497">
        <v>0</v>
      </c>
      <c r="G82" s="497">
        <v>0</v>
      </c>
      <c r="H82" s="497">
        <v>0</v>
      </c>
      <c r="I82" s="497">
        <v>0</v>
      </c>
      <c r="J82" s="497">
        <v>7517</v>
      </c>
      <c r="K82" s="497">
        <v>7146</v>
      </c>
      <c r="L82" s="497">
        <v>0</v>
      </c>
      <c r="M82" s="497">
        <v>0</v>
      </c>
      <c r="N82" s="497">
        <v>14663</v>
      </c>
    </row>
    <row r="83" spans="1:14" ht="15" thickBot="1" x14ac:dyDescent="0.35">
      <c r="A83" s="4" t="s">
        <v>3489</v>
      </c>
      <c r="B83" s="3" t="s">
        <v>107</v>
      </c>
      <c r="C83" s="4" t="s">
        <v>99</v>
      </c>
      <c r="D83" s="6">
        <v>5263</v>
      </c>
      <c r="E83" s="497">
        <v>0</v>
      </c>
      <c r="F83" s="497">
        <v>0</v>
      </c>
      <c r="G83" s="497">
        <v>0</v>
      </c>
      <c r="H83" s="497">
        <v>0</v>
      </c>
      <c r="I83" s="497">
        <v>0</v>
      </c>
      <c r="J83" s="497">
        <v>0</v>
      </c>
      <c r="K83" s="497">
        <v>0</v>
      </c>
      <c r="L83" s="497">
        <v>7225</v>
      </c>
      <c r="M83" s="497">
        <v>0</v>
      </c>
      <c r="N83" s="497">
        <v>7225</v>
      </c>
    </row>
    <row r="84" spans="1:14" ht="15" thickBot="1" x14ac:dyDescent="0.35">
      <c r="A84" s="4" t="s">
        <v>3490</v>
      </c>
      <c r="B84" s="3" t="s">
        <v>108</v>
      </c>
      <c r="C84" s="4" t="s">
        <v>99</v>
      </c>
      <c r="D84" s="6">
        <v>4005</v>
      </c>
      <c r="E84" s="497">
        <v>0</v>
      </c>
      <c r="F84" s="497">
        <v>0</v>
      </c>
      <c r="G84" s="497">
        <v>0</v>
      </c>
      <c r="H84" s="497">
        <v>0</v>
      </c>
      <c r="I84" s="497">
        <v>0</v>
      </c>
      <c r="J84" s="497">
        <v>0</v>
      </c>
      <c r="K84" s="497">
        <v>0</v>
      </c>
      <c r="L84" s="497">
        <v>0</v>
      </c>
      <c r="M84" s="497">
        <v>0</v>
      </c>
      <c r="N84" s="497">
        <v>0</v>
      </c>
    </row>
    <row r="85" spans="1:14" ht="15" thickBot="1" x14ac:dyDescent="0.35">
      <c r="A85" s="4" t="s">
        <v>3491</v>
      </c>
      <c r="B85" s="3" t="s">
        <v>109</v>
      </c>
      <c r="C85" s="4" t="s">
        <v>99</v>
      </c>
      <c r="D85" s="6">
        <v>4191</v>
      </c>
      <c r="E85" s="497">
        <v>0</v>
      </c>
      <c r="F85" s="497">
        <v>0</v>
      </c>
      <c r="G85" s="497">
        <v>1416</v>
      </c>
      <c r="H85" s="497">
        <v>0</v>
      </c>
      <c r="I85" s="497">
        <v>1416</v>
      </c>
      <c r="J85" s="497">
        <v>0</v>
      </c>
      <c r="K85" s="497">
        <v>0</v>
      </c>
      <c r="L85" s="497">
        <v>0</v>
      </c>
      <c r="M85" s="497">
        <v>1416</v>
      </c>
      <c r="N85" s="497">
        <v>1416</v>
      </c>
    </row>
    <row r="86" spans="1:14" ht="15" thickBot="1" x14ac:dyDescent="0.35">
      <c r="A86" s="4" t="s">
        <v>3492</v>
      </c>
      <c r="B86" s="3" t="s">
        <v>110</v>
      </c>
      <c r="C86" s="4" t="s">
        <v>99</v>
      </c>
      <c r="D86" s="6">
        <v>4622</v>
      </c>
      <c r="E86" s="497">
        <v>0</v>
      </c>
      <c r="F86" s="497">
        <v>0</v>
      </c>
      <c r="G86" s="497">
        <v>0</v>
      </c>
      <c r="H86" s="497">
        <v>5233</v>
      </c>
      <c r="I86" s="497">
        <v>5233</v>
      </c>
      <c r="J86" s="497">
        <v>0</v>
      </c>
      <c r="K86" s="497">
        <v>25908</v>
      </c>
      <c r="L86" s="497">
        <v>0</v>
      </c>
      <c r="M86" s="497">
        <v>0</v>
      </c>
      <c r="N86" s="497">
        <v>25908</v>
      </c>
    </row>
    <row r="87" spans="1:14" ht="15" thickBot="1" x14ac:dyDescent="0.35">
      <c r="A87" s="4" t="s">
        <v>3493</v>
      </c>
      <c r="B87" s="3" t="s">
        <v>111</v>
      </c>
      <c r="C87" s="4" t="s">
        <v>99</v>
      </c>
      <c r="D87" s="6">
        <v>4986</v>
      </c>
      <c r="E87" s="497">
        <v>0</v>
      </c>
      <c r="F87" s="497">
        <v>0</v>
      </c>
      <c r="G87" s="497">
        <v>0</v>
      </c>
      <c r="H87" s="497">
        <v>0</v>
      </c>
      <c r="I87" s="497">
        <v>0</v>
      </c>
      <c r="J87" s="497">
        <v>0</v>
      </c>
      <c r="K87" s="497">
        <v>1765</v>
      </c>
      <c r="L87" s="497">
        <v>5297</v>
      </c>
      <c r="M87" s="497">
        <v>0</v>
      </c>
      <c r="N87" s="497">
        <v>7062</v>
      </c>
    </row>
    <row r="88" spans="1:14" ht="15" thickBot="1" x14ac:dyDescent="0.35">
      <c r="A88" s="4" t="s">
        <v>3494</v>
      </c>
      <c r="B88" s="3" t="s">
        <v>112</v>
      </c>
      <c r="C88" s="4" t="s">
        <v>99</v>
      </c>
      <c r="D88" s="6">
        <v>4514</v>
      </c>
      <c r="E88" s="497">
        <v>0</v>
      </c>
      <c r="F88" s="497">
        <v>0</v>
      </c>
      <c r="G88" s="497">
        <v>0</v>
      </c>
      <c r="H88" s="497">
        <v>0</v>
      </c>
      <c r="I88" s="497">
        <v>0</v>
      </c>
      <c r="J88" s="497">
        <v>0</v>
      </c>
      <c r="K88" s="497">
        <v>0</v>
      </c>
      <c r="L88" s="497">
        <v>657</v>
      </c>
      <c r="M88" s="497">
        <v>0</v>
      </c>
      <c r="N88" s="497">
        <v>657</v>
      </c>
    </row>
    <row r="89" spans="1:14" ht="15" thickBot="1" x14ac:dyDescent="0.35">
      <c r="A89" s="4" t="s">
        <v>3495</v>
      </c>
      <c r="B89" s="3" t="s">
        <v>113</v>
      </c>
      <c r="C89" s="4" t="s">
        <v>99</v>
      </c>
      <c r="D89" s="6">
        <v>6838</v>
      </c>
      <c r="E89" s="497">
        <v>0</v>
      </c>
      <c r="F89" s="497">
        <v>0</v>
      </c>
      <c r="G89" s="497">
        <v>0</v>
      </c>
      <c r="H89" s="497">
        <v>0</v>
      </c>
      <c r="I89" s="497">
        <v>0</v>
      </c>
      <c r="J89" s="497">
        <v>0</v>
      </c>
      <c r="K89" s="497">
        <v>0</v>
      </c>
      <c r="L89" s="497">
        <v>0</v>
      </c>
      <c r="M89" s="497">
        <v>0</v>
      </c>
      <c r="N89" s="497">
        <v>0</v>
      </c>
    </row>
    <row r="90" spans="1:14" ht="15" thickBot="1" x14ac:dyDescent="0.35">
      <c r="A90" s="4" t="s">
        <v>3496</v>
      </c>
      <c r="B90" s="3" t="s">
        <v>114</v>
      </c>
      <c r="C90" s="4" t="s">
        <v>99</v>
      </c>
      <c r="D90" s="6">
        <v>4869</v>
      </c>
      <c r="E90" s="497">
        <v>0</v>
      </c>
      <c r="F90" s="497">
        <v>0</v>
      </c>
      <c r="G90" s="497">
        <v>0</v>
      </c>
      <c r="H90" s="497">
        <v>0</v>
      </c>
      <c r="I90" s="497">
        <v>0</v>
      </c>
      <c r="J90" s="497">
        <v>2100</v>
      </c>
      <c r="K90" s="497">
        <v>0</v>
      </c>
      <c r="L90" s="497">
        <v>1875</v>
      </c>
      <c r="M90" s="497">
        <v>0</v>
      </c>
      <c r="N90" s="497">
        <v>3975</v>
      </c>
    </row>
    <row r="91" spans="1:14" ht="15" thickBot="1" x14ac:dyDescent="0.35">
      <c r="A91" s="4" t="s">
        <v>3497</v>
      </c>
      <c r="B91" s="3" t="s">
        <v>115</v>
      </c>
      <c r="C91" s="4" t="s">
        <v>99</v>
      </c>
      <c r="D91" s="6">
        <v>4768</v>
      </c>
      <c r="E91" s="497">
        <v>0</v>
      </c>
      <c r="F91" s="497">
        <v>0</v>
      </c>
      <c r="G91" s="497">
        <v>0</v>
      </c>
      <c r="H91" s="497">
        <v>0</v>
      </c>
      <c r="I91" s="497">
        <v>0</v>
      </c>
      <c r="J91" s="497">
        <v>0</v>
      </c>
      <c r="K91" s="497">
        <v>2541</v>
      </c>
      <c r="L91" s="497">
        <v>0</v>
      </c>
      <c r="M91" s="497">
        <v>0</v>
      </c>
      <c r="N91" s="497">
        <v>2541</v>
      </c>
    </row>
    <row r="92" spans="1:14" ht="15" thickBot="1" x14ac:dyDescent="0.35">
      <c r="A92" s="4" t="s">
        <v>3498</v>
      </c>
      <c r="B92" s="3" t="s">
        <v>116</v>
      </c>
      <c r="C92" s="4" t="s">
        <v>99</v>
      </c>
      <c r="D92" s="6">
        <v>5214</v>
      </c>
      <c r="E92" s="497">
        <v>0</v>
      </c>
      <c r="F92" s="497">
        <v>0</v>
      </c>
      <c r="G92" s="497">
        <v>0</v>
      </c>
      <c r="H92" s="497">
        <v>0</v>
      </c>
      <c r="I92" s="497">
        <v>0</v>
      </c>
      <c r="J92" s="497">
        <v>0</v>
      </c>
      <c r="K92" s="497">
        <v>431</v>
      </c>
      <c r="L92" s="497">
        <v>0</v>
      </c>
      <c r="M92" s="497">
        <v>0</v>
      </c>
      <c r="N92" s="497">
        <v>431</v>
      </c>
    </row>
    <row r="93" spans="1:14" ht="15" thickBot="1" x14ac:dyDescent="0.35">
      <c r="A93" s="4" t="s">
        <v>3499</v>
      </c>
      <c r="B93" s="3" t="s">
        <v>117</v>
      </c>
      <c r="C93" s="4" t="s">
        <v>99</v>
      </c>
      <c r="D93" s="6">
        <v>5432</v>
      </c>
      <c r="E93" s="497">
        <v>0</v>
      </c>
      <c r="F93" s="497">
        <v>0</v>
      </c>
      <c r="G93" s="497">
        <v>0</v>
      </c>
      <c r="H93" s="497">
        <v>0</v>
      </c>
      <c r="I93" s="497">
        <v>0</v>
      </c>
      <c r="J93" s="497">
        <v>0</v>
      </c>
      <c r="K93" s="497">
        <v>0</v>
      </c>
      <c r="L93" s="497">
        <v>10000</v>
      </c>
      <c r="M93" s="497">
        <v>0</v>
      </c>
      <c r="N93" s="497">
        <v>10000</v>
      </c>
    </row>
    <row r="94" spans="1:14" ht="15" thickBot="1" x14ac:dyDescent="0.35">
      <c r="A94" s="4" t="s">
        <v>3500</v>
      </c>
      <c r="B94" s="3" t="s">
        <v>118</v>
      </c>
      <c r="C94" s="4" t="s">
        <v>99</v>
      </c>
      <c r="D94" s="6">
        <v>6164</v>
      </c>
      <c r="E94" s="497">
        <v>0</v>
      </c>
      <c r="F94" s="497">
        <v>0</v>
      </c>
      <c r="G94" s="497">
        <v>0</v>
      </c>
      <c r="H94" s="497">
        <v>0</v>
      </c>
      <c r="I94" s="497">
        <v>0</v>
      </c>
      <c r="J94" s="497">
        <v>0</v>
      </c>
      <c r="K94" s="497">
        <v>0</v>
      </c>
      <c r="L94" s="497">
        <v>27339</v>
      </c>
      <c r="M94" s="497">
        <v>0</v>
      </c>
      <c r="N94" s="497">
        <v>27339</v>
      </c>
    </row>
    <row r="95" spans="1:14" ht="15" thickBot="1" x14ac:dyDescent="0.35">
      <c r="A95" s="4" t="s">
        <v>3501</v>
      </c>
      <c r="B95" s="3" t="s">
        <v>119</v>
      </c>
      <c r="C95" s="4" t="s">
        <v>99</v>
      </c>
      <c r="D95" s="6">
        <v>5641</v>
      </c>
      <c r="E95" s="497">
        <v>0</v>
      </c>
      <c r="F95" s="497">
        <v>0</v>
      </c>
      <c r="G95" s="497">
        <v>0</v>
      </c>
      <c r="H95" s="497">
        <v>0</v>
      </c>
      <c r="I95" s="497">
        <v>0</v>
      </c>
      <c r="J95" s="497">
        <v>0</v>
      </c>
      <c r="K95" s="497">
        <v>0</v>
      </c>
      <c r="L95" s="497">
        <v>0</v>
      </c>
      <c r="M95" s="497">
        <v>0</v>
      </c>
      <c r="N95" s="497">
        <v>0</v>
      </c>
    </row>
    <row r="96" spans="1:14" ht="15" thickBot="1" x14ac:dyDescent="0.35">
      <c r="A96" s="4" t="s">
        <v>3502</v>
      </c>
      <c r="B96" s="3" t="s">
        <v>120</v>
      </c>
      <c r="C96" s="4" t="s">
        <v>99</v>
      </c>
      <c r="D96" s="6">
        <v>6831</v>
      </c>
      <c r="E96" s="497">
        <v>0</v>
      </c>
      <c r="F96" s="497">
        <v>0</v>
      </c>
      <c r="G96" s="497">
        <v>0</v>
      </c>
      <c r="H96" s="497">
        <v>0</v>
      </c>
      <c r="I96" s="497">
        <v>0</v>
      </c>
      <c r="J96" s="497">
        <v>0</v>
      </c>
      <c r="K96" s="497">
        <v>0</v>
      </c>
      <c r="L96" s="497">
        <v>0</v>
      </c>
      <c r="M96" s="497">
        <v>0</v>
      </c>
      <c r="N96" s="497">
        <v>0</v>
      </c>
    </row>
    <row r="97" spans="1:14" ht="15" thickBot="1" x14ac:dyDescent="0.35">
      <c r="A97" s="4" t="s">
        <v>3503</v>
      </c>
      <c r="B97" s="3" t="s">
        <v>121</v>
      </c>
      <c r="C97" s="4" t="s">
        <v>99</v>
      </c>
      <c r="D97" s="6">
        <v>6119</v>
      </c>
      <c r="E97" s="497">
        <v>0</v>
      </c>
      <c r="F97" s="497">
        <v>0</v>
      </c>
      <c r="G97" s="497">
        <v>0</v>
      </c>
      <c r="H97" s="497">
        <v>0</v>
      </c>
      <c r="I97" s="497">
        <v>0</v>
      </c>
      <c r="J97" s="502">
        <v>0</v>
      </c>
      <c r="K97" s="497">
        <v>53005</v>
      </c>
      <c r="L97" s="497">
        <v>11543</v>
      </c>
      <c r="M97" s="502">
        <v>0</v>
      </c>
      <c r="N97" s="497">
        <v>64548</v>
      </c>
    </row>
    <row r="98" spans="1:14" ht="15" thickBot="1" x14ac:dyDescent="0.35">
      <c r="A98" s="4" t="s">
        <v>3504</v>
      </c>
      <c r="B98" s="3" t="s">
        <v>122</v>
      </c>
      <c r="C98" s="4" t="s">
        <v>99</v>
      </c>
      <c r="D98" s="6">
        <v>6582</v>
      </c>
      <c r="E98" s="497">
        <v>0</v>
      </c>
      <c r="F98" s="497">
        <v>0</v>
      </c>
      <c r="G98" s="497">
        <v>0</v>
      </c>
      <c r="H98" s="497">
        <v>0</v>
      </c>
      <c r="I98" s="497">
        <v>0</v>
      </c>
      <c r="J98" s="497">
        <v>3786</v>
      </c>
      <c r="K98" s="497">
        <v>0</v>
      </c>
      <c r="L98" s="497">
        <v>17239</v>
      </c>
      <c r="M98" s="497">
        <v>3551</v>
      </c>
      <c r="N98" s="497">
        <v>24576</v>
      </c>
    </row>
    <row r="99" spans="1:14" ht="15" thickBot="1" x14ac:dyDescent="0.35">
      <c r="A99" s="4" t="s">
        <v>3505</v>
      </c>
      <c r="B99" s="3" t="s">
        <v>123</v>
      </c>
      <c r="C99" s="4" t="s">
        <v>99</v>
      </c>
      <c r="D99" s="6">
        <v>5933</v>
      </c>
      <c r="E99" s="497">
        <v>0</v>
      </c>
      <c r="F99" s="497">
        <v>0</v>
      </c>
      <c r="G99" s="497">
        <v>0</v>
      </c>
      <c r="H99" s="497">
        <v>0</v>
      </c>
      <c r="I99" s="497">
        <v>0</v>
      </c>
      <c r="J99" s="497">
        <v>937</v>
      </c>
      <c r="K99" s="497">
        <v>3254</v>
      </c>
      <c r="L99" s="502">
        <v>0</v>
      </c>
      <c r="M99" s="502">
        <v>0</v>
      </c>
      <c r="N99" s="497">
        <v>4191</v>
      </c>
    </row>
    <row r="100" spans="1:14" ht="15" thickBot="1" x14ac:dyDescent="0.35">
      <c r="A100" s="4" t="s">
        <v>3506</v>
      </c>
      <c r="B100" s="3" t="s">
        <v>124</v>
      </c>
      <c r="C100" s="4" t="s">
        <v>99</v>
      </c>
      <c r="D100" s="6">
        <v>4220</v>
      </c>
      <c r="E100" s="497">
        <v>0</v>
      </c>
      <c r="F100" s="497">
        <v>0</v>
      </c>
      <c r="G100" s="497">
        <v>0</v>
      </c>
      <c r="H100" s="497">
        <v>0</v>
      </c>
      <c r="I100" s="497">
        <v>0</v>
      </c>
      <c r="J100" s="497">
        <v>0</v>
      </c>
      <c r="K100" s="497">
        <v>0</v>
      </c>
      <c r="L100" s="497">
        <v>0</v>
      </c>
      <c r="M100" s="497">
        <v>0</v>
      </c>
      <c r="N100" s="497">
        <v>0</v>
      </c>
    </row>
    <row r="101" spans="1:14" ht="15" thickBot="1" x14ac:dyDescent="0.35">
      <c r="A101" s="4" t="s">
        <v>3507</v>
      </c>
      <c r="B101" s="3" t="s">
        <v>125</v>
      </c>
      <c r="C101" s="4" t="s">
        <v>99</v>
      </c>
      <c r="D101" s="6">
        <v>4610</v>
      </c>
      <c r="E101" s="497">
        <v>0</v>
      </c>
      <c r="F101" s="497">
        <v>0</v>
      </c>
      <c r="G101" s="497">
        <v>0</v>
      </c>
      <c r="H101" s="497">
        <v>0</v>
      </c>
      <c r="I101" s="497">
        <v>0</v>
      </c>
      <c r="J101" s="497">
        <v>0</v>
      </c>
      <c r="K101" s="497">
        <v>0</v>
      </c>
      <c r="L101" s="497">
        <v>0</v>
      </c>
      <c r="M101" s="497">
        <v>0</v>
      </c>
      <c r="N101" s="497">
        <v>0</v>
      </c>
    </row>
    <row r="102" spans="1:14" ht="15" thickBot="1" x14ac:dyDescent="0.35">
      <c r="A102" s="4" t="s">
        <v>3508</v>
      </c>
      <c r="B102" s="3" t="s">
        <v>126</v>
      </c>
      <c r="C102" s="4" t="s">
        <v>99</v>
      </c>
      <c r="D102" s="6">
        <v>5531</v>
      </c>
      <c r="E102" s="497">
        <v>0</v>
      </c>
      <c r="F102" s="497">
        <v>0</v>
      </c>
      <c r="G102" s="497">
        <v>0</v>
      </c>
      <c r="H102" s="497">
        <v>0</v>
      </c>
      <c r="I102" s="497">
        <v>0</v>
      </c>
      <c r="J102" s="497">
        <v>1089</v>
      </c>
      <c r="K102" s="497">
        <v>1013</v>
      </c>
      <c r="L102" s="497">
        <v>0</v>
      </c>
      <c r="M102" s="497">
        <v>0</v>
      </c>
      <c r="N102" s="497">
        <v>2102</v>
      </c>
    </row>
    <row r="103" spans="1:14" ht="15" thickBot="1" x14ac:dyDescent="0.35">
      <c r="A103" s="4" t="s">
        <v>3509</v>
      </c>
      <c r="B103" s="3" t="s">
        <v>127</v>
      </c>
      <c r="C103" s="4" t="s">
        <v>99</v>
      </c>
      <c r="D103" s="6">
        <v>4978</v>
      </c>
      <c r="E103" s="497">
        <v>0</v>
      </c>
      <c r="F103" s="497">
        <v>0</v>
      </c>
      <c r="G103" s="497">
        <v>0</v>
      </c>
      <c r="H103" s="497">
        <v>0</v>
      </c>
      <c r="I103" s="497">
        <v>0</v>
      </c>
      <c r="J103" s="497">
        <v>0</v>
      </c>
      <c r="K103" s="497">
        <v>0</v>
      </c>
      <c r="L103" s="497">
        <v>0</v>
      </c>
      <c r="M103" s="497">
        <v>0</v>
      </c>
      <c r="N103" s="497">
        <v>0</v>
      </c>
    </row>
    <row r="104" spans="1:14" ht="15" thickBot="1" x14ac:dyDescent="0.35">
      <c r="A104" s="4" t="s">
        <v>3510</v>
      </c>
      <c r="B104" s="3" t="s">
        <v>128</v>
      </c>
      <c r="C104" s="4" t="s">
        <v>99</v>
      </c>
      <c r="D104" s="6">
        <v>5784</v>
      </c>
      <c r="E104" s="497">
        <v>0</v>
      </c>
      <c r="F104" s="497">
        <v>0</v>
      </c>
      <c r="G104" s="497">
        <v>0</v>
      </c>
      <c r="H104" s="497">
        <v>0</v>
      </c>
      <c r="I104" s="497">
        <v>0</v>
      </c>
      <c r="J104" s="497">
        <v>0</v>
      </c>
      <c r="K104" s="497">
        <v>3953</v>
      </c>
      <c r="L104" s="497">
        <v>0</v>
      </c>
      <c r="M104" s="497">
        <v>0</v>
      </c>
      <c r="N104" s="497">
        <v>3953</v>
      </c>
    </row>
    <row r="105" spans="1:14" ht="15" thickBot="1" x14ac:dyDescent="0.35">
      <c r="A105" s="4" t="s">
        <v>3511</v>
      </c>
      <c r="B105" s="3" t="s">
        <v>129</v>
      </c>
      <c r="C105" s="4" t="s">
        <v>99</v>
      </c>
      <c r="D105" s="6">
        <v>6443</v>
      </c>
      <c r="E105" s="497">
        <v>0</v>
      </c>
      <c r="F105" s="497">
        <v>0</v>
      </c>
      <c r="G105" s="497">
        <v>0</v>
      </c>
      <c r="H105" s="497">
        <v>0</v>
      </c>
      <c r="I105" s="497">
        <v>0</v>
      </c>
      <c r="J105" s="497">
        <v>0</v>
      </c>
      <c r="K105" s="497">
        <v>1634</v>
      </c>
      <c r="L105" s="497">
        <v>0</v>
      </c>
      <c r="M105" s="497">
        <v>0</v>
      </c>
      <c r="N105" s="497">
        <v>1634</v>
      </c>
    </row>
    <row r="106" spans="1:14" ht="15" thickBot="1" x14ac:dyDescent="0.35">
      <c r="A106" s="4" t="s">
        <v>3512</v>
      </c>
      <c r="B106" s="3" t="s">
        <v>130</v>
      </c>
      <c r="C106" s="4" t="s">
        <v>99</v>
      </c>
      <c r="D106" s="6">
        <v>4080</v>
      </c>
      <c r="E106" s="497">
        <v>0</v>
      </c>
      <c r="F106" s="497">
        <v>0</v>
      </c>
      <c r="G106" s="497">
        <v>0</v>
      </c>
      <c r="H106" s="497">
        <v>0</v>
      </c>
      <c r="I106" s="497">
        <v>0</v>
      </c>
      <c r="J106" s="497">
        <v>825</v>
      </c>
      <c r="K106" s="497">
        <v>0</v>
      </c>
      <c r="L106" s="497">
        <v>0</v>
      </c>
      <c r="M106" s="497">
        <v>0</v>
      </c>
      <c r="N106" s="497">
        <v>825</v>
      </c>
    </row>
    <row r="107" spans="1:14" ht="15" thickBot="1" x14ac:dyDescent="0.35">
      <c r="A107" s="4" t="s">
        <v>3513</v>
      </c>
      <c r="B107" s="3" t="s">
        <v>131</v>
      </c>
      <c r="C107" s="4" t="s">
        <v>99</v>
      </c>
      <c r="D107" s="6">
        <v>5945</v>
      </c>
      <c r="E107" s="497">
        <v>0</v>
      </c>
      <c r="F107" s="497">
        <v>0</v>
      </c>
      <c r="G107" s="497">
        <v>0</v>
      </c>
      <c r="H107" s="497">
        <v>0</v>
      </c>
      <c r="I107" s="497">
        <v>0</v>
      </c>
      <c r="J107" s="497">
        <v>0</v>
      </c>
      <c r="K107" s="497">
        <v>0</v>
      </c>
      <c r="L107" s="497">
        <v>9415</v>
      </c>
      <c r="M107" s="497">
        <v>0</v>
      </c>
      <c r="N107" s="497">
        <v>9415</v>
      </c>
    </row>
    <row r="108" spans="1:14" ht="15" thickBot="1" x14ac:dyDescent="0.35">
      <c r="A108" s="4" t="s">
        <v>3514</v>
      </c>
      <c r="B108" s="3" t="s">
        <v>132</v>
      </c>
      <c r="C108" s="4" t="s">
        <v>99</v>
      </c>
      <c r="D108" s="6">
        <v>6997</v>
      </c>
      <c r="E108" s="497">
        <v>0</v>
      </c>
      <c r="F108" s="497">
        <v>0</v>
      </c>
      <c r="G108" s="497">
        <v>0</v>
      </c>
      <c r="H108" s="497">
        <v>0</v>
      </c>
      <c r="I108" s="497">
        <v>0</v>
      </c>
      <c r="J108" s="502">
        <v>0</v>
      </c>
      <c r="K108" s="497">
        <v>6550</v>
      </c>
      <c r="L108" s="502">
        <v>0</v>
      </c>
      <c r="M108" s="502">
        <v>0</v>
      </c>
      <c r="N108" s="497">
        <v>6550</v>
      </c>
    </row>
    <row r="109" spans="1:14" ht="15" thickBot="1" x14ac:dyDescent="0.35">
      <c r="A109" s="4" t="s">
        <v>3515</v>
      </c>
      <c r="B109" s="3" t="s">
        <v>133</v>
      </c>
      <c r="C109" s="4" t="s">
        <v>99</v>
      </c>
      <c r="D109" s="6">
        <v>4168</v>
      </c>
      <c r="E109" s="497">
        <v>0</v>
      </c>
      <c r="F109" s="497">
        <v>0</v>
      </c>
      <c r="G109" s="497">
        <v>267510</v>
      </c>
      <c r="H109" s="497">
        <v>0</v>
      </c>
      <c r="I109" s="497">
        <v>267510</v>
      </c>
      <c r="J109" s="497">
        <v>0</v>
      </c>
      <c r="K109" s="497">
        <v>0</v>
      </c>
      <c r="L109" s="497">
        <v>0</v>
      </c>
      <c r="M109" s="497">
        <v>51234</v>
      </c>
      <c r="N109" s="497">
        <v>51234</v>
      </c>
    </row>
    <row r="110" spans="1:14" ht="15" thickBot="1" x14ac:dyDescent="0.35">
      <c r="A110" s="4" t="s">
        <v>3516</v>
      </c>
      <c r="B110" s="3" t="s">
        <v>134</v>
      </c>
      <c r="C110" s="4" t="s">
        <v>99</v>
      </c>
      <c r="D110" s="6">
        <v>4934</v>
      </c>
      <c r="E110" s="497">
        <v>0</v>
      </c>
      <c r="F110" s="497">
        <v>0</v>
      </c>
      <c r="G110" s="497">
        <v>0</v>
      </c>
      <c r="H110" s="497">
        <v>0</v>
      </c>
      <c r="I110" s="497">
        <v>0</v>
      </c>
      <c r="J110" s="497">
        <v>0</v>
      </c>
      <c r="K110" s="497">
        <v>0</v>
      </c>
      <c r="L110" s="497">
        <v>0</v>
      </c>
      <c r="M110" s="497">
        <v>7540</v>
      </c>
      <c r="N110" s="497">
        <v>7540</v>
      </c>
    </row>
    <row r="111" spans="1:14" ht="15" thickBot="1" x14ac:dyDescent="0.35">
      <c r="A111" s="4" t="s">
        <v>3517</v>
      </c>
      <c r="B111" s="3" t="s">
        <v>135</v>
      </c>
      <c r="C111" s="4" t="s">
        <v>99</v>
      </c>
      <c r="D111" s="6">
        <v>5857</v>
      </c>
      <c r="E111" s="497">
        <v>0</v>
      </c>
      <c r="F111" s="497">
        <v>0</v>
      </c>
      <c r="G111" s="497">
        <v>0</v>
      </c>
      <c r="H111" s="497">
        <v>11563</v>
      </c>
      <c r="I111" s="497">
        <v>11563</v>
      </c>
      <c r="J111" s="497">
        <v>9482</v>
      </c>
      <c r="K111" s="497">
        <v>0</v>
      </c>
      <c r="L111" s="497">
        <v>0</v>
      </c>
      <c r="M111" s="497">
        <v>0</v>
      </c>
      <c r="N111" s="497">
        <v>9482</v>
      </c>
    </row>
    <row r="112" spans="1:14" ht="15" thickBot="1" x14ac:dyDescent="0.35">
      <c r="A112" s="4" t="s">
        <v>3518</v>
      </c>
      <c r="B112" s="3" t="s">
        <v>136</v>
      </c>
      <c r="C112" s="4" t="s">
        <v>99</v>
      </c>
      <c r="D112" s="6">
        <v>4141</v>
      </c>
      <c r="E112" s="497">
        <v>0</v>
      </c>
      <c r="F112" s="497">
        <v>0</v>
      </c>
      <c r="G112" s="497">
        <v>0</v>
      </c>
      <c r="H112" s="497">
        <v>7936</v>
      </c>
      <c r="I112" s="497">
        <v>7936</v>
      </c>
      <c r="J112" s="497">
        <v>3482</v>
      </c>
      <c r="K112" s="497">
        <v>3305</v>
      </c>
      <c r="L112" s="497">
        <v>0</v>
      </c>
      <c r="M112" s="497">
        <v>0</v>
      </c>
      <c r="N112" s="497">
        <v>6787</v>
      </c>
    </row>
    <row r="113" spans="1:14" ht="15" thickBot="1" x14ac:dyDescent="0.35">
      <c r="A113" s="4" t="s">
        <v>3519</v>
      </c>
      <c r="B113" s="3" t="s">
        <v>137</v>
      </c>
      <c r="C113" s="4" t="s">
        <v>99</v>
      </c>
      <c r="D113" s="6">
        <v>4197</v>
      </c>
      <c r="E113" s="497">
        <v>0</v>
      </c>
      <c r="F113" s="497">
        <v>0</v>
      </c>
      <c r="G113" s="497">
        <v>0</v>
      </c>
      <c r="H113" s="497">
        <v>0</v>
      </c>
      <c r="I113" s="497">
        <v>0</v>
      </c>
      <c r="J113" s="497">
        <v>0</v>
      </c>
      <c r="K113" s="497">
        <v>1735</v>
      </c>
      <c r="L113" s="497">
        <v>0</v>
      </c>
      <c r="M113" s="497">
        <v>0</v>
      </c>
      <c r="N113" s="497">
        <v>1735</v>
      </c>
    </row>
    <row r="114" spans="1:14" ht="15" thickBot="1" x14ac:dyDescent="0.35">
      <c r="A114" s="4" t="s">
        <v>3520</v>
      </c>
      <c r="B114" s="3" t="s">
        <v>138</v>
      </c>
      <c r="C114" s="4" t="s">
        <v>99</v>
      </c>
      <c r="D114" s="6">
        <v>5068</v>
      </c>
      <c r="E114" s="497">
        <v>0</v>
      </c>
      <c r="F114" s="497">
        <v>0</v>
      </c>
      <c r="G114" s="497">
        <v>0</v>
      </c>
      <c r="H114" s="497">
        <v>0</v>
      </c>
      <c r="I114" s="497">
        <v>0</v>
      </c>
      <c r="J114" s="497">
        <v>6701</v>
      </c>
      <c r="K114" s="497">
        <v>0</v>
      </c>
      <c r="L114" s="497">
        <v>0</v>
      </c>
      <c r="M114" s="497">
        <v>0</v>
      </c>
      <c r="N114" s="497">
        <v>6701</v>
      </c>
    </row>
    <row r="115" spans="1:14" ht="15" thickBot="1" x14ac:dyDescent="0.35">
      <c r="A115" s="4" t="s">
        <v>3521</v>
      </c>
      <c r="B115" s="3" t="s">
        <v>139</v>
      </c>
      <c r="C115" s="4" t="s">
        <v>99</v>
      </c>
      <c r="D115" s="6">
        <v>4968</v>
      </c>
      <c r="E115" s="497">
        <v>0</v>
      </c>
      <c r="F115" s="497">
        <v>0</v>
      </c>
      <c r="G115" s="497">
        <v>0</v>
      </c>
      <c r="H115" s="497">
        <v>0</v>
      </c>
      <c r="I115" s="497">
        <v>0</v>
      </c>
      <c r="J115" s="497">
        <v>2085</v>
      </c>
      <c r="K115" s="497">
        <v>0</v>
      </c>
      <c r="L115" s="497">
        <v>0</v>
      </c>
      <c r="M115" s="497">
        <v>0</v>
      </c>
      <c r="N115" s="497">
        <v>2085</v>
      </c>
    </row>
    <row r="116" spans="1:14" ht="15" thickBot="1" x14ac:dyDescent="0.35">
      <c r="A116" s="4" t="s">
        <v>3522</v>
      </c>
      <c r="B116" s="3" t="s">
        <v>140</v>
      </c>
      <c r="C116" s="4" t="s">
        <v>99</v>
      </c>
      <c r="D116" s="6">
        <v>4101</v>
      </c>
      <c r="E116" s="497">
        <v>0</v>
      </c>
      <c r="F116" s="497">
        <v>0</v>
      </c>
      <c r="G116" s="497">
        <v>0</v>
      </c>
      <c r="H116" s="497">
        <v>0</v>
      </c>
      <c r="I116" s="497">
        <v>0</v>
      </c>
      <c r="J116" s="497">
        <v>0</v>
      </c>
      <c r="K116" s="497">
        <v>0</v>
      </c>
      <c r="L116" s="497">
        <v>125264</v>
      </c>
      <c r="M116" s="497">
        <v>57026</v>
      </c>
      <c r="N116" s="497">
        <v>182290</v>
      </c>
    </row>
    <row r="117" spans="1:14" ht="15" thickBot="1" x14ac:dyDescent="0.35">
      <c r="A117" s="4" t="s">
        <v>3523</v>
      </c>
      <c r="B117" s="3" t="s">
        <v>141</v>
      </c>
      <c r="C117" s="4" t="s">
        <v>99</v>
      </c>
      <c r="D117" s="6">
        <v>5241</v>
      </c>
      <c r="E117" s="497">
        <v>0</v>
      </c>
      <c r="F117" s="497">
        <v>0</v>
      </c>
      <c r="G117" s="497">
        <v>0</v>
      </c>
      <c r="H117" s="497">
        <v>0</v>
      </c>
      <c r="I117" s="497">
        <v>0</v>
      </c>
      <c r="J117" s="502">
        <v>0</v>
      </c>
      <c r="K117" s="502">
        <v>0</v>
      </c>
      <c r="L117" s="502">
        <v>0</v>
      </c>
      <c r="M117" s="502">
        <v>0</v>
      </c>
      <c r="N117" s="502">
        <v>0</v>
      </c>
    </row>
    <row r="118" spans="1:14" ht="15" thickBot="1" x14ac:dyDescent="0.35">
      <c r="A118" s="4" t="s">
        <v>3524</v>
      </c>
      <c r="B118" s="3" t="s">
        <v>142</v>
      </c>
      <c r="C118" s="4" t="s">
        <v>99</v>
      </c>
      <c r="D118" s="6">
        <v>5160</v>
      </c>
      <c r="E118" s="497">
        <v>0</v>
      </c>
      <c r="F118" s="497">
        <v>0</v>
      </c>
      <c r="G118" s="497">
        <v>0</v>
      </c>
      <c r="H118" s="497">
        <v>0</v>
      </c>
      <c r="I118" s="497">
        <v>0</v>
      </c>
      <c r="J118" s="497">
        <v>0</v>
      </c>
      <c r="K118" s="497">
        <v>0</v>
      </c>
      <c r="L118" s="497">
        <v>0</v>
      </c>
      <c r="M118" s="497">
        <v>0</v>
      </c>
      <c r="N118" s="497">
        <v>0</v>
      </c>
    </row>
    <row r="119" spans="1:14" ht="15" thickBot="1" x14ac:dyDescent="0.35">
      <c r="A119" s="4" t="s">
        <v>3525</v>
      </c>
      <c r="B119" s="3" t="s">
        <v>143</v>
      </c>
      <c r="C119" s="4" t="s">
        <v>99</v>
      </c>
      <c r="D119" s="6">
        <v>5841</v>
      </c>
      <c r="E119" s="497">
        <v>0</v>
      </c>
      <c r="F119" s="497">
        <v>0</v>
      </c>
      <c r="G119" s="497">
        <v>0</v>
      </c>
      <c r="H119" s="497">
        <v>0</v>
      </c>
      <c r="I119" s="497">
        <v>0</v>
      </c>
      <c r="J119" s="497">
        <v>2958</v>
      </c>
      <c r="K119" s="497">
        <v>0</v>
      </c>
      <c r="L119" s="497">
        <v>0</v>
      </c>
      <c r="M119" s="497">
        <v>0</v>
      </c>
      <c r="N119" s="497">
        <v>2958</v>
      </c>
    </row>
    <row r="120" spans="1:14" ht="15" thickBot="1" x14ac:dyDescent="0.35">
      <c r="A120" s="4" t="s">
        <v>3526</v>
      </c>
      <c r="B120" s="3" t="s">
        <v>144</v>
      </c>
      <c r="C120" s="4" t="s">
        <v>99</v>
      </c>
      <c r="D120" s="6">
        <v>4730</v>
      </c>
      <c r="E120" s="497">
        <v>0</v>
      </c>
      <c r="F120" s="497">
        <v>0</v>
      </c>
      <c r="G120" s="497">
        <v>5000</v>
      </c>
      <c r="H120" s="497">
        <v>0</v>
      </c>
      <c r="I120" s="497">
        <v>5000</v>
      </c>
      <c r="J120" s="497">
        <v>0</v>
      </c>
      <c r="K120" s="497">
        <v>0</v>
      </c>
      <c r="L120" s="497">
        <v>0</v>
      </c>
      <c r="M120" s="497">
        <v>0</v>
      </c>
      <c r="N120" s="497">
        <v>0</v>
      </c>
    </row>
    <row r="121" spans="1:14" ht="15" thickBot="1" x14ac:dyDescent="0.35">
      <c r="A121" s="4" t="s">
        <v>3527</v>
      </c>
      <c r="B121" s="3" t="s">
        <v>145</v>
      </c>
      <c r="C121" s="4" t="s">
        <v>99</v>
      </c>
      <c r="D121" s="6">
        <v>5072</v>
      </c>
      <c r="E121" s="497">
        <v>0</v>
      </c>
      <c r="F121" s="497">
        <v>0</v>
      </c>
      <c r="G121" s="497">
        <v>0</v>
      </c>
      <c r="H121" s="497">
        <v>0</v>
      </c>
      <c r="I121" s="497">
        <v>0</v>
      </c>
      <c r="J121" s="497">
        <v>2544</v>
      </c>
      <c r="K121" s="497">
        <v>2085</v>
      </c>
      <c r="L121" s="502">
        <v>0</v>
      </c>
      <c r="M121" s="502">
        <v>0</v>
      </c>
      <c r="N121" s="497">
        <v>4629</v>
      </c>
    </row>
    <row r="122" spans="1:14" ht="15" thickBot="1" x14ac:dyDescent="0.35">
      <c r="A122" s="4" t="s">
        <v>3528</v>
      </c>
      <c r="B122" s="3" t="s">
        <v>146</v>
      </c>
      <c r="C122" s="4" t="s">
        <v>99</v>
      </c>
      <c r="D122" s="6">
        <v>6634</v>
      </c>
      <c r="E122" s="497">
        <v>0</v>
      </c>
      <c r="F122" s="497">
        <v>0</v>
      </c>
      <c r="G122" s="497">
        <v>0</v>
      </c>
      <c r="H122" s="497">
        <v>0</v>
      </c>
      <c r="I122" s="497">
        <v>0</v>
      </c>
      <c r="J122" s="497">
        <v>0</v>
      </c>
      <c r="K122" s="497">
        <v>0</v>
      </c>
      <c r="L122" s="497">
        <v>0</v>
      </c>
      <c r="M122" s="497">
        <v>0</v>
      </c>
      <c r="N122" s="497">
        <v>0</v>
      </c>
    </row>
    <row r="123" spans="1:14" ht="15" thickBot="1" x14ac:dyDescent="0.35">
      <c r="A123" s="4" t="s">
        <v>3529</v>
      </c>
      <c r="B123" s="3" t="s">
        <v>147</v>
      </c>
      <c r="C123" s="4" t="s">
        <v>99</v>
      </c>
      <c r="D123" s="6">
        <v>5819</v>
      </c>
      <c r="E123" s="497">
        <v>0</v>
      </c>
      <c r="F123" s="497">
        <v>0</v>
      </c>
      <c r="G123" s="497">
        <v>0</v>
      </c>
      <c r="H123" s="497">
        <v>0</v>
      </c>
      <c r="I123" s="497">
        <v>0</v>
      </c>
      <c r="J123" s="497">
        <v>0</v>
      </c>
      <c r="K123" s="497">
        <v>0</v>
      </c>
      <c r="L123" s="497">
        <v>0</v>
      </c>
      <c r="M123" s="497">
        <v>0</v>
      </c>
      <c r="N123" s="497">
        <v>0</v>
      </c>
    </row>
    <row r="124" spans="1:14" ht="15" thickBot="1" x14ac:dyDescent="0.35">
      <c r="A124" s="4" t="s">
        <v>3530</v>
      </c>
      <c r="B124" s="3" t="s">
        <v>148</v>
      </c>
      <c r="C124" s="4" t="s">
        <v>99</v>
      </c>
      <c r="D124" s="6">
        <v>6834</v>
      </c>
      <c r="E124" s="497">
        <v>0</v>
      </c>
      <c r="F124" s="497">
        <v>0</v>
      </c>
      <c r="G124" s="497">
        <v>0</v>
      </c>
      <c r="H124" s="497">
        <v>39602</v>
      </c>
      <c r="I124" s="497">
        <v>39602</v>
      </c>
      <c r="J124" s="497">
        <v>550</v>
      </c>
      <c r="K124" s="497">
        <v>45543</v>
      </c>
      <c r="L124" s="497">
        <v>304279</v>
      </c>
      <c r="M124" s="497">
        <v>0</v>
      </c>
      <c r="N124" s="497">
        <v>350372</v>
      </c>
    </row>
    <row r="125" spans="1:14" ht="15" thickBot="1" x14ac:dyDescent="0.35">
      <c r="A125" s="4" t="s">
        <v>3531</v>
      </c>
      <c r="B125" s="3" t="s">
        <v>149</v>
      </c>
      <c r="C125" s="4" t="s">
        <v>99</v>
      </c>
      <c r="D125" s="6">
        <v>4469</v>
      </c>
      <c r="E125" s="497">
        <v>0</v>
      </c>
      <c r="F125" s="497">
        <v>0</v>
      </c>
      <c r="G125" s="497">
        <v>0</v>
      </c>
      <c r="H125" s="497">
        <v>0</v>
      </c>
      <c r="I125" s="497">
        <v>0</v>
      </c>
      <c r="J125" s="497">
        <v>3473</v>
      </c>
      <c r="K125" s="497">
        <v>421</v>
      </c>
      <c r="L125" s="497">
        <v>2204</v>
      </c>
      <c r="M125" s="497">
        <v>0</v>
      </c>
      <c r="N125" s="497">
        <v>6098</v>
      </c>
    </row>
    <row r="126" spans="1:14" ht="15" thickBot="1" x14ac:dyDescent="0.35">
      <c r="A126" s="4" t="s">
        <v>3532</v>
      </c>
      <c r="B126" s="3" t="s">
        <v>150</v>
      </c>
      <c r="C126" s="4" t="s">
        <v>99</v>
      </c>
      <c r="D126" s="6">
        <v>6174</v>
      </c>
      <c r="E126" s="497">
        <v>0</v>
      </c>
      <c r="F126" s="497">
        <v>2444</v>
      </c>
      <c r="G126" s="497">
        <v>224709</v>
      </c>
      <c r="H126" s="497">
        <v>0</v>
      </c>
      <c r="I126" s="497">
        <v>227153</v>
      </c>
      <c r="J126" s="497">
        <v>0</v>
      </c>
      <c r="K126" s="497">
        <v>0</v>
      </c>
      <c r="L126" s="497">
        <v>0</v>
      </c>
      <c r="M126" s="497">
        <v>0</v>
      </c>
      <c r="N126" s="497">
        <v>0</v>
      </c>
    </row>
    <row r="127" spans="1:14" ht="15" thickBot="1" x14ac:dyDescent="0.35">
      <c r="A127" s="4" t="s">
        <v>3533</v>
      </c>
      <c r="B127" s="3" t="s">
        <v>151</v>
      </c>
      <c r="C127" s="4" t="s">
        <v>99</v>
      </c>
      <c r="D127" s="6">
        <v>6458</v>
      </c>
      <c r="E127" s="497">
        <v>0</v>
      </c>
      <c r="F127" s="497">
        <v>0</v>
      </c>
      <c r="G127" s="497">
        <v>0</v>
      </c>
      <c r="H127" s="497">
        <v>2906</v>
      </c>
      <c r="I127" s="497">
        <v>2906</v>
      </c>
      <c r="J127" s="497">
        <v>936</v>
      </c>
      <c r="K127" s="497">
        <v>0</v>
      </c>
      <c r="L127" s="497">
        <v>10947</v>
      </c>
      <c r="M127" s="497">
        <v>1143</v>
      </c>
      <c r="N127" s="497">
        <v>13026</v>
      </c>
    </row>
    <row r="128" spans="1:14" ht="15" thickBot="1" x14ac:dyDescent="0.35">
      <c r="A128" s="4" t="s">
        <v>3534</v>
      </c>
      <c r="B128" s="3" t="s">
        <v>152</v>
      </c>
      <c r="C128" s="4" t="s">
        <v>99</v>
      </c>
      <c r="D128" s="6">
        <v>6341</v>
      </c>
      <c r="E128" s="497">
        <v>0</v>
      </c>
      <c r="F128" s="497">
        <v>3737</v>
      </c>
      <c r="G128" s="497">
        <v>0</v>
      </c>
      <c r="H128" s="497">
        <v>0</v>
      </c>
      <c r="I128" s="497">
        <v>3737</v>
      </c>
      <c r="J128" s="497">
        <v>0</v>
      </c>
      <c r="K128" s="497">
        <v>5100</v>
      </c>
      <c r="L128" s="497">
        <v>0</v>
      </c>
      <c r="M128" s="497">
        <v>0</v>
      </c>
      <c r="N128" s="497">
        <v>5100</v>
      </c>
    </row>
    <row r="129" spans="1:14" ht="15" thickBot="1" x14ac:dyDescent="0.35">
      <c r="A129" s="4" t="s">
        <v>3535</v>
      </c>
      <c r="B129" s="3" t="s">
        <v>153</v>
      </c>
      <c r="C129" s="4" t="s">
        <v>99</v>
      </c>
      <c r="D129" s="6">
        <v>5433</v>
      </c>
      <c r="E129" s="497">
        <v>0</v>
      </c>
      <c r="F129" s="497">
        <v>0</v>
      </c>
      <c r="G129" s="497">
        <v>0</v>
      </c>
      <c r="H129" s="497">
        <v>0</v>
      </c>
      <c r="I129" s="497">
        <v>0</v>
      </c>
      <c r="J129" s="497">
        <v>0</v>
      </c>
      <c r="K129" s="497">
        <v>2551</v>
      </c>
      <c r="L129" s="497">
        <v>0</v>
      </c>
      <c r="M129" s="497">
        <v>0</v>
      </c>
      <c r="N129" s="497">
        <v>2551</v>
      </c>
    </row>
    <row r="130" spans="1:14" ht="15" thickBot="1" x14ac:dyDescent="0.35">
      <c r="A130" s="4" t="s">
        <v>3536</v>
      </c>
      <c r="B130" s="3" t="s">
        <v>154</v>
      </c>
      <c r="C130" s="4" t="s">
        <v>99</v>
      </c>
      <c r="D130" s="6">
        <v>4105</v>
      </c>
      <c r="E130" s="497">
        <v>0</v>
      </c>
      <c r="F130" s="497">
        <v>0</v>
      </c>
      <c r="G130" s="497">
        <v>0</v>
      </c>
      <c r="H130" s="497">
        <v>0</v>
      </c>
      <c r="I130" s="497">
        <v>0</v>
      </c>
      <c r="J130" s="497">
        <v>0</v>
      </c>
      <c r="K130" s="497">
        <v>0</v>
      </c>
      <c r="L130" s="497">
        <v>0</v>
      </c>
      <c r="M130" s="497">
        <v>0</v>
      </c>
      <c r="N130" s="497">
        <v>0</v>
      </c>
    </row>
    <row r="131" spans="1:14" ht="15" thickBot="1" x14ac:dyDescent="0.35">
      <c r="A131" s="4" t="s">
        <v>3537</v>
      </c>
      <c r="B131" s="3" t="s">
        <v>155</v>
      </c>
      <c r="C131" s="4" t="s">
        <v>99</v>
      </c>
      <c r="D131" s="6">
        <v>5033</v>
      </c>
      <c r="E131" s="497">
        <v>0</v>
      </c>
      <c r="F131" s="497">
        <v>0</v>
      </c>
      <c r="G131" s="497">
        <v>81452</v>
      </c>
      <c r="H131" s="497">
        <v>0</v>
      </c>
      <c r="I131" s="497">
        <v>81452</v>
      </c>
      <c r="J131" s="497">
        <v>1000</v>
      </c>
      <c r="K131" s="502">
        <v>0</v>
      </c>
      <c r="L131" s="497">
        <v>29083</v>
      </c>
      <c r="M131" s="502">
        <v>0</v>
      </c>
      <c r="N131" s="497">
        <v>30083</v>
      </c>
    </row>
    <row r="132" spans="1:14" ht="15" thickBot="1" x14ac:dyDescent="0.35">
      <c r="A132" s="4" t="s">
        <v>3538</v>
      </c>
      <c r="B132" s="3" t="s">
        <v>156</v>
      </c>
      <c r="C132" s="4" t="s">
        <v>99</v>
      </c>
      <c r="D132" s="6">
        <v>5413</v>
      </c>
      <c r="E132" s="497">
        <v>0</v>
      </c>
      <c r="F132" s="497">
        <v>0</v>
      </c>
      <c r="G132" s="497">
        <v>0</v>
      </c>
      <c r="H132" s="497">
        <v>1200</v>
      </c>
      <c r="I132" s="497">
        <v>1200</v>
      </c>
      <c r="J132" s="497">
        <v>40</v>
      </c>
      <c r="K132" s="497">
        <v>1200</v>
      </c>
      <c r="L132" s="497">
        <v>0</v>
      </c>
      <c r="M132" s="497">
        <v>0</v>
      </c>
      <c r="N132" s="497">
        <v>1240</v>
      </c>
    </row>
    <row r="133" spans="1:14" ht="15" thickBot="1" x14ac:dyDescent="0.35">
      <c r="A133" s="4" t="s">
        <v>3539</v>
      </c>
      <c r="B133" s="3" t="s">
        <v>157</v>
      </c>
      <c r="C133" s="4" t="s">
        <v>99</v>
      </c>
      <c r="D133" s="6">
        <v>6847</v>
      </c>
      <c r="E133" s="497">
        <v>0</v>
      </c>
      <c r="F133" s="497">
        <v>0</v>
      </c>
      <c r="G133" s="497">
        <v>0</v>
      </c>
      <c r="H133" s="497">
        <v>0</v>
      </c>
      <c r="I133" s="497">
        <v>0</v>
      </c>
      <c r="J133" s="497">
        <v>0</v>
      </c>
      <c r="K133" s="497">
        <v>0</v>
      </c>
      <c r="L133" s="497">
        <v>0</v>
      </c>
      <c r="M133" s="497">
        <v>0</v>
      </c>
      <c r="N133" s="497">
        <v>0</v>
      </c>
    </row>
    <row r="134" spans="1:14" ht="15" thickBot="1" x14ac:dyDescent="0.35">
      <c r="A134" s="4" t="s">
        <v>3540</v>
      </c>
      <c r="B134" s="3" t="s">
        <v>158</v>
      </c>
      <c r="C134" s="4" t="s">
        <v>99</v>
      </c>
      <c r="D134" s="6">
        <v>6240</v>
      </c>
      <c r="E134" s="497">
        <v>0</v>
      </c>
      <c r="F134" s="497">
        <v>0</v>
      </c>
      <c r="G134" s="497">
        <v>0</v>
      </c>
      <c r="H134" s="497">
        <v>0</v>
      </c>
      <c r="I134" s="497">
        <v>0</v>
      </c>
      <c r="J134" s="497">
        <v>0</v>
      </c>
      <c r="K134" s="497">
        <v>0</v>
      </c>
      <c r="L134" s="497">
        <v>0</v>
      </c>
      <c r="M134" s="497">
        <v>0</v>
      </c>
      <c r="N134" s="497">
        <v>0</v>
      </c>
    </row>
    <row r="135" spans="1:14" ht="15" thickBot="1" x14ac:dyDescent="0.35">
      <c r="A135" s="4" t="s">
        <v>3541</v>
      </c>
      <c r="B135" s="3" t="s">
        <v>159</v>
      </c>
      <c r="C135" s="4" t="s">
        <v>99</v>
      </c>
      <c r="D135" s="6">
        <v>4110</v>
      </c>
      <c r="E135" s="497">
        <v>0</v>
      </c>
      <c r="F135" s="497">
        <v>0</v>
      </c>
      <c r="G135" s="497">
        <v>0</v>
      </c>
      <c r="H135" s="497">
        <v>0</v>
      </c>
      <c r="I135" s="497">
        <v>0</v>
      </c>
      <c r="J135" s="497">
        <v>0</v>
      </c>
      <c r="K135" s="497">
        <v>0</v>
      </c>
      <c r="L135" s="497">
        <v>0</v>
      </c>
      <c r="M135" s="497">
        <v>0</v>
      </c>
      <c r="N135" s="497">
        <v>0</v>
      </c>
    </row>
    <row r="136" spans="1:14" ht="15" thickBot="1" x14ac:dyDescent="0.35">
      <c r="A136" s="4" t="s">
        <v>3542</v>
      </c>
      <c r="B136" s="3" t="s">
        <v>160</v>
      </c>
      <c r="C136" s="4" t="s">
        <v>99</v>
      </c>
      <c r="D136" s="6">
        <v>5523</v>
      </c>
      <c r="E136" s="497">
        <v>0</v>
      </c>
      <c r="F136" s="497">
        <v>2756</v>
      </c>
      <c r="G136" s="497">
        <v>25398</v>
      </c>
      <c r="H136" s="497">
        <v>2509</v>
      </c>
      <c r="I136" s="497">
        <v>30663</v>
      </c>
      <c r="J136" s="502">
        <v>0</v>
      </c>
      <c r="K136" s="502">
        <v>0</v>
      </c>
      <c r="L136" s="502">
        <v>0</v>
      </c>
      <c r="M136" s="497">
        <v>4005</v>
      </c>
      <c r="N136" s="497">
        <v>4005</v>
      </c>
    </row>
    <row r="137" spans="1:14" ht="15" thickBot="1" x14ac:dyDescent="0.35">
      <c r="A137" s="4" t="s">
        <v>3543</v>
      </c>
      <c r="B137" s="3" t="s">
        <v>161</v>
      </c>
      <c r="C137" s="4" t="s">
        <v>99</v>
      </c>
      <c r="D137" s="6">
        <v>4659</v>
      </c>
      <c r="E137" s="497">
        <v>0</v>
      </c>
      <c r="F137" s="497">
        <v>0</v>
      </c>
      <c r="G137" s="497">
        <v>0</v>
      </c>
      <c r="H137" s="497">
        <v>0</v>
      </c>
      <c r="I137" s="497">
        <v>0</v>
      </c>
      <c r="J137" s="502">
        <v>0</v>
      </c>
      <c r="K137" s="502">
        <v>0</v>
      </c>
      <c r="L137" s="502">
        <v>0</v>
      </c>
      <c r="M137" s="502">
        <v>0</v>
      </c>
      <c r="N137" s="502">
        <v>0</v>
      </c>
    </row>
    <row r="138" spans="1:14" ht="15" thickBot="1" x14ac:dyDescent="0.35">
      <c r="A138" s="4" t="s">
        <v>3544</v>
      </c>
      <c r="B138" s="3" t="s">
        <v>2032</v>
      </c>
      <c r="C138" s="4" t="s">
        <v>99</v>
      </c>
      <c r="D138" s="6">
        <v>6295</v>
      </c>
      <c r="E138" s="497">
        <v>0</v>
      </c>
      <c r="F138" s="497">
        <v>0</v>
      </c>
      <c r="G138" s="497">
        <v>0</v>
      </c>
      <c r="H138" s="497">
        <v>0</v>
      </c>
      <c r="I138" s="497">
        <v>0</v>
      </c>
      <c r="J138" s="497">
        <v>26000</v>
      </c>
      <c r="K138" s="497">
        <v>98714</v>
      </c>
      <c r="L138" s="497">
        <v>841407</v>
      </c>
      <c r="M138" s="502">
        <v>0</v>
      </c>
      <c r="N138" s="497">
        <v>966121</v>
      </c>
    </row>
    <row r="139" spans="1:14" ht="15" thickBot="1" x14ac:dyDescent="0.35">
      <c r="A139" s="4" t="s">
        <v>3545</v>
      </c>
      <c r="B139" s="3" t="s">
        <v>163</v>
      </c>
      <c r="C139" s="4" t="s">
        <v>99</v>
      </c>
      <c r="D139" s="6">
        <v>4434</v>
      </c>
      <c r="E139" s="497">
        <v>0</v>
      </c>
      <c r="F139" s="497">
        <v>0</v>
      </c>
      <c r="G139" s="497">
        <v>0</v>
      </c>
      <c r="H139" s="497">
        <v>0</v>
      </c>
      <c r="I139" s="497">
        <v>0</v>
      </c>
      <c r="J139" s="497">
        <v>6815</v>
      </c>
      <c r="K139" s="497">
        <v>0</v>
      </c>
      <c r="L139" s="497">
        <v>0</v>
      </c>
      <c r="M139" s="497">
        <v>3805</v>
      </c>
      <c r="N139" s="497">
        <v>10620</v>
      </c>
    </row>
    <row r="140" spans="1:14" ht="15" thickBot="1" x14ac:dyDescent="0.35">
      <c r="A140" s="4" t="s">
        <v>3546</v>
      </c>
      <c r="B140" s="3" t="s">
        <v>164</v>
      </c>
      <c r="C140" s="4" t="s">
        <v>99</v>
      </c>
      <c r="D140" s="6">
        <v>4375</v>
      </c>
      <c r="E140" s="497">
        <v>0</v>
      </c>
      <c r="F140" s="497">
        <v>0</v>
      </c>
      <c r="G140" s="497">
        <v>0</v>
      </c>
      <c r="H140" s="497">
        <v>0</v>
      </c>
      <c r="I140" s="497">
        <v>0</v>
      </c>
      <c r="J140" s="497">
        <v>2329</v>
      </c>
      <c r="K140" s="497">
        <v>5235</v>
      </c>
      <c r="L140" s="497">
        <v>0</v>
      </c>
      <c r="M140" s="497">
        <v>0</v>
      </c>
      <c r="N140" s="497">
        <v>7564</v>
      </c>
    </row>
    <row r="141" spans="1:14" ht="15" thickBot="1" x14ac:dyDescent="0.35">
      <c r="A141" s="4" t="s">
        <v>3547</v>
      </c>
      <c r="B141" s="3" t="s">
        <v>165</v>
      </c>
      <c r="C141" s="4" t="s">
        <v>99</v>
      </c>
      <c r="D141" s="6">
        <v>5101</v>
      </c>
      <c r="E141" s="497">
        <v>0</v>
      </c>
      <c r="F141" s="497">
        <v>0</v>
      </c>
      <c r="G141" s="497">
        <v>0</v>
      </c>
      <c r="H141" s="497">
        <v>215519</v>
      </c>
      <c r="I141" s="497">
        <v>215519</v>
      </c>
      <c r="J141" s="497">
        <v>7382</v>
      </c>
      <c r="K141" s="497">
        <v>800</v>
      </c>
      <c r="L141" s="497">
        <v>199987</v>
      </c>
      <c r="M141" s="497">
        <v>5406</v>
      </c>
      <c r="N141" s="497">
        <v>213575</v>
      </c>
    </row>
    <row r="142" spans="1:14" ht="15" thickBot="1" x14ac:dyDescent="0.35">
      <c r="A142" s="4" t="s">
        <v>3548</v>
      </c>
      <c r="B142" s="3" t="s">
        <v>166</v>
      </c>
      <c r="C142" s="4" t="s">
        <v>99</v>
      </c>
      <c r="D142" s="6">
        <v>4038</v>
      </c>
      <c r="E142" s="497">
        <v>0</v>
      </c>
      <c r="F142" s="497">
        <v>0</v>
      </c>
      <c r="G142" s="497">
        <v>0</v>
      </c>
      <c r="H142" s="497">
        <v>0</v>
      </c>
      <c r="I142" s="497">
        <v>0</v>
      </c>
      <c r="J142" s="502">
        <v>0</v>
      </c>
      <c r="K142" s="502">
        <v>0</v>
      </c>
      <c r="L142" s="497">
        <v>643</v>
      </c>
      <c r="M142" s="497">
        <v>696</v>
      </c>
      <c r="N142" s="497">
        <v>1339</v>
      </c>
    </row>
    <row r="143" spans="1:14" ht="15" thickBot="1" x14ac:dyDescent="0.35">
      <c r="A143" s="4" t="s">
        <v>3549</v>
      </c>
      <c r="B143" s="3" t="s">
        <v>167</v>
      </c>
      <c r="C143" s="4" t="s">
        <v>99</v>
      </c>
      <c r="D143" s="6">
        <v>5246</v>
      </c>
      <c r="E143" s="497">
        <v>0</v>
      </c>
      <c r="F143" s="497">
        <v>0</v>
      </c>
      <c r="G143" s="497">
        <v>0</v>
      </c>
      <c r="H143" s="497">
        <v>0</v>
      </c>
      <c r="I143" s="497">
        <v>0</v>
      </c>
      <c r="J143" s="497">
        <v>1200</v>
      </c>
      <c r="K143" s="497">
        <v>750</v>
      </c>
      <c r="L143" s="497">
        <v>0</v>
      </c>
      <c r="M143" s="497">
        <v>0</v>
      </c>
      <c r="N143" s="497">
        <v>1950</v>
      </c>
    </row>
    <row r="144" spans="1:14" ht="15" thickBot="1" x14ac:dyDescent="0.35">
      <c r="A144" s="4" t="s">
        <v>3550</v>
      </c>
      <c r="B144" s="3" t="s">
        <v>168</v>
      </c>
      <c r="C144" s="4" t="s">
        <v>99</v>
      </c>
      <c r="D144" s="6">
        <v>4340</v>
      </c>
      <c r="E144" s="497">
        <v>0</v>
      </c>
      <c r="F144" s="497">
        <v>0</v>
      </c>
      <c r="G144" s="497">
        <v>0</v>
      </c>
      <c r="H144" s="497">
        <v>0</v>
      </c>
      <c r="I144" s="497">
        <v>0</v>
      </c>
      <c r="J144" s="497">
        <v>0</v>
      </c>
      <c r="K144" s="497">
        <v>575</v>
      </c>
      <c r="L144" s="497">
        <v>0</v>
      </c>
      <c r="M144" s="497">
        <v>0</v>
      </c>
      <c r="N144" s="497">
        <v>575</v>
      </c>
    </row>
    <row r="145" spans="1:14" ht="15" thickBot="1" x14ac:dyDescent="0.35">
      <c r="A145" s="4" t="s">
        <v>3551</v>
      </c>
      <c r="B145" s="3" t="s">
        <v>169</v>
      </c>
      <c r="C145" s="4" t="s">
        <v>99</v>
      </c>
      <c r="D145" s="6">
        <v>5479</v>
      </c>
      <c r="E145" s="497">
        <v>0</v>
      </c>
      <c r="F145" s="497">
        <v>0</v>
      </c>
      <c r="G145" s="497">
        <v>0</v>
      </c>
      <c r="H145" s="497">
        <v>4758</v>
      </c>
      <c r="I145" s="497">
        <v>4758</v>
      </c>
      <c r="J145" s="497">
        <v>2451</v>
      </c>
      <c r="K145" s="497">
        <v>2000</v>
      </c>
      <c r="L145" s="497">
        <v>8500</v>
      </c>
      <c r="M145" s="497">
        <v>0</v>
      </c>
      <c r="N145" s="497">
        <v>12951</v>
      </c>
    </row>
    <row r="146" spans="1:14" ht="15" thickBot="1" x14ac:dyDescent="0.35">
      <c r="A146" s="4" t="s">
        <v>3552</v>
      </c>
      <c r="B146" s="3" t="s">
        <v>170</v>
      </c>
      <c r="C146" s="4" t="s">
        <v>99</v>
      </c>
      <c r="D146" s="6">
        <v>6680</v>
      </c>
      <c r="E146" s="497">
        <v>0</v>
      </c>
      <c r="F146" s="497">
        <v>0</v>
      </c>
      <c r="G146" s="497">
        <v>0</v>
      </c>
      <c r="H146" s="497">
        <v>0</v>
      </c>
      <c r="I146" s="497">
        <v>0</v>
      </c>
      <c r="J146" s="497">
        <v>0</v>
      </c>
      <c r="K146" s="497">
        <v>0</v>
      </c>
      <c r="L146" s="497">
        <v>600</v>
      </c>
      <c r="M146" s="497">
        <v>400</v>
      </c>
      <c r="N146" s="497">
        <v>1000</v>
      </c>
    </row>
    <row r="147" spans="1:14" ht="15" thickBot="1" x14ac:dyDescent="0.35">
      <c r="A147" s="4" t="s">
        <v>3553</v>
      </c>
      <c r="B147" s="3" t="s">
        <v>171</v>
      </c>
      <c r="C147" s="4" t="s">
        <v>99</v>
      </c>
      <c r="D147" s="6">
        <v>6033</v>
      </c>
      <c r="E147" s="497">
        <v>0</v>
      </c>
      <c r="F147" s="497">
        <v>1507</v>
      </c>
      <c r="G147" s="497">
        <v>0</v>
      </c>
      <c r="H147" s="497">
        <v>631</v>
      </c>
      <c r="I147" s="497">
        <v>2138</v>
      </c>
      <c r="J147" s="497">
        <v>0</v>
      </c>
      <c r="K147" s="497">
        <v>0</v>
      </c>
      <c r="L147" s="497">
        <v>0</v>
      </c>
      <c r="M147" s="497">
        <v>15116</v>
      </c>
      <c r="N147" s="497">
        <v>15116</v>
      </c>
    </row>
    <row r="148" spans="1:14" ht="15" thickBot="1" x14ac:dyDescent="0.35">
      <c r="A148" s="4" t="s">
        <v>3554</v>
      </c>
      <c r="B148" s="3" t="s">
        <v>172</v>
      </c>
      <c r="C148" s="4" t="s">
        <v>99</v>
      </c>
      <c r="D148" s="6">
        <v>5092</v>
      </c>
      <c r="E148" s="497">
        <v>0</v>
      </c>
      <c r="F148" s="497">
        <v>0</v>
      </c>
      <c r="G148" s="497">
        <v>0</v>
      </c>
      <c r="H148" s="497">
        <v>0</v>
      </c>
      <c r="I148" s="497">
        <v>0</v>
      </c>
      <c r="J148" s="497">
        <v>1023</v>
      </c>
      <c r="K148" s="497">
        <v>2581</v>
      </c>
      <c r="L148" s="497">
        <v>0</v>
      </c>
      <c r="M148" s="497">
        <v>0</v>
      </c>
      <c r="N148" s="497">
        <v>3604</v>
      </c>
    </row>
    <row r="149" spans="1:14" ht="15" thickBot="1" x14ac:dyDescent="0.35">
      <c r="A149" s="4" t="s">
        <v>3555</v>
      </c>
      <c r="B149" s="3" t="s">
        <v>173</v>
      </c>
      <c r="C149" s="4" t="s">
        <v>99</v>
      </c>
      <c r="D149" s="6">
        <v>4757</v>
      </c>
      <c r="E149" s="497">
        <v>0</v>
      </c>
      <c r="F149" s="497">
        <v>0</v>
      </c>
      <c r="G149" s="497">
        <v>0</v>
      </c>
      <c r="H149" s="497">
        <v>0</v>
      </c>
      <c r="I149" s="497">
        <v>0</v>
      </c>
      <c r="J149" s="502">
        <v>0</v>
      </c>
      <c r="K149" s="497">
        <v>2671</v>
      </c>
      <c r="L149" s="502">
        <v>0</v>
      </c>
      <c r="M149" s="502">
        <v>0</v>
      </c>
      <c r="N149" s="497">
        <v>2671</v>
      </c>
    </row>
    <row r="150" spans="1:14" ht="15" thickBot="1" x14ac:dyDescent="0.35">
      <c r="A150" s="4" t="s">
        <v>3556</v>
      </c>
      <c r="B150" s="3" t="s">
        <v>174</v>
      </c>
      <c r="C150" s="4" t="s">
        <v>99</v>
      </c>
      <c r="D150" s="6">
        <v>4614</v>
      </c>
      <c r="E150" s="497">
        <v>0</v>
      </c>
      <c r="F150" s="497">
        <v>0</v>
      </c>
      <c r="G150" s="497">
        <v>0</v>
      </c>
      <c r="H150" s="497">
        <v>0</v>
      </c>
      <c r="I150" s="497">
        <v>0</v>
      </c>
      <c r="J150" s="502">
        <v>0</v>
      </c>
      <c r="K150" s="502">
        <v>0</v>
      </c>
      <c r="L150" s="502">
        <v>0</v>
      </c>
      <c r="M150" s="497">
        <v>670</v>
      </c>
      <c r="N150" s="497">
        <v>670</v>
      </c>
    </row>
    <row r="151" spans="1:14" ht="15" thickBot="1" x14ac:dyDescent="0.35">
      <c r="A151" s="4" t="s">
        <v>3557</v>
      </c>
      <c r="B151" s="3" t="s">
        <v>175</v>
      </c>
      <c r="C151" s="4" t="s">
        <v>99</v>
      </c>
      <c r="D151" s="6">
        <v>6999</v>
      </c>
      <c r="E151" s="497">
        <v>0</v>
      </c>
      <c r="F151" s="497">
        <v>0</v>
      </c>
      <c r="G151" s="497">
        <v>0</v>
      </c>
      <c r="H151" s="497">
        <v>0</v>
      </c>
      <c r="I151" s="497">
        <v>0</v>
      </c>
      <c r="J151" s="497">
        <v>0</v>
      </c>
      <c r="K151" s="497">
        <v>0</v>
      </c>
      <c r="L151" s="497">
        <v>0</v>
      </c>
      <c r="M151" s="497">
        <v>0</v>
      </c>
      <c r="N151" s="497">
        <v>0</v>
      </c>
    </row>
    <row r="152" spans="1:14" ht="15" thickBot="1" x14ac:dyDescent="0.35">
      <c r="A152" s="4" t="s">
        <v>3558</v>
      </c>
      <c r="B152" s="3" t="s">
        <v>176</v>
      </c>
      <c r="C152" s="4" t="s">
        <v>99</v>
      </c>
      <c r="D152" s="6">
        <v>4837</v>
      </c>
      <c r="E152" s="497">
        <v>0</v>
      </c>
      <c r="F152" s="497">
        <v>0</v>
      </c>
      <c r="G152" s="497">
        <v>0</v>
      </c>
      <c r="H152" s="497">
        <v>0</v>
      </c>
      <c r="I152" s="497">
        <v>0</v>
      </c>
      <c r="J152" s="497">
        <v>2000</v>
      </c>
      <c r="K152" s="497">
        <v>0</v>
      </c>
      <c r="L152" s="497">
        <v>0</v>
      </c>
      <c r="M152" s="497">
        <v>0</v>
      </c>
      <c r="N152" s="497">
        <v>2000</v>
      </c>
    </row>
    <row r="153" spans="1:14" ht="15" thickBot="1" x14ac:dyDescent="0.35">
      <c r="A153" s="4" t="s">
        <v>3559</v>
      </c>
      <c r="B153" s="3" t="s">
        <v>177</v>
      </c>
      <c r="C153" s="4" t="s">
        <v>99</v>
      </c>
      <c r="D153" s="6">
        <v>5240</v>
      </c>
      <c r="E153" s="497">
        <v>0</v>
      </c>
      <c r="F153" s="497">
        <v>0</v>
      </c>
      <c r="G153" s="497">
        <v>0</v>
      </c>
      <c r="H153" s="497">
        <v>0</v>
      </c>
      <c r="I153" s="497">
        <v>0</v>
      </c>
      <c r="J153" s="497">
        <v>3836</v>
      </c>
      <c r="K153" s="497">
        <v>192</v>
      </c>
      <c r="L153" s="497">
        <v>14535</v>
      </c>
      <c r="M153" s="502">
        <v>0</v>
      </c>
      <c r="N153" s="497">
        <v>18563</v>
      </c>
    </row>
    <row r="154" spans="1:14" ht="15" thickBot="1" x14ac:dyDescent="0.35">
      <c r="B154" s="127" t="s">
        <v>2549</v>
      </c>
      <c r="C154" s="503"/>
      <c r="D154" s="510">
        <f>SUM(D77:D153)</f>
        <v>411236</v>
      </c>
      <c r="E154" s="508">
        <f t="shared" ref="E154:N154" si="1">SUM(E77:E153)</f>
        <v>0</v>
      </c>
      <c r="F154" s="508">
        <f t="shared" si="1"/>
        <v>10444</v>
      </c>
      <c r="G154" s="508">
        <f t="shared" si="1"/>
        <v>605485</v>
      </c>
      <c r="H154" s="508">
        <f t="shared" si="1"/>
        <v>313364</v>
      </c>
      <c r="I154" s="508">
        <f t="shared" si="1"/>
        <v>929293</v>
      </c>
      <c r="J154" s="508">
        <f t="shared" si="1"/>
        <v>127230</v>
      </c>
      <c r="K154" s="508">
        <f t="shared" si="1"/>
        <v>342917</v>
      </c>
      <c r="L154" s="508">
        <f t="shared" si="1"/>
        <v>1652285</v>
      </c>
      <c r="M154" s="508">
        <f t="shared" si="1"/>
        <v>154031</v>
      </c>
      <c r="N154" s="509">
        <f t="shared" si="1"/>
        <v>2276463</v>
      </c>
    </row>
    <row r="155" spans="1:14" ht="15" thickBot="1" x14ac:dyDescent="0.35">
      <c r="B155" s="473"/>
      <c r="C155" s="4"/>
      <c r="D155" s="6"/>
      <c r="M155" s="502"/>
    </row>
    <row r="156" spans="1:14" ht="15" thickBot="1" x14ac:dyDescent="0.35">
      <c r="B156" s="473"/>
      <c r="C156" s="4"/>
      <c r="D156" s="6"/>
      <c r="M156" s="502"/>
    </row>
    <row r="157" spans="1:14" ht="15" thickBot="1" x14ac:dyDescent="0.35">
      <c r="A157" s="4" t="s">
        <v>3408</v>
      </c>
      <c r="B157" s="3" t="s">
        <v>178</v>
      </c>
      <c r="C157" s="4" t="s">
        <v>179</v>
      </c>
      <c r="D157" s="6">
        <v>7410</v>
      </c>
      <c r="E157" s="497">
        <v>0</v>
      </c>
      <c r="F157" s="497">
        <v>0</v>
      </c>
      <c r="G157" s="497">
        <v>0</v>
      </c>
      <c r="H157" s="497">
        <v>0</v>
      </c>
      <c r="I157" s="497">
        <v>0</v>
      </c>
      <c r="J157" s="497">
        <v>0</v>
      </c>
      <c r="K157" s="497">
        <v>0</v>
      </c>
      <c r="L157" s="497">
        <v>0</v>
      </c>
      <c r="M157" s="497">
        <v>0</v>
      </c>
      <c r="N157" s="497">
        <v>0</v>
      </c>
    </row>
    <row r="158" spans="1:14" ht="15" thickBot="1" x14ac:dyDescent="0.35">
      <c r="A158" s="4" t="s">
        <v>3409</v>
      </c>
      <c r="B158" s="3" t="s">
        <v>180</v>
      </c>
      <c r="C158" s="4" t="s">
        <v>179</v>
      </c>
      <c r="D158" s="6">
        <v>11569</v>
      </c>
      <c r="E158" s="497">
        <v>0</v>
      </c>
      <c r="F158" s="497">
        <v>0</v>
      </c>
      <c r="G158" s="497">
        <v>0</v>
      </c>
      <c r="H158" s="497">
        <v>0</v>
      </c>
      <c r="I158" s="497">
        <v>0</v>
      </c>
      <c r="J158" s="497">
        <v>0</v>
      </c>
      <c r="K158" s="502">
        <v>0</v>
      </c>
      <c r="L158" s="502">
        <v>0</v>
      </c>
      <c r="M158" s="502">
        <v>0</v>
      </c>
      <c r="N158" s="497">
        <v>0</v>
      </c>
    </row>
    <row r="159" spans="1:14" ht="15" thickBot="1" x14ac:dyDescent="0.35">
      <c r="A159" s="4" t="s">
        <v>3410</v>
      </c>
      <c r="B159" s="3" t="s">
        <v>181</v>
      </c>
      <c r="C159" s="4" t="s">
        <v>179</v>
      </c>
      <c r="D159" s="6">
        <v>9706</v>
      </c>
      <c r="E159" s="497">
        <v>0</v>
      </c>
      <c r="F159" s="497">
        <v>0</v>
      </c>
      <c r="G159" s="497">
        <v>0</v>
      </c>
      <c r="H159" s="497">
        <v>0</v>
      </c>
      <c r="I159" s="497">
        <v>0</v>
      </c>
      <c r="J159" s="497">
        <v>0</v>
      </c>
      <c r="K159" s="497">
        <v>10445</v>
      </c>
      <c r="L159" s="497">
        <v>24456</v>
      </c>
      <c r="M159" s="497">
        <v>0</v>
      </c>
      <c r="N159" s="497">
        <v>34901</v>
      </c>
    </row>
    <row r="160" spans="1:14" ht="15" thickBot="1" x14ac:dyDescent="0.35">
      <c r="A160" s="4" t="s">
        <v>3411</v>
      </c>
      <c r="B160" s="3" t="s">
        <v>182</v>
      </c>
      <c r="C160" s="4" t="s">
        <v>179</v>
      </c>
      <c r="D160" s="6">
        <v>11902</v>
      </c>
      <c r="E160" s="497">
        <v>0</v>
      </c>
      <c r="F160" s="497">
        <v>0</v>
      </c>
      <c r="G160" s="497">
        <v>0</v>
      </c>
      <c r="H160" s="497">
        <v>0</v>
      </c>
      <c r="I160" s="497">
        <v>0</v>
      </c>
      <c r="J160" s="497">
        <v>0</v>
      </c>
      <c r="K160" s="497">
        <v>1935</v>
      </c>
      <c r="L160" s="497">
        <v>0</v>
      </c>
      <c r="M160" s="497">
        <v>0</v>
      </c>
      <c r="N160" s="497">
        <v>1935</v>
      </c>
    </row>
    <row r="161" spans="1:14" ht="15" thickBot="1" x14ac:dyDescent="0.35">
      <c r="A161" s="4" t="s">
        <v>3412</v>
      </c>
      <c r="B161" s="3" t="s">
        <v>183</v>
      </c>
      <c r="C161" s="4" t="s">
        <v>179</v>
      </c>
      <c r="D161" s="6">
        <v>11000</v>
      </c>
      <c r="E161" s="497">
        <v>0</v>
      </c>
      <c r="F161" s="497">
        <v>0</v>
      </c>
      <c r="G161" s="497">
        <v>0</v>
      </c>
      <c r="H161" s="497">
        <v>0</v>
      </c>
      <c r="I161" s="497">
        <v>0</v>
      </c>
      <c r="J161" s="502">
        <v>0</v>
      </c>
      <c r="K161" s="502">
        <v>0</v>
      </c>
      <c r="L161" s="502">
        <v>0</v>
      </c>
      <c r="M161" s="497">
        <v>104419</v>
      </c>
      <c r="N161" s="497">
        <v>104419</v>
      </c>
    </row>
    <row r="162" spans="1:14" ht="15" thickBot="1" x14ac:dyDescent="0.35">
      <c r="A162" s="4" t="s">
        <v>3413</v>
      </c>
      <c r="B162" s="3" t="s">
        <v>184</v>
      </c>
      <c r="C162" s="4" t="s">
        <v>179</v>
      </c>
      <c r="D162" s="6">
        <v>7172</v>
      </c>
      <c r="E162" s="497">
        <v>0</v>
      </c>
      <c r="F162" s="497">
        <v>0</v>
      </c>
      <c r="G162" s="497">
        <v>0</v>
      </c>
      <c r="H162" s="497">
        <v>0</v>
      </c>
      <c r="I162" s="497">
        <v>0</v>
      </c>
      <c r="J162" s="502">
        <v>0</v>
      </c>
      <c r="K162" s="497">
        <v>842</v>
      </c>
      <c r="L162" s="502">
        <v>0</v>
      </c>
      <c r="M162" s="497">
        <v>27610</v>
      </c>
      <c r="N162" s="497">
        <v>28452</v>
      </c>
    </row>
    <row r="163" spans="1:14" ht="15" thickBot="1" x14ac:dyDescent="0.35">
      <c r="A163" s="4" t="s">
        <v>3414</v>
      </c>
      <c r="B163" s="3" t="s">
        <v>185</v>
      </c>
      <c r="C163" s="4" t="s">
        <v>179</v>
      </c>
      <c r="D163" s="6">
        <v>9197</v>
      </c>
      <c r="E163" s="497">
        <v>0</v>
      </c>
      <c r="F163" s="497">
        <v>0</v>
      </c>
      <c r="G163" s="497">
        <v>0</v>
      </c>
      <c r="H163" s="497">
        <v>0</v>
      </c>
      <c r="I163" s="497">
        <v>0</v>
      </c>
      <c r="J163" s="497">
        <v>0</v>
      </c>
      <c r="K163" s="497">
        <v>502</v>
      </c>
      <c r="L163" s="497">
        <v>0</v>
      </c>
      <c r="M163" s="497">
        <v>0</v>
      </c>
      <c r="N163" s="497">
        <v>502</v>
      </c>
    </row>
    <row r="164" spans="1:14" ht="15" thickBot="1" x14ac:dyDescent="0.35">
      <c r="A164" s="4" t="s">
        <v>3415</v>
      </c>
      <c r="B164" s="3" t="s">
        <v>186</v>
      </c>
      <c r="C164" s="4" t="s">
        <v>179</v>
      </c>
      <c r="D164" s="6">
        <v>11825</v>
      </c>
      <c r="E164" s="497">
        <v>0</v>
      </c>
      <c r="F164" s="497">
        <v>0</v>
      </c>
      <c r="G164" s="497">
        <v>0</v>
      </c>
      <c r="H164" s="497">
        <v>0</v>
      </c>
      <c r="I164" s="497">
        <v>0</v>
      </c>
      <c r="J164" s="497">
        <v>0</v>
      </c>
      <c r="K164" s="497">
        <v>0</v>
      </c>
      <c r="L164" s="497">
        <v>0</v>
      </c>
      <c r="M164" s="497">
        <v>0</v>
      </c>
      <c r="N164" s="497">
        <v>0</v>
      </c>
    </row>
    <row r="165" spans="1:14" ht="15" thickBot="1" x14ac:dyDescent="0.35">
      <c r="A165" s="4" t="s">
        <v>3416</v>
      </c>
      <c r="B165" s="3" t="s">
        <v>187</v>
      </c>
      <c r="C165" s="4" t="s">
        <v>179</v>
      </c>
      <c r="D165" s="6">
        <v>7226</v>
      </c>
      <c r="E165" s="497">
        <v>0</v>
      </c>
      <c r="F165" s="497">
        <v>0</v>
      </c>
      <c r="G165" s="497">
        <v>0</v>
      </c>
      <c r="H165" s="497">
        <v>0</v>
      </c>
      <c r="I165" s="497">
        <v>0</v>
      </c>
      <c r="J165" s="497">
        <v>8500</v>
      </c>
      <c r="K165" s="497">
        <v>13827</v>
      </c>
      <c r="L165" s="497">
        <v>2000</v>
      </c>
      <c r="M165" s="497">
        <v>0</v>
      </c>
      <c r="N165" s="497">
        <v>24327</v>
      </c>
    </row>
    <row r="166" spans="1:14" ht="15" thickBot="1" x14ac:dyDescent="0.35">
      <c r="A166" s="4" t="s">
        <v>3417</v>
      </c>
      <c r="B166" s="3" t="s">
        <v>188</v>
      </c>
      <c r="C166" s="4" t="s">
        <v>179</v>
      </c>
      <c r="D166" s="6">
        <v>10090</v>
      </c>
      <c r="E166" s="497">
        <v>0</v>
      </c>
      <c r="F166" s="497">
        <v>0</v>
      </c>
      <c r="G166" s="497">
        <v>0</v>
      </c>
      <c r="H166" s="497">
        <v>39642</v>
      </c>
      <c r="I166" s="497">
        <v>39642</v>
      </c>
      <c r="J166" s="497">
        <v>0</v>
      </c>
      <c r="K166" s="497">
        <v>0</v>
      </c>
      <c r="L166" s="497">
        <v>0</v>
      </c>
      <c r="M166" s="497">
        <v>6691</v>
      </c>
      <c r="N166" s="497">
        <v>6691</v>
      </c>
    </row>
    <row r="167" spans="1:14" ht="15" thickBot="1" x14ac:dyDescent="0.35">
      <c r="A167" s="4" t="s">
        <v>3418</v>
      </c>
      <c r="B167" s="3" t="s">
        <v>189</v>
      </c>
      <c r="C167" s="4" t="s">
        <v>179</v>
      </c>
      <c r="D167" s="6">
        <v>9705</v>
      </c>
      <c r="E167" s="497">
        <v>0</v>
      </c>
      <c r="F167" s="497">
        <v>0</v>
      </c>
      <c r="G167" s="497">
        <v>0</v>
      </c>
      <c r="H167" s="497">
        <v>0</v>
      </c>
      <c r="I167" s="497">
        <v>0</v>
      </c>
      <c r="J167" s="497">
        <v>0</v>
      </c>
      <c r="K167" s="497">
        <v>0</v>
      </c>
      <c r="L167" s="497">
        <v>0</v>
      </c>
      <c r="M167" s="497">
        <v>0</v>
      </c>
      <c r="N167" s="497">
        <v>0</v>
      </c>
    </row>
    <row r="168" spans="1:14" ht="15" thickBot="1" x14ac:dyDescent="0.35">
      <c r="A168" s="4" t="s">
        <v>3419</v>
      </c>
      <c r="B168" s="3" t="s">
        <v>190</v>
      </c>
      <c r="C168" s="4" t="s">
        <v>179</v>
      </c>
      <c r="D168" s="6">
        <v>8692</v>
      </c>
      <c r="E168" s="497">
        <v>0</v>
      </c>
      <c r="F168" s="497">
        <v>0</v>
      </c>
      <c r="G168" s="497">
        <v>891</v>
      </c>
      <c r="H168" s="497">
        <v>0</v>
      </c>
      <c r="I168" s="497">
        <v>891</v>
      </c>
      <c r="J168" s="497">
        <v>0</v>
      </c>
      <c r="K168" s="497">
        <v>0</v>
      </c>
      <c r="L168" s="497">
        <v>0</v>
      </c>
      <c r="M168" s="497">
        <v>0</v>
      </c>
      <c r="N168" s="497">
        <v>0</v>
      </c>
    </row>
    <row r="169" spans="1:14" ht="15" thickBot="1" x14ac:dyDescent="0.35">
      <c r="A169" s="4" t="s">
        <v>3420</v>
      </c>
      <c r="B169" s="3" t="s">
        <v>191</v>
      </c>
      <c r="C169" s="4" t="s">
        <v>179</v>
      </c>
      <c r="D169" s="6">
        <v>11833</v>
      </c>
      <c r="E169" s="497">
        <v>0</v>
      </c>
      <c r="F169" s="497">
        <v>0</v>
      </c>
      <c r="G169" s="497">
        <v>0</v>
      </c>
      <c r="H169" s="497">
        <v>0</v>
      </c>
      <c r="I169" s="497">
        <v>0</v>
      </c>
      <c r="J169" s="502">
        <v>0</v>
      </c>
      <c r="K169" s="502">
        <v>0</v>
      </c>
      <c r="L169" s="497">
        <v>1698</v>
      </c>
      <c r="M169" s="502">
        <v>0</v>
      </c>
      <c r="N169" s="497">
        <v>1698</v>
      </c>
    </row>
    <row r="170" spans="1:14" ht="15" thickBot="1" x14ac:dyDescent="0.35">
      <c r="A170" s="4" t="s">
        <v>3421</v>
      </c>
      <c r="B170" s="3" t="s">
        <v>192</v>
      </c>
      <c r="C170" s="4" t="s">
        <v>179</v>
      </c>
      <c r="D170" s="6">
        <v>10857</v>
      </c>
      <c r="E170" s="497">
        <v>0</v>
      </c>
      <c r="F170" s="497">
        <v>0</v>
      </c>
      <c r="G170" s="497">
        <v>0</v>
      </c>
      <c r="H170" s="497">
        <v>0</v>
      </c>
      <c r="I170" s="497">
        <v>0</v>
      </c>
      <c r="J170" s="497">
        <v>0</v>
      </c>
      <c r="K170" s="497">
        <v>0</v>
      </c>
      <c r="L170" s="497">
        <v>0</v>
      </c>
      <c r="M170" s="497">
        <v>0</v>
      </c>
      <c r="N170" s="497">
        <v>0</v>
      </c>
    </row>
    <row r="171" spans="1:14" ht="15" thickBot="1" x14ac:dyDescent="0.35">
      <c r="A171" s="4" t="s">
        <v>3422</v>
      </c>
      <c r="B171" s="3" t="s">
        <v>193</v>
      </c>
      <c r="C171" s="4" t="s">
        <v>179</v>
      </c>
      <c r="D171" s="6">
        <v>9467</v>
      </c>
      <c r="E171" s="497">
        <v>0</v>
      </c>
      <c r="F171" s="497">
        <v>0</v>
      </c>
      <c r="G171" s="497">
        <v>0</v>
      </c>
      <c r="H171" s="497">
        <v>0</v>
      </c>
      <c r="I171" s="497">
        <v>0</v>
      </c>
      <c r="J171" s="497">
        <v>0</v>
      </c>
      <c r="K171" s="497">
        <v>1867</v>
      </c>
      <c r="L171" s="497">
        <v>0</v>
      </c>
      <c r="M171" s="497">
        <v>0</v>
      </c>
      <c r="N171" s="497">
        <v>1867</v>
      </c>
    </row>
    <row r="172" spans="1:14" ht="15" thickBot="1" x14ac:dyDescent="0.35">
      <c r="A172" s="4" t="s">
        <v>3423</v>
      </c>
      <c r="B172" s="3" t="s">
        <v>194</v>
      </c>
      <c r="C172" s="4" t="s">
        <v>179</v>
      </c>
      <c r="D172" s="6">
        <v>8257</v>
      </c>
      <c r="E172" s="497">
        <v>0</v>
      </c>
      <c r="F172" s="497">
        <v>0</v>
      </c>
      <c r="G172" s="497">
        <v>0</v>
      </c>
      <c r="H172" s="497">
        <v>0</v>
      </c>
      <c r="I172" s="497">
        <v>0</v>
      </c>
      <c r="J172" s="497">
        <v>0</v>
      </c>
      <c r="K172" s="497">
        <v>0</v>
      </c>
      <c r="L172" s="497">
        <v>0</v>
      </c>
      <c r="M172" s="497">
        <v>0</v>
      </c>
      <c r="N172" s="497">
        <v>0</v>
      </c>
    </row>
    <row r="173" spans="1:14" ht="15" thickBot="1" x14ac:dyDescent="0.35">
      <c r="A173" s="4" t="s">
        <v>3424</v>
      </c>
      <c r="B173" s="3" t="s">
        <v>195</v>
      </c>
      <c r="C173" s="4" t="s">
        <v>179</v>
      </c>
      <c r="D173" s="6">
        <v>9420</v>
      </c>
      <c r="E173" s="497">
        <v>0</v>
      </c>
      <c r="F173" s="497">
        <v>0</v>
      </c>
      <c r="G173" s="497">
        <v>0</v>
      </c>
      <c r="H173" s="497">
        <v>0</v>
      </c>
      <c r="I173" s="497">
        <v>0</v>
      </c>
      <c r="J173" s="497">
        <v>1150</v>
      </c>
      <c r="K173" s="497">
        <v>1000</v>
      </c>
      <c r="L173" s="502">
        <v>0</v>
      </c>
      <c r="M173" s="502">
        <v>0</v>
      </c>
      <c r="N173" s="497">
        <v>2150</v>
      </c>
    </row>
    <row r="174" spans="1:14" ht="15" thickBot="1" x14ac:dyDescent="0.35">
      <c r="A174" s="4" t="s">
        <v>3425</v>
      </c>
      <c r="B174" s="3" t="s">
        <v>196</v>
      </c>
      <c r="C174" s="4" t="s">
        <v>179</v>
      </c>
      <c r="D174" s="6">
        <v>11862</v>
      </c>
      <c r="E174" s="497">
        <v>0</v>
      </c>
      <c r="F174" s="497">
        <v>0</v>
      </c>
      <c r="G174" s="497">
        <v>0</v>
      </c>
      <c r="H174" s="497">
        <v>500</v>
      </c>
      <c r="I174" s="497">
        <v>500</v>
      </c>
      <c r="J174" s="497">
        <v>3030</v>
      </c>
      <c r="K174" s="497">
        <v>450</v>
      </c>
      <c r="L174" s="497">
        <v>0</v>
      </c>
      <c r="M174" s="497">
        <v>0</v>
      </c>
      <c r="N174" s="497">
        <v>3480</v>
      </c>
    </row>
    <row r="175" spans="1:14" ht="15" thickBot="1" x14ac:dyDescent="0.35">
      <c r="A175" s="4" t="s">
        <v>3426</v>
      </c>
      <c r="B175" s="3" t="s">
        <v>197</v>
      </c>
      <c r="C175" s="4" t="s">
        <v>179</v>
      </c>
      <c r="D175" s="6">
        <v>10021</v>
      </c>
      <c r="E175" s="497">
        <v>0</v>
      </c>
      <c r="F175" s="497">
        <v>0</v>
      </c>
      <c r="G175" s="497">
        <v>0</v>
      </c>
      <c r="H175" s="497">
        <v>0</v>
      </c>
      <c r="I175" s="497">
        <v>0</v>
      </c>
      <c r="J175" s="497">
        <v>0</v>
      </c>
      <c r="K175" s="497">
        <v>0</v>
      </c>
      <c r="L175" s="497">
        <v>0</v>
      </c>
      <c r="M175" s="497">
        <v>0</v>
      </c>
      <c r="N175" s="497">
        <v>0</v>
      </c>
    </row>
    <row r="176" spans="1:14" ht="15" thickBot="1" x14ac:dyDescent="0.35">
      <c r="A176" s="4" t="s">
        <v>3427</v>
      </c>
      <c r="B176" s="3" t="s">
        <v>198</v>
      </c>
      <c r="C176" s="4" t="s">
        <v>179</v>
      </c>
      <c r="D176" s="6">
        <v>7439</v>
      </c>
      <c r="E176" s="497">
        <v>0</v>
      </c>
      <c r="F176" s="497">
        <v>0</v>
      </c>
      <c r="G176" s="497">
        <v>12241</v>
      </c>
      <c r="H176" s="497">
        <v>0</v>
      </c>
      <c r="I176" s="497">
        <v>12241</v>
      </c>
      <c r="J176" s="497">
        <v>0</v>
      </c>
      <c r="K176" s="497">
        <v>0</v>
      </c>
      <c r="L176" s="497">
        <v>0</v>
      </c>
      <c r="M176" s="497">
        <v>0</v>
      </c>
      <c r="N176" s="497">
        <v>0</v>
      </c>
    </row>
    <row r="177" spans="1:14" ht="15" thickBot="1" x14ac:dyDescent="0.35">
      <c r="A177" s="4" t="s">
        <v>3428</v>
      </c>
      <c r="B177" s="3" t="s">
        <v>199</v>
      </c>
      <c r="C177" s="4" t="s">
        <v>179</v>
      </c>
      <c r="D177" s="6">
        <v>7392</v>
      </c>
      <c r="E177" s="497">
        <v>0</v>
      </c>
      <c r="F177" s="497">
        <v>0</v>
      </c>
      <c r="G177" s="497">
        <v>0</v>
      </c>
      <c r="H177" s="497">
        <v>0</v>
      </c>
      <c r="I177" s="497">
        <v>0</v>
      </c>
      <c r="J177" s="497">
        <v>4279</v>
      </c>
      <c r="K177" s="497">
        <v>538</v>
      </c>
      <c r="L177" s="497">
        <v>1320</v>
      </c>
      <c r="M177" s="497">
        <v>29743</v>
      </c>
      <c r="N177" s="497">
        <v>35880</v>
      </c>
    </row>
    <row r="178" spans="1:14" ht="15" thickBot="1" x14ac:dyDescent="0.35">
      <c r="A178" s="4" t="s">
        <v>3429</v>
      </c>
      <c r="B178" s="3" t="s">
        <v>200</v>
      </c>
      <c r="C178" s="4" t="s">
        <v>179</v>
      </c>
      <c r="D178" s="6">
        <v>7717</v>
      </c>
      <c r="E178" s="497">
        <v>0</v>
      </c>
      <c r="F178" s="497">
        <v>0</v>
      </c>
      <c r="G178" s="497">
        <v>0</v>
      </c>
      <c r="H178" s="497">
        <v>0</v>
      </c>
      <c r="I178" s="497">
        <v>0</v>
      </c>
      <c r="J178" s="497">
        <v>0</v>
      </c>
      <c r="K178" s="497">
        <v>0</v>
      </c>
      <c r="L178" s="497">
        <v>0</v>
      </c>
      <c r="M178" s="497">
        <v>0</v>
      </c>
      <c r="N178" s="497">
        <v>0</v>
      </c>
    </row>
    <row r="179" spans="1:14" ht="15" thickBot="1" x14ac:dyDescent="0.35">
      <c r="A179" s="4" t="s">
        <v>3430</v>
      </c>
      <c r="B179" s="3" t="s">
        <v>201</v>
      </c>
      <c r="C179" s="4" t="s">
        <v>179</v>
      </c>
      <c r="D179" s="6">
        <v>7824</v>
      </c>
      <c r="E179" s="497">
        <v>0</v>
      </c>
      <c r="F179" s="497">
        <v>0</v>
      </c>
      <c r="G179" s="497">
        <v>0</v>
      </c>
      <c r="H179" s="497">
        <v>0</v>
      </c>
      <c r="I179" s="497">
        <v>0</v>
      </c>
      <c r="J179" s="497">
        <v>7811</v>
      </c>
      <c r="K179" s="497">
        <v>1518</v>
      </c>
      <c r="L179" s="497">
        <v>25767</v>
      </c>
      <c r="M179" s="502">
        <v>0</v>
      </c>
      <c r="N179" s="497">
        <v>35096</v>
      </c>
    </row>
    <row r="180" spans="1:14" ht="15" thickBot="1" x14ac:dyDescent="0.35">
      <c r="A180" s="4" t="s">
        <v>3431</v>
      </c>
      <c r="B180" s="3" t="s">
        <v>202</v>
      </c>
      <c r="C180" s="4" t="s">
        <v>179</v>
      </c>
      <c r="D180" s="6">
        <v>9476</v>
      </c>
      <c r="E180" s="497">
        <v>0</v>
      </c>
      <c r="F180" s="497">
        <v>0</v>
      </c>
      <c r="G180" s="497">
        <v>3017</v>
      </c>
      <c r="H180" s="497">
        <v>0</v>
      </c>
      <c r="I180" s="497">
        <v>3017</v>
      </c>
      <c r="J180" s="502">
        <v>0</v>
      </c>
      <c r="K180" s="502">
        <v>0</v>
      </c>
      <c r="L180" s="502">
        <v>0</v>
      </c>
      <c r="M180" s="502">
        <v>0</v>
      </c>
      <c r="N180" s="502">
        <v>0</v>
      </c>
    </row>
    <row r="181" spans="1:14" ht="15" thickBot="1" x14ac:dyDescent="0.35">
      <c r="A181" s="4" t="s">
        <v>3432</v>
      </c>
      <c r="B181" s="3" t="s">
        <v>203</v>
      </c>
      <c r="C181" s="4" t="s">
        <v>179</v>
      </c>
      <c r="D181" s="6">
        <v>10002</v>
      </c>
      <c r="E181" s="497">
        <v>0</v>
      </c>
      <c r="F181" s="497">
        <v>0</v>
      </c>
      <c r="G181" s="497">
        <v>0</v>
      </c>
      <c r="H181" s="497">
        <v>0</v>
      </c>
      <c r="I181" s="497">
        <v>0</v>
      </c>
      <c r="J181" s="497">
        <v>0</v>
      </c>
      <c r="K181" s="497">
        <v>1803</v>
      </c>
      <c r="L181" s="497">
        <v>0</v>
      </c>
      <c r="M181" s="497">
        <v>0</v>
      </c>
      <c r="N181" s="497">
        <v>1803</v>
      </c>
    </row>
    <row r="182" spans="1:14" ht="15" thickBot="1" x14ac:dyDescent="0.35">
      <c r="A182" s="4" t="s">
        <v>3433</v>
      </c>
      <c r="B182" s="3" t="s">
        <v>204</v>
      </c>
      <c r="C182" s="4" t="s">
        <v>179</v>
      </c>
      <c r="D182" s="6">
        <v>11239</v>
      </c>
      <c r="E182" s="497">
        <v>0</v>
      </c>
      <c r="F182" s="497">
        <v>0</v>
      </c>
      <c r="G182" s="497">
        <v>0</v>
      </c>
      <c r="H182" s="497">
        <v>0</v>
      </c>
      <c r="I182" s="497">
        <v>0</v>
      </c>
      <c r="J182" s="497">
        <v>0</v>
      </c>
      <c r="K182" s="497">
        <v>0</v>
      </c>
      <c r="L182" s="497">
        <v>0</v>
      </c>
      <c r="M182" s="497">
        <v>0</v>
      </c>
      <c r="N182" s="497">
        <v>0</v>
      </c>
    </row>
    <row r="183" spans="1:14" ht="15" thickBot="1" x14ac:dyDescent="0.35">
      <c r="A183" s="4" t="s">
        <v>3434</v>
      </c>
      <c r="B183" s="3" t="s">
        <v>205</v>
      </c>
      <c r="C183" s="4" t="s">
        <v>179</v>
      </c>
      <c r="D183" s="6">
        <v>8891</v>
      </c>
      <c r="E183" s="497">
        <v>0</v>
      </c>
      <c r="F183" s="497">
        <v>0</v>
      </c>
      <c r="G183" s="497">
        <v>0</v>
      </c>
      <c r="H183" s="497">
        <v>0</v>
      </c>
      <c r="I183" s="497">
        <v>0</v>
      </c>
      <c r="J183" s="497">
        <v>0</v>
      </c>
      <c r="K183" s="497">
        <v>3269</v>
      </c>
      <c r="L183" s="497">
        <v>0</v>
      </c>
      <c r="M183" s="497">
        <v>0</v>
      </c>
      <c r="N183" s="497">
        <v>3269</v>
      </c>
    </row>
    <row r="184" spans="1:14" ht="15" thickBot="1" x14ac:dyDescent="0.35">
      <c r="A184" s="4" t="s">
        <v>3407</v>
      </c>
      <c r="B184" s="3" t="s">
        <v>289</v>
      </c>
      <c r="C184" s="4" t="s">
        <v>179</v>
      </c>
      <c r="D184" s="6">
        <v>11639</v>
      </c>
      <c r="E184" s="497">
        <v>0</v>
      </c>
      <c r="F184" s="497">
        <v>0</v>
      </c>
      <c r="G184" s="497">
        <v>0</v>
      </c>
      <c r="H184" s="497">
        <v>0</v>
      </c>
      <c r="I184" s="497">
        <v>0</v>
      </c>
      <c r="J184" s="497">
        <v>0</v>
      </c>
      <c r="K184" s="497">
        <v>17819</v>
      </c>
      <c r="L184" s="497">
        <v>47000</v>
      </c>
      <c r="M184" s="497">
        <v>0</v>
      </c>
      <c r="N184" s="497">
        <v>64819</v>
      </c>
    </row>
    <row r="185" spans="1:14" ht="15" thickBot="1" x14ac:dyDescent="0.35">
      <c r="A185" s="4" t="s">
        <v>3435</v>
      </c>
      <c r="B185" s="3" t="s">
        <v>206</v>
      </c>
      <c r="C185" s="4" t="s">
        <v>179</v>
      </c>
      <c r="D185" s="6">
        <v>8133</v>
      </c>
      <c r="E185" s="497">
        <v>0</v>
      </c>
      <c r="F185" s="497">
        <v>0</v>
      </c>
      <c r="G185" s="497">
        <v>1450</v>
      </c>
      <c r="H185" s="497">
        <v>535</v>
      </c>
      <c r="I185" s="497">
        <v>1985</v>
      </c>
      <c r="J185" s="497">
        <v>0</v>
      </c>
      <c r="K185" s="497">
        <v>3500</v>
      </c>
      <c r="L185" s="497">
        <v>71443</v>
      </c>
      <c r="M185" s="497">
        <v>7189</v>
      </c>
      <c r="N185" s="497">
        <v>82132</v>
      </c>
    </row>
    <row r="186" spans="1:14" ht="15" thickBot="1" x14ac:dyDescent="0.35">
      <c r="A186" s="4" t="s">
        <v>3436</v>
      </c>
      <c r="B186" s="3" t="s">
        <v>207</v>
      </c>
      <c r="C186" s="4" t="s">
        <v>179</v>
      </c>
      <c r="D186" s="6">
        <v>7135</v>
      </c>
      <c r="E186" s="497">
        <v>0</v>
      </c>
      <c r="F186" s="497">
        <v>0</v>
      </c>
      <c r="G186" s="497">
        <v>0</v>
      </c>
      <c r="H186" s="497">
        <v>0</v>
      </c>
      <c r="I186" s="497">
        <v>0</v>
      </c>
      <c r="J186" s="497">
        <v>4993</v>
      </c>
      <c r="K186" s="497">
        <v>1425</v>
      </c>
      <c r="L186" s="497">
        <v>500</v>
      </c>
      <c r="M186" s="497">
        <v>0</v>
      </c>
      <c r="N186" s="497">
        <v>6918</v>
      </c>
    </row>
    <row r="187" spans="1:14" ht="15" thickBot="1" x14ac:dyDescent="0.35">
      <c r="A187" s="4" t="s">
        <v>3437</v>
      </c>
      <c r="B187" s="3" t="s">
        <v>208</v>
      </c>
      <c r="C187" s="4" t="s">
        <v>179</v>
      </c>
      <c r="D187" s="6">
        <v>11870</v>
      </c>
      <c r="E187" s="497">
        <v>0</v>
      </c>
      <c r="F187" s="497">
        <v>0</v>
      </c>
      <c r="G187" s="497">
        <v>20641</v>
      </c>
      <c r="H187" s="497">
        <v>0</v>
      </c>
      <c r="I187" s="497">
        <v>20641</v>
      </c>
      <c r="J187" s="497">
        <v>0</v>
      </c>
      <c r="K187" s="497">
        <v>0</v>
      </c>
      <c r="L187" s="497">
        <v>0</v>
      </c>
      <c r="M187" s="497">
        <v>20641</v>
      </c>
      <c r="N187" s="497">
        <v>20641</v>
      </c>
    </row>
    <row r="188" spans="1:14" ht="15" thickBot="1" x14ac:dyDescent="0.35">
      <c r="A188" s="4" t="s">
        <v>3438</v>
      </c>
      <c r="B188" s="3" t="s">
        <v>209</v>
      </c>
      <c r="C188" s="4" t="s">
        <v>179</v>
      </c>
      <c r="D188" s="6">
        <v>8764</v>
      </c>
      <c r="E188" s="497">
        <v>0</v>
      </c>
      <c r="F188" s="497">
        <v>0</v>
      </c>
      <c r="G188" s="497">
        <v>0</v>
      </c>
      <c r="H188" s="497">
        <v>0</v>
      </c>
      <c r="I188" s="497">
        <v>0</v>
      </c>
      <c r="J188" s="497">
        <v>0</v>
      </c>
      <c r="K188" s="502">
        <v>0</v>
      </c>
      <c r="L188" s="497">
        <v>3513</v>
      </c>
      <c r="M188" s="502">
        <v>0</v>
      </c>
      <c r="N188" s="497">
        <v>3513</v>
      </c>
    </row>
    <row r="189" spans="1:14" ht="15" thickBot="1" x14ac:dyDescent="0.35">
      <c r="A189" s="4" t="s">
        <v>3439</v>
      </c>
      <c r="B189" s="3" t="s">
        <v>210</v>
      </c>
      <c r="C189" s="4" t="s">
        <v>179</v>
      </c>
      <c r="D189" s="6">
        <v>8046</v>
      </c>
      <c r="E189" s="497">
        <v>0</v>
      </c>
      <c r="F189" s="497">
        <v>0</v>
      </c>
      <c r="G189" s="497">
        <v>0</v>
      </c>
      <c r="H189" s="497">
        <v>0</v>
      </c>
      <c r="I189" s="497">
        <v>0</v>
      </c>
      <c r="J189" s="497">
        <v>0</v>
      </c>
      <c r="K189" s="497">
        <v>0</v>
      </c>
      <c r="L189" s="497">
        <v>0</v>
      </c>
      <c r="M189" s="497">
        <v>0</v>
      </c>
      <c r="N189" s="497">
        <v>0</v>
      </c>
    </row>
    <row r="190" spans="1:14" ht="15" thickBot="1" x14ac:dyDescent="0.35">
      <c r="A190" s="4" t="s">
        <v>3440</v>
      </c>
      <c r="B190" s="3" t="s">
        <v>211</v>
      </c>
      <c r="C190" s="4" t="s">
        <v>179</v>
      </c>
      <c r="D190" s="6">
        <v>9233</v>
      </c>
      <c r="E190" s="497">
        <v>0</v>
      </c>
      <c r="F190" s="497">
        <v>0</v>
      </c>
      <c r="G190" s="497">
        <v>20000</v>
      </c>
      <c r="H190" s="497">
        <v>2500</v>
      </c>
      <c r="I190" s="497">
        <v>22500</v>
      </c>
      <c r="J190" s="497">
        <v>2000</v>
      </c>
      <c r="K190" s="497">
        <v>1000</v>
      </c>
      <c r="L190" s="502">
        <v>0</v>
      </c>
      <c r="M190" s="502">
        <v>0</v>
      </c>
      <c r="N190" s="497">
        <v>3000</v>
      </c>
    </row>
    <row r="191" spans="1:14" ht="15" thickBot="1" x14ac:dyDescent="0.35">
      <c r="A191" s="4" t="s">
        <v>3441</v>
      </c>
      <c r="B191" s="3" t="s">
        <v>212</v>
      </c>
      <c r="C191" s="4" t="s">
        <v>179</v>
      </c>
      <c r="D191" s="6">
        <v>9533</v>
      </c>
      <c r="E191" s="497">
        <v>0</v>
      </c>
      <c r="F191" s="497">
        <v>0</v>
      </c>
      <c r="G191" s="497">
        <v>0</v>
      </c>
      <c r="H191" s="497">
        <v>0</v>
      </c>
      <c r="I191" s="497">
        <v>0</v>
      </c>
      <c r="J191" s="497">
        <v>0</v>
      </c>
      <c r="K191" s="497">
        <v>0</v>
      </c>
      <c r="L191" s="497">
        <v>0</v>
      </c>
      <c r="M191" s="497">
        <v>0</v>
      </c>
      <c r="N191" s="497">
        <v>0</v>
      </c>
    </row>
    <row r="192" spans="1:14" ht="15" thickBot="1" x14ac:dyDescent="0.35">
      <c r="A192" s="4" t="s">
        <v>3442</v>
      </c>
      <c r="B192" s="3" t="s">
        <v>213</v>
      </c>
      <c r="C192" s="4" t="s">
        <v>179</v>
      </c>
      <c r="D192" s="6">
        <v>10470</v>
      </c>
      <c r="E192" s="497">
        <v>0</v>
      </c>
      <c r="F192" s="497">
        <v>0</v>
      </c>
      <c r="G192" s="497">
        <v>0</v>
      </c>
      <c r="H192" s="497">
        <v>0</v>
      </c>
      <c r="I192" s="497">
        <v>0</v>
      </c>
      <c r="J192" s="497">
        <v>0</v>
      </c>
      <c r="K192" s="497">
        <v>317</v>
      </c>
      <c r="L192" s="497">
        <v>261939</v>
      </c>
      <c r="M192" s="497">
        <v>60047</v>
      </c>
      <c r="N192" s="497">
        <v>322303</v>
      </c>
    </row>
    <row r="193" spans="1:14" ht="15" thickBot="1" x14ac:dyDescent="0.35">
      <c r="A193" s="4" t="s">
        <v>3443</v>
      </c>
      <c r="B193" s="3" t="s">
        <v>214</v>
      </c>
      <c r="C193" s="4" t="s">
        <v>179</v>
      </c>
      <c r="D193" s="6">
        <v>10360</v>
      </c>
      <c r="E193" s="497">
        <v>0</v>
      </c>
      <c r="F193" s="497">
        <v>0</v>
      </c>
      <c r="G193" s="497">
        <v>0</v>
      </c>
      <c r="H193" s="497">
        <v>0</v>
      </c>
      <c r="I193" s="497">
        <v>0</v>
      </c>
      <c r="J193" s="502">
        <v>0</v>
      </c>
      <c r="K193" s="502">
        <v>0</v>
      </c>
      <c r="L193" s="502">
        <v>0</v>
      </c>
      <c r="M193" s="502">
        <v>0</v>
      </c>
      <c r="N193" s="502">
        <v>0</v>
      </c>
    </row>
    <row r="194" spans="1:14" ht="15" thickBot="1" x14ac:dyDescent="0.35">
      <c r="A194" s="4" t="s">
        <v>3444</v>
      </c>
      <c r="B194" s="3" t="s">
        <v>215</v>
      </c>
      <c r="C194" s="4" t="s">
        <v>179</v>
      </c>
      <c r="D194" s="6">
        <v>7312</v>
      </c>
      <c r="E194" s="497">
        <v>0</v>
      </c>
      <c r="F194" s="497">
        <v>0</v>
      </c>
      <c r="G194" s="497">
        <v>0</v>
      </c>
      <c r="H194" s="497">
        <v>0</v>
      </c>
      <c r="I194" s="497">
        <v>0</v>
      </c>
      <c r="J194" s="497">
        <v>0</v>
      </c>
      <c r="K194" s="497">
        <v>0</v>
      </c>
      <c r="L194" s="497">
        <v>0</v>
      </c>
      <c r="M194" s="497">
        <v>0</v>
      </c>
      <c r="N194" s="497">
        <v>0</v>
      </c>
    </row>
    <row r="195" spans="1:14" ht="15" thickBot="1" x14ac:dyDescent="0.35">
      <c r="A195" s="4" t="s">
        <v>3445</v>
      </c>
      <c r="B195" s="3" t="s">
        <v>218</v>
      </c>
      <c r="C195" s="4" t="s">
        <v>179</v>
      </c>
      <c r="D195" s="6">
        <v>8344</v>
      </c>
      <c r="E195" s="497">
        <v>0</v>
      </c>
      <c r="F195" s="497">
        <v>0</v>
      </c>
      <c r="G195" s="497">
        <v>0</v>
      </c>
      <c r="H195" s="497">
        <v>0</v>
      </c>
      <c r="I195" s="497">
        <v>0</v>
      </c>
      <c r="J195" s="497">
        <v>0</v>
      </c>
      <c r="K195" s="497">
        <v>0</v>
      </c>
      <c r="L195" s="497">
        <v>0</v>
      </c>
      <c r="M195" s="497">
        <v>0</v>
      </c>
      <c r="N195" s="497">
        <v>0</v>
      </c>
    </row>
    <row r="196" spans="1:14" ht="15" thickBot="1" x14ac:dyDescent="0.35">
      <c r="A196" s="4" t="s">
        <v>3446</v>
      </c>
      <c r="B196" s="3" t="s">
        <v>219</v>
      </c>
      <c r="C196" s="4" t="s">
        <v>179</v>
      </c>
      <c r="D196" s="6">
        <v>7424</v>
      </c>
      <c r="E196" s="497">
        <v>0</v>
      </c>
      <c r="F196" s="497">
        <v>0</v>
      </c>
      <c r="G196" s="497">
        <v>0</v>
      </c>
      <c r="H196" s="497">
        <v>0</v>
      </c>
      <c r="I196" s="497">
        <v>0</v>
      </c>
      <c r="J196" s="497">
        <v>4200</v>
      </c>
      <c r="K196" s="497">
        <v>3376</v>
      </c>
      <c r="L196" s="497">
        <v>2924</v>
      </c>
      <c r="M196" s="497">
        <v>0</v>
      </c>
      <c r="N196" s="497">
        <v>10500</v>
      </c>
    </row>
    <row r="197" spans="1:14" ht="15" thickBot="1" x14ac:dyDescent="0.35">
      <c r="A197" s="4" t="s">
        <v>3447</v>
      </c>
      <c r="B197" s="3" t="s">
        <v>220</v>
      </c>
      <c r="C197" s="4" t="s">
        <v>179</v>
      </c>
      <c r="D197" s="6">
        <v>9765</v>
      </c>
      <c r="E197" s="497">
        <v>0</v>
      </c>
      <c r="F197" s="497">
        <v>0</v>
      </c>
      <c r="G197" s="497">
        <v>0</v>
      </c>
      <c r="H197" s="497">
        <v>0</v>
      </c>
      <c r="I197" s="497">
        <v>0</v>
      </c>
      <c r="J197" s="497">
        <v>0</v>
      </c>
      <c r="K197" s="497">
        <v>11614</v>
      </c>
      <c r="L197" s="497">
        <v>18559</v>
      </c>
      <c r="M197" s="497">
        <v>0</v>
      </c>
      <c r="N197" s="497">
        <v>30173</v>
      </c>
    </row>
    <row r="198" spans="1:14" ht="15" thickBot="1" x14ac:dyDescent="0.35">
      <c r="A198" s="4" t="s">
        <v>3448</v>
      </c>
      <c r="B198" s="3" t="s">
        <v>221</v>
      </c>
      <c r="C198" s="4" t="s">
        <v>179</v>
      </c>
      <c r="D198" s="6">
        <v>9623</v>
      </c>
      <c r="E198" s="497">
        <v>0</v>
      </c>
      <c r="F198" s="497">
        <v>0</v>
      </c>
      <c r="G198" s="497">
        <v>0</v>
      </c>
      <c r="H198" s="497">
        <v>0</v>
      </c>
      <c r="I198" s="497">
        <v>0</v>
      </c>
      <c r="J198" s="497">
        <v>0</v>
      </c>
      <c r="K198" s="497">
        <v>0</v>
      </c>
      <c r="L198" s="497">
        <v>0</v>
      </c>
      <c r="M198" s="497">
        <v>0</v>
      </c>
      <c r="N198" s="497">
        <v>0</v>
      </c>
    </row>
    <row r="199" spans="1:14" ht="15" thickBot="1" x14ac:dyDescent="0.35">
      <c r="A199" s="4" t="s">
        <v>3449</v>
      </c>
      <c r="B199" s="3" t="s">
        <v>222</v>
      </c>
      <c r="C199" s="4" t="s">
        <v>179</v>
      </c>
      <c r="D199" s="6">
        <v>7656</v>
      </c>
      <c r="E199" s="497">
        <v>0</v>
      </c>
      <c r="F199" s="497">
        <v>0</v>
      </c>
      <c r="G199" s="497">
        <v>0</v>
      </c>
      <c r="H199" s="497">
        <v>0</v>
      </c>
      <c r="I199" s="497">
        <v>0</v>
      </c>
      <c r="J199" s="497">
        <v>0</v>
      </c>
      <c r="K199" s="497">
        <v>0</v>
      </c>
      <c r="L199" s="497">
        <v>0</v>
      </c>
      <c r="M199" s="497">
        <v>0</v>
      </c>
      <c r="N199" s="497">
        <v>0</v>
      </c>
    </row>
    <row r="200" spans="1:14" ht="15" thickBot="1" x14ac:dyDescent="0.35">
      <c r="A200" s="4" t="s">
        <v>3450</v>
      </c>
      <c r="B200" s="3" t="s">
        <v>223</v>
      </c>
      <c r="C200" s="4" t="s">
        <v>179</v>
      </c>
      <c r="D200" s="6">
        <v>8354</v>
      </c>
      <c r="E200" s="497">
        <v>0</v>
      </c>
      <c r="F200" s="497">
        <v>0</v>
      </c>
      <c r="G200" s="497">
        <v>0</v>
      </c>
      <c r="H200" s="497">
        <v>0</v>
      </c>
      <c r="I200" s="497">
        <v>0</v>
      </c>
      <c r="J200" s="497">
        <v>4890</v>
      </c>
      <c r="K200" s="497">
        <v>0</v>
      </c>
      <c r="L200" s="497">
        <v>5594</v>
      </c>
      <c r="M200" s="497">
        <v>3245</v>
      </c>
      <c r="N200" s="497">
        <v>13729</v>
      </c>
    </row>
    <row r="201" spans="1:14" ht="15" thickBot="1" x14ac:dyDescent="0.35">
      <c r="A201" s="4" t="s">
        <v>3451</v>
      </c>
      <c r="B201" s="3" t="s">
        <v>224</v>
      </c>
      <c r="C201" s="4" t="s">
        <v>179</v>
      </c>
      <c r="D201" s="6">
        <v>8640</v>
      </c>
      <c r="E201" s="497">
        <v>0</v>
      </c>
      <c r="F201" s="497">
        <v>0</v>
      </c>
      <c r="G201" s="497">
        <v>0</v>
      </c>
      <c r="H201" s="497">
        <v>0</v>
      </c>
      <c r="I201" s="497">
        <v>0</v>
      </c>
      <c r="J201" s="497">
        <v>0</v>
      </c>
      <c r="K201" s="497">
        <v>0</v>
      </c>
      <c r="L201" s="497">
        <v>0</v>
      </c>
      <c r="M201" s="497">
        <v>0</v>
      </c>
      <c r="N201" s="497">
        <v>0</v>
      </c>
    </row>
    <row r="202" spans="1:14" ht="15" thickBot="1" x14ac:dyDescent="0.35">
      <c r="A202" s="4" t="s">
        <v>3452</v>
      </c>
      <c r="B202" s="3" t="s">
        <v>225</v>
      </c>
      <c r="C202" s="4" t="s">
        <v>179</v>
      </c>
      <c r="D202" s="6">
        <v>9969</v>
      </c>
      <c r="E202" s="497">
        <v>0</v>
      </c>
      <c r="F202" s="497">
        <v>0</v>
      </c>
      <c r="G202" s="497">
        <v>0</v>
      </c>
      <c r="H202" s="497">
        <v>0</v>
      </c>
      <c r="I202" s="497">
        <v>0</v>
      </c>
      <c r="J202" s="497">
        <v>4950</v>
      </c>
      <c r="K202" s="497">
        <v>13094</v>
      </c>
      <c r="L202" s="497">
        <v>7184</v>
      </c>
      <c r="M202" s="497">
        <v>0</v>
      </c>
      <c r="N202" s="497">
        <v>25228</v>
      </c>
    </row>
    <row r="203" spans="1:14" ht="15" thickBot="1" x14ac:dyDescent="0.35">
      <c r="A203" s="4" t="s">
        <v>3453</v>
      </c>
      <c r="B203" s="3" t="s">
        <v>226</v>
      </c>
      <c r="C203" s="4" t="s">
        <v>179</v>
      </c>
      <c r="D203" s="6">
        <v>7034</v>
      </c>
      <c r="E203" s="497">
        <v>0</v>
      </c>
      <c r="F203" s="497">
        <v>0</v>
      </c>
      <c r="G203" s="497">
        <v>0</v>
      </c>
      <c r="H203" s="497">
        <v>0</v>
      </c>
      <c r="I203" s="497">
        <v>0</v>
      </c>
      <c r="J203" s="497">
        <v>0</v>
      </c>
      <c r="K203" s="497">
        <v>0</v>
      </c>
      <c r="L203" s="497">
        <v>0</v>
      </c>
      <c r="M203" s="497">
        <v>0</v>
      </c>
      <c r="N203" s="497">
        <v>0</v>
      </c>
    </row>
    <row r="204" spans="1:14" ht="15" thickBot="1" x14ac:dyDescent="0.35">
      <c r="A204" s="4" t="s">
        <v>3454</v>
      </c>
      <c r="B204" s="3" t="s">
        <v>227</v>
      </c>
      <c r="C204" s="4" t="s">
        <v>179</v>
      </c>
      <c r="D204" s="6">
        <v>8833</v>
      </c>
      <c r="E204" s="497">
        <v>0</v>
      </c>
      <c r="F204" s="497">
        <v>0</v>
      </c>
      <c r="G204" s="497">
        <v>0</v>
      </c>
      <c r="H204" s="497">
        <v>0</v>
      </c>
      <c r="I204" s="497">
        <v>0</v>
      </c>
      <c r="J204" s="497">
        <v>0</v>
      </c>
      <c r="K204" s="497">
        <v>0</v>
      </c>
      <c r="L204" s="497">
        <v>0</v>
      </c>
      <c r="M204" s="497">
        <v>0</v>
      </c>
      <c r="N204" s="497">
        <v>0</v>
      </c>
    </row>
    <row r="205" spans="1:14" ht="15" thickBot="1" x14ac:dyDescent="0.35">
      <c r="A205" s="4" t="s">
        <v>3455</v>
      </c>
      <c r="B205" s="3" t="s">
        <v>228</v>
      </c>
      <c r="C205" s="4" t="s">
        <v>179</v>
      </c>
      <c r="D205" s="6">
        <v>7431</v>
      </c>
      <c r="E205" s="497">
        <v>0</v>
      </c>
      <c r="F205" s="497">
        <v>0</v>
      </c>
      <c r="G205" s="497">
        <v>0</v>
      </c>
      <c r="H205" s="497">
        <v>0</v>
      </c>
      <c r="I205" s="497">
        <v>0</v>
      </c>
      <c r="J205" s="497">
        <v>9352</v>
      </c>
      <c r="K205" s="497">
        <v>31369</v>
      </c>
      <c r="L205" s="502">
        <v>0</v>
      </c>
      <c r="M205" s="502">
        <v>0</v>
      </c>
      <c r="N205" s="497">
        <v>40721</v>
      </c>
    </row>
    <row r="206" spans="1:14" ht="15" thickBot="1" x14ac:dyDescent="0.35">
      <c r="A206" s="4" t="s">
        <v>3456</v>
      </c>
      <c r="B206" s="3" t="s">
        <v>229</v>
      </c>
      <c r="C206" s="4" t="s">
        <v>179</v>
      </c>
      <c r="D206" s="6">
        <v>11503</v>
      </c>
      <c r="E206" s="497">
        <v>0</v>
      </c>
      <c r="F206" s="497">
        <v>0</v>
      </c>
      <c r="G206" s="497">
        <v>217</v>
      </c>
      <c r="H206" s="497">
        <v>176441</v>
      </c>
      <c r="I206" s="497">
        <v>176658</v>
      </c>
      <c r="J206" s="497">
        <v>2750</v>
      </c>
      <c r="K206" s="497">
        <v>0</v>
      </c>
      <c r="L206" s="497">
        <v>0</v>
      </c>
      <c r="M206" s="497">
        <v>13458</v>
      </c>
      <c r="N206" s="497">
        <v>16208</v>
      </c>
    </row>
    <row r="207" spans="1:14" ht="15" thickBot="1" x14ac:dyDescent="0.35">
      <c r="A207" s="4" t="s">
        <v>3457</v>
      </c>
      <c r="B207" s="3" t="s">
        <v>230</v>
      </c>
      <c r="C207" s="4" t="s">
        <v>179</v>
      </c>
      <c r="D207" s="6">
        <v>8891</v>
      </c>
      <c r="E207" s="497">
        <v>0</v>
      </c>
      <c r="F207" s="497">
        <v>0</v>
      </c>
      <c r="G207" s="497">
        <v>0</v>
      </c>
      <c r="H207" s="497">
        <v>0</v>
      </c>
      <c r="I207" s="497">
        <v>0</v>
      </c>
      <c r="J207" s="497">
        <v>0</v>
      </c>
      <c r="K207" s="497">
        <v>4929</v>
      </c>
      <c r="L207" s="497">
        <v>0</v>
      </c>
      <c r="M207" s="497">
        <v>0</v>
      </c>
      <c r="N207" s="497">
        <v>4929</v>
      </c>
    </row>
    <row r="208" spans="1:14" ht="15" thickBot="1" x14ac:dyDescent="0.35">
      <c r="A208" s="4" t="s">
        <v>3458</v>
      </c>
      <c r="B208" s="3" t="s">
        <v>231</v>
      </c>
      <c r="C208" s="4" t="s">
        <v>179</v>
      </c>
      <c r="D208" s="6">
        <v>8150</v>
      </c>
      <c r="E208" s="497">
        <v>0</v>
      </c>
      <c r="F208" s="497">
        <v>0</v>
      </c>
      <c r="G208" s="497">
        <v>0</v>
      </c>
      <c r="H208" s="497">
        <v>12381</v>
      </c>
      <c r="I208" s="497">
        <v>12381</v>
      </c>
      <c r="J208" s="497">
        <v>0</v>
      </c>
      <c r="K208" s="497">
        <v>0</v>
      </c>
      <c r="L208" s="497">
        <v>0</v>
      </c>
      <c r="M208" s="497">
        <v>0</v>
      </c>
      <c r="N208" s="497">
        <v>0</v>
      </c>
    </row>
    <row r="209" spans="1:14" ht="15" thickBot="1" x14ac:dyDescent="0.35">
      <c r="A209" s="4" t="s">
        <v>3459</v>
      </c>
      <c r="B209" s="3" t="s">
        <v>232</v>
      </c>
      <c r="C209" s="4" t="s">
        <v>179</v>
      </c>
      <c r="D209" s="6">
        <v>7580</v>
      </c>
      <c r="E209" s="497">
        <v>0</v>
      </c>
      <c r="F209" s="497">
        <v>0</v>
      </c>
      <c r="G209" s="497">
        <v>96149</v>
      </c>
      <c r="H209" s="497">
        <v>0</v>
      </c>
      <c r="I209" s="497">
        <v>96149</v>
      </c>
      <c r="J209" s="497">
        <v>0</v>
      </c>
      <c r="K209" s="497">
        <v>2595</v>
      </c>
      <c r="L209" s="497">
        <v>10633</v>
      </c>
      <c r="M209" s="497">
        <v>0</v>
      </c>
      <c r="N209" s="497">
        <v>13228</v>
      </c>
    </row>
    <row r="210" spans="1:14" ht="15" thickBot="1" x14ac:dyDescent="0.35">
      <c r="A210" s="4" t="s">
        <v>3460</v>
      </c>
      <c r="B210" s="3" t="s">
        <v>233</v>
      </c>
      <c r="C210" s="4" t="s">
        <v>179</v>
      </c>
      <c r="D210" s="6">
        <v>11480</v>
      </c>
      <c r="E210" s="497">
        <v>0</v>
      </c>
      <c r="F210" s="497">
        <v>0</v>
      </c>
      <c r="G210" s="497">
        <v>0</v>
      </c>
      <c r="H210" s="497">
        <v>0</v>
      </c>
      <c r="I210" s="497">
        <v>0</v>
      </c>
      <c r="J210" s="497">
        <v>12126</v>
      </c>
      <c r="K210" s="497">
        <v>6644</v>
      </c>
      <c r="L210" s="497">
        <v>0</v>
      </c>
      <c r="M210" s="497">
        <v>0</v>
      </c>
      <c r="N210" s="497">
        <v>18770</v>
      </c>
    </row>
    <row r="211" spans="1:14" ht="15" thickBot="1" x14ac:dyDescent="0.35">
      <c r="A211" s="4" t="s">
        <v>3461</v>
      </c>
      <c r="B211" s="3" t="s">
        <v>234</v>
      </c>
      <c r="C211" s="4" t="s">
        <v>179</v>
      </c>
      <c r="D211" s="6">
        <v>7798</v>
      </c>
      <c r="E211" s="497">
        <v>0</v>
      </c>
      <c r="F211" s="497">
        <v>0</v>
      </c>
      <c r="G211" s="497">
        <v>0</v>
      </c>
      <c r="H211" s="497">
        <v>2428</v>
      </c>
      <c r="I211" s="497">
        <v>2428</v>
      </c>
      <c r="J211" s="497">
        <v>770</v>
      </c>
      <c r="K211" s="497">
        <v>4786</v>
      </c>
      <c r="L211" s="497">
        <v>0</v>
      </c>
      <c r="M211" s="497">
        <v>15225</v>
      </c>
      <c r="N211" s="497">
        <v>20781</v>
      </c>
    </row>
    <row r="212" spans="1:14" ht="15" thickBot="1" x14ac:dyDescent="0.35">
      <c r="A212" s="4" t="s">
        <v>3462</v>
      </c>
      <c r="B212" s="3" t="s">
        <v>235</v>
      </c>
      <c r="C212" s="4" t="s">
        <v>179</v>
      </c>
      <c r="D212" s="6">
        <v>7357</v>
      </c>
      <c r="E212" s="497">
        <v>0</v>
      </c>
      <c r="F212" s="497">
        <v>0</v>
      </c>
      <c r="G212" s="497">
        <v>0</v>
      </c>
      <c r="H212" s="497">
        <v>0</v>
      </c>
      <c r="I212" s="497">
        <v>0</v>
      </c>
      <c r="J212" s="497">
        <v>13601</v>
      </c>
      <c r="K212" s="497">
        <v>1221</v>
      </c>
      <c r="L212" s="497">
        <v>1459</v>
      </c>
      <c r="M212" s="497">
        <v>38784</v>
      </c>
      <c r="N212" s="497">
        <v>55065</v>
      </c>
    </row>
    <row r="213" spans="1:14" ht="15" thickBot="1" x14ac:dyDescent="0.35">
      <c r="A213" s="4" t="s">
        <v>3463</v>
      </c>
      <c r="B213" s="3" t="s">
        <v>236</v>
      </c>
      <c r="C213" s="4" t="s">
        <v>179</v>
      </c>
      <c r="D213" s="6">
        <v>7103</v>
      </c>
      <c r="E213" s="497">
        <v>0</v>
      </c>
      <c r="F213" s="497">
        <v>0</v>
      </c>
      <c r="G213" s="497">
        <v>102450</v>
      </c>
      <c r="H213" s="497">
        <v>0</v>
      </c>
      <c r="I213" s="497">
        <v>102450</v>
      </c>
      <c r="J213" s="497">
        <v>0</v>
      </c>
      <c r="K213" s="497">
        <v>5001</v>
      </c>
      <c r="L213" s="497">
        <v>0</v>
      </c>
      <c r="M213" s="497">
        <v>0</v>
      </c>
      <c r="N213" s="497">
        <v>5001</v>
      </c>
    </row>
    <row r="214" spans="1:14" ht="15" thickBot="1" x14ac:dyDescent="0.35">
      <c r="A214" s="4" t="s">
        <v>3464</v>
      </c>
      <c r="B214" s="3" t="s">
        <v>237</v>
      </c>
      <c r="C214" s="4" t="s">
        <v>179</v>
      </c>
      <c r="D214" s="6">
        <v>10017</v>
      </c>
      <c r="E214" s="497">
        <v>0</v>
      </c>
      <c r="F214" s="497">
        <v>0</v>
      </c>
      <c r="G214" s="497">
        <v>0</v>
      </c>
      <c r="H214" s="497">
        <v>0</v>
      </c>
      <c r="I214" s="497">
        <v>0</v>
      </c>
      <c r="J214" s="497">
        <v>2994</v>
      </c>
      <c r="K214" s="497">
        <v>500</v>
      </c>
      <c r="L214" s="497">
        <v>0</v>
      </c>
      <c r="M214" s="497">
        <v>0</v>
      </c>
      <c r="N214" s="497">
        <v>3494</v>
      </c>
    </row>
    <row r="215" spans="1:14" ht="15" thickBot="1" x14ac:dyDescent="0.35">
      <c r="A215" s="4" t="s">
        <v>3465</v>
      </c>
      <c r="B215" s="3" t="s">
        <v>238</v>
      </c>
      <c r="C215" s="4" t="s">
        <v>179</v>
      </c>
      <c r="D215" s="6">
        <v>7272</v>
      </c>
      <c r="E215" s="497">
        <v>0</v>
      </c>
      <c r="F215" s="497">
        <v>0</v>
      </c>
      <c r="G215" s="497">
        <v>0</v>
      </c>
      <c r="H215" s="497">
        <v>0</v>
      </c>
      <c r="I215" s="497">
        <v>0</v>
      </c>
      <c r="J215" s="497">
        <v>0</v>
      </c>
      <c r="K215" s="497">
        <v>0</v>
      </c>
      <c r="L215" s="497">
        <v>0</v>
      </c>
      <c r="M215" s="497">
        <v>0</v>
      </c>
      <c r="N215" s="497">
        <v>0</v>
      </c>
    </row>
    <row r="216" spans="1:14" ht="15" thickBot="1" x14ac:dyDescent="0.35">
      <c r="A216" s="4" t="s">
        <v>3466</v>
      </c>
      <c r="B216" s="3" t="s">
        <v>239</v>
      </c>
      <c r="C216" s="4" t="s">
        <v>179</v>
      </c>
      <c r="D216" s="6">
        <v>11377</v>
      </c>
      <c r="E216" s="497">
        <v>0</v>
      </c>
      <c r="F216" s="497">
        <v>0</v>
      </c>
      <c r="G216" s="497">
        <v>0</v>
      </c>
      <c r="H216" s="497">
        <v>0</v>
      </c>
      <c r="I216" s="497">
        <v>0</v>
      </c>
      <c r="J216" s="497">
        <v>0</v>
      </c>
      <c r="K216" s="497">
        <v>0</v>
      </c>
      <c r="L216" s="497">
        <v>0</v>
      </c>
      <c r="M216" s="497">
        <v>0</v>
      </c>
      <c r="N216" s="497">
        <v>0</v>
      </c>
    </row>
    <row r="217" spans="1:14" ht="15" thickBot="1" x14ac:dyDescent="0.35">
      <c r="A217" s="4" t="s">
        <v>3467</v>
      </c>
      <c r="B217" s="3" t="s">
        <v>240</v>
      </c>
      <c r="C217" s="4" t="s">
        <v>179</v>
      </c>
      <c r="D217" s="6">
        <v>8386</v>
      </c>
      <c r="E217" s="497">
        <v>0</v>
      </c>
      <c r="F217" s="497">
        <v>0</v>
      </c>
      <c r="G217" s="497">
        <v>0</v>
      </c>
      <c r="H217" s="497">
        <v>0</v>
      </c>
      <c r="I217" s="497">
        <v>0</v>
      </c>
      <c r="J217" s="497">
        <v>6448</v>
      </c>
      <c r="K217" s="497">
        <v>15</v>
      </c>
      <c r="L217" s="497">
        <v>0</v>
      </c>
      <c r="M217" s="497">
        <v>0</v>
      </c>
      <c r="N217" s="497">
        <v>6463</v>
      </c>
    </row>
    <row r="218" spans="1:14" ht="15" thickBot="1" x14ac:dyDescent="0.35">
      <c r="A218" s="4" t="s">
        <v>3468</v>
      </c>
      <c r="B218" s="3" t="s">
        <v>241</v>
      </c>
      <c r="C218" s="4" t="s">
        <v>179</v>
      </c>
      <c r="D218" s="6">
        <v>9110</v>
      </c>
      <c r="E218" s="497">
        <v>0</v>
      </c>
      <c r="F218" s="497">
        <v>0</v>
      </c>
      <c r="G218" s="497">
        <v>0</v>
      </c>
      <c r="H218" s="497">
        <v>18061</v>
      </c>
      <c r="I218" s="497">
        <v>18061</v>
      </c>
      <c r="J218" s="497">
        <v>6692</v>
      </c>
      <c r="K218" s="497">
        <v>11921</v>
      </c>
      <c r="L218" s="497">
        <v>0</v>
      </c>
      <c r="M218" s="497">
        <v>9439</v>
      </c>
      <c r="N218" s="497">
        <v>28052</v>
      </c>
    </row>
    <row r="219" spans="1:14" ht="15" thickBot="1" x14ac:dyDescent="0.35">
      <c r="A219" s="4" t="s">
        <v>3469</v>
      </c>
      <c r="B219" s="3" t="s">
        <v>242</v>
      </c>
      <c r="C219" s="4" t="s">
        <v>179</v>
      </c>
      <c r="D219" s="6">
        <v>9645</v>
      </c>
      <c r="E219" s="497">
        <v>0</v>
      </c>
      <c r="F219" s="497">
        <v>0</v>
      </c>
      <c r="G219" s="497">
        <v>0</v>
      </c>
      <c r="H219" s="497">
        <v>0</v>
      </c>
      <c r="I219" s="497">
        <v>0</v>
      </c>
      <c r="J219" s="497">
        <v>0</v>
      </c>
      <c r="K219" s="497">
        <v>0</v>
      </c>
      <c r="L219" s="497">
        <v>23646</v>
      </c>
      <c r="M219" s="497">
        <v>0</v>
      </c>
      <c r="N219" s="497">
        <v>23646</v>
      </c>
    </row>
    <row r="220" spans="1:14" ht="15" thickBot="1" x14ac:dyDescent="0.35">
      <c r="A220" s="4" t="s">
        <v>3470</v>
      </c>
      <c r="B220" s="3" t="s">
        <v>243</v>
      </c>
      <c r="C220" s="4" t="s">
        <v>179</v>
      </c>
      <c r="D220" s="6">
        <v>9301</v>
      </c>
      <c r="E220" s="497">
        <v>0</v>
      </c>
      <c r="F220" s="497">
        <v>0</v>
      </c>
      <c r="G220" s="497">
        <v>0</v>
      </c>
      <c r="H220" s="497">
        <v>0</v>
      </c>
      <c r="I220" s="497">
        <v>0</v>
      </c>
      <c r="J220" s="497">
        <v>2000</v>
      </c>
      <c r="K220" s="497">
        <v>3816</v>
      </c>
      <c r="L220" s="497">
        <v>0</v>
      </c>
      <c r="M220" s="497">
        <v>0</v>
      </c>
      <c r="N220" s="497">
        <v>5816</v>
      </c>
    </row>
    <row r="221" spans="1:14" ht="15" thickBot="1" x14ac:dyDescent="0.35">
      <c r="A221" s="4" t="s">
        <v>3471</v>
      </c>
      <c r="B221" s="3" t="s">
        <v>244</v>
      </c>
      <c r="C221" s="4" t="s">
        <v>179</v>
      </c>
      <c r="D221" s="6">
        <v>7851</v>
      </c>
      <c r="E221" s="497">
        <v>0</v>
      </c>
      <c r="F221" s="497">
        <v>0</v>
      </c>
      <c r="G221" s="497">
        <v>0</v>
      </c>
      <c r="H221" s="497">
        <v>0</v>
      </c>
      <c r="I221" s="497">
        <v>0</v>
      </c>
      <c r="J221" s="497">
        <v>0</v>
      </c>
      <c r="K221" s="497">
        <v>5720</v>
      </c>
      <c r="L221" s="497">
        <v>0</v>
      </c>
      <c r="M221" s="497">
        <v>0</v>
      </c>
      <c r="N221" s="497">
        <v>5720</v>
      </c>
    </row>
    <row r="222" spans="1:14" ht="15" thickBot="1" x14ac:dyDescent="0.35">
      <c r="A222" s="4" t="s">
        <v>3472</v>
      </c>
      <c r="B222" s="3" t="s">
        <v>245</v>
      </c>
      <c r="C222" s="4" t="s">
        <v>179</v>
      </c>
      <c r="D222" s="6">
        <v>10250</v>
      </c>
      <c r="E222" s="497">
        <v>0</v>
      </c>
      <c r="F222" s="497">
        <v>0</v>
      </c>
      <c r="G222" s="497">
        <v>134590</v>
      </c>
      <c r="H222" s="497">
        <v>0</v>
      </c>
      <c r="I222" s="497">
        <v>134590</v>
      </c>
      <c r="J222" s="497">
        <v>0</v>
      </c>
      <c r="K222" s="497">
        <v>4215</v>
      </c>
      <c r="L222" s="497">
        <v>6225</v>
      </c>
      <c r="M222" s="497">
        <v>126453</v>
      </c>
      <c r="N222" s="497">
        <v>136893</v>
      </c>
    </row>
    <row r="223" spans="1:14" ht="15" thickBot="1" x14ac:dyDescent="0.35">
      <c r="A223" s="4" t="s">
        <v>3473</v>
      </c>
      <c r="B223" s="3" t="s">
        <v>246</v>
      </c>
      <c r="C223" s="4" t="s">
        <v>179</v>
      </c>
      <c r="D223" s="6">
        <v>10662</v>
      </c>
      <c r="E223" s="497">
        <v>0</v>
      </c>
      <c r="F223" s="497">
        <v>0</v>
      </c>
      <c r="G223" s="497">
        <v>0</v>
      </c>
      <c r="H223" s="497">
        <v>0</v>
      </c>
      <c r="I223" s="497">
        <v>0</v>
      </c>
      <c r="J223" s="497">
        <v>0</v>
      </c>
      <c r="K223" s="497">
        <v>1753</v>
      </c>
      <c r="L223" s="497">
        <v>36640</v>
      </c>
      <c r="M223" s="497">
        <v>0</v>
      </c>
      <c r="N223" s="497">
        <v>38393</v>
      </c>
    </row>
    <row r="224" spans="1:14" ht="15" thickBot="1" x14ac:dyDescent="0.35">
      <c r="A224" s="4" t="s">
        <v>3474</v>
      </c>
      <c r="B224" s="3" t="s">
        <v>247</v>
      </c>
      <c r="C224" s="4" t="s">
        <v>179</v>
      </c>
      <c r="D224" s="6">
        <v>11985</v>
      </c>
      <c r="E224" s="497">
        <v>0</v>
      </c>
      <c r="F224" s="497">
        <v>0</v>
      </c>
      <c r="G224" s="497">
        <v>0</v>
      </c>
      <c r="H224" s="497">
        <v>0</v>
      </c>
      <c r="I224" s="497">
        <v>0</v>
      </c>
      <c r="J224" s="497">
        <v>0</v>
      </c>
      <c r="K224" s="497">
        <v>0</v>
      </c>
      <c r="L224" s="497">
        <v>0</v>
      </c>
      <c r="M224" s="497">
        <v>0</v>
      </c>
      <c r="N224" s="497">
        <v>0</v>
      </c>
    </row>
    <row r="225" spans="1:14" ht="15" thickBot="1" x14ac:dyDescent="0.35">
      <c r="A225" s="4" t="s">
        <v>3475</v>
      </c>
      <c r="B225" s="3" t="s">
        <v>248</v>
      </c>
      <c r="C225" s="4" t="s">
        <v>179</v>
      </c>
      <c r="D225" s="6">
        <v>8147</v>
      </c>
      <c r="E225" s="497">
        <v>0</v>
      </c>
      <c r="F225" s="497">
        <v>0</v>
      </c>
      <c r="G225" s="497">
        <v>0</v>
      </c>
      <c r="H225" s="497">
        <v>52914</v>
      </c>
      <c r="I225" s="497">
        <v>52914</v>
      </c>
      <c r="J225" s="502">
        <v>0</v>
      </c>
      <c r="K225" s="502">
        <v>0</v>
      </c>
      <c r="L225" s="497">
        <v>12664</v>
      </c>
      <c r="M225" s="502">
        <v>0</v>
      </c>
      <c r="N225" s="497">
        <v>12664</v>
      </c>
    </row>
    <row r="226" spans="1:14" ht="15" thickBot="1" x14ac:dyDescent="0.35">
      <c r="A226" s="4" t="s">
        <v>3476</v>
      </c>
      <c r="B226" s="3" t="s">
        <v>249</v>
      </c>
      <c r="C226" s="4" t="s">
        <v>179</v>
      </c>
      <c r="D226" s="6">
        <v>9714</v>
      </c>
      <c r="E226" s="497">
        <v>0</v>
      </c>
      <c r="F226" s="497">
        <v>0</v>
      </c>
      <c r="G226" s="497">
        <v>0</v>
      </c>
      <c r="H226" s="497">
        <v>10622</v>
      </c>
      <c r="I226" s="497">
        <v>10622</v>
      </c>
      <c r="J226" s="497">
        <v>4541</v>
      </c>
      <c r="K226" s="497">
        <v>7443</v>
      </c>
      <c r="L226" s="497">
        <v>18289</v>
      </c>
      <c r="M226" s="497">
        <v>0</v>
      </c>
      <c r="N226" s="497">
        <v>30273</v>
      </c>
    </row>
    <row r="227" spans="1:14" ht="15" thickBot="1" x14ac:dyDescent="0.35">
      <c r="A227" s="4" t="s">
        <v>3477</v>
      </c>
      <c r="B227" s="3" t="s">
        <v>250</v>
      </c>
      <c r="C227" s="4" t="s">
        <v>179</v>
      </c>
      <c r="D227" s="6">
        <v>9514</v>
      </c>
      <c r="E227" s="497">
        <v>0</v>
      </c>
      <c r="F227" s="497">
        <v>0</v>
      </c>
      <c r="G227" s="497">
        <v>0</v>
      </c>
      <c r="H227" s="497">
        <v>5000</v>
      </c>
      <c r="I227" s="497">
        <v>5000</v>
      </c>
      <c r="J227" s="497">
        <v>0</v>
      </c>
      <c r="K227" s="497">
        <v>795</v>
      </c>
      <c r="L227" s="497">
        <v>0</v>
      </c>
      <c r="M227" s="497">
        <v>0</v>
      </c>
      <c r="N227" s="497">
        <v>795</v>
      </c>
    </row>
    <row r="228" spans="1:14" ht="15" thickBot="1" x14ac:dyDescent="0.35">
      <c r="A228" s="4" t="s">
        <v>3478</v>
      </c>
      <c r="B228" s="3" t="s">
        <v>251</v>
      </c>
      <c r="C228" s="4" t="s">
        <v>179</v>
      </c>
      <c r="D228" s="6">
        <v>10251</v>
      </c>
      <c r="E228" s="497">
        <v>0</v>
      </c>
      <c r="F228" s="497">
        <v>0</v>
      </c>
      <c r="G228" s="497">
        <v>0</v>
      </c>
      <c r="H228" s="497">
        <v>0</v>
      </c>
      <c r="I228" s="497">
        <v>0</v>
      </c>
      <c r="J228" s="497">
        <v>0</v>
      </c>
      <c r="K228" s="497">
        <v>0</v>
      </c>
      <c r="L228" s="497">
        <v>0</v>
      </c>
      <c r="M228" s="497">
        <v>0</v>
      </c>
      <c r="N228" s="497">
        <v>0</v>
      </c>
    </row>
    <row r="229" spans="1:14" ht="15" thickBot="1" x14ac:dyDescent="0.35">
      <c r="A229" s="4" t="s">
        <v>3479</v>
      </c>
      <c r="B229" s="3" t="s">
        <v>252</v>
      </c>
      <c r="C229" s="4" t="s">
        <v>179</v>
      </c>
      <c r="D229" s="6">
        <v>7370</v>
      </c>
      <c r="E229" s="497">
        <v>0</v>
      </c>
      <c r="F229" s="497">
        <v>0</v>
      </c>
      <c r="G229" s="497">
        <v>0</v>
      </c>
      <c r="H229" s="497">
        <v>4472</v>
      </c>
      <c r="I229" s="497">
        <v>4472</v>
      </c>
      <c r="J229" s="497">
        <v>0</v>
      </c>
      <c r="K229" s="497">
        <v>3512</v>
      </c>
      <c r="L229" s="497">
        <v>8000</v>
      </c>
      <c r="M229" s="497">
        <v>0</v>
      </c>
      <c r="N229" s="497">
        <v>11512</v>
      </c>
    </row>
    <row r="230" spans="1:14" ht="15" thickBot="1" x14ac:dyDescent="0.35">
      <c r="A230" s="4" t="s">
        <v>3480</v>
      </c>
      <c r="B230" s="3" t="s">
        <v>253</v>
      </c>
      <c r="C230" s="4" t="s">
        <v>179</v>
      </c>
      <c r="D230" s="6">
        <v>8533</v>
      </c>
      <c r="E230" s="497">
        <v>0</v>
      </c>
      <c r="F230" s="497">
        <v>0</v>
      </c>
      <c r="G230" s="497">
        <v>1313</v>
      </c>
      <c r="H230" s="497">
        <v>0</v>
      </c>
      <c r="I230" s="497">
        <v>1313</v>
      </c>
      <c r="J230" s="497">
        <v>0</v>
      </c>
      <c r="K230" s="497">
        <v>0</v>
      </c>
      <c r="L230" s="497">
        <v>0</v>
      </c>
      <c r="M230" s="497">
        <v>4970</v>
      </c>
      <c r="N230" s="497">
        <v>4970</v>
      </c>
    </row>
    <row r="231" spans="1:14" ht="15" thickBot="1" x14ac:dyDescent="0.35">
      <c r="A231" s="4" t="s">
        <v>3481</v>
      </c>
      <c r="B231" s="3" t="s">
        <v>254</v>
      </c>
      <c r="C231" s="4" t="s">
        <v>179</v>
      </c>
      <c r="D231" s="6">
        <v>11811</v>
      </c>
      <c r="E231" s="497">
        <v>0</v>
      </c>
      <c r="F231" s="497">
        <v>0</v>
      </c>
      <c r="G231" s="497">
        <v>130507</v>
      </c>
      <c r="H231" s="497">
        <v>0</v>
      </c>
      <c r="I231" s="497">
        <v>130507</v>
      </c>
      <c r="J231" s="497">
        <v>2426</v>
      </c>
      <c r="K231" s="497">
        <v>2709</v>
      </c>
      <c r="L231" s="497">
        <v>0</v>
      </c>
      <c r="M231" s="497">
        <v>0</v>
      </c>
      <c r="N231" s="497">
        <v>5135</v>
      </c>
    </row>
    <row r="232" spans="1:14" ht="15" thickBot="1" x14ac:dyDescent="0.35">
      <c r="A232" s="4" t="s">
        <v>3482</v>
      </c>
      <c r="B232" s="3" t="s">
        <v>255</v>
      </c>
      <c r="C232" s="4" t="s">
        <v>179</v>
      </c>
      <c r="D232" s="6">
        <v>10014</v>
      </c>
      <c r="E232" s="497">
        <v>0</v>
      </c>
      <c r="F232" s="497">
        <v>0</v>
      </c>
      <c r="G232" s="497">
        <v>0</v>
      </c>
      <c r="H232" s="497">
        <v>0</v>
      </c>
      <c r="I232" s="497">
        <v>0</v>
      </c>
      <c r="J232" s="497">
        <v>0</v>
      </c>
      <c r="K232" s="497">
        <v>1565</v>
      </c>
      <c r="L232" s="497">
        <v>1698</v>
      </c>
      <c r="M232" s="497">
        <v>0</v>
      </c>
      <c r="N232" s="497">
        <v>3263</v>
      </c>
    </row>
    <row r="233" spans="1:14" ht="15" thickBot="1" x14ac:dyDescent="0.35">
      <c r="B233" s="127" t="s">
        <v>3560</v>
      </c>
      <c r="C233" s="511"/>
      <c r="D233" s="510">
        <f>SUM(D157:D232)</f>
        <v>703831</v>
      </c>
      <c r="E233" s="508">
        <f t="shared" ref="E233:N233" si="2">SUM(E157:E232)</f>
        <v>0</v>
      </c>
      <c r="F233" s="508">
        <f t="shared" si="2"/>
        <v>0</v>
      </c>
      <c r="G233" s="508">
        <f t="shared" si="2"/>
        <v>523466</v>
      </c>
      <c r="H233" s="508">
        <f t="shared" si="2"/>
        <v>325496</v>
      </c>
      <c r="I233" s="508">
        <f t="shared" si="2"/>
        <v>848962</v>
      </c>
      <c r="J233" s="508">
        <f t="shared" si="2"/>
        <v>109503</v>
      </c>
      <c r="K233" s="508">
        <f t="shared" si="2"/>
        <v>190650</v>
      </c>
      <c r="L233" s="508">
        <f t="shared" si="2"/>
        <v>593151</v>
      </c>
      <c r="M233" s="508">
        <f t="shared" si="2"/>
        <v>467914</v>
      </c>
      <c r="N233" s="509">
        <f t="shared" si="2"/>
        <v>1361218</v>
      </c>
    </row>
    <row r="234" spans="1:14" ht="15" thickBot="1" x14ac:dyDescent="0.35">
      <c r="B234" s="473"/>
      <c r="C234" s="4"/>
      <c r="D234" s="6"/>
    </row>
    <row r="235" spans="1:14" ht="15" thickBot="1" x14ac:dyDescent="0.35">
      <c r="B235" s="473"/>
      <c r="C235" s="4"/>
      <c r="D235" s="6"/>
    </row>
    <row r="236" spans="1:14" ht="15" thickBot="1" x14ac:dyDescent="0.35">
      <c r="A236" s="4" t="s">
        <v>3332</v>
      </c>
      <c r="B236" s="3" t="s">
        <v>256</v>
      </c>
      <c r="C236" s="4" t="s">
        <v>257</v>
      </c>
      <c r="D236" s="6">
        <v>21133</v>
      </c>
      <c r="E236" s="497">
        <v>0</v>
      </c>
      <c r="F236" s="497">
        <v>0</v>
      </c>
      <c r="G236" s="497">
        <v>710</v>
      </c>
      <c r="H236" s="497">
        <v>0</v>
      </c>
      <c r="I236" s="497">
        <v>710</v>
      </c>
      <c r="J236" s="497">
        <v>710</v>
      </c>
      <c r="K236" s="502">
        <v>0</v>
      </c>
      <c r="L236" s="502">
        <v>0</v>
      </c>
      <c r="M236" s="502">
        <v>0</v>
      </c>
      <c r="N236" s="497">
        <v>710</v>
      </c>
    </row>
    <row r="237" spans="1:14" ht="15" thickBot="1" x14ac:dyDescent="0.35">
      <c r="A237" s="4" t="s">
        <v>3333</v>
      </c>
      <c r="B237" s="3" t="s">
        <v>258</v>
      </c>
      <c r="C237" s="4" t="s">
        <v>257</v>
      </c>
      <c r="D237" s="6">
        <v>13741</v>
      </c>
      <c r="E237" s="497">
        <v>0</v>
      </c>
      <c r="F237" s="497">
        <v>0</v>
      </c>
      <c r="G237" s="497">
        <v>0</v>
      </c>
      <c r="H237" s="497">
        <v>0</v>
      </c>
      <c r="I237" s="497">
        <v>0</v>
      </c>
      <c r="J237" s="497">
        <v>0</v>
      </c>
      <c r="K237" s="497">
        <v>0</v>
      </c>
      <c r="L237" s="497">
        <v>0</v>
      </c>
      <c r="M237" s="497">
        <v>0</v>
      </c>
      <c r="N237" s="497">
        <v>0</v>
      </c>
    </row>
    <row r="238" spans="1:14" ht="15" thickBot="1" x14ac:dyDescent="0.35">
      <c r="A238" s="4" t="s">
        <v>3334</v>
      </c>
      <c r="B238" s="3" t="s">
        <v>259</v>
      </c>
      <c r="C238" s="4" t="s">
        <v>257</v>
      </c>
      <c r="D238" s="6">
        <v>17401</v>
      </c>
      <c r="E238" s="497">
        <v>61000</v>
      </c>
      <c r="F238" s="497">
        <v>0</v>
      </c>
      <c r="G238" s="497">
        <v>0</v>
      </c>
      <c r="H238" s="497">
        <v>0</v>
      </c>
      <c r="I238" s="497">
        <v>61000</v>
      </c>
      <c r="J238" s="497">
        <v>3333</v>
      </c>
      <c r="K238" s="497">
        <v>8329</v>
      </c>
      <c r="L238" s="497">
        <v>128284</v>
      </c>
      <c r="M238" s="502">
        <v>0</v>
      </c>
      <c r="N238" s="497">
        <v>139946</v>
      </c>
    </row>
    <row r="239" spans="1:14" ht="15" thickBot="1" x14ac:dyDescent="0.35">
      <c r="A239" s="4" t="s">
        <v>3335</v>
      </c>
      <c r="B239" s="3" t="s">
        <v>260</v>
      </c>
      <c r="C239" s="4" t="s">
        <v>257</v>
      </c>
      <c r="D239" s="6">
        <v>21412</v>
      </c>
      <c r="E239" s="497">
        <v>0</v>
      </c>
      <c r="F239" s="497">
        <v>0</v>
      </c>
      <c r="G239" s="497">
        <v>0</v>
      </c>
      <c r="H239" s="497">
        <v>0</v>
      </c>
      <c r="I239" s="497">
        <v>0</v>
      </c>
      <c r="J239" s="497">
        <v>41444</v>
      </c>
      <c r="K239" s="497">
        <v>13705</v>
      </c>
      <c r="L239" s="497">
        <v>27000</v>
      </c>
      <c r="M239" s="497">
        <v>9910</v>
      </c>
      <c r="N239" s="497">
        <v>92059</v>
      </c>
    </row>
    <row r="240" spans="1:14" ht="15" thickBot="1" x14ac:dyDescent="0.35">
      <c r="A240" s="4" t="s">
        <v>3336</v>
      </c>
      <c r="B240" s="3" t="s">
        <v>261</v>
      </c>
      <c r="C240" s="4" t="s">
        <v>257</v>
      </c>
      <c r="D240" s="6">
        <v>25883</v>
      </c>
      <c r="E240" s="497">
        <v>0</v>
      </c>
      <c r="F240" s="497">
        <v>0</v>
      </c>
      <c r="G240" s="497">
        <v>0</v>
      </c>
      <c r="H240" s="497">
        <v>0</v>
      </c>
      <c r="I240" s="497">
        <v>0</v>
      </c>
      <c r="J240" s="497">
        <v>8000</v>
      </c>
      <c r="K240" s="497">
        <v>8320</v>
      </c>
      <c r="L240" s="497">
        <v>14170</v>
      </c>
      <c r="M240" s="502">
        <v>0</v>
      </c>
      <c r="N240" s="497">
        <v>30490</v>
      </c>
    </row>
    <row r="241" spans="1:14" ht="15" thickBot="1" x14ac:dyDescent="0.35">
      <c r="A241" s="4" t="s">
        <v>3337</v>
      </c>
      <c r="B241" s="3" t="s">
        <v>262</v>
      </c>
      <c r="C241" s="4" t="s">
        <v>257</v>
      </c>
      <c r="D241" s="6">
        <v>24787</v>
      </c>
      <c r="E241" s="497">
        <v>0</v>
      </c>
      <c r="F241" s="497">
        <v>0</v>
      </c>
      <c r="G241" s="497">
        <v>0</v>
      </c>
      <c r="H241" s="497">
        <v>0</v>
      </c>
      <c r="I241" s="497">
        <v>0</v>
      </c>
      <c r="J241" s="502">
        <v>0</v>
      </c>
      <c r="K241" s="502">
        <v>0</v>
      </c>
      <c r="L241" s="497">
        <v>17832</v>
      </c>
      <c r="M241" s="502">
        <v>0</v>
      </c>
      <c r="N241" s="497">
        <v>17832</v>
      </c>
    </row>
    <row r="242" spans="1:14" ht="15" thickBot="1" x14ac:dyDescent="0.35">
      <c r="A242" s="4" t="s">
        <v>3338</v>
      </c>
      <c r="B242" s="3" t="s">
        <v>263</v>
      </c>
      <c r="C242" s="4" t="s">
        <v>257</v>
      </c>
      <c r="D242" s="6">
        <v>14970</v>
      </c>
      <c r="E242" s="497">
        <v>0</v>
      </c>
      <c r="F242" s="497">
        <v>0</v>
      </c>
      <c r="G242" s="497">
        <v>0</v>
      </c>
      <c r="H242" s="497">
        <v>0</v>
      </c>
      <c r="I242" s="497">
        <v>0</v>
      </c>
      <c r="J242" s="497">
        <v>4200</v>
      </c>
      <c r="K242" s="497">
        <v>0</v>
      </c>
      <c r="L242" s="497">
        <v>0</v>
      </c>
      <c r="M242" s="497">
        <v>0</v>
      </c>
      <c r="N242" s="497">
        <v>4200</v>
      </c>
    </row>
    <row r="243" spans="1:14" ht="15" thickBot="1" x14ac:dyDescent="0.35">
      <c r="A243" s="4" t="s">
        <v>3339</v>
      </c>
      <c r="B243" s="3" t="s">
        <v>264</v>
      </c>
      <c r="C243" s="4" t="s">
        <v>257</v>
      </c>
      <c r="D243" s="6">
        <v>20141</v>
      </c>
      <c r="E243" s="497">
        <v>0</v>
      </c>
      <c r="F243" s="497">
        <v>0</v>
      </c>
      <c r="G243" s="497">
        <v>0</v>
      </c>
      <c r="H243" s="497">
        <v>0</v>
      </c>
      <c r="I243" s="497">
        <v>0</v>
      </c>
      <c r="J243" s="497">
        <v>0</v>
      </c>
      <c r="K243" s="497">
        <v>0</v>
      </c>
      <c r="L243" s="497">
        <v>0</v>
      </c>
      <c r="M243" s="497">
        <v>0</v>
      </c>
      <c r="N243" s="497">
        <v>0</v>
      </c>
    </row>
    <row r="244" spans="1:14" ht="15" thickBot="1" x14ac:dyDescent="0.35">
      <c r="A244" s="4" t="s">
        <v>3340</v>
      </c>
      <c r="B244" s="3" t="s">
        <v>265</v>
      </c>
      <c r="C244" s="4" t="s">
        <v>257</v>
      </c>
      <c r="D244" s="6">
        <v>15175</v>
      </c>
      <c r="E244" s="497">
        <v>0</v>
      </c>
      <c r="F244" s="497">
        <v>0</v>
      </c>
      <c r="G244" s="497">
        <v>0</v>
      </c>
      <c r="H244" s="497">
        <v>0</v>
      </c>
      <c r="I244" s="497">
        <v>0</v>
      </c>
      <c r="J244" s="497">
        <v>0</v>
      </c>
      <c r="K244" s="497">
        <v>1007</v>
      </c>
      <c r="L244" s="497">
        <v>0</v>
      </c>
      <c r="M244" s="497">
        <v>5992</v>
      </c>
      <c r="N244" s="497">
        <v>6999</v>
      </c>
    </row>
    <row r="245" spans="1:14" ht="15" thickBot="1" x14ac:dyDescent="0.35">
      <c r="A245" s="4" t="s">
        <v>3341</v>
      </c>
      <c r="B245" s="3" t="s">
        <v>266</v>
      </c>
      <c r="C245" s="4" t="s">
        <v>257</v>
      </c>
      <c r="D245" s="6">
        <v>12667</v>
      </c>
      <c r="E245" s="497">
        <v>0</v>
      </c>
      <c r="F245" s="497">
        <v>0</v>
      </c>
      <c r="G245" s="497">
        <v>0</v>
      </c>
      <c r="H245" s="497">
        <v>0</v>
      </c>
      <c r="I245" s="497">
        <v>0</v>
      </c>
      <c r="J245" s="497">
        <v>0</v>
      </c>
      <c r="K245" s="497">
        <v>0</v>
      </c>
      <c r="L245" s="497">
        <v>0</v>
      </c>
      <c r="M245" s="497">
        <v>0</v>
      </c>
      <c r="N245" s="497">
        <v>0</v>
      </c>
    </row>
    <row r="246" spans="1:14" ht="15" thickBot="1" x14ac:dyDescent="0.35">
      <c r="A246" s="4" t="s">
        <v>3342</v>
      </c>
      <c r="B246" s="3" t="s">
        <v>267</v>
      </c>
      <c r="C246" s="4" t="s">
        <v>257</v>
      </c>
      <c r="D246" s="6">
        <v>19008</v>
      </c>
      <c r="E246" s="497">
        <v>0</v>
      </c>
      <c r="F246" s="497">
        <v>0</v>
      </c>
      <c r="G246" s="497">
        <v>0</v>
      </c>
      <c r="H246" s="497">
        <v>0</v>
      </c>
      <c r="I246" s="497">
        <v>0</v>
      </c>
      <c r="J246" s="497">
        <v>0</v>
      </c>
      <c r="K246" s="497">
        <v>0</v>
      </c>
      <c r="L246" s="497">
        <v>0</v>
      </c>
      <c r="M246" s="497">
        <v>0</v>
      </c>
      <c r="N246" s="497">
        <v>0</v>
      </c>
    </row>
    <row r="247" spans="1:14" ht="15" thickBot="1" x14ac:dyDescent="0.35">
      <c r="A247" s="4" t="s">
        <v>3343</v>
      </c>
      <c r="B247" s="3" t="s">
        <v>268</v>
      </c>
      <c r="C247" s="4" t="s">
        <v>257</v>
      </c>
      <c r="D247" s="6">
        <v>15068</v>
      </c>
      <c r="E247" s="497">
        <v>0</v>
      </c>
      <c r="F247" s="497">
        <v>0</v>
      </c>
      <c r="G247" s="497">
        <v>0</v>
      </c>
      <c r="H247" s="497">
        <v>0</v>
      </c>
      <c r="I247" s="497">
        <v>0</v>
      </c>
      <c r="J247" s="497">
        <v>4592</v>
      </c>
      <c r="K247" s="497">
        <v>1336</v>
      </c>
      <c r="L247" s="502">
        <v>0</v>
      </c>
      <c r="M247" s="502">
        <v>0</v>
      </c>
      <c r="N247" s="497">
        <v>5928</v>
      </c>
    </row>
    <row r="248" spans="1:14" ht="15" thickBot="1" x14ac:dyDescent="0.35">
      <c r="A248" s="4" t="s">
        <v>3344</v>
      </c>
      <c r="B248" s="3" t="s">
        <v>269</v>
      </c>
      <c r="C248" s="4" t="s">
        <v>257</v>
      </c>
      <c r="D248" s="6">
        <v>13894</v>
      </c>
      <c r="E248" s="497">
        <v>0</v>
      </c>
      <c r="F248" s="497">
        <v>0</v>
      </c>
      <c r="G248" s="497">
        <v>255292</v>
      </c>
      <c r="H248" s="497">
        <v>0</v>
      </c>
      <c r="I248" s="497">
        <v>255292</v>
      </c>
      <c r="J248" s="497">
        <v>1452</v>
      </c>
      <c r="K248" s="497">
        <v>1295</v>
      </c>
      <c r="L248" s="497">
        <v>0</v>
      </c>
      <c r="M248" s="497">
        <v>0</v>
      </c>
      <c r="N248" s="497">
        <v>2747</v>
      </c>
    </row>
    <row r="249" spans="1:14" ht="15" thickBot="1" x14ac:dyDescent="0.35">
      <c r="A249" s="4" t="s">
        <v>3345</v>
      </c>
      <c r="B249" s="3" t="s">
        <v>270</v>
      </c>
      <c r="C249" s="4" t="s">
        <v>257</v>
      </c>
      <c r="D249" s="6">
        <v>15010</v>
      </c>
      <c r="E249" s="497">
        <v>0</v>
      </c>
      <c r="F249" s="497">
        <v>0</v>
      </c>
      <c r="G249" s="497">
        <v>0</v>
      </c>
      <c r="H249" s="497">
        <v>0</v>
      </c>
      <c r="I249" s="497">
        <v>0</v>
      </c>
      <c r="J249" s="497">
        <v>52443</v>
      </c>
      <c r="K249" s="502">
        <v>0</v>
      </c>
      <c r="L249" s="497">
        <v>13654</v>
      </c>
      <c r="M249" s="502">
        <v>0</v>
      </c>
      <c r="N249" s="497">
        <v>66097</v>
      </c>
    </row>
    <row r="250" spans="1:14" ht="15" thickBot="1" x14ac:dyDescent="0.35">
      <c r="A250" s="4" t="s">
        <v>3346</v>
      </c>
      <c r="B250" s="3" t="s">
        <v>271</v>
      </c>
      <c r="C250" s="4" t="s">
        <v>257</v>
      </c>
      <c r="D250" s="6">
        <v>12982</v>
      </c>
      <c r="E250" s="497">
        <v>0</v>
      </c>
      <c r="F250" s="497">
        <v>0</v>
      </c>
      <c r="G250" s="497">
        <v>221990</v>
      </c>
      <c r="H250" s="497">
        <v>0</v>
      </c>
      <c r="I250" s="497">
        <v>221990</v>
      </c>
      <c r="J250" s="497">
        <v>30849</v>
      </c>
      <c r="K250" s="497">
        <v>1059</v>
      </c>
      <c r="L250" s="497">
        <v>220291</v>
      </c>
      <c r="M250" s="502">
        <v>0</v>
      </c>
      <c r="N250" s="497">
        <v>252199</v>
      </c>
    </row>
    <row r="251" spans="1:14" ht="15" thickBot="1" x14ac:dyDescent="0.35">
      <c r="A251" s="4" t="s">
        <v>3347</v>
      </c>
      <c r="B251" s="3" t="s">
        <v>272</v>
      </c>
      <c r="C251" s="4" t="s">
        <v>257</v>
      </c>
      <c r="D251" s="6">
        <v>14854</v>
      </c>
      <c r="E251" s="497">
        <v>0</v>
      </c>
      <c r="F251" s="497">
        <v>0</v>
      </c>
      <c r="G251" s="497">
        <v>0</v>
      </c>
      <c r="H251" s="497">
        <v>0</v>
      </c>
      <c r="I251" s="497">
        <v>0</v>
      </c>
      <c r="J251" s="502">
        <v>0</v>
      </c>
      <c r="K251" s="502">
        <v>0</v>
      </c>
      <c r="L251" s="502">
        <v>0</v>
      </c>
      <c r="M251" s="502">
        <v>0</v>
      </c>
      <c r="N251" s="502">
        <v>0</v>
      </c>
    </row>
    <row r="252" spans="1:14" ht="15" thickBot="1" x14ac:dyDescent="0.35">
      <c r="A252" s="4" t="s">
        <v>3348</v>
      </c>
      <c r="B252" s="3" t="s">
        <v>273</v>
      </c>
      <c r="C252" s="4" t="s">
        <v>257</v>
      </c>
      <c r="D252" s="6">
        <v>14074</v>
      </c>
      <c r="E252" s="497">
        <v>0</v>
      </c>
      <c r="F252" s="497">
        <v>0</v>
      </c>
      <c r="G252" s="497">
        <v>0</v>
      </c>
      <c r="H252" s="497">
        <v>0</v>
      </c>
      <c r="I252" s="497">
        <v>0</v>
      </c>
      <c r="J252" s="497">
        <v>6187</v>
      </c>
      <c r="K252" s="497">
        <v>0</v>
      </c>
      <c r="L252" s="497">
        <v>16051</v>
      </c>
      <c r="M252" s="497">
        <v>22027</v>
      </c>
      <c r="N252" s="497">
        <v>44265</v>
      </c>
    </row>
    <row r="253" spans="1:14" ht="15" thickBot="1" x14ac:dyDescent="0.35">
      <c r="A253" s="4" t="s">
        <v>3349</v>
      </c>
      <c r="B253" s="3" t="s">
        <v>274</v>
      </c>
      <c r="C253" s="4" t="s">
        <v>257</v>
      </c>
      <c r="D253" s="6">
        <v>19591</v>
      </c>
      <c r="E253" s="497">
        <v>0</v>
      </c>
      <c r="F253" s="497">
        <v>0</v>
      </c>
      <c r="G253" s="497">
        <v>0</v>
      </c>
      <c r="H253" s="497">
        <v>0</v>
      </c>
      <c r="I253" s="497">
        <v>0</v>
      </c>
      <c r="J253" s="497">
        <v>8669</v>
      </c>
      <c r="K253" s="497">
        <v>3415</v>
      </c>
      <c r="L253" s="497">
        <v>0</v>
      </c>
      <c r="M253" s="497">
        <v>0</v>
      </c>
      <c r="N253" s="497">
        <v>12084</v>
      </c>
    </row>
    <row r="254" spans="1:14" ht="15" thickBot="1" x14ac:dyDescent="0.35">
      <c r="A254" s="4" t="s">
        <v>3350</v>
      </c>
      <c r="B254" s="3" t="s">
        <v>275</v>
      </c>
      <c r="C254" s="4" t="s">
        <v>257</v>
      </c>
      <c r="D254" s="6">
        <v>13306</v>
      </c>
      <c r="E254" s="497">
        <v>0</v>
      </c>
      <c r="F254" s="497">
        <v>0</v>
      </c>
      <c r="G254" s="497">
        <v>0</v>
      </c>
      <c r="H254" s="497">
        <v>0</v>
      </c>
      <c r="I254" s="497">
        <v>0</v>
      </c>
      <c r="J254" s="497">
        <v>8695</v>
      </c>
      <c r="K254" s="497">
        <v>9593</v>
      </c>
      <c r="L254" s="497">
        <v>34072</v>
      </c>
      <c r="M254" s="497">
        <v>0</v>
      </c>
      <c r="N254" s="497">
        <v>52360</v>
      </c>
    </row>
    <row r="255" spans="1:14" ht="15" thickBot="1" x14ac:dyDescent="0.35">
      <c r="A255" s="4" t="s">
        <v>3351</v>
      </c>
      <c r="B255" s="3" t="s">
        <v>276</v>
      </c>
      <c r="C255" s="4" t="s">
        <v>257</v>
      </c>
      <c r="D255" s="6">
        <v>25830</v>
      </c>
      <c r="E255" s="497">
        <v>0</v>
      </c>
      <c r="F255" s="497">
        <v>0</v>
      </c>
      <c r="G255" s="497">
        <v>0</v>
      </c>
      <c r="H255" s="497">
        <v>0</v>
      </c>
      <c r="I255" s="497">
        <v>0</v>
      </c>
      <c r="J255" s="497">
        <v>982</v>
      </c>
      <c r="K255" s="497">
        <v>0</v>
      </c>
      <c r="L255" s="497">
        <v>0</v>
      </c>
      <c r="M255" s="497">
        <v>0</v>
      </c>
      <c r="N255" s="497">
        <v>982</v>
      </c>
    </row>
    <row r="256" spans="1:14" ht="15" thickBot="1" x14ac:dyDescent="0.35">
      <c r="A256" s="4" t="s">
        <v>3352</v>
      </c>
      <c r="B256" s="3" t="s">
        <v>277</v>
      </c>
      <c r="C256" s="4" t="s">
        <v>257</v>
      </c>
      <c r="D256" s="6">
        <v>14230</v>
      </c>
      <c r="E256" s="497">
        <v>0</v>
      </c>
      <c r="F256" s="497">
        <v>0</v>
      </c>
      <c r="G256" s="497">
        <v>0</v>
      </c>
      <c r="H256" s="497">
        <v>1552</v>
      </c>
      <c r="I256" s="497">
        <v>1552</v>
      </c>
      <c r="J256" s="497">
        <v>0</v>
      </c>
      <c r="K256" s="497">
        <v>3279</v>
      </c>
      <c r="L256" s="497">
        <v>2738</v>
      </c>
      <c r="M256" s="497">
        <v>0</v>
      </c>
      <c r="N256" s="497">
        <v>6017</v>
      </c>
    </row>
    <row r="257" spans="1:14" ht="15" thickBot="1" x14ac:dyDescent="0.35">
      <c r="A257" s="4" t="s">
        <v>3353</v>
      </c>
      <c r="B257" s="3" t="s">
        <v>278</v>
      </c>
      <c r="C257" s="4" t="s">
        <v>257</v>
      </c>
      <c r="D257" s="6">
        <v>19900</v>
      </c>
      <c r="E257" s="497">
        <v>0</v>
      </c>
      <c r="F257" s="497">
        <v>0</v>
      </c>
      <c r="G257" s="497">
        <v>0</v>
      </c>
      <c r="H257" s="497">
        <v>0</v>
      </c>
      <c r="I257" s="497">
        <v>0</v>
      </c>
      <c r="J257" s="497">
        <v>0</v>
      </c>
      <c r="K257" s="497">
        <v>0</v>
      </c>
      <c r="L257" s="497">
        <v>0</v>
      </c>
      <c r="M257" s="497">
        <v>0</v>
      </c>
      <c r="N257" s="497">
        <v>0</v>
      </c>
    </row>
    <row r="258" spans="1:14" ht="15" thickBot="1" x14ac:dyDescent="0.35">
      <c r="A258" s="4" t="s">
        <v>3354</v>
      </c>
      <c r="B258" s="3" t="s">
        <v>279</v>
      </c>
      <c r="C258" s="4" t="s">
        <v>257</v>
      </c>
      <c r="D258" s="6">
        <v>17626</v>
      </c>
      <c r="E258" s="497">
        <v>0</v>
      </c>
      <c r="F258" s="497">
        <v>0</v>
      </c>
      <c r="G258" s="497">
        <v>0</v>
      </c>
      <c r="H258" s="497">
        <v>0</v>
      </c>
      <c r="I258" s="497">
        <v>0</v>
      </c>
      <c r="J258" s="497">
        <v>0</v>
      </c>
      <c r="K258" s="497">
        <v>0</v>
      </c>
      <c r="L258" s="497">
        <v>0</v>
      </c>
      <c r="M258" s="497">
        <v>0</v>
      </c>
      <c r="N258" s="497">
        <v>0</v>
      </c>
    </row>
    <row r="259" spans="1:14" ht="15" thickBot="1" x14ac:dyDescent="0.35">
      <c r="A259" s="4" t="s">
        <v>3355</v>
      </c>
      <c r="B259" s="3" t="s">
        <v>280</v>
      </c>
      <c r="C259" s="4" t="s">
        <v>257</v>
      </c>
      <c r="D259" s="6">
        <v>13167</v>
      </c>
      <c r="E259" s="497">
        <v>0</v>
      </c>
      <c r="F259" s="497">
        <v>0</v>
      </c>
      <c r="G259" s="497">
        <v>0</v>
      </c>
      <c r="H259" s="497">
        <v>0</v>
      </c>
      <c r="I259" s="497">
        <v>0</v>
      </c>
      <c r="J259" s="497">
        <v>27265</v>
      </c>
      <c r="K259" s="497">
        <v>150</v>
      </c>
      <c r="L259" s="497">
        <v>0</v>
      </c>
      <c r="M259" s="497">
        <v>0</v>
      </c>
      <c r="N259" s="497">
        <v>27415</v>
      </c>
    </row>
    <row r="260" spans="1:14" ht="15" thickBot="1" x14ac:dyDescent="0.35">
      <c r="A260" s="4" t="s">
        <v>3356</v>
      </c>
      <c r="B260" s="3" t="s">
        <v>281</v>
      </c>
      <c r="C260" s="4" t="s">
        <v>257</v>
      </c>
      <c r="D260" s="6">
        <v>17068</v>
      </c>
      <c r="E260" s="497">
        <v>0</v>
      </c>
      <c r="F260" s="497">
        <v>0</v>
      </c>
      <c r="G260" s="497">
        <v>0</v>
      </c>
      <c r="H260" s="497">
        <v>0</v>
      </c>
      <c r="I260" s="497">
        <v>0</v>
      </c>
      <c r="J260" s="497">
        <v>10000</v>
      </c>
      <c r="K260" s="497">
        <v>23173</v>
      </c>
      <c r="L260" s="497">
        <v>0</v>
      </c>
      <c r="M260" s="497">
        <v>0</v>
      </c>
      <c r="N260" s="497">
        <v>33173</v>
      </c>
    </row>
    <row r="261" spans="1:14" ht="15" thickBot="1" x14ac:dyDescent="0.35">
      <c r="A261" s="4" t="s">
        <v>3357</v>
      </c>
      <c r="B261" s="3" t="s">
        <v>282</v>
      </c>
      <c r="C261" s="4" t="s">
        <v>257</v>
      </c>
      <c r="D261" s="6">
        <v>14480</v>
      </c>
      <c r="E261" s="497">
        <v>0</v>
      </c>
      <c r="F261" s="497">
        <v>0</v>
      </c>
      <c r="G261" s="497">
        <v>0</v>
      </c>
      <c r="H261" s="497">
        <v>0</v>
      </c>
      <c r="I261" s="497">
        <v>0</v>
      </c>
      <c r="J261" s="497">
        <v>0</v>
      </c>
      <c r="K261" s="497">
        <v>6149</v>
      </c>
      <c r="L261" s="497">
        <v>0</v>
      </c>
      <c r="M261" s="497">
        <v>0</v>
      </c>
      <c r="N261" s="497">
        <v>6149</v>
      </c>
    </row>
    <row r="262" spans="1:14" ht="15" thickBot="1" x14ac:dyDescent="0.35">
      <c r="A262" s="4" t="s">
        <v>3358</v>
      </c>
      <c r="B262" s="3" t="s">
        <v>283</v>
      </c>
      <c r="C262" s="4" t="s">
        <v>257</v>
      </c>
      <c r="D262" s="6">
        <v>13326</v>
      </c>
      <c r="E262" s="497">
        <v>0</v>
      </c>
      <c r="F262" s="497">
        <v>0</v>
      </c>
      <c r="G262" s="497">
        <v>0</v>
      </c>
      <c r="H262" s="497">
        <v>37420</v>
      </c>
      <c r="I262" s="497">
        <v>37420</v>
      </c>
      <c r="J262" s="497">
        <v>15463</v>
      </c>
      <c r="K262" s="497">
        <v>15816</v>
      </c>
      <c r="L262" s="497">
        <v>6141</v>
      </c>
      <c r="M262" s="497">
        <v>0</v>
      </c>
      <c r="N262" s="497">
        <v>37420</v>
      </c>
    </row>
    <row r="263" spans="1:14" ht="15" thickBot="1" x14ac:dyDescent="0.35">
      <c r="A263" s="4" t="s">
        <v>3359</v>
      </c>
      <c r="B263" s="3" t="s">
        <v>284</v>
      </c>
      <c r="C263" s="4" t="s">
        <v>257</v>
      </c>
      <c r="D263" s="6">
        <v>25692</v>
      </c>
      <c r="E263" s="497">
        <v>0</v>
      </c>
      <c r="F263" s="497">
        <v>0</v>
      </c>
      <c r="G263" s="497">
        <v>1127</v>
      </c>
      <c r="H263" s="497">
        <v>0</v>
      </c>
      <c r="I263" s="497">
        <v>1127</v>
      </c>
      <c r="J263" s="497">
        <v>0</v>
      </c>
      <c r="K263" s="497">
        <v>2880</v>
      </c>
      <c r="L263" s="497">
        <v>8041</v>
      </c>
      <c r="M263" s="497">
        <v>0</v>
      </c>
      <c r="N263" s="497">
        <v>10921</v>
      </c>
    </row>
    <row r="264" spans="1:14" ht="15" thickBot="1" x14ac:dyDescent="0.35">
      <c r="A264" s="4" t="s">
        <v>3360</v>
      </c>
      <c r="B264" s="3" t="s">
        <v>285</v>
      </c>
      <c r="C264" s="4" t="s">
        <v>257</v>
      </c>
      <c r="D264" s="6">
        <v>15959</v>
      </c>
      <c r="E264" s="497">
        <v>0</v>
      </c>
      <c r="F264" s="497">
        <v>0</v>
      </c>
      <c r="G264" s="497">
        <v>22829</v>
      </c>
      <c r="H264" s="497">
        <v>0</v>
      </c>
      <c r="I264" s="497">
        <v>22829</v>
      </c>
      <c r="J264" s="497">
        <v>0</v>
      </c>
      <c r="K264" s="497">
        <v>18900</v>
      </c>
      <c r="L264" s="497">
        <v>3929</v>
      </c>
      <c r="M264" s="497">
        <v>0</v>
      </c>
      <c r="N264" s="497">
        <v>22829</v>
      </c>
    </row>
    <row r="265" spans="1:14" ht="15" thickBot="1" x14ac:dyDescent="0.35">
      <c r="A265" s="4" t="s">
        <v>3361</v>
      </c>
      <c r="B265" s="3" t="s">
        <v>286</v>
      </c>
      <c r="C265" s="4" t="s">
        <v>257</v>
      </c>
      <c r="D265" s="6">
        <v>21165</v>
      </c>
      <c r="E265" s="497">
        <v>0</v>
      </c>
      <c r="F265" s="497">
        <v>0</v>
      </c>
      <c r="G265" s="497">
        <v>0</v>
      </c>
      <c r="H265" s="497">
        <v>0</v>
      </c>
      <c r="I265" s="497">
        <v>0</v>
      </c>
      <c r="J265" s="497">
        <v>945</v>
      </c>
      <c r="K265" s="497">
        <v>1576</v>
      </c>
      <c r="L265" s="497">
        <v>2065</v>
      </c>
      <c r="M265" s="497">
        <v>0</v>
      </c>
      <c r="N265" s="497">
        <v>4586</v>
      </c>
    </row>
    <row r="266" spans="1:14" ht="15" thickBot="1" x14ac:dyDescent="0.35">
      <c r="A266" s="4" t="s">
        <v>3362</v>
      </c>
      <c r="B266" s="3" t="s">
        <v>287</v>
      </c>
      <c r="C266" s="4" t="s">
        <v>257</v>
      </c>
      <c r="D266" s="6">
        <v>22423</v>
      </c>
      <c r="E266" s="497">
        <v>0</v>
      </c>
      <c r="F266" s="497">
        <v>0</v>
      </c>
      <c r="G266" s="497">
        <v>0</v>
      </c>
      <c r="H266" s="497">
        <v>0</v>
      </c>
      <c r="I266" s="497">
        <v>0</v>
      </c>
      <c r="J266" s="497">
        <v>0</v>
      </c>
      <c r="K266" s="497">
        <v>0</v>
      </c>
      <c r="L266" s="497">
        <v>0</v>
      </c>
      <c r="M266" s="497">
        <v>0</v>
      </c>
      <c r="N266" s="497">
        <v>0</v>
      </c>
    </row>
    <row r="267" spans="1:14" ht="15" thickBot="1" x14ac:dyDescent="0.35">
      <c r="A267" s="4" t="s">
        <v>3363</v>
      </c>
      <c r="B267" s="3" t="s">
        <v>288</v>
      </c>
      <c r="C267" s="4" t="s">
        <v>257</v>
      </c>
      <c r="D267" s="6">
        <v>14236</v>
      </c>
      <c r="E267" s="497">
        <v>0</v>
      </c>
      <c r="F267" s="497">
        <v>0</v>
      </c>
      <c r="G267" s="497">
        <v>0</v>
      </c>
      <c r="H267" s="497">
        <v>0</v>
      </c>
      <c r="I267" s="497">
        <v>0</v>
      </c>
      <c r="J267" s="497">
        <v>24630</v>
      </c>
      <c r="K267" s="502">
        <v>0</v>
      </c>
      <c r="L267" s="502">
        <v>0</v>
      </c>
      <c r="M267" s="502">
        <v>0</v>
      </c>
      <c r="N267" s="497">
        <v>24630</v>
      </c>
    </row>
    <row r="268" spans="1:14" ht="15" thickBot="1" x14ac:dyDescent="0.35">
      <c r="A268" s="4" t="s">
        <v>3364</v>
      </c>
      <c r="B268" s="3" t="s">
        <v>290</v>
      </c>
      <c r="C268" s="4" t="s">
        <v>257</v>
      </c>
      <c r="D268" s="6">
        <v>24587</v>
      </c>
      <c r="E268" s="497">
        <v>0</v>
      </c>
      <c r="F268" s="497">
        <v>0</v>
      </c>
      <c r="G268" s="497">
        <v>0</v>
      </c>
      <c r="H268" s="497">
        <v>0</v>
      </c>
      <c r="I268" s="497">
        <v>0</v>
      </c>
      <c r="J268" s="497">
        <v>0</v>
      </c>
      <c r="K268" s="497">
        <v>0</v>
      </c>
      <c r="L268" s="497">
        <v>0</v>
      </c>
      <c r="M268" s="497">
        <v>0</v>
      </c>
      <c r="N268" s="497">
        <v>0</v>
      </c>
    </row>
    <row r="269" spans="1:14" ht="15" thickBot="1" x14ac:dyDescent="0.35">
      <c r="A269" s="4" t="s">
        <v>3365</v>
      </c>
      <c r="B269" s="3" t="s">
        <v>291</v>
      </c>
      <c r="C269" s="4" t="s">
        <v>257</v>
      </c>
      <c r="D269" s="6">
        <v>13233</v>
      </c>
      <c r="E269" s="497">
        <v>2794</v>
      </c>
      <c r="F269" s="497">
        <v>0</v>
      </c>
      <c r="G269" s="497">
        <v>0</v>
      </c>
      <c r="H269" s="497">
        <v>623</v>
      </c>
      <c r="I269" s="497">
        <v>3417</v>
      </c>
      <c r="J269" s="502">
        <v>0</v>
      </c>
      <c r="K269" s="497">
        <v>44059</v>
      </c>
      <c r="L269" s="497">
        <v>35069</v>
      </c>
      <c r="M269" s="497">
        <v>15586</v>
      </c>
      <c r="N269" s="497">
        <v>94714</v>
      </c>
    </row>
    <row r="270" spans="1:14" ht="15" thickBot="1" x14ac:dyDescent="0.35">
      <c r="A270" s="4" t="s">
        <v>3366</v>
      </c>
      <c r="B270" s="3" t="s">
        <v>292</v>
      </c>
      <c r="C270" s="4" t="s">
        <v>257</v>
      </c>
      <c r="D270" s="6">
        <v>16422</v>
      </c>
      <c r="E270" s="497">
        <v>0</v>
      </c>
      <c r="F270" s="497">
        <v>0</v>
      </c>
      <c r="G270" s="497">
        <v>0</v>
      </c>
      <c r="H270" s="497">
        <v>0</v>
      </c>
      <c r="I270" s="497">
        <v>0</v>
      </c>
      <c r="J270" s="497">
        <v>0</v>
      </c>
      <c r="K270" s="497">
        <v>6634</v>
      </c>
      <c r="L270" s="497">
        <v>0</v>
      </c>
      <c r="M270" s="497">
        <v>0</v>
      </c>
      <c r="N270" s="497">
        <v>6634</v>
      </c>
    </row>
    <row r="271" spans="1:14" ht="15" thickBot="1" x14ac:dyDescent="0.35">
      <c r="A271" s="4" t="s">
        <v>3367</v>
      </c>
      <c r="B271" s="3" t="s">
        <v>293</v>
      </c>
      <c r="C271" s="4" t="s">
        <v>257</v>
      </c>
      <c r="D271" s="6">
        <v>19202</v>
      </c>
      <c r="E271" s="497">
        <v>0</v>
      </c>
      <c r="F271" s="497">
        <v>0</v>
      </c>
      <c r="G271" s="497">
        <v>0</v>
      </c>
      <c r="H271" s="497">
        <v>0</v>
      </c>
      <c r="I271" s="497">
        <v>0</v>
      </c>
      <c r="J271" s="497">
        <v>0</v>
      </c>
      <c r="K271" s="497">
        <v>0</v>
      </c>
      <c r="L271" s="497">
        <v>0</v>
      </c>
      <c r="M271" s="497">
        <v>0</v>
      </c>
      <c r="N271" s="497">
        <v>0</v>
      </c>
    </row>
    <row r="272" spans="1:14" ht="15" thickBot="1" x14ac:dyDescent="0.35">
      <c r="A272" s="4" t="s">
        <v>3368</v>
      </c>
      <c r="B272" s="3" t="s">
        <v>294</v>
      </c>
      <c r="C272" s="4" t="s">
        <v>257</v>
      </c>
      <c r="D272" s="6">
        <v>23088</v>
      </c>
      <c r="E272" s="497">
        <v>0</v>
      </c>
      <c r="F272" s="497">
        <v>6742</v>
      </c>
      <c r="G272" s="497">
        <v>61864</v>
      </c>
      <c r="H272" s="497">
        <v>17808</v>
      </c>
      <c r="I272" s="497">
        <v>86414</v>
      </c>
      <c r="J272" s="497">
        <v>0</v>
      </c>
      <c r="K272" s="497">
        <v>0</v>
      </c>
      <c r="L272" s="497">
        <v>0</v>
      </c>
      <c r="M272" s="497">
        <v>0</v>
      </c>
      <c r="N272" s="497">
        <v>0</v>
      </c>
    </row>
    <row r="273" spans="1:14" ht="15" thickBot="1" x14ac:dyDescent="0.35">
      <c r="A273" s="4" t="s">
        <v>3369</v>
      </c>
      <c r="B273" s="3" t="s">
        <v>295</v>
      </c>
      <c r="C273" s="4" t="s">
        <v>257</v>
      </c>
      <c r="D273" s="6">
        <v>15322</v>
      </c>
      <c r="E273" s="497">
        <v>0</v>
      </c>
      <c r="F273" s="497">
        <v>0</v>
      </c>
      <c r="G273" s="497">
        <v>0</v>
      </c>
      <c r="H273" s="497">
        <v>0</v>
      </c>
      <c r="I273" s="497">
        <v>0</v>
      </c>
      <c r="J273" s="497">
        <v>0</v>
      </c>
      <c r="K273" s="497">
        <v>0</v>
      </c>
      <c r="L273" s="497">
        <v>0</v>
      </c>
      <c r="M273" s="497">
        <v>0</v>
      </c>
      <c r="N273" s="497">
        <v>0</v>
      </c>
    </row>
    <row r="274" spans="1:14" ht="15" thickBot="1" x14ac:dyDescent="0.35">
      <c r="A274" s="4" t="s">
        <v>3370</v>
      </c>
      <c r="B274" s="3" t="s">
        <v>296</v>
      </c>
      <c r="C274" s="4" t="s">
        <v>257</v>
      </c>
      <c r="D274" s="6">
        <v>23096</v>
      </c>
      <c r="E274" s="497">
        <v>0</v>
      </c>
      <c r="F274" s="497">
        <v>0</v>
      </c>
      <c r="G274" s="497">
        <v>0</v>
      </c>
      <c r="H274" s="497">
        <v>0</v>
      </c>
      <c r="I274" s="497">
        <v>0</v>
      </c>
      <c r="J274" s="497">
        <v>0</v>
      </c>
      <c r="K274" s="497">
        <v>0</v>
      </c>
      <c r="L274" s="497">
        <v>0</v>
      </c>
      <c r="M274" s="497">
        <v>0</v>
      </c>
      <c r="N274" s="497">
        <v>0</v>
      </c>
    </row>
    <row r="275" spans="1:14" ht="15" thickBot="1" x14ac:dyDescent="0.35">
      <c r="A275" s="4" t="s">
        <v>3371</v>
      </c>
      <c r="B275" s="3" t="s">
        <v>297</v>
      </c>
      <c r="C275" s="4" t="s">
        <v>257</v>
      </c>
      <c r="D275" s="6">
        <v>21871</v>
      </c>
      <c r="E275" s="497">
        <v>0</v>
      </c>
      <c r="F275" s="497">
        <v>0</v>
      </c>
      <c r="G275" s="497">
        <v>0</v>
      </c>
      <c r="H275" s="497">
        <v>0</v>
      </c>
      <c r="I275" s="497">
        <v>0</v>
      </c>
      <c r="J275" s="497">
        <v>2124</v>
      </c>
      <c r="K275" s="497">
        <v>3593</v>
      </c>
      <c r="L275" s="497">
        <v>0</v>
      </c>
      <c r="M275" s="497">
        <v>7850</v>
      </c>
      <c r="N275" s="497">
        <v>13567</v>
      </c>
    </row>
    <row r="276" spans="1:14" ht="15" thickBot="1" x14ac:dyDescent="0.35">
      <c r="A276" s="4" t="s">
        <v>3372</v>
      </c>
      <c r="B276" s="3" t="s">
        <v>298</v>
      </c>
      <c r="C276" s="4" t="s">
        <v>257</v>
      </c>
      <c r="D276" s="6">
        <v>13600</v>
      </c>
      <c r="E276" s="497">
        <v>0</v>
      </c>
      <c r="F276" s="497">
        <v>0</v>
      </c>
      <c r="G276" s="497">
        <v>0</v>
      </c>
      <c r="H276" s="497">
        <v>100000</v>
      </c>
      <c r="I276" s="497">
        <v>100000</v>
      </c>
      <c r="J276" s="497">
        <v>0</v>
      </c>
      <c r="K276" s="497">
        <v>0</v>
      </c>
      <c r="L276" s="497">
        <v>59820</v>
      </c>
      <c r="M276" s="497">
        <v>0</v>
      </c>
      <c r="N276" s="497">
        <v>59820</v>
      </c>
    </row>
    <row r="277" spans="1:14" ht="15" thickBot="1" x14ac:dyDescent="0.35">
      <c r="A277" s="4" t="s">
        <v>3373</v>
      </c>
      <c r="B277" s="3" t="s">
        <v>299</v>
      </c>
      <c r="C277" s="4" t="s">
        <v>257</v>
      </c>
      <c r="D277" s="6">
        <v>17153</v>
      </c>
      <c r="E277" s="497">
        <v>0</v>
      </c>
      <c r="F277" s="497">
        <v>0</v>
      </c>
      <c r="G277" s="497">
        <v>0</v>
      </c>
      <c r="H277" s="497">
        <v>0</v>
      </c>
      <c r="I277" s="497">
        <v>0</v>
      </c>
      <c r="J277" s="497">
        <v>2000</v>
      </c>
      <c r="K277" s="497">
        <v>1200</v>
      </c>
      <c r="L277" s="497">
        <v>1084</v>
      </c>
      <c r="M277" s="497">
        <v>0</v>
      </c>
      <c r="N277" s="497">
        <v>4284</v>
      </c>
    </row>
    <row r="278" spans="1:14" ht="15" thickBot="1" x14ac:dyDescent="0.35">
      <c r="A278" s="4" t="s">
        <v>3374</v>
      </c>
      <c r="B278" s="3" t="s">
        <v>300</v>
      </c>
      <c r="C278" s="4" t="s">
        <v>257</v>
      </c>
      <c r="D278" s="6">
        <v>25369</v>
      </c>
      <c r="E278" s="497">
        <v>0</v>
      </c>
      <c r="F278" s="497">
        <v>0</v>
      </c>
      <c r="G278" s="497">
        <v>0</v>
      </c>
      <c r="H278" s="497">
        <v>0</v>
      </c>
      <c r="I278" s="497">
        <v>0</v>
      </c>
      <c r="J278" s="497">
        <v>0</v>
      </c>
      <c r="K278" s="497">
        <v>0</v>
      </c>
      <c r="L278" s="497">
        <v>0</v>
      </c>
      <c r="M278" s="497">
        <v>0</v>
      </c>
      <c r="N278" s="497">
        <v>0</v>
      </c>
    </row>
    <row r="279" spans="1:14" ht="15" thickBot="1" x14ac:dyDescent="0.35">
      <c r="A279" s="4" t="s">
        <v>3375</v>
      </c>
      <c r="B279" s="3" t="s">
        <v>301</v>
      </c>
      <c r="C279" s="4" t="s">
        <v>257</v>
      </c>
      <c r="D279" s="6">
        <v>22258</v>
      </c>
      <c r="E279" s="497">
        <v>0</v>
      </c>
      <c r="F279" s="497">
        <v>0</v>
      </c>
      <c r="G279" s="497">
        <v>0</v>
      </c>
      <c r="H279" s="497">
        <v>0</v>
      </c>
      <c r="I279" s="497">
        <v>0</v>
      </c>
      <c r="J279" s="497">
        <v>18380</v>
      </c>
      <c r="K279" s="502">
        <v>0</v>
      </c>
      <c r="L279" s="502">
        <v>0</v>
      </c>
      <c r="M279" s="502">
        <v>0</v>
      </c>
      <c r="N279" s="497">
        <v>18380</v>
      </c>
    </row>
    <row r="280" spans="1:14" ht="15" thickBot="1" x14ac:dyDescent="0.35">
      <c r="A280" s="4" t="s">
        <v>3376</v>
      </c>
      <c r="B280" s="3" t="s">
        <v>302</v>
      </c>
      <c r="C280" s="4" t="s">
        <v>257</v>
      </c>
      <c r="D280" s="6">
        <v>14545</v>
      </c>
      <c r="E280" s="497">
        <v>0</v>
      </c>
      <c r="F280" s="497">
        <v>0</v>
      </c>
      <c r="G280" s="497">
        <v>0</v>
      </c>
      <c r="H280" s="497">
        <v>0</v>
      </c>
      <c r="I280" s="497">
        <v>0</v>
      </c>
      <c r="J280" s="497">
        <v>0</v>
      </c>
      <c r="K280" s="497">
        <v>0</v>
      </c>
      <c r="L280" s="497">
        <v>0</v>
      </c>
      <c r="M280" s="497">
        <v>0</v>
      </c>
      <c r="N280" s="497">
        <v>0</v>
      </c>
    </row>
    <row r="281" spans="1:14" ht="15" thickBot="1" x14ac:dyDescent="0.35">
      <c r="A281" s="4" t="s">
        <v>3377</v>
      </c>
      <c r="B281" s="3" t="s">
        <v>303</v>
      </c>
      <c r="C281" s="4" t="s">
        <v>257</v>
      </c>
      <c r="D281" s="6">
        <v>13452</v>
      </c>
      <c r="E281" s="497">
        <v>0</v>
      </c>
      <c r="F281" s="497">
        <v>0</v>
      </c>
      <c r="G281" s="497">
        <v>0</v>
      </c>
      <c r="H281" s="497">
        <v>0</v>
      </c>
      <c r="I281" s="497">
        <v>0</v>
      </c>
      <c r="J281" s="497">
        <v>24957</v>
      </c>
      <c r="K281" s="497">
        <v>2173</v>
      </c>
      <c r="L281" s="497">
        <v>16234</v>
      </c>
      <c r="M281" s="497">
        <v>0</v>
      </c>
      <c r="N281" s="497">
        <v>43364</v>
      </c>
    </row>
    <row r="282" spans="1:14" ht="15" thickBot="1" x14ac:dyDescent="0.35">
      <c r="A282" s="4" t="s">
        <v>3378</v>
      </c>
      <c r="B282" s="3" t="s">
        <v>304</v>
      </c>
      <c r="C282" s="4" t="s">
        <v>257</v>
      </c>
      <c r="D282" s="6">
        <v>22995</v>
      </c>
      <c r="E282" s="497">
        <v>0</v>
      </c>
      <c r="F282" s="497">
        <v>0</v>
      </c>
      <c r="G282" s="497">
        <v>0</v>
      </c>
      <c r="H282" s="497">
        <v>16499</v>
      </c>
      <c r="I282" s="497">
        <v>16499</v>
      </c>
      <c r="J282" s="497">
        <v>5757</v>
      </c>
      <c r="K282" s="497">
        <v>0</v>
      </c>
      <c r="L282" s="497">
        <v>0</v>
      </c>
      <c r="M282" s="497">
        <v>0</v>
      </c>
      <c r="N282" s="497">
        <v>5757</v>
      </c>
    </row>
    <row r="283" spans="1:14" ht="15" thickBot="1" x14ac:dyDescent="0.35">
      <c r="A283" s="4" t="s">
        <v>3379</v>
      </c>
      <c r="B283" s="3" t="s">
        <v>305</v>
      </c>
      <c r="C283" s="4" t="s">
        <v>257</v>
      </c>
      <c r="D283" s="6">
        <v>14948</v>
      </c>
      <c r="E283" s="497">
        <v>0</v>
      </c>
      <c r="F283" s="497">
        <v>0</v>
      </c>
      <c r="G283" s="497">
        <v>0</v>
      </c>
      <c r="H283" s="497">
        <v>0</v>
      </c>
      <c r="I283" s="497">
        <v>0</v>
      </c>
      <c r="J283" s="497">
        <v>0</v>
      </c>
      <c r="K283" s="497">
        <v>0</v>
      </c>
      <c r="L283" s="497">
        <v>4100</v>
      </c>
      <c r="M283" s="497">
        <v>0</v>
      </c>
      <c r="N283" s="497">
        <v>4100</v>
      </c>
    </row>
    <row r="284" spans="1:14" ht="15" thickBot="1" x14ac:dyDescent="0.35">
      <c r="A284" s="4" t="s">
        <v>3380</v>
      </c>
      <c r="B284" s="3" t="s">
        <v>306</v>
      </c>
      <c r="C284" s="4" t="s">
        <v>257</v>
      </c>
      <c r="D284" s="6">
        <v>18393</v>
      </c>
      <c r="E284" s="497">
        <v>0</v>
      </c>
      <c r="F284" s="497">
        <v>0</v>
      </c>
      <c r="G284" s="497">
        <v>23168</v>
      </c>
      <c r="H284" s="497">
        <v>125</v>
      </c>
      <c r="I284" s="497">
        <v>23293</v>
      </c>
      <c r="J284" s="497">
        <v>0</v>
      </c>
      <c r="K284" s="497">
        <v>0</v>
      </c>
      <c r="L284" s="497">
        <v>0</v>
      </c>
      <c r="M284" s="497">
        <v>23168</v>
      </c>
      <c r="N284" s="497">
        <v>23168</v>
      </c>
    </row>
    <row r="285" spans="1:14" ht="15" thickBot="1" x14ac:dyDescent="0.35">
      <c r="A285" s="4" t="s">
        <v>3381</v>
      </c>
      <c r="B285" s="3" t="s">
        <v>307</v>
      </c>
      <c r="C285" s="4" t="s">
        <v>257</v>
      </c>
      <c r="D285" s="6">
        <v>14384</v>
      </c>
      <c r="E285" s="497">
        <v>0</v>
      </c>
      <c r="F285" s="497">
        <v>0</v>
      </c>
      <c r="G285" s="497">
        <v>0</v>
      </c>
      <c r="H285" s="497">
        <v>0</v>
      </c>
      <c r="I285" s="497">
        <v>0</v>
      </c>
      <c r="J285" s="497">
        <v>0</v>
      </c>
      <c r="K285" s="497">
        <v>0</v>
      </c>
      <c r="L285" s="497">
        <v>0</v>
      </c>
      <c r="M285" s="497">
        <v>0</v>
      </c>
      <c r="N285" s="497">
        <v>0</v>
      </c>
    </row>
    <row r="286" spans="1:14" ht="15" thickBot="1" x14ac:dyDescent="0.35">
      <c r="A286" s="4" t="s">
        <v>3382</v>
      </c>
      <c r="B286" s="3" t="s">
        <v>308</v>
      </c>
      <c r="C286" s="4" t="s">
        <v>257</v>
      </c>
      <c r="D286" s="6">
        <v>17511</v>
      </c>
      <c r="E286" s="497">
        <v>0</v>
      </c>
      <c r="F286" s="497">
        <v>0</v>
      </c>
      <c r="G286" s="497">
        <v>0</v>
      </c>
      <c r="H286" s="497">
        <v>0</v>
      </c>
      <c r="I286" s="497">
        <v>0</v>
      </c>
      <c r="J286" s="497">
        <v>0</v>
      </c>
      <c r="K286" s="497">
        <v>0</v>
      </c>
      <c r="L286" s="497">
        <v>0</v>
      </c>
      <c r="M286" s="497">
        <v>227</v>
      </c>
      <c r="N286" s="497">
        <v>227</v>
      </c>
    </row>
    <row r="287" spans="1:14" ht="15" thickBot="1" x14ac:dyDescent="0.35">
      <c r="A287" s="4" t="s">
        <v>3383</v>
      </c>
      <c r="B287" s="3" t="s">
        <v>309</v>
      </c>
      <c r="C287" s="4" t="s">
        <v>257</v>
      </c>
      <c r="D287" s="6">
        <v>15736</v>
      </c>
      <c r="E287" s="497">
        <v>0</v>
      </c>
      <c r="F287" s="497">
        <v>0</v>
      </c>
      <c r="G287" s="497">
        <v>0</v>
      </c>
      <c r="H287" s="497">
        <v>0</v>
      </c>
      <c r="I287" s="497">
        <v>0</v>
      </c>
      <c r="J287" s="497">
        <v>0</v>
      </c>
      <c r="K287" s="497">
        <v>0</v>
      </c>
      <c r="L287" s="497">
        <v>0</v>
      </c>
      <c r="M287" s="497">
        <v>0</v>
      </c>
      <c r="N287" s="497">
        <v>0</v>
      </c>
    </row>
    <row r="288" spans="1:14" ht="15" thickBot="1" x14ac:dyDescent="0.35">
      <c r="A288" s="4" t="s">
        <v>3384</v>
      </c>
      <c r="B288" s="3" t="s">
        <v>310</v>
      </c>
      <c r="C288" s="4" t="s">
        <v>257</v>
      </c>
      <c r="D288" s="6">
        <v>13097</v>
      </c>
      <c r="E288" s="497">
        <v>0</v>
      </c>
      <c r="F288" s="497">
        <v>0</v>
      </c>
      <c r="G288" s="497">
        <v>0</v>
      </c>
      <c r="H288" s="497">
        <v>0</v>
      </c>
      <c r="I288" s="497">
        <v>0</v>
      </c>
      <c r="J288" s="497">
        <v>4000</v>
      </c>
      <c r="K288" s="497">
        <v>0</v>
      </c>
      <c r="L288" s="497">
        <v>34798</v>
      </c>
      <c r="M288" s="497">
        <v>0</v>
      </c>
      <c r="N288" s="497">
        <v>38798</v>
      </c>
    </row>
    <row r="289" spans="1:14" ht="15" thickBot="1" x14ac:dyDescent="0.35">
      <c r="A289" s="4" t="s">
        <v>3385</v>
      </c>
      <c r="B289" s="3" t="s">
        <v>311</v>
      </c>
      <c r="C289" s="4" t="s">
        <v>257</v>
      </c>
      <c r="D289" s="6">
        <v>22857</v>
      </c>
      <c r="E289" s="497">
        <v>0</v>
      </c>
      <c r="F289" s="497">
        <v>0</v>
      </c>
      <c r="G289" s="497">
        <v>0</v>
      </c>
      <c r="H289" s="497">
        <v>0</v>
      </c>
      <c r="I289" s="497">
        <v>0</v>
      </c>
      <c r="J289" s="497">
        <v>0</v>
      </c>
      <c r="K289" s="497">
        <v>0</v>
      </c>
      <c r="L289" s="497">
        <v>54180</v>
      </c>
      <c r="M289" s="497">
        <v>0</v>
      </c>
      <c r="N289" s="497">
        <v>54180</v>
      </c>
    </row>
    <row r="290" spans="1:14" ht="15" thickBot="1" x14ac:dyDescent="0.35">
      <c r="A290" s="4" t="s">
        <v>3386</v>
      </c>
      <c r="B290" s="3" t="s">
        <v>312</v>
      </c>
      <c r="C290" s="4" t="s">
        <v>257</v>
      </c>
      <c r="D290" s="6">
        <v>25686</v>
      </c>
      <c r="E290" s="497">
        <v>0</v>
      </c>
      <c r="F290" s="497">
        <v>0</v>
      </c>
      <c r="G290" s="497">
        <v>0</v>
      </c>
      <c r="H290" s="497">
        <v>0</v>
      </c>
      <c r="I290" s="497">
        <v>0</v>
      </c>
      <c r="J290" s="497">
        <v>0</v>
      </c>
      <c r="K290" s="497">
        <v>0</v>
      </c>
      <c r="L290" s="497">
        <v>0</v>
      </c>
      <c r="M290" s="497">
        <v>0</v>
      </c>
      <c r="N290" s="497">
        <v>0</v>
      </c>
    </row>
    <row r="291" spans="1:14" ht="15" thickBot="1" x14ac:dyDescent="0.35">
      <c r="A291" s="4" t="s">
        <v>3387</v>
      </c>
      <c r="B291" s="3" t="s">
        <v>313</v>
      </c>
      <c r="C291" s="4" t="s">
        <v>257</v>
      </c>
      <c r="D291" s="6">
        <v>11448</v>
      </c>
      <c r="E291" s="497">
        <v>0</v>
      </c>
      <c r="F291" s="497">
        <v>0</v>
      </c>
      <c r="G291" s="497">
        <v>0</v>
      </c>
      <c r="H291" s="497">
        <v>0</v>
      </c>
      <c r="I291" s="497">
        <v>0</v>
      </c>
      <c r="J291" s="497">
        <v>3700</v>
      </c>
      <c r="K291" s="497">
        <v>50</v>
      </c>
      <c r="L291" s="497">
        <v>0</v>
      </c>
      <c r="M291" s="497">
        <v>0</v>
      </c>
      <c r="N291" s="497">
        <v>3750</v>
      </c>
    </row>
    <row r="292" spans="1:14" ht="15" thickBot="1" x14ac:dyDescent="0.35">
      <c r="A292" s="4" t="s">
        <v>3388</v>
      </c>
      <c r="B292" s="3" t="s">
        <v>314</v>
      </c>
      <c r="C292" s="4" t="s">
        <v>257</v>
      </c>
      <c r="D292" s="6">
        <v>24164</v>
      </c>
      <c r="E292" s="497">
        <v>594</v>
      </c>
      <c r="F292" s="497">
        <v>0</v>
      </c>
      <c r="G292" s="497">
        <v>0</v>
      </c>
      <c r="H292" s="497">
        <v>0</v>
      </c>
      <c r="I292" s="497">
        <v>594</v>
      </c>
      <c r="J292" s="497">
        <v>1728</v>
      </c>
      <c r="K292" s="497">
        <v>19494</v>
      </c>
      <c r="L292" s="497">
        <v>26511</v>
      </c>
      <c r="M292" s="502">
        <v>0</v>
      </c>
      <c r="N292" s="497">
        <v>47733</v>
      </c>
    </row>
    <row r="293" spans="1:14" ht="15" thickBot="1" x14ac:dyDescent="0.35">
      <c r="A293" s="4" t="s">
        <v>3389</v>
      </c>
      <c r="B293" s="3" t="s">
        <v>315</v>
      </c>
      <c r="C293" s="4" t="s">
        <v>257</v>
      </c>
      <c r="D293" s="6">
        <v>14230</v>
      </c>
      <c r="E293" s="497">
        <v>0</v>
      </c>
      <c r="F293" s="497">
        <v>0</v>
      </c>
      <c r="G293" s="497">
        <v>24024</v>
      </c>
      <c r="H293" s="497">
        <v>31620</v>
      </c>
      <c r="I293" s="497">
        <v>55644</v>
      </c>
      <c r="J293" s="502">
        <v>0</v>
      </c>
      <c r="K293" s="497">
        <v>7413</v>
      </c>
      <c r="L293" s="502">
        <v>0</v>
      </c>
      <c r="M293" s="502">
        <v>0</v>
      </c>
      <c r="N293" s="497">
        <v>7413</v>
      </c>
    </row>
    <row r="294" spans="1:14" ht="15" thickBot="1" x14ac:dyDescent="0.35">
      <c r="A294" s="4" t="s">
        <v>3390</v>
      </c>
      <c r="B294" s="3" t="s">
        <v>316</v>
      </c>
      <c r="C294" s="4" t="s">
        <v>257</v>
      </c>
      <c r="D294" s="6">
        <v>20526</v>
      </c>
      <c r="E294" s="497">
        <v>0</v>
      </c>
      <c r="F294" s="497">
        <v>0</v>
      </c>
      <c r="G294" s="497">
        <v>332591</v>
      </c>
      <c r="H294" s="497">
        <v>5995</v>
      </c>
      <c r="I294" s="497">
        <v>338586</v>
      </c>
      <c r="J294" s="497">
        <v>72321</v>
      </c>
      <c r="K294" s="497">
        <v>258689</v>
      </c>
      <c r="L294" s="497">
        <v>7063</v>
      </c>
      <c r="M294" s="497">
        <v>13115</v>
      </c>
      <c r="N294" s="497">
        <v>351188</v>
      </c>
    </row>
    <row r="295" spans="1:14" ht="15" thickBot="1" x14ac:dyDescent="0.35">
      <c r="A295" s="4" t="s">
        <v>3391</v>
      </c>
      <c r="B295" s="3" t="s">
        <v>317</v>
      </c>
      <c r="C295" s="4" t="s">
        <v>257</v>
      </c>
      <c r="D295" s="6">
        <v>13579</v>
      </c>
      <c r="E295" s="497">
        <v>0</v>
      </c>
      <c r="F295" s="497">
        <v>0</v>
      </c>
      <c r="G295" s="497">
        <v>0</v>
      </c>
      <c r="H295" s="497">
        <v>0</v>
      </c>
      <c r="I295" s="497">
        <v>0</v>
      </c>
      <c r="J295" s="497">
        <v>0</v>
      </c>
      <c r="K295" s="497">
        <v>0</v>
      </c>
      <c r="L295" s="497">
        <v>0</v>
      </c>
      <c r="M295" s="497">
        <v>0</v>
      </c>
      <c r="N295" s="497">
        <v>0</v>
      </c>
    </row>
    <row r="296" spans="1:14" ht="15" thickBot="1" x14ac:dyDescent="0.35">
      <c r="A296" s="4" t="s">
        <v>3392</v>
      </c>
      <c r="B296" s="3" t="s">
        <v>318</v>
      </c>
      <c r="C296" s="4" t="s">
        <v>257</v>
      </c>
      <c r="D296" s="6">
        <v>14568</v>
      </c>
      <c r="E296" s="497">
        <v>0</v>
      </c>
      <c r="F296" s="497">
        <v>0</v>
      </c>
      <c r="G296" s="497">
        <v>0</v>
      </c>
      <c r="H296" s="497">
        <v>0</v>
      </c>
      <c r="I296" s="497">
        <v>0</v>
      </c>
      <c r="J296" s="502">
        <v>0</v>
      </c>
      <c r="K296" s="497">
        <v>8353</v>
      </c>
      <c r="L296" s="502">
        <v>0</v>
      </c>
      <c r="M296" s="502">
        <v>0</v>
      </c>
      <c r="N296" s="497">
        <v>8353</v>
      </c>
    </row>
    <row r="297" spans="1:14" ht="15" thickBot="1" x14ac:dyDescent="0.35">
      <c r="A297" s="4" t="s">
        <v>3393</v>
      </c>
      <c r="B297" s="3" t="s">
        <v>319</v>
      </c>
      <c r="C297" s="4" t="s">
        <v>257</v>
      </c>
      <c r="D297" s="6">
        <v>12798</v>
      </c>
      <c r="E297" s="497">
        <v>0</v>
      </c>
      <c r="F297" s="497">
        <v>0</v>
      </c>
      <c r="G297" s="497">
        <v>0</v>
      </c>
      <c r="H297" s="497">
        <v>900</v>
      </c>
      <c r="I297" s="497">
        <v>900</v>
      </c>
      <c r="J297" s="497">
        <v>0</v>
      </c>
      <c r="K297" s="497">
        <v>9000</v>
      </c>
      <c r="L297" s="497">
        <v>0</v>
      </c>
      <c r="M297" s="497">
        <v>0</v>
      </c>
      <c r="N297" s="497">
        <v>9000</v>
      </c>
    </row>
    <row r="298" spans="1:14" ht="15" thickBot="1" x14ac:dyDescent="0.35">
      <c r="A298" s="4" t="s">
        <v>3394</v>
      </c>
      <c r="B298" s="3" t="s">
        <v>320</v>
      </c>
      <c r="C298" s="4" t="s">
        <v>257</v>
      </c>
      <c r="D298" s="6">
        <v>13912</v>
      </c>
      <c r="E298" s="497">
        <v>0</v>
      </c>
      <c r="F298" s="497">
        <v>0</v>
      </c>
      <c r="G298" s="497">
        <v>226812</v>
      </c>
      <c r="H298" s="497">
        <v>0</v>
      </c>
      <c r="I298" s="497">
        <v>226812</v>
      </c>
      <c r="J298" s="497">
        <v>7405</v>
      </c>
      <c r="K298" s="497">
        <v>0</v>
      </c>
      <c r="L298" s="497">
        <v>238000</v>
      </c>
      <c r="M298" s="497">
        <v>0</v>
      </c>
      <c r="N298" s="497">
        <v>245405</v>
      </c>
    </row>
    <row r="299" spans="1:14" ht="15" thickBot="1" x14ac:dyDescent="0.35">
      <c r="A299" s="4" t="s">
        <v>3395</v>
      </c>
      <c r="B299" s="3" t="s">
        <v>321</v>
      </c>
      <c r="C299" s="4" t="s">
        <v>257</v>
      </c>
      <c r="D299" s="6">
        <v>14878</v>
      </c>
      <c r="E299" s="497">
        <v>0</v>
      </c>
      <c r="F299" s="497">
        <v>0</v>
      </c>
      <c r="G299" s="497">
        <v>0</v>
      </c>
      <c r="H299" s="497">
        <v>0</v>
      </c>
      <c r="I299" s="497">
        <v>0</v>
      </c>
      <c r="J299" s="497">
        <v>24100</v>
      </c>
      <c r="K299" s="497">
        <v>2500</v>
      </c>
      <c r="L299" s="497">
        <v>27369</v>
      </c>
      <c r="M299" s="497">
        <v>1400</v>
      </c>
      <c r="N299" s="497">
        <v>55369</v>
      </c>
    </row>
    <row r="300" spans="1:14" ht="15" thickBot="1" x14ac:dyDescent="0.35">
      <c r="A300" s="4" t="s">
        <v>3396</v>
      </c>
      <c r="B300" s="3" t="s">
        <v>322</v>
      </c>
      <c r="C300" s="4" t="s">
        <v>257</v>
      </c>
      <c r="D300" s="6">
        <v>12486</v>
      </c>
      <c r="E300" s="497">
        <v>0</v>
      </c>
      <c r="F300" s="497">
        <v>0</v>
      </c>
      <c r="G300" s="497">
        <v>0</v>
      </c>
      <c r="H300" s="497">
        <v>0</v>
      </c>
      <c r="I300" s="497">
        <v>0</v>
      </c>
      <c r="J300" s="497">
        <v>0</v>
      </c>
      <c r="K300" s="497">
        <v>18321</v>
      </c>
      <c r="L300" s="497">
        <v>105000</v>
      </c>
      <c r="M300" s="497">
        <v>0</v>
      </c>
      <c r="N300" s="497">
        <v>123321</v>
      </c>
    </row>
    <row r="301" spans="1:14" ht="15" thickBot="1" x14ac:dyDescent="0.35">
      <c r="A301" s="4" t="s">
        <v>3397</v>
      </c>
      <c r="B301" s="3" t="s">
        <v>323</v>
      </c>
      <c r="C301" s="4" t="s">
        <v>257</v>
      </c>
      <c r="D301" s="6">
        <v>16753</v>
      </c>
      <c r="E301" s="497">
        <v>0</v>
      </c>
      <c r="F301" s="497">
        <v>0</v>
      </c>
      <c r="G301" s="497">
        <v>0</v>
      </c>
      <c r="H301" s="497">
        <v>0</v>
      </c>
      <c r="I301" s="497">
        <v>0</v>
      </c>
      <c r="J301" s="497">
        <v>30758</v>
      </c>
      <c r="K301" s="497">
        <v>0</v>
      </c>
      <c r="L301" s="497">
        <v>0</v>
      </c>
      <c r="M301" s="497">
        <v>3485</v>
      </c>
      <c r="N301" s="497">
        <v>34243</v>
      </c>
    </row>
    <row r="302" spans="1:14" ht="15" thickBot="1" x14ac:dyDescent="0.35">
      <c r="A302" s="4" t="s">
        <v>3398</v>
      </c>
      <c r="B302" s="3" t="s">
        <v>324</v>
      </c>
      <c r="C302" s="4" t="s">
        <v>257</v>
      </c>
      <c r="D302" s="6">
        <v>14300</v>
      </c>
      <c r="E302" s="497">
        <v>0</v>
      </c>
      <c r="F302" s="497">
        <v>0</v>
      </c>
      <c r="G302" s="497">
        <v>1146</v>
      </c>
      <c r="H302" s="497">
        <v>0</v>
      </c>
      <c r="I302" s="497">
        <v>1146</v>
      </c>
      <c r="J302" s="497">
        <v>8764</v>
      </c>
      <c r="K302" s="497">
        <v>4307</v>
      </c>
      <c r="L302" s="497">
        <v>13486</v>
      </c>
      <c r="M302" s="497">
        <v>0</v>
      </c>
      <c r="N302" s="497">
        <v>26557</v>
      </c>
    </row>
    <row r="303" spans="1:14" ht="15" thickBot="1" x14ac:dyDescent="0.35">
      <c r="A303" s="4" t="s">
        <v>3399</v>
      </c>
      <c r="B303" s="3" t="s">
        <v>325</v>
      </c>
      <c r="C303" s="4" t="s">
        <v>257</v>
      </c>
      <c r="D303" s="6">
        <v>13940</v>
      </c>
      <c r="E303" s="497">
        <v>0</v>
      </c>
      <c r="F303" s="497">
        <v>0</v>
      </c>
      <c r="G303" s="497">
        <v>0</v>
      </c>
      <c r="H303" s="497">
        <v>0</v>
      </c>
      <c r="I303" s="497">
        <v>0</v>
      </c>
      <c r="J303" s="497">
        <v>0</v>
      </c>
      <c r="K303" s="497">
        <v>0</v>
      </c>
      <c r="L303" s="497">
        <v>0</v>
      </c>
      <c r="M303" s="497">
        <v>0</v>
      </c>
      <c r="N303" s="497">
        <v>0</v>
      </c>
    </row>
    <row r="304" spans="1:14" ht="15" thickBot="1" x14ac:dyDescent="0.35">
      <c r="A304" s="4" t="s">
        <v>3400</v>
      </c>
      <c r="B304" s="3" t="s">
        <v>326</v>
      </c>
      <c r="C304" s="4" t="s">
        <v>257</v>
      </c>
      <c r="D304" s="6">
        <v>17937</v>
      </c>
      <c r="E304" s="497">
        <v>0</v>
      </c>
      <c r="F304" s="497">
        <v>0</v>
      </c>
      <c r="G304" s="497">
        <v>0</v>
      </c>
      <c r="H304" s="497">
        <v>2500</v>
      </c>
      <c r="I304" s="497">
        <v>2500</v>
      </c>
      <c r="J304" s="497">
        <v>3178</v>
      </c>
      <c r="K304" s="497">
        <v>1025</v>
      </c>
      <c r="L304" s="497">
        <v>0</v>
      </c>
      <c r="M304" s="497">
        <v>0</v>
      </c>
      <c r="N304" s="497">
        <v>4203</v>
      </c>
    </row>
    <row r="305" spans="1:14" ht="15" thickBot="1" x14ac:dyDescent="0.35">
      <c r="A305" s="4" t="s">
        <v>3401</v>
      </c>
      <c r="B305" s="3" t="s">
        <v>327</v>
      </c>
      <c r="C305" s="4" t="s">
        <v>257</v>
      </c>
      <c r="D305" s="6">
        <v>18134</v>
      </c>
      <c r="E305" s="497">
        <v>0</v>
      </c>
      <c r="F305" s="497">
        <v>0</v>
      </c>
      <c r="G305" s="497">
        <v>0</v>
      </c>
      <c r="H305" s="497">
        <v>0</v>
      </c>
      <c r="I305" s="497">
        <v>0</v>
      </c>
      <c r="J305" s="497">
        <v>0</v>
      </c>
      <c r="K305" s="497">
        <v>0</v>
      </c>
      <c r="L305" s="497">
        <v>4492</v>
      </c>
      <c r="M305" s="497">
        <v>3250</v>
      </c>
      <c r="N305" s="497">
        <v>7742</v>
      </c>
    </row>
    <row r="306" spans="1:14" ht="15" thickBot="1" x14ac:dyDescent="0.35">
      <c r="A306" s="4" t="s">
        <v>3402</v>
      </c>
      <c r="B306" s="3" t="s">
        <v>328</v>
      </c>
      <c r="C306" s="4" t="s">
        <v>257</v>
      </c>
      <c r="D306" s="6">
        <v>16881</v>
      </c>
      <c r="E306" s="497">
        <v>0</v>
      </c>
      <c r="F306" s="497">
        <v>0</v>
      </c>
      <c r="G306" s="497">
        <v>0</v>
      </c>
      <c r="H306" s="497">
        <v>0</v>
      </c>
      <c r="I306" s="497">
        <v>0</v>
      </c>
      <c r="J306" s="497">
        <v>0</v>
      </c>
      <c r="K306" s="497">
        <v>0</v>
      </c>
      <c r="L306" s="497">
        <v>0</v>
      </c>
      <c r="M306" s="497">
        <v>0</v>
      </c>
      <c r="N306" s="497">
        <v>0</v>
      </c>
    </row>
    <row r="307" spans="1:14" ht="15" thickBot="1" x14ac:dyDescent="0.35">
      <c r="A307" s="4" t="s">
        <v>3403</v>
      </c>
      <c r="B307" s="3" t="s">
        <v>329</v>
      </c>
      <c r="C307" s="4" t="s">
        <v>257</v>
      </c>
      <c r="D307" s="6">
        <v>14253</v>
      </c>
      <c r="E307" s="497">
        <v>0</v>
      </c>
      <c r="F307" s="497">
        <v>0</v>
      </c>
      <c r="G307" s="497">
        <v>0</v>
      </c>
      <c r="H307" s="497">
        <v>0</v>
      </c>
      <c r="I307" s="497">
        <v>0</v>
      </c>
      <c r="J307" s="497">
        <v>2348</v>
      </c>
      <c r="K307" s="497">
        <v>24603</v>
      </c>
      <c r="L307" s="497">
        <v>0</v>
      </c>
      <c r="M307" s="497">
        <v>0</v>
      </c>
      <c r="N307" s="497">
        <v>26951</v>
      </c>
    </row>
    <row r="308" spans="1:14" ht="15" thickBot="1" x14ac:dyDescent="0.35">
      <c r="A308" s="4" t="s">
        <v>3404</v>
      </c>
      <c r="B308" s="3" t="s">
        <v>330</v>
      </c>
      <c r="C308" s="4" t="s">
        <v>257</v>
      </c>
      <c r="D308" s="6">
        <v>12238</v>
      </c>
      <c r="E308" s="497">
        <v>0</v>
      </c>
      <c r="F308" s="497">
        <v>0</v>
      </c>
      <c r="G308" s="497">
        <v>0</v>
      </c>
      <c r="H308" s="497">
        <v>0</v>
      </c>
      <c r="I308" s="497">
        <v>0</v>
      </c>
      <c r="J308" s="497">
        <v>0</v>
      </c>
      <c r="K308" s="497">
        <v>0</v>
      </c>
      <c r="L308" s="497">
        <v>0</v>
      </c>
      <c r="M308" s="497">
        <v>0</v>
      </c>
      <c r="N308" s="497">
        <v>0</v>
      </c>
    </row>
    <row r="309" spans="1:14" ht="15" thickBot="1" x14ac:dyDescent="0.35">
      <c r="A309" s="4" t="s">
        <v>3405</v>
      </c>
      <c r="B309" s="3" t="s">
        <v>331</v>
      </c>
      <c r="C309" s="4" t="s">
        <v>257</v>
      </c>
      <c r="D309" s="6">
        <v>17593</v>
      </c>
      <c r="E309" s="497">
        <v>0</v>
      </c>
      <c r="F309" s="497">
        <v>0</v>
      </c>
      <c r="G309" s="497">
        <v>0</v>
      </c>
      <c r="H309" s="497">
        <v>0</v>
      </c>
      <c r="I309" s="497">
        <v>0</v>
      </c>
      <c r="J309" s="497">
        <v>0</v>
      </c>
      <c r="K309" s="497">
        <v>0</v>
      </c>
      <c r="L309" s="497">
        <v>0</v>
      </c>
      <c r="M309" s="497">
        <v>0</v>
      </c>
      <c r="N309" s="497">
        <v>0</v>
      </c>
    </row>
    <row r="310" spans="1:14" ht="15" thickBot="1" x14ac:dyDescent="0.35">
      <c r="A310" s="4" t="s">
        <v>3406</v>
      </c>
      <c r="B310" s="3" t="s">
        <v>332</v>
      </c>
      <c r="C310" s="4" t="s">
        <v>257</v>
      </c>
      <c r="D310" s="6">
        <v>13498</v>
      </c>
      <c r="E310" s="497">
        <v>0</v>
      </c>
      <c r="F310" s="497">
        <v>0</v>
      </c>
      <c r="G310" s="497">
        <v>0</v>
      </c>
      <c r="H310" s="497">
        <v>0</v>
      </c>
      <c r="I310" s="497">
        <v>0</v>
      </c>
      <c r="J310" s="497">
        <v>0</v>
      </c>
      <c r="K310" s="497">
        <v>0</v>
      </c>
      <c r="L310" s="497">
        <v>0</v>
      </c>
      <c r="M310" s="497">
        <v>0</v>
      </c>
      <c r="N310" s="497">
        <v>0</v>
      </c>
    </row>
    <row r="311" spans="1:14" ht="15" thickBot="1" x14ac:dyDescent="0.35">
      <c r="B311" s="127" t="s">
        <v>3562</v>
      </c>
      <c r="C311" s="511"/>
      <c r="D311" s="510">
        <f t="shared" ref="D311:N311" si="3">SUM(D236:D310)</f>
        <v>1297120</v>
      </c>
      <c r="E311" s="508">
        <f t="shared" si="3"/>
        <v>64388</v>
      </c>
      <c r="F311" s="508">
        <f t="shared" si="3"/>
        <v>6742</v>
      </c>
      <c r="G311" s="508">
        <f t="shared" si="3"/>
        <v>1171553</v>
      </c>
      <c r="H311" s="508">
        <f t="shared" si="3"/>
        <v>215042</v>
      </c>
      <c r="I311" s="508">
        <f t="shared" si="3"/>
        <v>1457725</v>
      </c>
      <c r="J311" s="508">
        <f t="shared" si="3"/>
        <v>461379</v>
      </c>
      <c r="K311" s="508">
        <f t="shared" si="3"/>
        <v>531396</v>
      </c>
      <c r="L311" s="508">
        <f t="shared" si="3"/>
        <v>1121474</v>
      </c>
      <c r="M311" s="508">
        <f t="shared" si="3"/>
        <v>106010</v>
      </c>
      <c r="N311" s="509">
        <f t="shared" si="3"/>
        <v>2220259</v>
      </c>
    </row>
    <row r="312" spans="1:14" ht="15" thickBot="1" x14ac:dyDescent="0.35">
      <c r="B312" s="473"/>
      <c r="C312" s="4"/>
      <c r="D312" s="6"/>
    </row>
    <row r="313" spans="1:14" ht="15" thickBot="1" x14ac:dyDescent="0.35">
      <c r="B313" s="473"/>
      <c r="C313" s="4"/>
      <c r="D313" s="6"/>
    </row>
    <row r="314" spans="1:14" ht="15" thickBot="1" x14ac:dyDescent="0.35">
      <c r="A314" s="4" t="s">
        <v>3289</v>
      </c>
      <c r="B314" s="3" t="s">
        <v>333</v>
      </c>
      <c r="C314" s="4" t="s">
        <v>334</v>
      </c>
      <c r="D314" s="6">
        <v>28283</v>
      </c>
      <c r="E314" s="497">
        <v>0</v>
      </c>
      <c r="F314" s="497">
        <v>0</v>
      </c>
      <c r="G314" s="497">
        <v>0</v>
      </c>
      <c r="H314" s="497">
        <v>0</v>
      </c>
      <c r="I314" s="497">
        <v>0</v>
      </c>
      <c r="J314" s="497">
        <v>16000</v>
      </c>
      <c r="K314" s="497">
        <v>18776</v>
      </c>
      <c r="L314" s="497">
        <v>0</v>
      </c>
      <c r="M314" s="497">
        <v>0</v>
      </c>
      <c r="N314" s="497">
        <v>34776</v>
      </c>
    </row>
    <row r="315" spans="1:14" ht="15" thickBot="1" x14ac:dyDescent="0.35">
      <c r="A315" s="4" t="s">
        <v>3290</v>
      </c>
      <c r="B315" s="3" t="s">
        <v>335</v>
      </c>
      <c r="C315" s="4" t="s">
        <v>334</v>
      </c>
      <c r="D315" s="6">
        <v>29598</v>
      </c>
      <c r="E315" s="497">
        <v>0</v>
      </c>
      <c r="F315" s="497">
        <v>0</v>
      </c>
      <c r="G315" s="497">
        <v>0</v>
      </c>
      <c r="H315" s="497">
        <v>0</v>
      </c>
      <c r="I315" s="497">
        <v>0</v>
      </c>
      <c r="J315" s="497">
        <v>8339</v>
      </c>
      <c r="K315" s="497">
        <v>820</v>
      </c>
      <c r="L315" s="497">
        <v>0</v>
      </c>
      <c r="M315" s="497">
        <v>0</v>
      </c>
      <c r="N315" s="497">
        <v>9159</v>
      </c>
    </row>
    <row r="316" spans="1:14" ht="15" thickBot="1" x14ac:dyDescent="0.35">
      <c r="A316" s="4" t="s">
        <v>3291</v>
      </c>
      <c r="B316" s="3" t="s">
        <v>336</v>
      </c>
      <c r="C316" s="4" t="s">
        <v>334</v>
      </c>
      <c r="D316" s="6">
        <v>35350</v>
      </c>
      <c r="E316" s="497">
        <v>0</v>
      </c>
      <c r="F316" s="497">
        <v>0</v>
      </c>
      <c r="G316" s="497">
        <v>0</v>
      </c>
      <c r="H316" s="497">
        <v>0</v>
      </c>
      <c r="I316" s="497">
        <v>0</v>
      </c>
      <c r="J316" s="497">
        <v>46236</v>
      </c>
      <c r="K316" s="497">
        <v>13445</v>
      </c>
      <c r="L316" s="497">
        <v>0</v>
      </c>
      <c r="M316" s="497">
        <v>0</v>
      </c>
      <c r="N316" s="497">
        <v>59681</v>
      </c>
    </row>
    <row r="317" spans="1:14" ht="15" thickBot="1" x14ac:dyDescent="0.35">
      <c r="A317" s="4" t="s">
        <v>3292</v>
      </c>
      <c r="B317" s="3" t="s">
        <v>337</v>
      </c>
      <c r="C317" s="4" t="s">
        <v>334</v>
      </c>
      <c r="D317" s="6">
        <v>42361</v>
      </c>
      <c r="E317" s="497">
        <v>0</v>
      </c>
      <c r="F317" s="497">
        <v>0</v>
      </c>
      <c r="G317" s="497">
        <v>0</v>
      </c>
      <c r="H317" s="497">
        <v>0</v>
      </c>
      <c r="I317" s="497">
        <v>0</v>
      </c>
      <c r="J317" s="497">
        <v>0</v>
      </c>
      <c r="K317" s="497">
        <v>0</v>
      </c>
      <c r="L317" s="497">
        <v>0</v>
      </c>
      <c r="M317" s="497">
        <v>0</v>
      </c>
      <c r="N317" s="497">
        <v>0</v>
      </c>
    </row>
    <row r="318" spans="1:14" ht="15" thickBot="1" x14ac:dyDescent="0.35">
      <c r="A318" s="4" t="s">
        <v>3293</v>
      </c>
      <c r="B318" s="3" t="s">
        <v>338</v>
      </c>
      <c r="C318" s="4" t="s">
        <v>334</v>
      </c>
      <c r="D318" s="6">
        <v>41070</v>
      </c>
      <c r="E318" s="497">
        <v>0</v>
      </c>
      <c r="F318" s="497">
        <v>0</v>
      </c>
      <c r="G318" s="497">
        <v>0</v>
      </c>
      <c r="H318" s="497">
        <v>0</v>
      </c>
      <c r="I318" s="497">
        <v>0</v>
      </c>
      <c r="J318" s="497">
        <v>0</v>
      </c>
      <c r="K318" s="497">
        <v>0</v>
      </c>
      <c r="L318" s="497">
        <v>0</v>
      </c>
      <c r="M318" s="497">
        <v>0</v>
      </c>
      <c r="N318" s="497">
        <v>0</v>
      </c>
    </row>
    <row r="319" spans="1:14" ht="15" thickBot="1" x14ac:dyDescent="0.35">
      <c r="A319" s="4" t="s">
        <v>3294</v>
      </c>
      <c r="B319" s="3" t="s">
        <v>339</v>
      </c>
      <c r="C319" s="4" t="s">
        <v>334</v>
      </c>
      <c r="D319" s="6">
        <v>46905</v>
      </c>
      <c r="E319" s="497">
        <v>0</v>
      </c>
      <c r="F319" s="497">
        <v>0</v>
      </c>
      <c r="G319" s="497">
        <v>108440</v>
      </c>
      <c r="H319" s="497">
        <v>0</v>
      </c>
      <c r="I319" s="497">
        <v>108440</v>
      </c>
      <c r="J319" s="497">
        <v>19354</v>
      </c>
      <c r="K319" s="497">
        <v>355</v>
      </c>
      <c r="L319" s="497">
        <v>0</v>
      </c>
      <c r="M319" s="497">
        <v>0</v>
      </c>
      <c r="N319" s="497">
        <v>19709</v>
      </c>
    </row>
    <row r="320" spans="1:14" ht="15" thickBot="1" x14ac:dyDescent="0.35">
      <c r="A320" s="4" t="s">
        <v>3295</v>
      </c>
      <c r="B320" s="3" t="s">
        <v>340</v>
      </c>
      <c r="C320" s="4" t="s">
        <v>334</v>
      </c>
      <c r="D320" s="6">
        <v>43254</v>
      </c>
      <c r="E320" s="497">
        <v>0</v>
      </c>
      <c r="F320" s="497">
        <v>0</v>
      </c>
      <c r="G320" s="497">
        <v>1964</v>
      </c>
      <c r="H320" s="497">
        <v>0</v>
      </c>
      <c r="I320" s="497">
        <v>1964</v>
      </c>
      <c r="J320" s="502">
        <v>0</v>
      </c>
      <c r="K320" s="502">
        <v>0</v>
      </c>
      <c r="L320" s="502">
        <v>0</v>
      </c>
      <c r="M320" s="502">
        <v>0</v>
      </c>
      <c r="N320" s="502">
        <v>0</v>
      </c>
    </row>
    <row r="321" spans="1:14" ht="15" thickBot="1" x14ac:dyDescent="0.35">
      <c r="A321" s="4" t="s">
        <v>3296</v>
      </c>
      <c r="B321" s="3" t="s">
        <v>341</v>
      </c>
      <c r="C321" s="4" t="s">
        <v>334</v>
      </c>
      <c r="D321" s="6">
        <v>35087</v>
      </c>
      <c r="E321" s="497">
        <v>78798</v>
      </c>
      <c r="F321" s="497">
        <v>0</v>
      </c>
      <c r="G321" s="497">
        <v>0</v>
      </c>
      <c r="H321" s="497">
        <v>2000</v>
      </c>
      <c r="I321" s="497">
        <v>80798</v>
      </c>
      <c r="J321" s="497">
        <v>98526</v>
      </c>
      <c r="K321" s="497">
        <v>29000</v>
      </c>
      <c r="L321" s="497">
        <v>64187</v>
      </c>
      <c r="M321" s="497">
        <v>0</v>
      </c>
      <c r="N321" s="497">
        <v>191713</v>
      </c>
    </row>
    <row r="322" spans="1:14" ht="15" thickBot="1" x14ac:dyDescent="0.35">
      <c r="A322" s="4" t="s">
        <v>3297</v>
      </c>
      <c r="B322" s="3" t="s">
        <v>342</v>
      </c>
      <c r="C322" s="4" t="s">
        <v>334</v>
      </c>
      <c r="D322" s="6">
        <v>38002</v>
      </c>
      <c r="E322" s="497">
        <v>0</v>
      </c>
      <c r="F322" s="497">
        <v>0</v>
      </c>
      <c r="G322" s="497">
        <v>0</v>
      </c>
      <c r="H322" s="497">
        <v>0</v>
      </c>
      <c r="I322" s="497">
        <v>0</v>
      </c>
      <c r="J322" s="497">
        <v>15735</v>
      </c>
      <c r="K322" s="497">
        <v>8533</v>
      </c>
      <c r="L322" s="497">
        <v>37000</v>
      </c>
      <c r="M322" s="497">
        <v>55377</v>
      </c>
      <c r="N322" s="497">
        <v>116645</v>
      </c>
    </row>
    <row r="323" spans="1:14" ht="15" thickBot="1" x14ac:dyDescent="0.35">
      <c r="A323" s="4" t="s">
        <v>3298</v>
      </c>
      <c r="B323" s="3" t="s">
        <v>343</v>
      </c>
      <c r="C323" s="4" t="s">
        <v>334</v>
      </c>
      <c r="D323" s="6">
        <v>30613</v>
      </c>
      <c r="E323" s="497">
        <v>0</v>
      </c>
      <c r="F323" s="497">
        <v>0</v>
      </c>
      <c r="G323" s="497">
        <v>0</v>
      </c>
      <c r="H323" s="497">
        <v>0</v>
      </c>
      <c r="I323" s="497">
        <v>0</v>
      </c>
      <c r="J323" s="497">
        <v>2410</v>
      </c>
      <c r="K323" s="497">
        <v>4958</v>
      </c>
      <c r="L323" s="497">
        <v>190602</v>
      </c>
      <c r="M323" s="502">
        <v>0</v>
      </c>
      <c r="N323" s="497">
        <v>197970</v>
      </c>
    </row>
    <row r="324" spans="1:14" ht="15" thickBot="1" x14ac:dyDescent="0.35">
      <c r="A324" s="4" t="s">
        <v>3299</v>
      </c>
      <c r="B324" s="3" t="s">
        <v>344</v>
      </c>
      <c r="C324" s="4" t="s">
        <v>334</v>
      </c>
      <c r="D324" s="6">
        <v>43381</v>
      </c>
      <c r="E324" s="497">
        <v>0</v>
      </c>
      <c r="F324" s="497">
        <v>0</v>
      </c>
      <c r="G324" s="497">
        <v>0</v>
      </c>
      <c r="H324" s="497">
        <v>15206</v>
      </c>
      <c r="I324" s="497">
        <v>15206</v>
      </c>
      <c r="J324" s="497">
        <v>307</v>
      </c>
      <c r="K324" s="497">
        <v>17272</v>
      </c>
      <c r="L324" s="497">
        <v>0</v>
      </c>
      <c r="M324" s="497">
        <v>0</v>
      </c>
      <c r="N324" s="497">
        <v>17579</v>
      </c>
    </row>
    <row r="325" spans="1:14" ht="15" thickBot="1" x14ac:dyDescent="0.35">
      <c r="A325" s="4" t="s">
        <v>3300</v>
      </c>
      <c r="B325" s="3" t="s">
        <v>345</v>
      </c>
      <c r="C325" s="4" t="s">
        <v>334</v>
      </c>
      <c r="D325" s="6">
        <v>35563</v>
      </c>
      <c r="E325" s="497">
        <v>0</v>
      </c>
      <c r="F325" s="497">
        <v>0</v>
      </c>
      <c r="G325" s="497">
        <v>0</v>
      </c>
      <c r="H325" s="497">
        <v>0</v>
      </c>
      <c r="I325" s="497">
        <v>0</v>
      </c>
      <c r="J325" s="497">
        <v>0</v>
      </c>
      <c r="K325" s="497">
        <v>0</v>
      </c>
      <c r="L325" s="497">
        <v>0</v>
      </c>
      <c r="M325" s="497">
        <v>0</v>
      </c>
      <c r="N325" s="497">
        <v>0</v>
      </c>
    </row>
    <row r="326" spans="1:14" ht="15" thickBot="1" x14ac:dyDescent="0.35">
      <c r="A326" s="4" t="s">
        <v>3301</v>
      </c>
      <c r="B326" s="3" t="s">
        <v>346</v>
      </c>
      <c r="C326" s="4" t="s">
        <v>334</v>
      </c>
      <c r="D326" s="6">
        <v>40186</v>
      </c>
      <c r="E326" s="497">
        <v>0</v>
      </c>
      <c r="F326" s="497">
        <v>0</v>
      </c>
      <c r="G326" s="497">
        <v>0</v>
      </c>
      <c r="H326" s="497">
        <v>0</v>
      </c>
      <c r="I326" s="497">
        <v>0</v>
      </c>
      <c r="J326" s="502">
        <v>0</v>
      </c>
      <c r="K326" s="502">
        <v>0</v>
      </c>
      <c r="L326" s="502">
        <v>0</v>
      </c>
      <c r="M326" s="502">
        <v>0</v>
      </c>
      <c r="N326" s="502">
        <v>0</v>
      </c>
    </row>
    <row r="327" spans="1:14" ht="15" thickBot="1" x14ac:dyDescent="0.35">
      <c r="A327" s="4" t="s">
        <v>3302</v>
      </c>
      <c r="B327" s="3" t="s">
        <v>347</v>
      </c>
      <c r="C327" s="4" t="s">
        <v>334</v>
      </c>
      <c r="D327" s="6">
        <v>28263</v>
      </c>
      <c r="E327" s="497">
        <v>0</v>
      </c>
      <c r="F327" s="497">
        <v>0</v>
      </c>
      <c r="G327" s="497">
        <v>0</v>
      </c>
      <c r="H327" s="497">
        <v>0</v>
      </c>
      <c r="I327" s="497">
        <v>0</v>
      </c>
      <c r="J327" s="502">
        <v>0</v>
      </c>
      <c r="K327" s="502">
        <v>0</v>
      </c>
      <c r="L327" s="502">
        <v>0</v>
      </c>
      <c r="M327" s="502">
        <v>0</v>
      </c>
      <c r="N327" s="502">
        <v>0</v>
      </c>
    </row>
    <row r="328" spans="1:14" ht="15" thickBot="1" x14ac:dyDescent="0.35">
      <c r="A328" s="4" t="s">
        <v>3303</v>
      </c>
      <c r="B328" s="3" t="s">
        <v>348</v>
      </c>
      <c r="C328" s="4" t="s">
        <v>334</v>
      </c>
      <c r="D328" s="6">
        <v>26391</v>
      </c>
      <c r="E328" s="497">
        <v>0</v>
      </c>
      <c r="F328" s="497">
        <v>0</v>
      </c>
      <c r="G328" s="497">
        <v>0</v>
      </c>
      <c r="H328" s="497">
        <v>0</v>
      </c>
      <c r="I328" s="497">
        <v>0</v>
      </c>
      <c r="J328" s="497">
        <v>25124</v>
      </c>
      <c r="K328" s="497">
        <v>0</v>
      </c>
      <c r="L328" s="497">
        <v>38244</v>
      </c>
      <c r="M328" s="497">
        <v>0</v>
      </c>
      <c r="N328" s="497">
        <v>63368</v>
      </c>
    </row>
    <row r="329" spans="1:14" ht="15" thickBot="1" x14ac:dyDescent="0.35">
      <c r="A329" s="4" t="s">
        <v>3304</v>
      </c>
      <c r="B329" s="3" t="s">
        <v>349</v>
      </c>
      <c r="C329" s="4" t="s">
        <v>334</v>
      </c>
      <c r="D329" s="6">
        <v>32799</v>
      </c>
      <c r="E329" s="497">
        <v>0</v>
      </c>
      <c r="F329" s="497">
        <v>0</v>
      </c>
      <c r="G329" s="497">
        <v>0</v>
      </c>
      <c r="H329" s="497">
        <v>84307</v>
      </c>
      <c r="I329" s="497">
        <v>84307</v>
      </c>
      <c r="J329" s="497">
        <v>0</v>
      </c>
      <c r="K329" s="497">
        <v>0</v>
      </c>
      <c r="L329" s="497">
        <v>0</v>
      </c>
      <c r="M329" s="497">
        <v>17059</v>
      </c>
      <c r="N329" s="497">
        <v>17059</v>
      </c>
    </row>
    <row r="330" spans="1:14" ht="15" thickBot="1" x14ac:dyDescent="0.35">
      <c r="A330" s="4" t="s">
        <v>3305</v>
      </c>
      <c r="B330" s="3" t="s">
        <v>350</v>
      </c>
      <c r="C330" s="4" t="s">
        <v>334</v>
      </c>
      <c r="D330" s="6">
        <v>34381</v>
      </c>
      <c r="E330" s="497">
        <v>0</v>
      </c>
      <c r="F330" s="497">
        <v>0</v>
      </c>
      <c r="G330" s="497">
        <v>0</v>
      </c>
      <c r="H330" s="497">
        <v>0</v>
      </c>
      <c r="I330" s="497">
        <v>0</v>
      </c>
      <c r="J330" s="497">
        <v>0</v>
      </c>
      <c r="K330" s="497">
        <v>5995</v>
      </c>
      <c r="L330" s="497">
        <v>24300</v>
      </c>
      <c r="M330" s="497">
        <v>1479</v>
      </c>
      <c r="N330" s="497">
        <v>31774</v>
      </c>
    </row>
    <row r="331" spans="1:14" ht="15" thickBot="1" x14ac:dyDescent="0.35">
      <c r="A331" s="4" t="s">
        <v>3306</v>
      </c>
      <c r="B331" s="3" t="s">
        <v>351</v>
      </c>
      <c r="C331" s="4" t="s">
        <v>334</v>
      </c>
      <c r="D331" s="6">
        <v>26168</v>
      </c>
      <c r="E331" s="497">
        <v>0</v>
      </c>
      <c r="F331" s="497">
        <v>0</v>
      </c>
      <c r="G331" s="497">
        <v>0</v>
      </c>
      <c r="H331" s="497">
        <v>0</v>
      </c>
      <c r="I331" s="497">
        <v>0</v>
      </c>
      <c r="J331" s="497">
        <v>0</v>
      </c>
      <c r="K331" s="497">
        <v>0</v>
      </c>
      <c r="L331" s="497">
        <v>14355</v>
      </c>
      <c r="M331" s="497">
        <v>0</v>
      </c>
      <c r="N331" s="497">
        <v>14355</v>
      </c>
    </row>
    <row r="332" spans="1:14" ht="15" thickBot="1" x14ac:dyDescent="0.35">
      <c r="A332" s="4" t="s">
        <v>3307</v>
      </c>
      <c r="B332" s="3" t="s">
        <v>352</v>
      </c>
      <c r="C332" s="4" t="s">
        <v>334</v>
      </c>
      <c r="D332" s="6">
        <v>48579</v>
      </c>
      <c r="E332" s="497">
        <v>0</v>
      </c>
      <c r="F332" s="497">
        <v>0</v>
      </c>
      <c r="G332" s="497">
        <v>0</v>
      </c>
      <c r="H332" s="497">
        <v>127418</v>
      </c>
      <c r="I332" s="497">
        <v>127418</v>
      </c>
      <c r="J332" s="497">
        <v>59621</v>
      </c>
      <c r="K332" s="497">
        <v>16333</v>
      </c>
      <c r="L332" s="497">
        <v>0</v>
      </c>
      <c r="M332" s="497">
        <v>0</v>
      </c>
      <c r="N332" s="497">
        <v>75954</v>
      </c>
    </row>
    <row r="333" spans="1:14" ht="15" thickBot="1" x14ac:dyDescent="0.35">
      <c r="A333" s="4" t="s">
        <v>3308</v>
      </c>
      <c r="B333" s="3" t="s">
        <v>353</v>
      </c>
      <c r="C333" s="4" t="s">
        <v>334</v>
      </c>
      <c r="D333" s="6">
        <v>32442</v>
      </c>
      <c r="E333" s="497">
        <v>0</v>
      </c>
      <c r="F333" s="497">
        <v>0</v>
      </c>
      <c r="G333" s="497">
        <v>0</v>
      </c>
      <c r="H333" s="497">
        <v>0</v>
      </c>
      <c r="I333" s="497">
        <v>0</v>
      </c>
      <c r="J333" s="497">
        <v>0</v>
      </c>
      <c r="K333" s="497">
        <v>0</v>
      </c>
      <c r="L333" s="497">
        <v>0</v>
      </c>
      <c r="M333" s="497">
        <v>0</v>
      </c>
      <c r="N333" s="497">
        <v>0</v>
      </c>
    </row>
    <row r="334" spans="1:14" ht="15" thickBot="1" x14ac:dyDescent="0.35">
      <c r="A334" s="4" t="s">
        <v>3309</v>
      </c>
      <c r="B334" s="3" t="s">
        <v>354</v>
      </c>
      <c r="C334" s="4" t="s">
        <v>334</v>
      </c>
      <c r="D334" s="6">
        <v>27692</v>
      </c>
      <c r="E334" s="497">
        <v>0</v>
      </c>
      <c r="F334" s="497">
        <v>0</v>
      </c>
      <c r="G334" s="497">
        <v>0</v>
      </c>
      <c r="H334" s="497">
        <v>0</v>
      </c>
      <c r="I334" s="497">
        <v>0</v>
      </c>
      <c r="J334" s="502">
        <v>0</v>
      </c>
      <c r="K334" s="497">
        <v>1587</v>
      </c>
      <c r="L334" s="502">
        <v>0</v>
      </c>
      <c r="M334" s="502">
        <v>0</v>
      </c>
      <c r="N334" s="497">
        <v>1587</v>
      </c>
    </row>
    <row r="335" spans="1:14" ht="15" thickBot="1" x14ac:dyDescent="0.35">
      <c r="A335" s="4" t="s">
        <v>3310</v>
      </c>
      <c r="B335" s="3" t="s">
        <v>355</v>
      </c>
      <c r="C335" s="4" t="s">
        <v>334</v>
      </c>
      <c r="D335" s="6">
        <v>46985</v>
      </c>
      <c r="E335" s="497">
        <v>0</v>
      </c>
      <c r="F335" s="497">
        <v>0</v>
      </c>
      <c r="G335" s="497">
        <v>0</v>
      </c>
      <c r="H335" s="497">
        <v>0</v>
      </c>
      <c r="I335" s="497">
        <v>0</v>
      </c>
      <c r="J335" s="497">
        <v>51633</v>
      </c>
      <c r="K335" s="497">
        <v>153</v>
      </c>
      <c r="L335" s="497">
        <v>0</v>
      </c>
      <c r="M335" s="497">
        <v>0</v>
      </c>
      <c r="N335" s="497">
        <v>51786</v>
      </c>
    </row>
    <row r="336" spans="1:14" ht="15" thickBot="1" x14ac:dyDescent="0.35">
      <c r="A336" s="4" t="s">
        <v>3311</v>
      </c>
      <c r="B336" s="3" t="s">
        <v>356</v>
      </c>
      <c r="C336" s="4" t="s">
        <v>334</v>
      </c>
      <c r="D336" s="6">
        <v>40898</v>
      </c>
      <c r="E336" s="497">
        <v>0</v>
      </c>
      <c r="F336" s="497">
        <v>0</v>
      </c>
      <c r="G336" s="497">
        <v>283943</v>
      </c>
      <c r="H336" s="497">
        <v>0</v>
      </c>
      <c r="I336" s="497">
        <v>283943</v>
      </c>
      <c r="J336" s="497">
        <v>0</v>
      </c>
      <c r="K336" s="497">
        <v>0</v>
      </c>
      <c r="L336" s="497">
        <v>342367</v>
      </c>
      <c r="M336" s="497">
        <v>0</v>
      </c>
      <c r="N336" s="497">
        <v>342367</v>
      </c>
    </row>
    <row r="337" spans="1:14" ht="15" thickBot="1" x14ac:dyDescent="0.35">
      <c r="A337" s="4" t="s">
        <v>3312</v>
      </c>
      <c r="B337" s="3" t="s">
        <v>357</v>
      </c>
      <c r="C337" s="4" t="s">
        <v>334</v>
      </c>
      <c r="D337" s="6">
        <v>41786</v>
      </c>
      <c r="E337" s="497">
        <v>0</v>
      </c>
      <c r="F337" s="497">
        <v>0</v>
      </c>
      <c r="G337" s="497">
        <v>0</v>
      </c>
      <c r="H337" s="497">
        <v>0</v>
      </c>
      <c r="I337" s="497">
        <v>0</v>
      </c>
      <c r="J337" s="497">
        <v>4714</v>
      </c>
      <c r="K337" s="497">
        <v>21618</v>
      </c>
      <c r="L337" s="497">
        <v>0</v>
      </c>
      <c r="M337" s="497">
        <v>0</v>
      </c>
      <c r="N337" s="497">
        <v>26332</v>
      </c>
    </row>
    <row r="338" spans="1:14" ht="15" thickBot="1" x14ac:dyDescent="0.35">
      <c r="A338" s="4" t="s">
        <v>3313</v>
      </c>
      <c r="B338" s="3" t="s">
        <v>358</v>
      </c>
      <c r="C338" s="4" t="s">
        <v>334</v>
      </c>
      <c r="D338" s="6">
        <v>40771</v>
      </c>
      <c r="E338" s="497">
        <v>0</v>
      </c>
      <c r="F338" s="497">
        <v>0</v>
      </c>
      <c r="G338" s="497">
        <v>0</v>
      </c>
      <c r="H338" s="497">
        <v>0</v>
      </c>
      <c r="I338" s="497">
        <v>0</v>
      </c>
      <c r="J338" s="497">
        <v>0</v>
      </c>
      <c r="K338" s="497">
        <v>0</v>
      </c>
      <c r="L338" s="497">
        <v>0</v>
      </c>
      <c r="M338" s="497">
        <v>0</v>
      </c>
      <c r="N338" s="497">
        <v>0</v>
      </c>
    </row>
    <row r="339" spans="1:14" ht="15" thickBot="1" x14ac:dyDescent="0.35">
      <c r="A339" s="4" t="s">
        <v>3314</v>
      </c>
      <c r="B339" s="3" t="s">
        <v>359</v>
      </c>
      <c r="C339" s="4" t="s">
        <v>334</v>
      </c>
      <c r="D339" s="6">
        <v>35540</v>
      </c>
      <c r="E339" s="497">
        <v>0</v>
      </c>
      <c r="F339" s="497">
        <v>0</v>
      </c>
      <c r="G339" s="497">
        <v>3500</v>
      </c>
      <c r="H339" s="497">
        <v>0</v>
      </c>
      <c r="I339" s="497">
        <v>3500</v>
      </c>
      <c r="J339" s="497">
        <v>20928</v>
      </c>
      <c r="K339" s="497">
        <v>39827</v>
      </c>
      <c r="L339" s="497">
        <v>11988</v>
      </c>
      <c r="M339" s="497">
        <v>2400</v>
      </c>
      <c r="N339" s="497">
        <v>75143</v>
      </c>
    </row>
    <row r="340" spans="1:14" ht="15" thickBot="1" x14ac:dyDescent="0.35">
      <c r="A340" s="4" t="s">
        <v>3315</v>
      </c>
      <c r="B340" s="3" t="s">
        <v>360</v>
      </c>
      <c r="C340" s="4" t="s">
        <v>334</v>
      </c>
      <c r="D340" s="6">
        <v>29694</v>
      </c>
      <c r="E340" s="497">
        <v>0</v>
      </c>
      <c r="F340" s="497">
        <v>0</v>
      </c>
      <c r="G340" s="497">
        <v>77330</v>
      </c>
      <c r="H340" s="497">
        <v>0</v>
      </c>
      <c r="I340" s="497">
        <v>77330</v>
      </c>
      <c r="J340" s="497">
        <v>0</v>
      </c>
      <c r="K340" s="497">
        <v>0</v>
      </c>
      <c r="L340" s="497">
        <v>0</v>
      </c>
      <c r="M340" s="497">
        <v>0</v>
      </c>
      <c r="N340" s="497">
        <v>0</v>
      </c>
    </row>
    <row r="341" spans="1:14" ht="15" thickBot="1" x14ac:dyDescent="0.35">
      <c r="A341" s="4" t="s">
        <v>3316</v>
      </c>
      <c r="B341" s="3" t="s">
        <v>361</v>
      </c>
      <c r="C341" s="4" t="s">
        <v>334</v>
      </c>
      <c r="D341" s="6">
        <v>28646</v>
      </c>
      <c r="E341" s="497">
        <v>0</v>
      </c>
      <c r="F341" s="497">
        <v>0</v>
      </c>
      <c r="G341" s="497">
        <v>0</v>
      </c>
      <c r="H341" s="497">
        <v>41877</v>
      </c>
      <c r="I341" s="497">
        <v>41877</v>
      </c>
      <c r="J341" s="497">
        <v>0</v>
      </c>
      <c r="K341" s="497">
        <v>4242</v>
      </c>
      <c r="L341" s="497">
        <v>37330</v>
      </c>
      <c r="M341" s="497">
        <v>0</v>
      </c>
      <c r="N341" s="497">
        <v>41572</v>
      </c>
    </row>
    <row r="342" spans="1:14" ht="15" thickBot="1" x14ac:dyDescent="0.35">
      <c r="A342" s="4" t="s">
        <v>3317</v>
      </c>
      <c r="B342" s="3" t="s">
        <v>362</v>
      </c>
      <c r="C342" s="4" t="s">
        <v>334</v>
      </c>
      <c r="D342" s="6">
        <v>34467</v>
      </c>
      <c r="E342" s="497">
        <v>0</v>
      </c>
      <c r="F342" s="497">
        <v>0</v>
      </c>
      <c r="G342" s="497">
        <v>0</v>
      </c>
      <c r="H342" s="497">
        <v>0</v>
      </c>
      <c r="I342" s="497">
        <v>0</v>
      </c>
      <c r="J342" s="497">
        <v>0</v>
      </c>
      <c r="K342" s="497">
        <v>0</v>
      </c>
      <c r="L342" s="497">
        <v>0</v>
      </c>
      <c r="M342" s="497">
        <v>0</v>
      </c>
      <c r="N342" s="497">
        <v>0</v>
      </c>
    </row>
    <row r="343" spans="1:14" ht="15" thickBot="1" x14ac:dyDescent="0.35">
      <c r="A343" s="4" t="s">
        <v>3318</v>
      </c>
      <c r="B343" s="3" t="s">
        <v>363</v>
      </c>
      <c r="C343" s="4" t="s">
        <v>334</v>
      </c>
      <c r="D343" s="6">
        <v>29319</v>
      </c>
      <c r="E343" s="497">
        <v>0</v>
      </c>
      <c r="F343" s="497">
        <v>0</v>
      </c>
      <c r="G343" s="497">
        <v>0</v>
      </c>
      <c r="H343" s="497">
        <v>0</v>
      </c>
      <c r="I343" s="497">
        <v>0</v>
      </c>
      <c r="J343" s="497">
        <v>0</v>
      </c>
      <c r="K343" s="497">
        <v>0</v>
      </c>
      <c r="L343" s="497">
        <v>0</v>
      </c>
      <c r="M343" s="497">
        <v>0</v>
      </c>
      <c r="N343" s="497">
        <v>0</v>
      </c>
    </row>
    <row r="344" spans="1:14" ht="15" thickBot="1" x14ac:dyDescent="0.35">
      <c r="A344" s="4" t="s">
        <v>3319</v>
      </c>
      <c r="B344" s="3" t="s">
        <v>364</v>
      </c>
      <c r="C344" s="4" t="s">
        <v>334</v>
      </c>
      <c r="D344" s="6">
        <v>35394</v>
      </c>
      <c r="E344" s="497">
        <v>0</v>
      </c>
      <c r="F344" s="497">
        <v>0</v>
      </c>
      <c r="G344" s="497">
        <v>0</v>
      </c>
      <c r="H344" s="497">
        <v>0</v>
      </c>
      <c r="I344" s="497">
        <v>0</v>
      </c>
      <c r="J344" s="497">
        <v>35183</v>
      </c>
      <c r="K344" s="497">
        <v>0</v>
      </c>
      <c r="L344" s="497">
        <v>0</v>
      </c>
      <c r="M344" s="497">
        <v>0</v>
      </c>
      <c r="N344" s="497">
        <v>35183</v>
      </c>
    </row>
    <row r="345" spans="1:14" ht="15" thickBot="1" x14ac:dyDescent="0.35">
      <c r="A345" s="4" t="s">
        <v>3320</v>
      </c>
      <c r="B345" s="3" t="s">
        <v>365</v>
      </c>
      <c r="C345" s="4" t="s">
        <v>334</v>
      </c>
      <c r="D345" s="6">
        <v>36441</v>
      </c>
      <c r="E345" s="497">
        <v>0</v>
      </c>
      <c r="F345" s="497">
        <v>0</v>
      </c>
      <c r="G345" s="497">
        <v>0</v>
      </c>
      <c r="H345" s="497">
        <v>0</v>
      </c>
      <c r="I345" s="497">
        <v>0</v>
      </c>
      <c r="J345" s="497">
        <v>7895</v>
      </c>
      <c r="K345" s="497">
        <v>10267</v>
      </c>
      <c r="L345" s="497">
        <v>39370</v>
      </c>
      <c r="M345" s="497">
        <v>19057</v>
      </c>
      <c r="N345" s="497">
        <v>76589</v>
      </c>
    </row>
    <row r="346" spans="1:14" ht="15" thickBot="1" x14ac:dyDescent="0.35">
      <c r="A346" s="4" t="s">
        <v>3321</v>
      </c>
      <c r="B346" s="3" t="s">
        <v>366</v>
      </c>
      <c r="C346" s="4" t="s">
        <v>334</v>
      </c>
      <c r="D346" s="6">
        <v>36656</v>
      </c>
      <c r="E346" s="497">
        <v>0</v>
      </c>
      <c r="F346" s="497">
        <v>0</v>
      </c>
      <c r="G346" s="497">
        <v>0</v>
      </c>
      <c r="H346" s="497">
        <v>0</v>
      </c>
      <c r="I346" s="497">
        <v>0</v>
      </c>
      <c r="J346" s="497">
        <v>0</v>
      </c>
      <c r="K346" s="497">
        <v>0</v>
      </c>
      <c r="L346" s="497">
        <v>0</v>
      </c>
      <c r="M346" s="497">
        <v>0</v>
      </c>
      <c r="N346" s="497">
        <v>0</v>
      </c>
    </row>
    <row r="347" spans="1:14" ht="15" thickBot="1" x14ac:dyDescent="0.35">
      <c r="A347" s="4" t="s">
        <v>3322</v>
      </c>
      <c r="B347" s="3" t="s">
        <v>367</v>
      </c>
      <c r="C347" s="4" t="s">
        <v>334</v>
      </c>
      <c r="D347" s="6">
        <v>48362</v>
      </c>
      <c r="E347" s="497">
        <v>0</v>
      </c>
      <c r="F347" s="497">
        <v>0</v>
      </c>
      <c r="G347" s="497">
        <v>0</v>
      </c>
      <c r="H347" s="497">
        <v>0</v>
      </c>
      <c r="I347" s="497">
        <v>0</v>
      </c>
      <c r="J347" s="497">
        <v>18551</v>
      </c>
      <c r="K347" s="497">
        <v>30760</v>
      </c>
      <c r="L347" s="497">
        <v>0</v>
      </c>
      <c r="M347" s="497">
        <v>0</v>
      </c>
      <c r="N347" s="497">
        <v>49311</v>
      </c>
    </row>
    <row r="348" spans="1:14" ht="15" thickBot="1" x14ac:dyDescent="0.35">
      <c r="A348" s="4" t="s">
        <v>3323</v>
      </c>
      <c r="B348" s="3" t="s">
        <v>368</v>
      </c>
      <c r="C348" s="4" t="s">
        <v>334</v>
      </c>
      <c r="D348" s="6">
        <v>33839</v>
      </c>
      <c r="E348" s="497">
        <v>0</v>
      </c>
      <c r="F348" s="497">
        <v>0</v>
      </c>
      <c r="G348" s="497">
        <v>0</v>
      </c>
      <c r="H348" s="497">
        <v>0</v>
      </c>
      <c r="I348" s="497">
        <v>0</v>
      </c>
      <c r="J348" s="497">
        <v>37000</v>
      </c>
      <c r="K348" s="502">
        <v>0</v>
      </c>
      <c r="L348" s="502">
        <v>0</v>
      </c>
      <c r="M348" s="502">
        <v>0</v>
      </c>
      <c r="N348" s="497">
        <v>37000</v>
      </c>
    </row>
    <row r="349" spans="1:14" ht="15" thickBot="1" x14ac:dyDescent="0.35">
      <c r="A349" s="4" t="s">
        <v>3324</v>
      </c>
      <c r="B349" s="3" t="s">
        <v>369</v>
      </c>
      <c r="C349" s="4" t="s">
        <v>334</v>
      </c>
      <c r="D349" s="6">
        <v>39868</v>
      </c>
      <c r="E349" s="497">
        <v>0</v>
      </c>
      <c r="F349" s="497">
        <v>0</v>
      </c>
      <c r="G349" s="497">
        <v>0</v>
      </c>
      <c r="H349" s="497">
        <v>0</v>
      </c>
      <c r="I349" s="497">
        <v>0</v>
      </c>
      <c r="J349" s="497">
        <v>0</v>
      </c>
      <c r="K349" s="497">
        <v>54151</v>
      </c>
      <c r="L349" s="497">
        <v>0</v>
      </c>
      <c r="M349" s="497">
        <v>0</v>
      </c>
      <c r="N349" s="497">
        <v>54151</v>
      </c>
    </row>
    <row r="350" spans="1:14" ht="15" thickBot="1" x14ac:dyDescent="0.35">
      <c r="A350" s="4" t="s">
        <v>3325</v>
      </c>
      <c r="B350" s="3" t="s">
        <v>370</v>
      </c>
      <c r="C350" s="4" t="s">
        <v>334</v>
      </c>
      <c r="D350" s="6">
        <v>47299</v>
      </c>
      <c r="E350" s="497">
        <v>0</v>
      </c>
      <c r="F350" s="497">
        <v>0</v>
      </c>
      <c r="G350" s="497">
        <v>0</v>
      </c>
      <c r="H350" s="497">
        <v>0</v>
      </c>
      <c r="I350" s="497">
        <v>0</v>
      </c>
      <c r="J350" s="497">
        <v>73788</v>
      </c>
      <c r="K350" s="497">
        <v>0</v>
      </c>
      <c r="L350" s="497">
        <v>0</v>
      </c>
      <c r="M350" s="497">
        <v>0</v>
      </c>
      <c r="N350" s="497">
        <v>73788</v>
      </c>
    </row>
    <row r="351" spans="1:14" ht="15" thickBot="1" x14ac:dyDescent="0.35">
      <c r="A351" s="4" t="s">
        <v>3326</v>
      </c>
      <c r="B351" s="3" t="s">
        <v>371</v>
      </c>
      <c r="C351" s="4" t="s">
        <v>334</v>
      </c>
      <c r="D351" s="6">
        <v>26376</v>
      </c>
      <c r="E351" s="497">
        <v>0</v>
      </c>
      <c r="F351" s="497">
        <v>0</v>
      </c>
      <c r="G351" s="497">
        <v>0</v>
      </c>
      <c r="H351" s="497">
        <v>0</v>
      </c>
      <c r="I351" s="497">
        <v>0</v>
      </c>
      <c r="J351" s="497">
        <v>0</v>
      </c>
      <c r="K351" s="497">
        <v>0</v>
      </c>
      <c r="L351" s="497">
        <v>0</v>
      </c>
      <c r="M351" s="497">
        <v>0</v>
      </c>
      <c r="N351" s="497">
        <v>0</v>
      </c>
    </row>
    <row r="352" spans="1:14" ht="15" thickBot="1" x14ac:dyDescent="0.35">
      <c r="A352" s="4" t="s">
        <v>3327</v>
      </c>
      <c r="B352" s="3" t="s">
        <v>372</v>
      </c>
      <c r="C352" s="4" t="s">
        <v>334</v>
      </c>
      <c r="D352" s="6">
        <v>27920</v>
      </c>
      <c r="E352" s="497">
        <v>0</v>
      </c>
      <c r="F352" s="497">
        <v>0</v>
      </c>
      <c r="G352" s="497">
        <v>0</v>
      </c>
      <c r="H352" s="497">
        <v>0</v>
      </c>
      <c r="I352" s="497">
        <v>0</v>
      </c>
      <c r="J352" s="497">
        <v>0</v>
      </c>
      <c r="K352" s="497">
        <v>1364</v>
      </c>
      <c r="L352" s="497">
        <v>16553</v>
      </c>
      <c r="M352" s="497">
        <v>0</v>
      </c>
      <c r="N352" s="497">
        <v>17917</v>
      </c>
    </row>
    <row r="353" spans="1:14" ht="15" thickBot="1" x14ac:dyDescent="0.35">
      <c r="A353" s="4" t="s">
        <v>3328</v>
      </c>
      <c r="B353" s="3" t="s">
        <v>373</v>
      </c>
      <c r="C353" s="4" t="s">
        <v>334</v>
      </c>
      <c r="D353" s="6">
        <v>30047</v>
      </c>
      <c r="E353" s="497">
        <v>0</v>
      </c>
      <c r="F353" s="497">
        <v>0</v>
      </c>
      <c r="G353" s="497">
        <v>67751</v>
      </c>
      <c r="H353" s="497">
        <v>0</v>
      </c>
      <c r="I353" s="497">
        <v>67751</v>
      </c>
      <c r="J353" s="497">
        <v>0</v>
      </c>
      <c r="K353" s="497">
        <v>0</v>
      </c>
      <c r="L353" s="497">
        <v>66439</v>
      </c>
      <c r="M353" s="497">
        <v>1312</v>
      </c>
      <c r="N353" s="497">
        <v>67751</v>
      </c>
    </row>
    <row r="354" spans="1:14" ht="15" thickBot="1" x14ac:dyDescent="0.35">
      <c r="A354" s="4" t="s">
        <v>3329</v>
      </c>
      <c r="B354" s="3" t="s">
        <v>374</v>
      </c>
      <c r="C354" s="4" t="s">
        <v>334</v>
      </c>
      <c r="D354" s="6">
        <v>40841</v>
      </c>
      <c r="E354" s="497">
        <v>0</v>
      </c>
      <c r="F354" s="497">
        <v>0</v>
      </c>
      <c r="G354" s="497">
        <v>0</v>
      </c>
      <c r="H354" s="497">
        <v>0</v>
      </c>
      <c r="I354" s="497">
        <v>0</v>
      </c>
      <c r="J354" s="502">
        <v>0</v>
      </c>
      <c r="K354" s="497">
        <v>3410</v>
      </c>
      <c r="L354" s="502">
        <v>0</v>
      </c>
      <c r="M354" s="497">
        <v>7327</v>
      </c>
      <c r="N354" s="497">
        <v>10737</v>
      </c>
    </row>
    <row r="355" spans="1:14" ht="15" thickBot="1" x14ac:dyDescent="0.35">
      <c r="A355" s="4" t="s">
        <v>3330</v>
      </c>
      <c r="B355" s="3" t="s">
        <v>375</v>
      </c>
      <c r="C355" s="4" t="s">
        <v>334</v>
      </c>
      <c r="D355" s="6">
        <v>44265</v>
      </c>
      <c r="E355" s="497">
        <v>0</v>
      </c>
      <c r="F355" s="497">
        <v>0</v>
      </c>
      <c r="G355" s="497">
        <v>0</v>
      </c>
      <c r="H355" s="497">
        <v>0</v>
      </c>
      <c r="I355" s="497">
        <v>0</v>
      </c>
      <c r="J355" s="497">
        <v>13727</v>
      </c>
      <c r="K355" s="497">
        <v>7382</v>
      </c>
      <c r="L355" s="497">
        <v>1460</v>
      </c>
      <c r="M355" s="497">
        <v>6676</v>
      </c>
      <c r="N355" s="497">
        <v>29245</v>
      </c>
    </row>
    <row r="356" spans="1:14" ht="15" thickBot="1" x14ac:dyDescent="0.35">
      <c r="A356" s="4" t="s">
        <v>3331</v>
      </c>
      <c r="B356" s="3" t="s">
        <v>376</v>
      </c>
      <c r="C356" s="4" t="s">
        <v>334</v>
      </c>
      <c r="D356" s="6">
        <v>30019</v>
      </c>
      <c r="E356" s="497">
        <v>0</v>
      </c>
      <c r="F356" s="497">
        <v>0</v>
      </c>
      <c r="G356" s="497">
        <v>0</v>
      </c>
      <c r="H356" s="497">
        <v>0</v>
      </c>
      <c r="I356" s="497">
        <v>0</v>
      </c>
      <c r="J356" s="497">
        <v>0</v>
      </c>
      <c r="K356" s="497">
        <v>13849</v>
      </c>
      <c r="L356" s="497">
        <v>0</v>
      </c>
      <c r="M356" s="497">
        <v>0</v>
      </c>
      <c r="N356" s="497">
        <v>13849</v>
      </c>
    </row>
    <row r="357" spans="1:14" ht="15" thickBot="1" x14ac:dyDescent="0.35">
      <c r="B357" s="127" t="s">
        <v>2551</v>
      </c>
      <c r="C357" s="511"/>
      <c r="D357" s="510">
        <f>SUM(D314:D356)</f>
        <v>1551801</v>
      </c>
      <c r="E357" s="508">
        <f t="shared" ref="E357:N357" si="4">SUM(E314:E356)</f>
        <v>78798</v>
      </c>
      <c r="F357" s="508">
        <f t="shared" si="4"/>
        <v>0</v>
      </c>
      <c r="G357" s="508">
        <f t="shared" si="4"/>
        <v>542928</v>
      </c>
      <c r="H357" s="508">
        <f t="shared" si="4"/>
        <v>270808</v>
      </c>
      <c r="I357" s="508">
        <f t="shared" si="4"/>
        <v>892534</v>
      </c>
      <c r="J357" s="508">
        <f t="shared" si="4"/>
        <v>555071</v>
      </c>
      <c r="K357" s="508">
        <f t="shared" si="4"/>
        <v>304097</v>
      </c>
      <c r="L357" s="508">
        <f t="shared" si="4"/>
        <v>884195</v>
      </c>
      <c r="M357" s="508">
        <f t="shared" si="4"/>
        <v>110687</v>
      </c>
      <c r="N357" s="509">
        <f t="shared" si="4"/>
        <v>1854050</v>
      </c>
    </row>
    <row r="358" spans="1:14" ht="15" thickBot="1" x14ac:dyDescent="0.35">
      <c r="B358" s="473"/>
      <c r="C358" s="4"/>
      <c r="D358" s="6"/>
    </row>
    <row r="359" spans="1:14" ht="15" thickBot="1" x14ac:dyDescent="0.35">
      <c r="B359" s="473"/>
      <c r="C359" s="4"/>
      <c r="D359" s="6"/>
    </row>
    <row r="360" spans="1:14" ht="15" thickBot="1" x14ac:dyDescent="0.35">
      <c r="A360" s="4" t="s">
        <v>3245</v>
      </c>
      <c r="B360" s="3" t="s">
        <v>377</v>
      </c>
      <c r="C360" s="4" t="s">
        <v>378</v>
      </c>
      <c r="D360" s="6">
        <v>163590</v>
      </c>
      <c r="E360" s="497">
        <v>0</v>
      </c>
      <c r="F360" s="497">
        <v>0</v>
      </c>
      <c r="G360" s="497">
        <v>0</v>
      </c>
      <c r="H360" s="497">
        <v>0</v>
      </c>
      <c r="I360" s="497">
        <v>0</v>
      </c>
      <c r="J360" s="497">
        <v>0</v>
      </c>
      <c r="K360" s="497">
        <v>75872</v>
      </c>
      <c r="L360" s="497">
        <v>26795</v>
      </c>
      <c r="M360" s="497">
        <v>25633</v>
      </c>
      <c r="N360" s="497">
        <v>128300</v>
      </c>
    </row>
    <row r="361" spans="1:14" ht="15" thickBot="1" x14ac:dyDescent="0.35">
      <c r="A361" s="4" t="s">
        <v>3246</v>
      </c>
      <c r="B361" s="3" t="s">
        <v>379</v>
      </c>
      <c r="C361" s="4" t="s">
        <v>378</v>
      </c>
      <c r="D361" s="6">
        <v>107681</v>
      </c>
      <c r="E361" s="497">
        <v>0</v>
      </c>
      <c r="F361" s="497">
        <v>0</v>
      </c>
      <c r="G361" s="497">
        <v>0</v>
      </c>
      <c r="H361" s="497">
        <v>0</v>
      </c>
      <c r="I361" s="497">
        <v>0</v>
      </c>
      <c r="J361" s="497">
        <v>0</v>
      </c>
      <c r="K361" s="497">
        <v>0</v>
      </c>
      <c r="L361" s="497">
        <v>0</v>
      </c>
      <c r="M361" s="497">
        <v>0</v>
      </c>
      <c r="N361" s="497">
        <v>0</v>
      </c>
    </row>
    <row r="362" spans="1:14" ht="15" thickBot="1" x14ac:dyDescent="0.35">
      <c r="A362" s="4" t="s">
        <v>3247</v>
      </c>
      <c r="B362" s="3" t="s">
        <v>380</v>
      </c>
      <c r="C362" s="4" t="s">
        <v>378</v>
      </c>
      <c r="D362" s="6">
        <v>90173</v>
      </c>
      <c r="E362" s="497">
        <v>0</v>
      </c>
      <c r="F362" s="497">
        <v>0</v>
      </c>
      <c r="G362" s="497">
        <v>0</v>
      </c>
      <c r="H362" s="497">
        <v>0</v>
      </c>
      <c r="I362" s="497">
        <v>0</v>
      </c>
      <c r="J362" s="497">
        <v>94419</v>
      </c>
      <c r="K362" s="497">
        <v>30930</v>
      </c>
      <c r="L362" s="497">
        <v>114997</v>
      </c>
      <c r="M362" s="497">
        <v>0</v>
      </c>
      <c r="N362" s="497">
        <v>240346</v>
      </c>
    </row>
    <row r="363" spans="1:14" ht="15" thickBot="1" x14ac:dyDescent="0.35">
      <c r="A363" s="4" t="s">
        <v>3248</v>
      </c>
      <c r="B363" s="3" t="s">
        <v>381</v>
      </c>
      <c r="C363" s="4" t="s">
        <v>378</v>
      </c>
      <c r="D363" s="6">
        <v>238859</v>
      </c>
      <c r="E363" s="497">
        <v>0</v>
      </c>
      <c r="F363" s="497">
        <v>0</v>
      </c>
      <c r="G363" s="497">
        <v>0</v>
      </c>
      <c r="H363" s="497">
        <v>0</v>
      </c>
      <c r="I363" s="497">
        <v>0</v>
      </c>
      <c r="J363" s="497">
        <v>152218</v>
      </c>
      <c r="K363" s="497">
        <v>127131</v>
      </c>
      <c r="L363" s="497">
        <v>0</v>
      </c>
      <c r="M363" s="497">
        <v>0</v>
      </c>
      <c r="N363" s="497">
        <v>279349</v>
      </c>
    </row>
    <row r="364" spans="1:14" ht="15" thickBot="1" x14ac:dyDescent="0.35">
      <c r="A364" s="4" t="s">
        <v>3249</v>
      </c>
      <c r="B364" s="3" t="s">
        <v>382</v>
      </c>
      <c r="C364" s="4" t="s">
        <v>378</v>
      </c>
      <c r="D364" s="6">
        <v>51640</v>
      </c>
      <c r="E364" s="497">
        <v>0</v>
      </c>
      <c r="F364" s="497">
        <v>0</v>
      </c>
      <c r="G364" s="497">
        <v>0</v>
      </c>
      <c r="H364" s="497">
        <v>0</v>
      </c>
      <c r="I364" s="497">
        <v>0</v>
      </c>
      <c r="J364" s="497">
        <v>21221</v>
      </c>
      <c r="K364" s="497">
        <v>4612</v>
      </c>
      <c r="L364" s="497">
        <v>56472</v>
      </c>
      <c r="M364" s="497">
        <v>0</v>
      </c>
      <c r="N364" s="497">
        <v>82305</v>
      </c>
    </row>
    <row r="365" spans="1:14" ht="15" thickBot="1" x14ac:dyDescent="0.35">
      <c r="A365" s="4" t="s">
        <v>3250</v>
      </c>
      <c r="B365" s="3" t="s">
        <v>383</v>
      </c>
      <c r="C365" s="4" t="s">
        <v>378</v>
      </c>
      <c r="D365" s="6">
        <v>169833</v>
      </c>
      <c r="E365" s="497">
        <v>0</v>
      </c>
      <c r="F365" s="497">
        <v>0</v>
      </c>
      <c r="G365" s="497">
        <v>0</v>
      </c>
      <c r="H365" s="497">
        <v>5780000</v>
      </c>
      <c r="I365" s="497">
        <v>5780000</v>
      </c>
      <c r="J365" s="497">
        <v>117755</v>
      </c>
      <c r="K365" s="497">
        <v>0</v>
      </c>
      <c r="L365" s="497">
        <v>1696793</v>
      </c>
      <c r="M365" s="497">
        <v>0</v>
      </c>
      <c r="N365" s="497">
        <v>1814548</v>
      </c>
    </row>
    <row r="366" spans="1:14" ht="15" thickBot="1" x14ac:dyDescent="0.35">
      <c r="A366" s="4" t="s">
        <v>3251</v>
      </c>
      <c r="B366" s="3" t="s">
        <v>384</v>
      </c>
      <c r="C366" s="4" t="s">
        <v>378</v>
      </c>
      <c r="D366" s="6">
        <v>57774</v>
      </c>
      <c r="E366" s="497">
        <v>13528</v>
      </c>
      <c r="F366" s="497">
        <v>0</v>
      </c>
      <c r="G366" s="497">
        <v>0</v>
      </c>
      <c r="H366" s="497">
        <v>0</v>
      </c>
      <c r="I366" s="497">
        <v>13528</v>
      </c>
      <c r="J366" s="497">
        <v>0</v>
      </c>
      <c r="K366" s="497">
        <v>500</v>
      </c>
      <c r="L366" s="497">
        <v>513062</v>
      </c>
      <c r="M366" s="497">
        <v>0</v>
      </c>
      <c r="N366" s="497">
        <v>513562</v>
      </c>
    </row>
    <row r="367" spans="1:14" ht="15" thickBot="1" x14ac:dyDescent="0.35">
      <c r="A367" s="4" t="s">
        <v>3252</v>
      </c>
      <c r="B367" s="3" t="s">
        <v>385</v>
      </c>
      <c r="C367" s="4" t="s">
        <v>378</v>
      </c>
      <c r="D367" s="6">
        <v>98153</v>
      </c>
      <c r="E367" s="497">
        <v>0</v>
      </c>
      <c r="F367" s="497">
        <v>0</v>
      </c>
      <c r="G367" s="497">
        <v>0</v>
      </c>
      <c r="H367" s="497">
        <v>0</v>
      </c>
      <c r="I367" s="497">
        <v>0</v>
      </c>
      <c r="J367" s="497">
        <v>0</v>
      </c>
      <c r="K367" s="497">
        <v>0</v>
      </c>
      <c r="L367" s="497">
        <v>26739</v>
      </c>
      <c r="M367" s="497">
        <v>0</v>
      </c>
      <c r="N367" s="497">
        <v>26739</v>
      </c>
    </row>
    <row r="368" spans="1:14" ht="15" thickBot="1" x14ac:dyDescent="0.35">
      <c r="A368" s="4" t="s">
        <v>3253</v>
      </c>
      <c r="B368" s="3" t="s">
        <v>386</v>
      </c>
      <c r="C368" s="4" t="s">
        <v>378</v>
      </c>
      <c r="D368" s="6">
        <v>713777</v>
      </c>
      <c r="E368" s="497">
        <v>0</v>
      </c>
      <c r="F368" s="497">
        <v>0</v>
      </c>
      <c r="G368" s="497">
        <v>0</v>
      </c>
      <c r="H368" s="497">
        <v>0</v>
      </c>
      <c r="I368" s="497">
        <v>0</v>
      </c>
      <c r="J368" s="497">
        <v>0</v>
      </c>
      <c r="K368" s="497">
        <v>0</v>
      </c>
      <c r="L368" s="497">
        <v>0</v>
      </c>
      <c r="M368" s="497">
        <v>0</v>
      </c>
      <c r="N368" s="497">
        <v>0</v>
      </c>
    </row>
    <row r="369" spans="1:14" ht="15" thickBot="1" x14ac:dyDescent="0.35">
      <c r="A369" s="4" t="s">
        <v>3254</v>
      </c>
      <c r="B369" s="3" t="s">
        <v>387</v>
      </c>
      <c r="C369" s="4" t="s">
        <v>378</v>
      </c>
      <c r="D369" s="6">
        <v>90112</v>
      </c>
      <c r="E369" s="497">
        <v>0</v>
      </c>
      <c r="F369" s="497">
        <v>0</v>
      </c>
      <c r="G369" s="497">
        <v>0</v>
      </c>
      <c r="H369" s="497">
        <v>0</v>
      </c>
      <c r="I369" s="497">
        <v>0</v>
      </c>
      <c r="J369" s="497">
        <v>96832</v>
      </c>
      <c r="K369" s="497">
        <v>20088</v>
      </c>
      <c r="L369" s="497">
        <v>0</v>
      </c>
      <c r="M369" s="497">
        <v>21436</v>
      </c>
      <c r="N369" s="497">
        <v>138356</v>
      </c>
    </row>
    <row r="370" spans="1:14" ht="15" thickBot="1" x14ac:dyDescent="0.35">
      <c r="A370" s="4" t="s">
        <v>3255</v>
      </c>
      <c r="B370" s="3" t="s">
        <v>388</v>
      </c>
      <c r="C370" s="4" t="s">
        <v>378</v>
      </c>
      <c r="D370" s="6">
        <v>102434</v>
      </c>
      <c r="E370" s="497">
        <v>0</v>
      </c>
      <c r="F370" s="497">
        <v>0</v>
      </c>
      <c r="G370" s="497">
        <v>0</v>
      </c>
      <c r="H370" s="497">
        <v>0</v>
      </c>
      <c r="I370" s="497">
        <v>0</v>
      </c>
      <c r="J370" s="497">
        <v>28001</v>
      </c>
      <c r="K370" s="497">
        <v>0</v>
      </c>
      <c r="L370" s="497">
        <v>0</v>
      </c>
      <c r="M370" s="497">
        <v>33214</v>
      </c>
      <c r="N370" s="497">
        <v>61215</v>
      </c>
    </row>
    <row r="371" spans="1:14" ht="15" thickBot="1" x14ac:dyDescent="0.35">
      <c r="A371" s="4" t="s">
        <v>3256</v>
      </c>
      <c r="B371" s="3" t="s">
        <v>389</v>
      </c>
      <c r="C371" s="4" t="s">
        <v>378</v>
      </c>
      <c r="D371" s="6">
        <v>332567</v>
      </c>
      <c r="E371" s="497">
        <v>0</v>
      </c>
      <c r="F371" s="497">
        <v>0</v>
      </c>
      <c r="G371" s="497">
        <v>0</v>
      </c>
      <c r="H371" s="497">
        <v>0</v>
      </c>
      <c r="I371" s="497">
        <v>0</v>
      </c>
      <c r="J371" s="497">
        <v>0</v>
      </c>
      <c r="K371" s="497">
        <v>28883</v>
      </c>
      <c r="L371" s="497">
        <v>0</v>
      </c>
      <c r="M371" s="497">
        <v>0</v>
      </c>
      <c r="N371" s="497">
        <v>28883</v>
      </c>
    </row>
    <row r="372" spans="1:14" ht="15" thickBot="1" x14ac:dyDescent="0.35">
      <c r="A372" s="4" t="s">
        <v>3257</v>
      </c>
      <c r="B372" s="3" t="s">
        <v>390</v>
      </c>
      <c r="C372" s="4" t="s">
        <v>378</v>
      </c>
      <c r="D372" s="6">
        <v>76707</v>
      </c>
      <c r="E372" s="497">
        <v>0</v>
      </c>
      <c r="F372" s="497">
        <v>0</v>
      </c>
      <c r="G372" s="497">
        <v>6050</v>
      </c>
      <c r="H372" s="497">
        <v>0</v>
      </c>
      <c r="I372" s="497">
        <v>6050</v>
      </c>
      <c r="J372" s="497">
        <v>168274</v>
      </c>
      <c r="K372" s="497">
        <v>201258</v>
      </c>
      <c r="L372" s="497">
        <v>2083375</v>
      </c>
      <c r="M372" s="502">
        <v>0</v>
      </c>
      <c r="N372" s="497">
        <v>2452907</v>
      </c>
    </row>
    <row r="373" spans="1:14" ht="15" thickBot="1" x14ac:dyDescent="0.35">
      <c r="A373" s="4" t="s">
        <v>3258</v>
      </c>
      <c r="B373" s="3" t="s">
        <v>391</v>
      </c>
      <c r="C373" s="4" t="s">
        <v>378</v>
      </c>
      <c r="D373" s="6">
        <v>188040</v>
      </c>
      <c r="E373" s="497">
        <v>0</v>
      </c>
      <c r="F373" s="497">
        <v>0</v>
      </c>
      <c r="G373" s="497">
        <v>1500977</v>
      </c>
      <c r="H373" s="497">
        <v>41401</v>
      </c>
      <c r="I373" s="497">
        <v>1542378</v>
      </c>
      <c r="J373" s="497">
        <v>44022</v>
      </c>
      <c r="K373" s="497">
        <v>0</v>
      </c>
      <c r="L373" s="497">
        <v>3431</v>
      </c>
      <c r="M373" s="497">
        <v>1876500</v>
      </c>
      <c r="N373" s="497">
        <v>1923953</v>
      </c>
    </row>
    <row r="374" spans="1:14" ht="15" thickBot="1" x14ac:dyDescent="0.35">
      <c r="A374" s="4" t="s">
        <v>3259</v>
      </c>
      <c r="B374" s="3" t="s">
        <v>392</v>
      </c>
      <c r="C374" s="4" t="s">
        <v>378</v>
      </c>
      <c r="D374" s="6">
        <v>51133</v>
      </c>
      <c r="E374" s="497">
        <v>0</v>
      </c>
      <c r="F374" s="497">
        <v>0</v>
      </c>
      <c r="G374" s="497">
        <v>1229097</v>
      </c>
      <c r="H374" s="497">
        <v>0</v>
      </c>
      <c r="I374" s="497">
        <v>1229097</v>
      </c>
      <c r="J374" s="497">
        <v>0</v>
      </c>
      <c r="K374" s="497">
        <v>0</v>
      </c>
      <c r="L374" s="497">
        <v>217064</v>
      </c>
      <c r="M374" s="497">
        <v>0</v>
      </c>
      <c r="N374" s="497">
        <v>217064</v>
      </c>
    </row>
    <row r="375" spans="1:14" ht="15" thickBot="1" x14ac:dyDescent="0.35">
      <c r="A375" s="4" t="s">
        <v>3260</v>
      </c>
      <c r="B375" s="3" t="s">
        <v>393</v>
      </c>
      <c r="C375" s="4" t="s">
        <v>378</v>
      </c>
      <c r="D375" s="6">
        <v>102423</v>
      </c>
      <c r="E375" s="497">
        <v>0</v>
      </c>
      <c r="F375" s="497">
        <v>0</v>
      </c>
      <c r="G375" s="497">
        <v>529657</v>
      </c>
      <c r="H375" s="497">
        <v>0</v>
      </c>
      <c r="I375" s="497">
        <v>529657</v>
      </c>
      <c r="J375" s="497">
        <v>0</v>
      </c>
      <c r="K375" s="497">
        <v>0</v>
      </c>
      <c r="L375" s="497">
        <v>529656</v>
      </c>
      <c r="M375" s="497">
        <v>15983</v>
      </c>
      <c r="N375" s="497">
        <v>545639</v>
      </c>
    </row>
    <row r="376" spans="1:14" ht="15" thickBot="1" x14ac:dyDescent="0.35">
      <c r="A376" s="4" t="s">
        <v>3261</v>
      </c>
      <c r="B376" s="3" t="s">
        <v>394</v>
      </c>
      <c r="C376" s="4" t="s">
        <v>378</v>
      </c>
      <c r="D376" s="6">
        <v>52529</v>
      </c>
      <c r="E376" s="497">
        <v>0</v>
      </c>
      <c r="F376" s="497">
        <v>0</v>
      </c>
      <c r="G376" s="497">
        <v>0</v>
      </c>
      <c r="H376" s="497">
        <v>874</v>
      </c>
      <c r="I376" s="497">
        <v>874</v>
      </c>
      <c r="J376" s="497">
        <v>0</v>
      </c>
      <c r="K376" s="497">
        <v>0</v>
      </c>
      <c r="L376" s="497">
        <v>0</v>
      </c>
      <c r="M376" s="497">
        <v>42597</v>
      </c>
      <c r="N376" s="497">
        <v>42597</v>
      </c>
    </row>
    <row r="377" spans="1:14" ht="15" thickBot="1" x14ac:dyDescent="0.35">
      <c r="A377" s="4" t="s">
        <v>3262</v>
      </c>
      <c r="B377" s="3" t="s">
        <v>395</v>
      </c>
      <c r="C377" s="4" t="s">
        <v>378</v>
      </c>
      <c r="D377" s="6">
        <v>160248</v>
      </c>
      <c r="E377" s="497">
        <v>0</v>
      </c>
      <c r="F377" s="497">
        <v>0</v>
      </c>
      <c r="G377" s="497">
        <v>0</v>
      </c>
      <c r="H377" s="497">
        <v>0</v>
      </c>
      <c r="I377" s="497">
        <v>0</v>
      </c>
      <c r="J377" s="497">
        <v>39593</v>
      </c>
      <c r="K377" s="497">
        <v>193677</v>
      </c>
      <c r="L377" s="497">
        <v>1391866</v>
      </c>
      <c r="M377" s="497">
        <v>0</v>
      </c>
      <c r="N377" s="497">
        <v>1625136</v>
      </c>
    </row>
    <row r="378" spans="1:14" ht="15" thickBot="1" x14ac:dyDescent="0.35">
      <c r="A378" s="4" t="s">
        <v>3263</v>
      </c>
      <c r="B378" s="3" t="s">
        <v>396</v>
      </c>
      <c r="C378" s="4" t="s">
        <v>378</v>
      </c>
      <c r="D378" s="6">
        <v>123979</v>
      </c>
      <c r="E378" s="497">
        <v>0</v>
      </c>
      <c r="F378" s="497">
        <v>0</v>
      </c>
      <c r="G378" s="497">
        <v>0</v>
      </c>
      <c r="H378" s="497">
        <v>0</v>
      </c>
      <c r="I378" s="497">
        <v>0</v>
      </c>
      <c r="J378" s="497">
        <v>74157</v>
      </c>
      <c r="K378" s="497">
        <v>35505</v>
      </c>
      <c r="L378" s="497">
        <v>272152</v>
      </c>
      <c r="M378" s="502">
        <v>0</v>
      </c>
      <c r="N378" s="497">
        <v>381814</v>
      </c>
    </row>
    <row r="379" spans="1:14" ht="15" thickBot="1" x14ac:dyDescent="0.35">
      <c r="A379" s="4" t="s">
        <v>3264</v>
      </c>
      <c r="B379" s="3" t="s">
        <v>397</v>
      </c>
      <c r="C379" s="4" t="s">
        <v>378</v>
      </c>
      <c r="D379" s="6">
        <v>395660</v>
      </c>
      <c r="E379" s="497">
        <v>0</v>
      </c>
      <c r="F379" s="497">
        <v>0</v>
      </c>
      <c r="G379" s="497">
        <v>0</v>
      </c>
      <c r="H379" s="497">
        <v>0</v>
      </c>
      <c r="I379" s="497">
        <v>0</v>
      </c>
      <c r="J379" s="497">
        <v>147612</v>
      </c>
      <c r="K379" s="497">
        <v>56748</v>
      </c>
      <c r="L379" s="502">
        <v>0</v>
      </c>
      <c r="M379" s="502">
        <v>0</v>
      </c>
      <c r="N379" s="497">
        <v>204360</v>
      </c>
    </row>
    <row r="380" spans="1:14" ht="15" thickBot="1" x14ac:dyDescent="0.35">
      <c r="A380" s="4" t="s">
        <v>3265</v>
      </c>
      <c r="B380" s="3" t="s">
        <v>398</v>
      </c>
      <c r="C380" s="4" t="s">
        <v>378</v>
      </c>
      <c r="D380" s="6">
        <v>61834</v>
      </c>
      <c r="E380" s="497">
        <v>0</v>
      </c>
      <c r="F380" s="497">
        <v>0</v>
      </c>
      <c r="G380" s="497">
        <v>0</v>
      </c>
      <c r="H380" s="497">
        <v>0</v>
      </c>
      <c r="I380" s="497">
        <v>0</v>
      </c>
      <c r="J380" s="497">
        <v>0</v>
      </c>
      <c r="K380" s="497">
        <v>7400</v>
      </c>
      <c r="L380" s="497">
        <v>12046</v>
      </c>
      <c r="M380" s="497">
        <v>0</v>
      </c>
      <c r="N380" s="497">
        <v>19446</v>
      </c>
    </row>
    <row r="381" spans="1:14" ht="15" thickBot="1" x14ac:dyDescent="0.35">
      <c r="A381" s="4" t="s">
        <v>3266</v>
      </c>
      <c r="B381" s="3" t="s">
        <v>399</v>
      </c>
      <c r="C381" s="4" t="s">
        <v>378</v>
      </c>
      <c r="D381" s="6">
        <v>96942</v>
      </c>
      <c r="E381" s="497">
        <v>0</v>
      </c>
      <c r="F381" s="497">
        <v>0</v>
      </c>
      <c r="G381" s="497">
        <v>0</v>
      </c>
      <c r="H381" s="497">
        <v>0</v>
      </c>
      <c r="I381" s="497">
        <v>0</v>
      </c>
      <c r="J381" s="497">
        <v>19470</v>
      </c>
      <c r="K381" s="497">
        <v>3893</v>
      </c>
      <c r="L381" s="497">
        <v>0</v>
      </c>
      <c r="M381" s="497">
        <v>0</v>
      </c>
      <c r="N381" s="497">
        <v>23363</v>
      </c>
    </row>
    <row r="382" spans="1:14" ht="15" thickBot="1" x14ac:dyDescent="0.35">
      <c r="A382" s="4" t="s">
        <v>3267</v>
      </c>
      <c r="B382" s="3" t="s">
        <v>400</v>
      </c>
      <c r="C382" s="4" t="s">
        <v>378</v>
      </c>
      <c r="D382" s="6">
        <v>149955</v>
      </c>
      <c r="E382" s="497">
        <v>0</v>
      </c>
      <c r="F382" s="497">
        <v>0</v>
      </c>
      <c r="G382" s="497">
        <v>0</v>
      </c>
      <c r="H382" s="497">
        <v>0</v>
      </c>
      <c r="I382" s="497">
        <v>0</v>
      </c>
      <c r="J382" s="497">
        <v>38252</v>
      </c>
      <c r="K382" s="497">
        <v>40006</v>
      </c>
      <c r="L382" s="497">
        <v>146047</v>
      </c>
      <c r="M382" s="497">
        <v>0</v>
      </c>
      <c r="N382" s="497">
        <v>224305</v>
      </c>
    </row>
    <row r="383" spans="1:14" ht="15" thickBot="1" x14ac:dyDescent="0.35">
      <c r="A383" s="4" t="s">
        <v>3268</v>
      </c>
      <c r="B383" s="3" t="s">
        <v>401</v>
      </c>
      <c r="C383" s="4" t="s">
        <v>378</v>
      </c>
      <c r="D383" s="6">
        <v>119450</v>
      </c>
      <c r="E383" s="497">
        <v>0</v>
      </c>
      <c r="F383" s="497">
        <v>0</v>
      </c>
      <c r="G383" s="497">
        <v>0</v>
      </c>
      <c r="H383" s="497">
        <v>0</v>
      </c>
      <c r="I383" s="497">
        <v>0</v>
      </c>
      <c r="J383" s="497">
        <v>0</v>
      </c>
      <c r="K383" s="497">
        <v>0</v>
      </c>
      <c r="L383" s="497">
        <v>0</v>
      </c>
      <c r="M383" s="497">
        <v>93733</v>
      </c>
      <c r="N383" s="497">
        <v>93733</v>
      </c>
    </row>
    <row r="384" spans="1:14" ht="15" thickBot="1" x14ac:dyDescent="0.35">
      <c r="A384" s="4" t="s">
        <v>3269</v>
      </c>
      <c r="B384" s="3" t="s">
        <v>402</v>
      </c>
      <c r="C384" s="4" t="s">
        <v>378</v>
      </c>
      <c r="D384" s="6">
        <v>55374</v>
      </c>
      <c r="E384" s="497">
        <v>0</v>
      </c>
      <c r="F384" s="497">
        <v>30103</v>
      </c>
      <c r="G384" s="497">
        <v>0</v>
      </c>
      <c r="H384" s="497">
        <v>0</v>
      </c>
      <c r="I384" s="497">
        <v>30103</v>
      </c>
      <c r="J384" s="497">
        <v>131163</v>
      </c>
      <c r="K384" s="497">
        <v>8802</v>
      </c>
      <c r="L384" s="497">
        <v>0</v>
      </c>
      <c r="M384" s="497">
        <v>25113</v>
      </c>
      <c r="N384" s="497">
        <v>165078</v>
      </c>
    </row>
    <row r="385" spans="1:14" ht="15" thickBot="1" x14ac:dyDescent="0.35">
      <c r="A385" s="4" t="s">
        <v>3270</v>
      </c>
      <c r="B385" s="3" t="s">
        <v>403</v>
      </c>
      <c r="C385" s="4" t="s">
        <v>378</v>
      </c>
      <c r="D385" s="6">
        <v>59515</v>
      </c>
      <c r="E385" s="497">
        <v>0</v>
      </c>
      <c r="F385" s="497">
        <v>0</v>
      </c>
      <c r="G385" s="497">
        <v>0</v>
      </c>
      <c r="H385" s="497">
        <v>5000</v>
      </c>
      <c r="I385" s="497">
        <v>5000</v>
      </c>
      <c r="J385" s="502">
        <v>0</v>
      </c>
      <c r="K385" s="502">
        <v>0</v>
      </c>
      <c r="L385" s="502">
        <v>0</v>
      </c>
      <c r="M385" s="502">
        <v>0</v>
      </c>
      <c r="N385" s="502">
        <v>0</v>
      </c>
    </row>
    <row r="386" spans="1:14" ht="15" thickBot="1" x14ac:dyDescent="0.35">
      <c r="A386" s="4" t="s">
        <v>3271</v>
      </c>
      <c r="B386" s="3" t="s">
        <v>404</v>
      </c>
      <c r="C386" s="4" t="s">
        <v>378</v>
      </c>
      <c r="D386" s="6">
        <v>52170</v>
      </c>
      <c r="E386" s="497">
        <v>0</v>
      </c>
      <c r="F386" s="497">
        <v>0</v>
      </c>
      <c r="G386" s="497">
        <v>0</v>
      </c>
      <c r="H386" s="497">
        <v>0</v>
      </c>
      <c r="I386" s="497">
        <v>0</v>
      </c>
      <c r="J386" s="497">
        <v>26722</v>
      </c>
      <c r="K386" s="497">
        <v>2951</v>
      </c>
      <c r="L386" s="497">
        <v>156284</v>
      </c>
      <c r="M386" s="497">
        <v>0</v>
      </c>
      <c r="N386" s="497">
        <v>185957</v>
      </c>
    </row>
    <row r="387" spans="1:14" ht="15" thickBot="1" x14ac:dyDescent="0.35">
      <c r="A387" s="4" t="s">
        <v>3272</v>
      </c>
      <c r="B387" s="3" t="s">
        <v>405</v>
      </c>
      <c r="C387" s="4" t="s">
        <v>378</v>
      </c>
      <c r="D387" s="6">
        <v>124690</v>
      </c>
      <c r="E387" s="497">
        <v>0</v>
      </c>
      <c r="F387" s="497">
        <v>0</v>
      </c>
      <c r="G387" s="497">
        <v>0</v>
      </c>
      <c r="H387" s="497">
        <v>0</v>
      </c>
      <c r="I387" s="497">
        <v>0</v>
      </c>
      <c r="J387" s="497">
        <v>53175</v>
      </c>
      <c r="K387" s="497">
        <v>70174</v>
      </c>
      <c r="L387" s="497">
        <v>0</v>
      </c>
      <c r="M387" s="497">
        <v>0</v>
      </c>
      <c r="N387" s="497">
        <v>123349</v>
      </c>
    </row>
    <row r="388" spans="1:14" ht="15" thickBot="1" x14ac:dyDescent="0.35">
      <c r="A388" s="4" t="s">
        <v>3273</v>
      </c>
      <c r="B388" s="3" t="s">
        <v>406</v>
      </c>
      <c r="C388" s="4" t="s">
        <v>378</v>
      </c>
      <c r="D388" s="6">
        <v>100485</v>
      </c>
      <c r="E388" s="497">
        <v>0</v>
      </c>
      <c r="F388" s="497">
        <v>0</v>
      </c>
      <c r="G388" s="497">
        <v>0</v>
      </c>
      <c r="H388" s="497">
        <v>0</v>
      </c>
      <c r="I388" s="497">
        <v>0</v>
      </c>
      <c r="J388" s="502">
        <v>0</v>
      </c>
      <c r="K388" s="497">
        <v>598605</v>
      </c>
      <c r="L388" s="502">
        <v>0</v>
      </c>
      <c r="M388" s="502">
        <v>0</v>
      </c>
      <c r="N388" s="497">
        <v>598605</v>
      </c>
    </row>
    <row r="389" spans="1:14" ht="15" thickBot="1" x14ac:dyDescent="0.35">
      <c r="A389" s="4" t="s">
        <v>3274</v>
      </c>
      <c r="B389" s="3" t="s">
        <v>407</v>
      </c>
      <c r="C389" s="4" t="s">
        <v>378</v>
      </c>
      <c r="D389" s="6">
        <v>57236</v>
      </c>
      <c r="E389" s="497">
        <v>0</v>
      </c>
      <c r="F389" s="497">
        <v>0</v>
      </c>
      <c r="G389" s="497">
        <v>0</v>
      </c>
      <c r="H389" s="497">
        <v>0</v>
      </c>
      <c r="I389" s="497">
        <v>0</v>
      </c>
      <c r="J389" s="497">
        <v>0</v>
      </c>
      <c r="K389" s="497">
        <v>0</v>
      </c>
      <c r="L389" s="497">
        <v>0</v>
      </c>
      <c r="M389" s="497">
        <v>17271</v>
      </c>
      <c r="N389" s="497">
        <v>17271</v>
      </c>
    </row>
    <row r="390" spans="1:14" ht="15" thickBot="1" x14ac:dyDescent="0.35">
      <c r="A390" s="4" t="s">
        <v>3275</v>
      </c>
      <c r="B390" s="3" t="s">
        <v>408</v>
      </c>
      <c r="C390" s="4" t="s">
        <v>378</v>
      </c>
      <c r="D390" s="6">
        <v>160312</v>
      </c>
      <c r="E390" s="497">
        <v>0</v>
      </c>
      <c r="F390" s="497">
        <v>0</v>
      </c>
      <c r="G390" s="497">
        <v>0</v>
      </c>
      <c r="H390" s="497">
        <v>0</v>
      </c>
      <c r="I390" s="497">
        <v>0</v>
      </c>
      <c r="J390" s="497">
        <v>82125</v>
      </c>
      <c r="K390" s="497">
        <v>39191</v>
      </c>
      <c r="L390" s="497">
        <v>0</v>
      </c>
      <c r="M390" s="497">
        <v>0</v>
      </c>
      <c r="N390" s="497">
        <v>121316</v>
      </c>
    </row>
    <row r="391" spans="1:14" ht="15" thickBot="1" x14ac:dyDescent="0.35">
      <c r="A391" s="4" t="s">
        <v>3276</v>
      </c>
      <c r="B391" s="3" t="s">
        <v>409</v>
      </c>
      <c r="C391" s="4" t="s">
        <v>378</v>
      </c>
      <c r="D391" s="6">
        <v>59715</v>
      </c>
      <c r="E391" s="497">
        <v>0</v>
      </c>
      <c r="F391" s="497">
        <v>0</v>
      </c>
      <c r="G391" s="497">
        <v>0</v>
      </c>
      <c r="H391" s="497">
        <v>0</v>
      </c>
      <c r="I391" s="497">
        <v>0</v>
      </c>
      <c r="J391" s="497">
        <v>0</v>
      </c>
      <c r="K391" s="497">
        <v>0</v>
      </c>
      <c r="L391" s="497">
        <v>0</v>
      </c>
      <c r="M391" s="497">
        <v>0</v>
      </c>
      <c r="N391" s="497">
        <v>0</v>
      </c>
    </row>
    <row r="392" spans="1:14" ht="15" thickBot="1" x14ac:dyDescent="0.35">
      <c r="A392" s="4" t="s">
        <v>3277</v>
      </c>
      <c r="B392" s="3" t="s">
        <v>410</v>
      </c>
      <c r="C392" s="4" t="s">
        <v>378</v>
      </c>
      <c r="D392" s="6">
        <v>73804</v>
      </c>
      <c r="E392" s="497">
        <v>0</v>
      </c>
      <c r="F392" s="497">
        <v>0</v>
      </c>
      <c r="G392" s="497">
        <v>0</v>
      </c>
      <c r="H392" s="497">
        <v>0</v>
      </c>
      <c r="I392" s="497">
        <v>0</v>
      </c>
      <c r="J392" s="497">
        <v>0</v>
      </c>
      <c r="K392" s="497">
        <v>0</v>
      </c>
      <c r="L392" s="497">
        <v>0</v>
      </c>
      <c r="M392" s="497">
        <v>0</v>
      </c>
      <c r="N392" s="497">
        <v>0</v>
      </c>
    </row>
    <row r="393" spans="1:14" ht="15" thickBot="1" x14ac:dyDescent="0.35">
      <c r="A393" s="4" t="s">
        <v>3278</v>
      </c>
      <c r="B393" s="3" t="s">
        <v>411</v>
      </c>
      <c r="C393" s="4" t="s">
        <v>378</v>
      </c>
      <c r="D393" s="6">
        <v>75814</v>
      </c>
      <c r="E393" s="497">
        <v>0</v>
      </c>
      <c r="F393" s="497">
        <v>0</v>
      </c>
      <c r="G393" s="497">
        <v>0</v>
      </c>
      <c r="H393" s="497">
        <v>0</v>
      </c>
      <c r="I393" s="497">
        <v>0</v>
      </c>
      <c r="J393" s="497">
        <v>0</v>
      </c>
      <c r="K393" s="497">
        <v>0</v>
      </c>
      <c r="L393" s="497">
        <v>2176388</v>
      </c>
      <c r="M393" s="497">
        <v>0</v>
      </c>
      <c r="N393" s="497">
        <v>2176388</v>
      </c>
    </row>
    <row r="394" spans="1:14" ht="15" thickBot="1" x14ac:dyDescent="0.35">
      <c r="A394" s="4" t="s">
        <v>3279</v>
      </c>
      <c r="B394" s="3" t="s">
        <v>412</v>
      </c>
      <c r="C394" s="4" t="s">
        <v>378</v>
      </c>
      <c r="D394" s="6">
        <v>129699</v>
      </c>
      <c r="E394" s="497">
        <v>3271</v>
      </c>
      <c r="F394" s="497">
        <v>0</v>
      </c>
      <c r="G394" s="497">
        <v>14999</v>
      </c>
      <c r="H394" s="497">
        <v>5565</v>
      </c>
      <c r="I394" s="497">
        <v>23835</v>
      </c>
      <c r="J394" s="497">
        <v>0</v>
      </c>
      <c r="K394" s="497">
        <v>0</v>
      </c>
      <c r="L394" s="497">
        <v>23835</v>
      </c>
      <c r="M394" s="497">
        <v>0</v>
      </c>
      <c r="N394" s="497">
        <v>23835</v>
      </c>
    </row>
    <row r="395" spans="1:14" ht="15" thickBot="1" x14ac:dyDescent="0.35">
      <c r="A395" s="4" t="s">
        <v>3280</v>
      </c>
      <c r="B395" s="3" t="s">
        <v>413</v>
      </c>
      <c r="C395" s="4" t="s">
        <v>378</v>
      </c>
      <c r="D395" s="6">
        <v>97396</v>
      </c>
      <c r="E395" s="497">
        <v>0</v>
      </c>
      <c r="F395" s="497">
        <v>0</v>
      </c>
      <c r="G395" s="497">
        <v>0</v>
      </c>
      <c r="H395" s="497">
        <v>0</v>
      </c>
      <c r="I395" s="497">
        <v>0</v>
      </c>
      <c r="J395" s="497">
        <v>0</v>
      </c>
      <c r="K395" s="497">
        <v>19312</v>
      </c>
      <c r="L395" s="497">
        <v>0</v>
      </c>
      <c r="M395" s="497">
        <v>0</v>
      </c>
      <c r="N395" s="497">
        <v>19312</v>
      </c>
    </row>
    <row r="396" spans="1:14" ht="15" thickBot="1" x14ac:dyDescent="0.35">
      <c r="A396" s="4" t="s">
        <v>3281</v>
      </c>
      <c r="B396" s="3" t="s">
        <v>414</v>
      </c>
      <c r="C396" s="4" t="s">
        <v>378</v>
      </c>
      <c r="D396" s="6">
        <v>80980</v>
      </c>
      <c r="E396" s="497">
        <v>0</v>
      </c>
      <c r="F396" s="497">
        <v>0</v>
      </c>
      <c r="G396" s="497">
        <v>622000</v>
      </c>
      <c r="H396" s="497">
        <v>0</v>
      </c>
      <c r="I396" s="497">
        <v>622000</v>
      </c>
      <c r="J396" s="497">
        <v>0</v>
      </c>
      <c r="K396" s="497">
        <v>42000</v>
      </c>
      <c r="L396" s="502">
        <v>0</v>
      </c>
      <c r="M396" s="497">
        <v>580000</v>
      </c>
      <c r="N396" s="497">
        <v>622000</v>
      </c>
    </row>
    <row r="397" spans="1:14" ht="15" thickBot="1" x14ac:dyDescent="0.35">
      <c r="A397" s="4" t="s">
        <v>3282</v>
      </c>
      <c r="B397" s="3" t="s">
        <v>415</v>
      </c>
      <c r="C397" s="4" t="s">
        <v>378</v>
      </c>
      <c r="D397" s="6">
        <v>134056</v>
      </c>
      <c r="E397" s="497">
        <v>0</v>
      </c>
      <c r="F397" s="497">
        <v>0</v>
      </c>
      <c r="G397" s="497">
        <v>0</v>
      </c>
      <c r="H397" s="497">
        <v>0</v>
      </c>
      <c r="I397" s="497">
        <v>0</v>
      </c>
      <c r="J397" s="497">
        <v>25995</v>
      </c>
      <c r="K397" s="497">
        <v>30406</v>
      </c>
      <c r="L397" s="502">
        <v>0</v>
      </c>
      <c r="M397" s="502">
        <v>0</v>
      </c>
      <c r="N397" s="497">
        <v>56401</v>
      </c>
    </row>
    <row r="398" spans="1:14" ht="15" thickBot="1" x14ac:dyDescent="0.35">
      <c r="A398" s="4" t="s">
        <v>3283</v>
      </c>
      <c r="B398" s="3" t="s">
        <v>416</v>
      </c>
      <c r="C398" s="4" t="s">
        <v>378</v>
      </c>
      <c r="D398" s="6">
        <v>71997</v>
      </c>
      <c r="E398" s="497">
        <v>0</v>
      </c>
      <c r="F398" s="497">
        <v>0</v>
      </c>
      <c r="G398" s="497">
        <v>0</v>
      </c>
      <c r="H398" s="497">
        <v>0</v>
      </c>
      <c r="I398" s="497">
        <v>0</v>
      </c>
      <c r="J398" s="497">
        <v>9201</v>
      </c>
      <c r="K398" s="497">
        <v>0</v>
      </c>
      <c r="L398" s="497">
        <v>0</v>
      </c>
      <c r="M398" s="497">
        <v>22041</v>
      </c>
      <c r="N398" s="497">
        <v>31242</v>
      </c>
    </row>
    <row r="399" spans="1:14" ht="15" thickBot="1" x14ac:dyDescent="0.35">
      <c r="A399" s="45" t="s">
        <v>3288</v>
      </c>
      <c r="B399" s="3" t="s">
        <v>417</v>
      </c>
      <c r="C399" s="4" t="s">
        <v>378</v>
      </c>
      <c r="D399" s="6">
        <v>230343</v>
      </c>
      <c r="E399" s="497">
        <v>1</v>
      </c>
      <c r="F399" s="497">
        <v>1</v>
      </c>
      <c r="G399" s="497">
        <v>14900</v>
      </c>
      <c r="H399" s="497">
        <v>5973</v>
      </c>
      <c r="I399" s="497">
        <v>20875</v>
      </c>
      <c r="J399" s="497">
        <v>5590</v>
      </c>
      <c r="K399" s="497">
        <v>3700</v>
      </c>
      <c r="L399" s="497">
        <v>0</v>
      </c>
      <c r="M399" s="497">
        <v>0</v>
      </c>
      <c r="N399" s="497">
        <v>9290</v>
      </c>
    </row>
    <row r="400" spans="1:14" ht="15" thickBot="1" x14ac:dyDescent="0.35">
      <c r="A400" s="4" t="s">
        <v>3284</v>
      </c>
      <c r="B400" s="3" t="s">
        <v>418</v>
      </c>
      <c r="C400" s="4" t="s">
        <v>378</v>
      </c>
      <c r="D400" s="6">
        <v>71755</v>
      </c>
      <c r="E400" s="497">
        <v>0</v>
      </c>
      <c r="F400" s="497">
        <v>0</v>
      </c>
      <c r="G400" s="497">
        <v>0</v>
      </c>
      <c r="H400" s="497">
        <v>0</v>
      </c>
      <c r="I400" s="497">
        <v>0</v>
      </c>
      <c r="J400" s="497">
        <v>75193</v>
      </c>
      <c r="K400" s="497">
        <v>21079</v>
      </c>
      <c r="L400" s="497">
        <v>542885</v>
      </c>
      <c r="M400" s="497">
        <v>0</v>
      </c>
      <c r="N400" s="497">
        <v>639157</v>
      </c>
    </row>
    <row r="401" spans="1:14" ht="15" thickBot="1" x14ac:dyDescent="0.35">
      <c r="A401" s="4" t="s">
        <v>3285</v>
      </c>
      <c r="B401" s="3" t="s">
        <v>419</v>
      </c>
      <c r="C401" s="4" t="s">
        <v>378</v>
      </c>
      <c r="D401" s="6">
        <v>89779</v>
      </c>
      <c r="E401" s="497">
        <v>0</v>
      </c>
      <c r="F401" s="497">
        <v>0</v>
      </c>
      <c r="G401" s="497">
        <v>0</v>
      </c>
      <c r="H401" s="497">
        <v>0</v>
      </c>
      <c r="I401" s="497">
        <v>0</v>
      </c>
      <c r="J401" s="497">
        <v>84707</v>
      </c>
      <c r="K401" s="497">
        <v>29096</v>
      </c>
      <c r="L401" s="497">
        <v>0</v>
      </c>
      <c r="M401" s="497">
        <v>0</v>
      </c>
      <c r="N401" s="497">
        <v>113803</v>
      </c>
    </row>
    <row r="402" spans="1:14" ht="15" thickBot="1" x14ac:dyDescent="0.35">
      <c r="A402" s="4" t="s">
        <v>3286</v>
      </c>
      <c r="B402" s="3" t="s">
        <v>420</v>
      </c>
      <c r="C402" s="4" t="s">
        <v>378</v>
      </c>
      <c r="D402" s="6">
        <v>84094</v>
      </c>
      <c r="E402" s="497">
        <v>0</v>
      </c>
      <c r="F402" s="497">
        <v>2000</v>
      </c>
      <c r="G402" s="497">
        <v>0</v>
      </c>
      <c r="H402" s="497">
        <v>0</v>
      </c>
      <c r="I402" s="497">
        <v>2000</v>
      </c>
      <c r="J402" s="497">
        <v>7661</v>
      </c>
      <c r="K402" s="497">
        <v>4911</v>
      </c>
      <c r="L402" s="497">
        <v>190587</v>
      </c>
      <c r="M402" s="497">
        <v>17514</v>
      </c>
      <c r="N402" s="497">
        <v>220673</v>
      </c>
    </row>
    <row r="403" spans="1:14" ht="15" thickBot="1" x14ac:dyDescent="0.35">
      <c r="A403" s="4" t="s">
        <v>3287</v>
      </c>
      <c r="B403" s="3" t="s">
        <v>421</v>
      </c>
      <c r="C403" s="4" t="s">
        <v>378</v>
      </c>
      <c r="D403" s="6">
        <v>82974</v>
      </c>
      <c r="E403" s="497">
        <v>0</v>
      </c>
      <c r="F403" s="497">
        <v>0</v>
      </c>
      <c r="G403" s="497">
        <v>0</v>
      </c>
      <c r="H403" s="497">
        <v>0</v>
      </c>
      <c r="I403" s="497">
        <v>0</v>
      </c>
      <c r="J403" s="497">
        <v>231487</v>
      </c>
      <c r="K403" s="497">
        <v>5000</v>
      </c>
      <c r="L403" s="497">
        <v>9319</v>
      </c>
      <c r="M403" s="497">
        <v>0</v>
      </c>
      <c r="N403" s="497">
        <v>245806</v>
      </c>
    </row>
    <row r="404" spans="1:14" ht="15" thickBot="1" x14ac:dyDescent="0.35">
      <c r="B404" s="507" t="s">
        <v>2553</v>
      </c>
      <c r="C404" s="512"/>
      <c r="D404" s="513">
        <f>SUM(D360:D403)</f>
        <v>5687681</v>
      </c>
      <c r="E404" s="514">
        <f t="shared" ref="E404:N404" si="5">SUM(E360:E403)</f>
        <v>16800</v>
      </c>
      <c r="F404" s="514">
        <f t="shared" si="5"/>
        <v>32104</v>
      </c>
      <c r="G404" s="514">
        <f t="shared" si="5"/>
        <v>3917680</v>
      </c>
      <c r="H404" s="514">
        <f t="shared" si="5"/>
        <v>5838813</v>
      </c>
      <c r="I404" s="514">
        <f t="shared" si="5"/>
        <v>9805397</v>
      </c>
      <c r="J404" s="514">
        <f t="shared" si="5"/>
        <v>1774845</v>
      </c>
      <c r="K404" s="514">
        <f t="shared" si="5"/>
        <v>1701730</v>
      </c>
      <c r="L404" s="514">
        <f t="shared" si="5"/>
        <v>10189793</v>
      </c>
      <c r="M404" s="514">
        <f t="shared" si="5"/>
        <v>2771035</v>
      </c>
      <c r="N404" s="515">
        <f t="shared" si="5"/>
        <v>16437403</v>
      </c>
    </row>
    <row r="405" spans="1:14" ht="15" thickBot="1" x14ac:dyDescent="0.35"/>
    <row r="406" spans="1:14" ht="15" thickBot="1" x14ac:dyDescent="0.35">
      <c r="B406" s="518" t="s">
        <v>2555</v>
      </c>
      <c r="C406" s="519"/>
      <c r="D406" s="520">
        <f t="shared" ref="D406:N406" si="6">D404+D357+D311+D233+D154+D74</f>
        <v>9838531</v>
      </c>
      <c r="E406" s="522">
        <f t="shared" si="6"/>
        <v>159986</v>
      </c>
      <c r="F406" s="522">
        <f t="shared" si="6"/>
        <v>49290</v>
      </c>
      <c r="G406" s="522">
        <f t="shared" si="6"/>
        <v>6850972</v>
      </c>
      <c r="H406" s="522">
        <f t="shared" si="6"/>
        <v>7118309</v>
      </c>
      <c r="I406" s="522">
        <f t="shared" si="6"/>
        <v>14178557</v>
      </c>
      <c r="J406" s="522">
        <f t="shared" si="6"/>
        <v>3117960</v>
      </c>
      <c r="K406" s="522">
        <f t="shared" si="6"/>
        <v>3176498</v>
      </c>
      <c r="L406" s="522">
        <f t="shared" si="6"/>
        <v>14610786</v>
      </c>
      <c r="M406" s="522">
        <f t="shared" si="6"/>
        <v>3859246</v>
      </c>
      <c r="N406" s="523">
        <f t="shared" si="6"/>
        <v>24764490</v>
      </c>
    </row>
  </sheetData>
  <sortState ref="B2:O386">
    <sortCondition ref="C2:C386"/>
    <sortCondition ref="B2:B386"/>
  </sortState>
  <hyperlinks>
    <hyperlink ref="G1" location="'Table of Contents'!A1" display="Return to Table of Contents"/>
    <hyperlink ref="G1:I1" location="'Table of Contents'!A1" display="Return to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8"/>
  <sheetViews>
    <sheetView zoomScale="75" zoomScaleNormal="75" workbookViewId="0">
      <pane ySplit="3" topLeftCell="A4" activePane="bottomLeft" state="frozen"/>
      <selection pane="bottomLeft" activeCell="H12" sqref="H12"/>
    </sheetView>
  </sheetViews>
  <sheetFormatPr defaultRowHeight="14.4" x14ac:dyDescent="0.3"/>
  <cols>
    <col min="2" max="2" width="49.77734375" bestFit="1" customWidth="1"/>
    <col min="3" max="3" width="25.5546875" bestFit="1" customWidth="1"/>
    <col min="4" max="4" width="11.109375" bestFit="1" customWidth="1"/>
    <col min="5" max="9" width="14.77734375" customWidth="1"/>
    <col min="10" max="10" width="65.33203125" customWidth="1"/>
    <col min="11" max="11" width="14.77734375" customWidth="1"/>
  </cols>
  <sheetData>
    <row r="1" spans="1:19" ht="18" x14ac:dyDescent="0.35">
      <c r="B1" s="16" t="s">
        <v>2546</v>
      </c>
      <c r="C1" s="12"/>
      <c r="D1" s="13" t="s">
        <v>444</v>
      </c>
      <c r="E1" s="12"/>
      <c r="F1" s="14"/>
      <c r="G1" s="634" t="s">
        <v>2545</v>
      </c>
      <c r="H1" s="643"/>
      <c r="I1" s="642"/>
      <c r="J1" s="12"/>
      <c r="O1" s="60"/>
      <c r="P1" s="60"/>
      <c r="S1" s="29"/>
    </row>
    <row r="2" spans="1:19" ht="15" thickBot="1" x14ac:dyDescent="0.35"/>
    <row r="3" spans="1:19" s="2" customFormat="1" ht="54" thickBot="1" x14ac:dyDescent="0.35">
      <c r="A3" s="2" t="s">
        <v>3174</v>
      </c>
      <c r="B3" s="1" t="s">
        <v>0</v>
      </c>
      <c r="C3" s="1" t="s">
        <v>1</v>
      </c>
      <c r="D3" s="1" t="s">
        <v>422</v>
      </c>
      <c r="E3" s="1" t="s">
        <v>1081</v>
      </c>
      <c r="F3" s="1" t="s">
        <v>1054</v>
      </c>
      <c r="G3" s="1" t="s">
        <v>2052</v>
      </c>
      <c r="H3" s="1" t="s">
        <v>2053</v>
      </c>
      <c r="I3" s="1" t="s">
        <v>2054</v>
      </c>
      <c r="J3" s="1" t="s">
        <v>2055</v>
      </c>
      <c r="K3" s="1" t="s">
        <v>2056</v>
      </c>
    </row>
    <row r="4" spans="1:19" ht="15" thickBot="1" x14ac:dyDescent="0.35">
      <c r="A4" s="4" t="s">
        <v>3175</v>
      </c>
      <c r="B4" s="3" t="s">
        <v>12</v>
      </c>
      <c r="C4" s="18" t="s">
        <v>13</v>
      </c>
      <c r="D4" s="20">
        <v>1285</v>
      </c>
      <c r="E4" s="18" t="s">
        <v>2070</v>
      </c>
      <c r="F4" s="18" t="s">
        <v>1102</v>
      </c>
      <c r="G4" s="18" t="s">
        <v>2071</v>
      </c>
      <c r="H4" s="18" t="s">
        <v>460</v>
      </c>
      <c r="I4" s="18" t="s">
        <v>2060</v>
      </c>
      <c r="J4" s="18" t="s">
        <v>2072</v>
      </c>
      <c r="K4" s="18" t="s">
        <v>460</v>
      </c>
    </row>
    <row r="5" spans="1:19" ht="15" thickBot="1" x14ac:dyDescent="0.35">
      <c r="A5" s="4" t="s">
        <v>3176</v>
      </c>
      <c r="B5" s="3" t="s">
        <v>16</v>
      </c>
      <c r="C5" s="18" t="s">
        <v>13</v>
      </c>
      <c r="D5" s="20">
        <v>3248</v>
      </c>
      <c r="E5" s="18" t="s">
        <v>2086</v>
      </c>
      <c r="F5" s="18" t="s">
        <v>1113</v>
      </c>
      <c r="G5" s="18" t="s">
        <v>2063</v>
      </c>
      <c r="H5" s="18" t="s">
        <v>461</v>
      </c>
      <c r="I5" s="18" t="s">
        <v>2060</v>
      </c>
      <c r="J5" s="18" t="s">
        <v>34</v>
      </c>
      <c r="K5" s="18" t="s">
        <v>34</v>
      </c>
    </row>
    <row r="6" spans="1:19" ht="15" thickBot="1" x14ac:dyDescent="0.35">
      <c r="A6" s="4" t="s">
        <v>3177</v>
      </c>
      <c r="B6" s="3" t="s">
        <v>17</v>
      </c>
      <c r="C6" s="18" t="s">
        <v>13</v>
      </c>
      <c r="D6" s="20">
        <v>657</v>
      </c>
      <c r="E6" s="18" t="s">
        <v>2097</v>
      </c>
      <c r="F6" s="18" t="s">
        <v>1165</v>
      </c>
      <c r="G6" s="18" t="s">
        <v>2069</v>
      </c>
      <c r="H6" s="18" t="s">
        <v>461</v>
      </c>
      <c r="I6" s="18" t="s">
        <v>34</v>
      </c>
      <c r="J6" s="18" t="s">
        <v>34</v>
      </c>
      <c r="K6" s="18" t="s">
        <v>785</v>
      </c>
    </row>
    <row r="7" spans="1:19" ht="15" thickBot="1" x14ac:dyDescent="0.35">
      <c r="A7" s="4" t="s">
        <v>3178</v>
      </c>
      <c r="B7" s="3" t="s">
        <v>20</v>
      </c>
      <c r="C7" s="18" t="s">
        <v>13</v>
      </c>
      <c r="D7" s="20">
        <v>3769</v>
      </c>
      <c r="E7" s="18" t="s">
        <v>2098</v>
      </c>
      <c r="F7" s="18" t="s">
        <v>1102</v>
      </c>
      <c r="G7" s="18" t="s">
        <v>2071</v>
      </c>
      <c r="H7" s="18" t="s">
        <v>460</v>
      </c>
      <c r="I7" s="18" t="s">
        <v>2060</v>
      </c>
      <c r="J7" s="18" t="s">
        <v>2099</v>
      </c>
      <c r="K7" s="18" t="s">
        <v>460</v>
      </c>
    </row>
    <row r="8" spans="1:19" ht="15" thickBot="1" x14ac:dyDescent="0.35">
      <c r="A8" s="4" t="s">
        <v>3179</v>
      </c>
      <c r="B8" s="3" t="s">
        <v>23</v>
      </c>
      <c r="C8" s="18" t="s">
        <v>13</v>
      </c>
      <c r="D8" s="20">
        <v>3150</v>
      </c>
      <c r="E8" s="18" t="s">
        <v>1173</v>
      </c>
      <c r="F8" s="18" t="s">
        <v>1172</v>
      </c>
      <c r="G8" s="18" t="s">
        <v>2059</v>
      </c>
      <c r="H8" s="18" t="s">
        <v>461</v>
      </c>
      <c r="I8" s="18" t="s">
        <v>34</v>
      </c>
      <c r="J8" s="18" t="s">
        <v>34</v>
      </c>
      <c r="K8" s="18" t="s">
        <v>785</v>
      </c>
    </row>
    <row r="9" spans="1:19" ht="15" thickBot="1" x14ac:dyDescent="0.35">
      <c r="A9" s="4" t="s">
        <v>3180</v>
      </c>
      <c r="B9" s="3" t="s">
        <v>24</v>
      </c>
      <c r="C9" s="18" t="s">
        <v>13</v>
      </c>
      <c r="D9" s="20">
        <v>3811</v>
      </c>
      <c r="E9" s="18" t="s">
        <v>2103</v>
      </c>
      <c r="F9" s="18" t="s">
        <v>1179</v>
      </c>
      <c r="G9" s="18" t="s">
        <v>2071</v>
      </c>
      <c r="H9" s="18" t="s">
        <v>460</v>
      </c>
      <c r="I9" s="18" t="s">
        <v>2060</v>
      </c>
      <c r="J9" s="18" t="s">
        <v>2104</v>
      </c>
      <c r="K9" s="18" t="s">
        <v>785</v>
      </c>
    </row>
    <row r="10" spans="1:19" ht="15" thickBot="1" x14ac:dyDescent="0.35">
      <c r="A10" s="4" t="s">
        <v>3181</v>
      </c>
      <c r="B10" s="3" t="s">
        <v>25</v>
      </c>
      <c r="C10" s="18" t="s">
        <v>13</v>
      </c>
      <c r="D10" s="20">
        <v>3623</v>
      </c>
      <c r="E10" s="18" t="s">
        <v>1182</v>
      </c>
      <c r="F10" s="18" t="s">
        <v>1179</v>
      </c>
      <c r="G10" s="18" t="s">
        <v>2071</v>
      </c>
      <c r="H10" s="18" t="s">
        <v>461</v>
      </c>
      <c r="I10" s="18" t="s">
        <v>34</v>
      </c>
      <c r="J10" s="18" t="s">
        <v>551</v>
      </c>
      <c r="K10" s="18" t="s">
        <v>34</v>
      </c>
    </row>
    <row r="11" spans="1:19" ht="15" thickBot="1" x14ac:dyDescent="0.35">
      <c r="A11" s="4" t="s">
        <v>3182</v>
      </c>
      <c r="B11" s="3" t="s">
        <v>26</v>
      </c>
      <c r="C11" s="18" t="s">
        <v>13</v>
      </c>
      <c r="D11" s="20">
        <v>3081</v>
      </c>
      <c r="E11" s="18" t="s">
        <v>2109</v>
      </c>
      <c r="F11" s="18" t="s">
        <v>1188</v>
      </c>
      <c r="G11" s="18" t="s">
        <v>2065</v>
      </c>
      <c r="H11" s="18" t="s">
        <v>460</v>
      </c>
      <c r="I11" s="18" t="s">
        <v>2060</v>
      </c>
      <c r="J11" s="18" t="s">
        <v>2110</v>
      </c>
      <c r="K11" s="18" t="s">
        <v>460</v>
      </c>
    </row>
    <row r="12" spans="1:19" ht="15" thickBot="1" x14ac:dyDescent="0.35">
      <c r="A12" s="4" t="s">
        <v>3183</v>
      </c>
      <c r="B12" s="3" t="s">
        <v>27</v>
      </c>
      <c r="C12" s="18" t="s">
        <v>13</v>
      </c>
      <c r="D12" s="20">
        <v>2937</v>
      </c>
      <c r="E12" s="18" t="s">
        <v>2111</v>
      </c>
      <c r="F12" s="18" t="s">
        <v>1179</v>
      </c>
      <c r="G12" s="18" t="s">
        <v>2071</v>
      </c>
      <c r="H12" s="18" t="s">
        <v>34</v>
      </c>
      <c r="I12" s="18" t="s">
        <v>34</v>
      </c>
      <c r="J12" s="18" t="s">
        <v>34</v>
      </c>
      <c r="K12" s="18" t="s">
        <v>785</v>
      </c>
    </row>
    <row r="13" spans="1:19" ht="15" thickBot="1" x14ac:dyDescent="0.35">
      <c r="A13" s="4" t="s">
        <v>3184</v>
      </c>
      <c r="B13" s="3" t="s">
        <v>30</v>
      </c>
      <c r="C13" s="18" t="s">
        <v>13</v>
      </c>
      <c r="D13" s="20">
        <v>2611</v>
      </c>
      <c r="E13" s="18" t="s">
        <v>1242</v>
      </c>
      <c r="F13" s="18" t="s">
        <v>1241</v>
      </c>
      <c r="G13" s="18" t="s">
        <v>2059</v>
      </c>
      <c r="H13" s="18" t="s">
        <v>461</v>
      </c>
      <c r="I13" s="18" t="s">
        <v>2060</v>
      </c>
      <c r="J13" s="18" t="s">
        <v>2130</v>
      </c>
      <c r="K13" s="18" t="s">
        <v>983</v>
      </c>
    </row>
    <row r="14" spans="1:19" ht="15" thickBot="1" x14ac:dyDescent="0.35">
      <c r="A14" s="4" t="s">
        <v>3185</v>
      </c>
      <c r="B14" s="3" t="s">
        <v>31</v>
      </c>
      <c r="C14" s="18" t="s">
        <v>13</v>
      </c>
      <c r="D14" s="20">
        <v>722</v>
      </c>
      <c r="E14" s="18" t="s">
        <v>2138</v>
      </c>
      <c r="F14" s="18" t="s">
        <v>1261</v>
      </c>
      <c r="G14" s="18" t="s">
        <v>2065</v>
      </c>
      <c r="H14" s="18" t="s">
        <v>460</v>
      </c>
      <c r="I14" s="18" t="s">
        <v>2060</v>
      </c>
      <c r="J14" s="18" t="s">
        <v>2139</v>
      </c>
      <c r="K14" s="18" t="s">
        <v>461</v>
      </c>
    </row>
    <row r="15" spans="1:19" ht="15" thickBot="1" x14ac:dyDescent="0.35">
      <c r="A15" s="4" t="s">
        <v>3186</v>
      </c>
      <c r="B15" s="3" t="s">
        <v>32</v>
      </c>
      <c r="C15" s="18" t="s">
        <v>13</v>
      </c>
      <c r="D15" s="20">
        <v>3879</v>
      </c>
      <c r="E15" s="18" t="s">
        <v>1276</v>
      </c>
      <c r="F15" s="18" t="s">
        <v>1102</v>
      </c>
      <c r="G15" s="18" t="s">
        <v>2071</v>
      </c>
      <c r="H15" s="18" t="s">
        <v>460</v>
      </c>
      <c r="I15" s="18" t="s">
        <v>2060</v>
      </c>
      <c r="J15" s="18" t="s">
        <v>2146</v>
      </c>
      <c r="K15" s="18" t="s">
        <v>460</v>
      </c>
    </row>
    <row r="16" spans="1:19" ht="15" thickBot="1" x14ac:dyDescent="0.35">
      <c r="A16" s="4" t="s">
        <v>3187</v>
      </c>
      <c r="B16" s="3" t="s">
        <v>33</v>
      </c>
      <c r="C16" s="18" t="s">
        <v>13</v>
      </c>
      <c r="D16" s="20">
        <v>1495</v>
      </c>
      <c r="E16" s="18" t="s">
        <v>1289</v>
      </c>
      <c r="F16" s="18" t="s">
        <v>1288</v>
      </c>
      <c r="G16" s="18" t="s">
        <v>2071</v>
      </c>
      <c r="H16" s="18" t="s">
        <v>461</v>
      </c>
      <c r="I16" s="18" t="s">
        <v>34</v>
      </c>
      <c r="J16" s="18" t="s">
        <v>34</v>
      </c>
      <c r="K16" s="18" t="s">
        <v>460</v>
      </c>
    </row>
    <row r="17" spans="1:11" ht="15" thickBot="1" x14ac:dyDescent="0.35">
      <c r="A17" s="4" t="s">
        <v>3188</v>
      </c>
      <c r="B17" s="3" t="s">
        <v>35</v>
      </c>
      <c r="C17" s="18" t="s">
        <v>13</v>
      </c>
      <c r="D17" s="20">
        <v>3604</v>
      </c>
      <c r="E17" s="18" t="s">
        <v>1221</v>
      </c>
      <c r="F17" s="18" t="s">
        <v>1079</v>
      </c>
      <c r="G17" s="18" t="s">
        <v>2059</v>
      </c>
      <c r="H17" s="18" t="s">
        <v>460</v>
      </c>
      <c r="I17" s="18" t="s">
        <v>2060</v>
      </c>
      <c r="J17" s="18" t="s">
        <v>2157</v>
      </c>
      <c r="K17" s="18" t="s">
        <v>460</v>
      </c>
    </row>
    <row r="18" spans="1:11" ht="15" thickBot="1" x14ac:dyDescent="0.35">
      <c r="A18" s="4" t="s">
        <v>3189</v>
      </c>
      <c r="B18" s="3" t="s">
        <v>36</v>
      </c>
      <c r="C18" s="18" t="s">
        <v>13</v>
      </c>
      <c r="D18" s="20">
        <v>3803</v>
      </c>
      <c r="E18" s="18" t="s">
        <v>1316</v>
      </c>
      <c r="F18" s="18" t="s">
        <v>1241</v>
      </c>
      <c r="G18" s="18" t="s">
        <v>2059</v>
      </c>
      <c r="H18" s="18" t="s">
        <v>461</v>
      </c>
      <c r="I18" s="18" t="s">
        <v>34</v>
      </c>
      <c r="J18" s="18" t="s">
        <v>34</v>
      </c>
      <c r="K18" s="18" t="s">
        <v>460</v>
      </c>
    </row>
    <row r="19" spans="1:11" ht="15" thickBot="1" x14ac:dyDescent="0.35">
      <c r="A19" s="4" t="s">
        <v>3190</v>
      </c>
      <c r="B19" s="3" t="s">
        <v>37</v>
      </c>
      <c r="C19" s="18" t="s">
        <v>13</v>
      </c>
      <c r="D19" s="20">
        <v>2373</v>
      </c>
      <c r="E19" s="18" t="s">
        <v>2162</v>
      </c>
      <c r="F19" s="18" t="s">
        <v>1237</v>
      </c>
      <c r="G19" s="18" t="s">
        <v>2063</v>
      </c>
      <c r="H19" s="18" t="s">
        <v>461</v>
      </c>
      <c r="I19" s="18" t="s">
        <v>34</v>
      </c>
      <c r="J19" s="18" t="s">
        <v>34</v>
      </c>
      <c r="K19" s="18" t="s">
        <v>983</v>
      </c>
    </row>
    <row r="20" spans="1:11" ht="15" thickBot="1" x14ac:dyDescent="0.35">
      <c r="A20" s="4" t="s">
        <v>3191</v>
      </c>
      <c r="B20" s="3" t="s">
        <v>38</v>
      </c>
      <c r="C20" s="18" t="s">
        <v>13</v>
      </c>
      <c r="D20" s="20">
        <v>3953</v>
      </c>
      <c r="E20" s="18" t="s">
        <v>2171</v>
      </c>
      <c r="F20" s="18" t="s">
        <v>1165</v>
      </c>
      <c r="G20" s="18" t="s">
        <v>2069</v>
      </c>
      <c r="H20" s="18" t="s">
        <v>460</v>
      </c>
      <c r="I20" s="18" t="s">
        <v>2060</v>
      </c>
      <c r="J20" s="18" t="s">
        <v>2172</v>
      </c>
      <c r="K20" s="18" t="s">
        <v>460</v>
      </c>
    </row>
    <row r="21" spans="1:11" ht="15" thickBot="1" x14ac:dyDescent="0.35">
      <c r="A21" s="4" t="s">
        <v>3192</v>
      </c>
      <c r="B21" s="3" t="s">
        <v>39</v>
      </c>
      <c r="C21" s="18" t="s">
        <v>13</v>
      </c>
      <c r="D21" s="20">
        <v>3228</v>
      </c>
      <c r="E21" s="18" t="s">
        <v>1339</v>
      </c>
      <c r="F21" s="18" t="s">
        <v>1339</v>
      </c>
      <c r="G21" s="18" t="s">
        <v>985</v>
      </c>
      <c r="H21" s="18" t="s">
        <v>460</v>
      </c>
      <c r="I21" s="18" t="s">
        <v>2060</v>
      </c>
      <c r="J21" s="18" t="s">
        <v>2173</v>
      </c>
      <c r="K21" s="18" t="s">
        <v>983</v>
      </c>
    </row>
    <row r="22" spans="1:11" ht="15" thickBot="1" x14ac:dyDescent="0.35">
      <c r="A22" s="4" t="s">
        <v>3193</v>
      </c>
      <c r="B22" s="3" t="s">
        <v>40</v>
      </c>
      <c r="C22" s="18" t="s">
        <v>13</v>
      </c>
      <c r="D22" s="20">
        <v>3453</v>
      </c>
      <c r="E22" s="18" t="s">
        <v>2174</v>
      </c>
      <c r="F22" s="18" t="s">
        <v>1343</v>
      </c>
      <c r="G22" s="18" t="s">
        <v>2065</v>
      </c>
      <c r="H22" s="18" t="s">
        <v>460</v>
      </c>
      <c r="I22" s="18" t="s">
        <v>2060</v>
      </c>
      <c r="J22" s="18" t="s">
        <v>2175</v>
      </c>
      <c r="K22" s="18" t="s">
        <v>785</v>
      </c>
    </row>
    <row r="23" spans="1:11" ht="15" thickBot="1" x14ac:dyDescent="0.35">
      <c r="A23" s="4" t="s">
        <v>3194</v>
      </c>
      <c r="B23" s="3" t="s">
        <v>41</v>
      </c>
      <c r="C23" s="18" t="s">
        <v>13</v>
      </c>
      <c r="D23" s="20">
        <v>1236</v>
      </c>
      <c r="E23" s="18" t="s">
        <v>2176</v>
      </c>
      <c r="F23" s="18" t="s">
        <v>1098</v>
      </c>
      <c r="G23" s="18" t="s">
        <v>2065</v>
      </c>
      <c r="H23" s="18" t="s">
        <v>461</v>
      </c>
      <c r="I23" s="18" t="s">
        <v>2060</v>
      </c>
      <c r="J23" s="18" t="s">
        <v>551</v>
      </c>
      <c r="K23" s="18" t="s">
        <v>34</v>
      </c>
    </row>
    <row r="24" spans="1:11" ht="15" thickBot="1" x14ac:dyDescent="0.35">
      <c r="A24" s="4" t="s">
        <v>3195</v>
      </c>
      <c r="B24" s="3" t="s">
        <v>42</v>
      </c>
      <c r="C24" s="18" t="s">
        <v>13</v>
      </c>
      <c r="D24" s="20">
        <v>3179</v>
      </c>
      <c r="E24" s="18" t="s">
        <v>2177</v>
      </c>
      <c r="F24" s="18" t="s">
        <v>1179</v>
      </c>
      <c r="G24" s="18" t="s">
        <v>2071</v>
      </c>
      <c r="H24" s="18" t="s">
        <v>461</v>
      </c>
      <c r="I24" s="18" t="s">
        <v>34</v>
      </c>
      <c r="J24" s="18" t="s">
        <v>34</v>
      </c>
      <c r="K24" s="18" t="s">
        <v>460</v>
      </c>
    </row>
    <row r="25" spans="1:11" ht="15" thickBot="1" x14ac:dyDescent="0.35">
      <c r="A25" s="4" t="s">
        <v>3196</v>
      </c>
      <c r="B25" s="3" t="s">
        <v>43</v>
      </c>
      <c r="C25" s="18" t="s">
        <v>13</v>
      </c>
      <c r="D25" s="20">
        <v>2190</v>
      </c>
      <c r="E25" s="18" t="s">
        <v>2183</v>
      </c>
      <c r="F25" s="18" t="s">
        <v>1363</v>
      </c>
      <c r="G25" s="18" t="s">
        <v>2065</v>
      </c>
      <c r="H25" s="18" t="s">
        <v>461</v>
      </c>
      <c r="I25" s="18" t="s">
        <v>34</v>
      </c>
      <c r="J25" s="18" t="s">
        <v>34</v>
      </c>
      <c r="K25" s="18" t="s">
        <v>785</v>
      </c>
    </row>
    <row r="26" spans="1:11" ht="15" thickBot="1" x14ac:dyDescent="0.35">
      <c r="A26" s="4" t="s">
        <v>3197</v>
      </c>
      <c r="B26" s="3" t="s">
        <v>44</v>
      </c>
      <c r="C26" s="18" t="s">
        <v>13</v>
      </c>
      <c r="D26" s="20">
        <v>2769</v>
      </c>
      <c r="E26" s="18" t="s">
        <v>2205</v>
      </c>
      <c r="F26" s="18" t="s">
        <v>1085</v>
      </c>
      <c r="G26" s="18" t="s">
        <v>2063</v>
      </c>
      <c r="H26" s="18" t="s">
        <v>461</v>
      </c>
      <c r="I26" s="18" t="s">
        <v>34</v>
      </c>
      <c r="J26" s="18" t="s">
        <v>34</v>
      </c>
      <c r="K26" s="18" t="s">
        <v>460</v>
      </c>
    </row>
    <row r="27" spans="1:11" ht="15" thickBot="1" x14ac:dyDescent="0.35">
      <c r="A27" s="4" t="s">
        <v>3198</v>
      </c>
      <c r="B27" s="3" t="s">
        <v>45</v>
      </c>
      <c r="C27" s="18" t="s">
        <v>13</v>
      </c>
      <c r="D27" s="20">
        <v>3958</v>
      </c>
      <c r="E27" s="18" t="s">
        <v>2206</v>
      </c>
      <c r="F27" s="18" t="s">
        <v>1221</v>
      </c>
      <c r="G27" s="18" t="s">
        <v>2063</v>
      </c>
      <c r="H27" s="18" t="s">
        <v>460</v>
      </c>
      <c r="I27" s="18" t="s">
        <v>2060</v>
      </c>
      <c r="J27" s="18" t="s">
        <v>2207</v>
      </c>
      <c r="K27" s="18" t="s">
        <v>460</v>
      </c>
    </row>
    <row r="28" spans="1:11" ht="15" thickBot="1" x14ac:dyDescent="0.35">
      <c r="A28" s="4" t="s">
        <v>3199</v>
      </c>
      <c r="B28" s="3" t="s">
        <v>46</v>
      </c>
      <c r="C28" s="18" t="s">
        <v>13</v>
      </c>
      <c r="D28" s="20">
        <v>2791</v>
      </c>
      <c r="E28" s="18" t="s">
        <v>1419</v>
      </c>
      <c r="F28" s="18" t="s">
        <v>1418</v>
      </c>
      <c r="G28" s="18" t="s">
        <v>2071</v>
      </c>
      <c r="H28" s="18" t="s">
        <v>461</v>
      </c>
      <c r="I28" s="18" t="s">
        <v>34</v>
      </c>
      <c r="J28" s="18" t="s">
        <v>34</v>
      </c>
      <c r="K28" s="18" t="s">
        <v>785</v>
      </c>
    </row>
    <row r="29" spans="1:11" ht="15" thickBot="1" x14ac:dyDescent="0.35">
      <c r="A29" s="4" t="s">
        <v>3200</v>
      </c>
      <c r="B29" s="3" t="s">
        <v>47</v>
      </c>
      <c r="C29" s="18" t="s">
        <v>13</v>
      </c>
      <c r="D29" s="20">
        <v>3150</v>
      </c>
      <c r="E29" s="18" t="s">
        <v>1499</v>
      </c>
      <c r="F29" s="18" t="s">
        <v>1075</v>
      </c>
      <c r="G29" s="18" t="s">
        <v>975</v>
      </c>
      <c r="H29" s="18" t="s">
        <v>460</v>
      </c>
      <c r="I29" s="18" t="s">
        <v>2060</v>
      </c>
      <c r="J29" s="18" t="s">
        <v>2220</v>
      </c>
      <c r="K29" s="18" t="s">
        <v>785</v>
      </c>
    </row>
    <row r="30" spans="1:11" ht="15" thickBot="1" x14ac:dyDescent="0.35">
      <c r="A30" s="4" t="s">
        <v>3201</v>
      </c>
      <c r="B30" s="3" t="s">
        <v>48</v>
      </c>
      <c r="C30" s="18" t="s">
        <v>13</v>
      </c>
      <c r="D30" s="20">
        <v>3043</v>
      </c>
      <c r="E30" s="18" t="s">
        <v>1448</v>
      </c>
      <c r="F30" s="18" t="s">
        <v>1174</v>
      </c>
      <c r="G30" s="18" t="s">
        <v>2073</v>
      </c>
      <c r="H30" s="18" t="s">
        <v>461</v>
      </c>
      <c r="I30" s="18" t="s">
        <v>34</v>
      </c>
      <c r="J30" s="18" t="s">
        <v>34</v>
      </c>
      <c r="K30" s="18" t="s">
        <v>983</v>
      </c>
    </row>
    <row r="31" spans="1:11" ht="15" thickBot="1" x14ac:dyDescent="0.35">
      <c r="A31" s="4" t="s">
        <v>3202</v>
      </c>
      <c r="B31" s="3" t="s">
        <v>49</v>
      </c>
      <c r="C31" s="18" t="s">
        <v>13</v>
      </c>
      <c r="D31" s="20">
        <v>2047</v>
      </c>
      <c r="E31" s="18" t="s">
        <v>1459</v>
      </c>
      <c r="F31" s="18" t="s">
        <v>1362</v>
      </c>
      <c r="G31" s="18" t="s">
        <v>2059</v>
      </c>
      <c r="H31" s="18" t="s">
        <v>461</v>
      </c>
      <c r="I31" s="18" t="s">
        <v>34</v>
      </c>
      <c r="J31" s="18" t="s">
        <v>34</v>
      </c>
      <c r="K31" s="18" t="s">
        <v>34</v>
      </c>
    </row>
    <row r="32" spans="1:11" ht="15" thickBot="1" x14ac:dyDescent="0.35">
      <c r="A32" s="4" t="s">
        <v>3203</v>
      </c>
      <c r="B32" s="3" t="s">
        <v>50</v>
      </c>
      <c r="C32" s="18" t="s">
        <v>13</v>
      </c>
      <c r="D32" s="20">
        <v>3650</v>
      </c>
      <c r="E32" s="18" t="s">
        <v>1467</v>
      </c>
      <c r="F32" s="18" t="s">
        <v>1466</v>
      </c>
      <c r="G32" s="18" t="s">
        <v>2071</v>
      </c>
      <c r="H32" s="18" t="s">
        <v>460</v>
      </c>
      <c r="I32" s="18" t="s">
        <v>2169</v>
      </c>
      <c r="J32" s="18" t="s">
        <v>2234</v>
      </c>
      <c r="K32" s="18" t="s">
        <v>983</v>
      </c>
    </row>
    <row r="33" spans="1:11" ht="15" thickBot="1" x14ac:dyDescent="0.35">
      <c r="A33" s="4" t="s">
        <v>3204</v>
      </c>
      <c r="B33" s="3" t="s">
        <v>51</v>
      </c>
      <c r="C33" s="18" t="s">
        <v>13</v>
      </c>
      <c r="D33" s="20">
        <v>1828</v>
      </c>
      <c r="E33" s="18" t="s">
        <v>2235</v>
      </c>
      <c r="F33" s="18" t="s">
        <v>1119</v>
      </c>
      <c r="G33" s="18" t="s">
        <v>2236</v>
      </c>
      <c r="H33" s="18" t="s">
        <v>460</v>
      </c>
      <c r="I33" s="18" t="s">
        <v>2169</v>
      </c>
      <c r="J33" s="18" t="s">
        <v>2237</v>
      </c>
      <c r="K33" s="18" t="s">
        <v>785</v>
      </c>
    </row>
    <row r="34" spans="1:11" ht="15" thickBot="1" x14ac:dyDescent="0.35">
      <c r="A34" s="4" t="s">
        <v>3205</v>
      </c>
      <c r="B34" s="3" t="s">
        <v>52</v>
      </c>
      <c r="C34" s="18" t="s">
        <v>13</v>
      </c>
      <c r="D34" s="20">
        <v>3926</v>
      </c>
      <c r="E34" s="18" t="s">
        <v>1542</v>
      </c>
      <c r="F34" s="18" t="s">
        <v>1094</v>
      </c>
      <c r="G34" s="18" t="s">
        <v>2059</v>
      </c>
      <c r="H34" s="18" t="s">
        <v>461</v>
      </c>
      <c r="I34" s="18" t="s">
        <v>34</v>
      </c>
      <c r="J34" s="18" t="s">
        <v>34</v>
      </c>
      <c r="K34" s="18" t="s">
        <v>460</v>
      </c>
    </row>
    <row r="35" spans="1:11" ht="15" thickBot="1" x14ac:dyDescent="0.35">
      <c r="A35" s="4" t="s">
        <v>3206</v>
      </c>
      <c r="B35" s="3" t="s">
        <v>53</v>
      </c>
      <c r="C35" s="18" t="s">
        <v>13</v>
      </c>
      <c r="D35" s="20">
        <v>3038</v>
      </c>
      <c r="E35" s="18" t="s">
        <v>2273</v>
      </c>
      <c r="F35" s="18" t="s">
        <v>1290</v>
      </c>
      <c r="G35" s="18" t="s">
        <v>2069</v>
      </c>
      <c r="H35" s="18" t="s">
        <v>460</v>
      </c>
      <c r="I35" s="18" t="s">
        <v>2060</v>
      </c>
      <c r="J35" s="18" t="s">
        <v>2274</v>
      </c>
      <c r="K35" s="18" t="s">
        <v>983</v>
      </c>
    </row>
    <row r="36" spans="1:11" ht="15" thickBot="1" x14ac:dyDescent="0.35">
      <c r="A36" s="4" t="s">
        <v>3207</v>
      </c>
      <c r="B36" s="3" t="s">
        <v>54</v>
      </c>
      <c r="C36" s="18" t="s">
        <v>13</v>
      </c>
      <c r="D36" s="20">
        <v>3730</v>
      </c>
      <c r="E36" s="18" t="s">
        <v>2288</v>
      </c>
      <c r="F36" s="18" t="s">
        <v>1247</v>
      </c>
      <c r="G36" s="18" t="s">
        <v>2065</v>
      </c>
      <c r="H36" s="18" t="s">
        <v>461</v>
      </c>
      <c r="I36" s="18" t="s">
        <v>34</v>
      </c>
      <c r="J36" s="18" t="s">
        <v>785</v>
      </c>
      <c r="K36" s="18" t="s">
        <v>983</v>
      </c>
    </row>
    <row r="37" spans="1:11" ht="15" thickBot="1" x14ac:dyDescent="0.35">
      <c r="A37" s="4" t="s">
        <v>3208</v>
      </c>
      <c r="B37" s="3" t="s">
        <v>55</v>
      </c>
      <c r="C37" s="18" t="s">
        <v>13</v>
      </c>
      <c r="D37" s="20">
        <v>2463</v>
      </c>
      <c r="E37" s="18" t="s">
        <v>1600</v>
      </c>
      <c r="F37" s="18" t="s">
        <v>1145</v>
      </c>
      <c r="G37" s="18" t="s">
        <v>2073</v>
      </c>
      <c r="H37" s="18" t="s">
        <v>34</v>
      </c>
      <c r="I37" s="18" t="s">
        <v>2060</v>
      </c>
      <c r="J37" s="18" t="s">
        <v>2291</v>
      </c>
      <c r="K37" s="18" t="s">
        <v>34</v>
      </c>
    </row>
    <row r="38" spans="1:11" ht="15" thickBot="1" x14ac:dyDescent="0.35">
      <c r="A38" s="4" t="s">
        <v>3209</v>
      </c>
      <c r="B38" s="3" t="s">
        <v>56</v>
      </c>
      <c r="C38" s="18" t="s">
        <v>13</v>
      </c>
      <c r="D38" s="20">
        <v>1900</v>
      </c>
      <c r="E38" s="18" t="s">
        <v>2292</v>
      </c>
      <c r="F38" s="18" t="s">
        <v>1512</v>
      </c>
      <c r="G38" s="18" t="s">
        <v>2073</v>
      </c>
      <c r="H38" s="18" t="s">
        <v>461</v>
      </c>
      <c r="I38" s="18" t="s">
        <v>34</v>
      </c>
      <c r="J38" s="18" t="s">
        <v>34</v>
      </c>
      <c r="K38" s="18" t="s">
        <v>983</v>
      </c>
    </row>
    <row r="39" spans="1:11" ht="15" thickBot="1" x14ac:dyDescent="0.35">
      <c r="A39" s="4" t="s">
        <v>3210</v>
      </c>
      <c r="B39" s="3" t="s">
        <v>59</v>
      </c>
      <c r="C39" s="18" t="s">
        <v>13</v>
      </c>
      <c r="D39" s="20">
        <v>2027</v>
      </c>
      <c r="E39" s="18" t="s">
        <v>2295</v>
      </c>
      <c r="F39" s="18" t="s">
        <v>1466</v>
      </c>
      <c r="G39" s="18" t="s">
        <v>2071</v>
      </c>
      <c r="H39" s="18" t="s">
        <v>461</v>
      </c>
      <c r="I39" s="18" t="s">
        <v>34</v>
      </c>
      <c r="J39" s="18" t="s">
        <v>785</v>
      </c>
      <c r="K39" s="18" t="s">
        <v>785</v>
      </c>
    </row>
    <row r="40" spans="1:11" ht="15" thickBot="1" x14ac:dyDescent="0.35">
      <c r="A40" s="4" t="s">
        <v>3211</v>
      </c>
      <c r="B40" s="3" t="s">
        <v>60</v>
      </c>
      <c r="C40" s="18" t="s">
        <v>13</v>
      </c>
      <c r="D40" s="20">
        <v>2835</v>
      </c>
      <c r="E40" s="18" t="s">
        <v>1611</v>
      </c>
      <c r="F40" s="18" t="s">
        <v>1408</v>
      </c>
      <c r="G40" s="18" t="s">
        <v>2071</v>
      </c>
      <c r="H40" s="18" t="s">
        <v>461</v>
      </c>
      <c r="I40" s="18" t="s">
        <v>34</v>
      </c>
      <c r="J40" s="18" t="s">
        <v>34</v>
      </c>
      <c r="K40" s="18" t="s">
        <v>460</v>
      </c>
    </row>
    <row r="41" spans="1:11" ht="15" thickBot="1" x14ac:dyDescent="0.35">
      <c r="A41" s="4" t="s">
        <v>3212</v>
      </c>
      <c r="B41" s="3" t="s">
        <v>61</v>
      </c>
      <c r="C41" s="18" t="s">
        <v>13</v>
      </c>
      <c r="D41" s="20">
        <v>2372</v>
      </c>
      <c r="E41" s="18" t="s">
        <v>1616</v>
      </c>
      <c r="F41" s="18" t="s">
        <v>1250</v>
      </c>
      <c r="G41" s="18" t="s">
        <v>2059</v>
      </c>
      <c r="H41" s="18" t="s">
        <v>461</v>
      </c>
      <c r="I41" s="18" t="s">
        <v>34</v>
      </c>
      <c r="J41" s="18" t="s">
        <v>34</v>
      </c>
      <c r="K41" s="18" t="s">
        <v>461</v>
      </c>
    </row>
    <row r="42" spans="1:11" ht="15" thickBot="1" x14ac:dyDescent="0.35">
      <c r="A42" s="4" t="s">
        <v>3213</v>
      </c>
      <c r="B42" s="3" t="s">
        <v>62</v>
      </c>
      <c r="C42" s="18" t="s">
        <v>13</v>
      </c>
      <c r="D42" s="20">
        <v>3667</v>
      </c>
      <c r="E42" s="18" t="s">
        <v>1627</v>
      </c>
      <c r="F42" s="18" t="s">
        <v>1127</v>
      </c>
      <c r="G42" s="18" t="s">
        <v>2059</v>
      </c>
      <c r="H42" s="18" t="s">
        <v>461</v>
      </c>
      <c r="I42" s="18" t="s">
        <v>34</v>
      </c>
      <c r="J42" s="18" t="s">
        <v>34</v>
      </c>
      <c r="K42" s="18" t="s">
        <v>460</v>
      </c>
    </row>
    <row r="43" spans="1:11" ht="15" thickBot="1" x14ac:dyDescent="0.35">
      <c r="A43" s="4" t="s">
        <v>3214</v>
      </c>
      <c r="B43" s="3" t="s">
        <v>63</v>
      </c>
      <c r="C43" s="18" t="s">
        <v>13</v>
      </c>
      <c r="D43" s="20">
        <v>492</v>
      </c>
      <c r="E43" s="18" t="s">
        <v>2310</v>
      </c>
      <c r="F43" s="18" t="s">
        <v>1631</v>
      </c>
      <c r="G43" s="18" t="s">
        <v>2065</v>
      </c>
      <c r="H43" s="18" t="s">
        <v>460</v>
      </c>
      <c r="I43" s="18" t="s">
        <v>2060</v>
      </c>
      <c r="J43" s="18" t="s">
        <v>2311</v>
      </c>
      <c r="K43" s="18" t="s">
        <v>785</v>
      </c>
    </row>
    <row r="44" spans="1:11" ht="15" thickBot="1" x14ac:dyDescent="0.35">
      <c r="A44" s="4" t="s">
        <v>3215</v>
      </c>
      <c r="B44" s="3" t="s">
        <v>64</v>
      </c>
      <c r="C44" s="18" t="s">
        <v>13</v>
      </c>
      <c r="D44" s="20">
        <v>3996</v>
      </c>
      <c r="E44" s="18" t="s">
        <v>2319</v>
      </c>
      <c r="F44" s="18" t="s">
        <v>1221</v>
      </c>
      <c r="G44" s="18" t="s">
        <v>2063</v>
      </c>
      <c r="H44" s="18" t="s">
        <v>461</v>
      </c>
      <c r="I44" s="18" t="s">
        <v>34</v>
      </c>
      <c r="J44" s="18" t="s">
        <v>34</v>
      </c>
      <c r="K44" s="18" t="s">
        <v>460</v>
      </c>
    </row>
    <row r="45" spans="1:11" ht="15" thickBot="1" x14ac:dyDescent="0.35">
      <c r="A45" s="4" t="s">
        <v>3216</v>
      </c>
      <c r="B45" s="3" t="s">
        <v>65</v>
      </c>
      <c r="C45" s="18" t="s">
        <v>13</v>
      </c>
      <c r="D45" s="20">
        <v>2440</v>
      </c>
      <c r="E45" s="18" t="s">
        <v>2329</v>
      </c>
      <c r="F45" s="18" t="s">
        <v>1261</v>
      </c>
      <c r="G45" s="18" t="s">
        <v>2065</v>
      </c>
      <c r="H45" s="18" t="s">
        <v>461</v>
      </c>
      <c r="I45" s="18" t="s">
        <v>34</v>
      </c>
      <c r="J45" s="18" t="s">
        <v>34</v>
      </c>
      <c r="K45" s="18" t="s">
        <v>34</v>
      </c>
    </row>
    <row r="46" spans="1:11" ht="15" thickBot="1" x14ac:dyDescent="0.35">
      <c r="A46" s="4" t="s">
        <v>3217</v>
      </c>
      <c r="B46" s="3" t="s">
        <v>66</v>
      </c>
      <c r="C46" s="18" t="s">
        <v>13</v>
      </c>
      <c r="D46" s="20">
        <v>3433</v>
      </c>
      <c r="E46" s="18" t="s">
        <v>2331</v>
      </c>
      <c r="F46" s="18" t="s">
        <v>1214</v>
      </c>
      <c r="G46" s="18" t="s">
        <v>2063</v>
      </c>
      <c r="H46" s="18" t="s">
        <v>461</v>
      </c>
      <c r="I46" s="18" t="s">
        <v>34</v>
      </c>
      <c r="J46" s="18" t="s">
        <v>34</v>
      </c>
      <c r="K46" s="18" t="s">
        <v>460</v>
      </c>
    </row>
    <row r="47" spans="1:11" ht="15" thickBot="1" x14ac:dyDescent="0.35">
      <c r="A47" s="4" t="s">
        <v>3218</v>
      </c>
      <c r="B47" s="3" t="s">
        <v>67</v>
      </c>
      <c r="C47" s="18" t="s">
        <v>13</v>
      </c>
      <c r="D47" s="20">
        <v>1848</v>
      </c>
      <c r="E47" s="18" t="s">
        <v>2339</v>
      </c>
      <c r="F47" s="18" t="s">
        <v>1172</v>
      </c>
      <c r="G47" s="18" t="s">
        <v>2059</v>
      </c>
      <c r="H47" s="18" t="s">
        <v>461</v>
      </c>
      <c r="I47" s="18" t="s">
        <v>34</v>
      </c>
      <c r="J47" s="18" t="s">
        <v>34</v>
      </c>
      <c r="K47" s="18" t="s">
        <v>983</v>
      </c>
    </row>
    <row r="48" spans="1:11" ht="15" thickBot="1" x14ac:dyDescent="0.35">
      <c r="A48" s="4" t="s">
        <v>3219</v>
      </c>
      <c r="B48" s="3" t="s">
        <v>68</v>
      </c>
      <c r="C48" s="18" t="s">
        <v>13</v>
      </c>
      <c r="D48" s="20">
        <v>3645</v>
      </c>
      <c r="E48" s="18" t="s">
        <v>1707</v>
      </c>
      <c r="F48" s="18" t="s">
        <v>1119</v>
      </c>
      <c r="G48" s="18" t="s">
        <v>2078</v>
      </c>
      <c r="H48" s="18" t="s">
        <v>34</v>
      </c>
      <c r="I48" s="18" t="s">
        <v>34</v>
      </c>
      <c r="J48" s="18" t="s">
        <v>2345</v>
      </c>
      <c r="K48" s="18" t="s">
        <v>34</v>
      </c>
    </row>
    <row r="49" spans="1:11" ht="15" thickBot="1" x14ac:dyDescent="0.35">
      <c r="A49" s="4" t="s">
        <v>3220</v>
      </c>
      <c r="B49" s="3" t="s">
        <v>69</v>
      </c>
      <c r="C49" s="18" t="s">
        <v>13</v>
      </c>
      <c r="D49" s="20">
        <v>19</v>
      </c>
      <c r="E49" s="18" t="s">
        <v>2351</v>
      </c>
      <c r="F49" s="18" t="s">
        <v>1075</v>
      </c>
      <c r="G49" s="18" t="s">
        <v>975</v>
      </c>
      <c r="H49" s="18" t="s">
        <v>461</v>
      </c>
      <c r="I49" s="18" t="s">
        <v>34</v>
      </c>
      <c r="J49" s="18" t="s">
        <v>34</v>
      </c>
      <c r="K49" s="18" t="s">
        <v>983</v>
      </c>
    </row>
    <row r="50" spans="1:11" ht="15" thickBot="1" x14ac:dyDescent="0.35">
      <c r="A50" s="4" t="s">
        <v>3221</v>
      </c>
      <c r="B50" s="3" t="s">
        <v>70</v>
      </c>
      <c r="C50" s="18" t="s">
        <v>13</v>
      </c>
      <c r="D50" s="20">
        <v>3679</v>
      </c>
      <c r="E50" s="18" t="s">
        <v>1261</v>
      </c>
      <c r="F50" s="18" t="s">
        <v>1261</v>
      </c>
      <c r="G50" s="18" t="s">
        <v>2065</v>
      </c>
      <c r="H50" s="18" t="s">
        <v>460</v>
      </c>
      <c r="I50" s="18" t="s">
        <v>2060</v>
      </c>
      <c r="J50" s="18" t="s">
        <v>2353</v>
      </c>
      <c r="K50" s="18" t="s">
        <v>460</v>
      </c>
    </row>
    <row r="51" spans="1:11" ht="15" thickBot="1" x14ac:dyDescent="0.35">
      <c r="A51" s="4" t="s">
        <v>3222</v>
      </c>
      <c r="B51" s="3" t="s">
        <v>73</v>
      </c>
      <c r="C51" s="18" t="s">
        <v>13</v>
      </c>
      <c r="D51" s="20">
        <v>1830</v>
      </c>
      <c r="E51" s="18" t="s">
        <v>2356</v>
      </c>
      <c r="F51" s="18" t="s">
        <v>1247</v>
      </c>
      <c r="G51" s="18" t="s">
        <v>2065</v>
      </c>
      <c r="H51" s="18" t="s">
        <v>461</v>
      </c>
      <c r="I51" s="18" t="s">
        <v>34</v>
      </c>
      <c r="J51" s="18" t="s">
        <v>34</v>
      </c>
      <c r="K51" s="18" t="s">
        <v>983</v>
      </c>
    </row>
    <row r="52" spans="1:11" ht="15" thickBot="1" x14ac:dyDescent="0.35">
      <c r="A52" s="4" t="s">
        <v>3223</v>
      </c>
      <c r="B52" s="3" t="s">
        <v>74</v>
      </c>
      <c r="C52" s="18" t="s">
        <v>13</v>
      </c>
      <c r="D52" s="20">
        <v>1939</v>
      </c>
      <c r="E52" s="18" t="s">
        <v>1754</v>
      </c>
      <c r="F52" s="18" t="s">
        <v>1509</v>
      </c>
      <c r="G52" s="18" t="s">
        <v>2071</v>
      </c>
      <c r="H52" s="18" t="s">
        <v>460</v>
      </c>
      <c r="I52" s="18" t="s">
        <v>2060</v>
      </c>
      <c r="J52" s="18" t="s">
        <v>2369</v>
      </c>
      <c r="K52" s="18" t="s">
        <v>460</v>
      </c>
    </row>
    <row r="53" spans="1:11" ht="15" thickBot="1" x14ac:dyDescent="0.35">
      <c r="A53" s="4" t="s">
        <v>3224</v>
      </c>
      <c r="B53" s="3" t="s">
        <v>75</v>
      </c>
      <c r="C53" s="18" t="s">
        <v>13</v>
      </c>
      <c r="D53" s="20">
        <v>3739</v>
      </c>
      <c r="E53" s="18" t="s">
        <v>1809</v>
      </c>
      <c r="F53" s="18" t="s">
        <v>1134</v>
      </c>
      <c r="G53" s="18" t="s">
        <v>2084</v>
      </c>
      <c r="H53" s="18" t="s">
        <v>460</v>
      </c>
      <c r="I53" s="18" t="s">
        <v>2060</v>
      </c>
      <c r="J53" s="18" t="s">
        <v>2298</v>
      </c>
      <c r="K53" s="18" t="s">
        <v>785</v>
      </c>
    </row>
    <row r="54" spans="1:11" ht="15" thickBot="1" x14ac:dyDescent="0.35">
      <c r="A54" s="4" t="s">
        <v>3225</v>
      </c>
      <c r="B54" s="3" t="s">
        <v>76</v>
      </c>
      <c r="C54" s="18" t="s">
        <v>13</v>
      </c>
      <c r="D54" s="20">
        <v>1508</v>
      </c>
      <c r="E54" s="18" t="s">
        <v>1820</v>
      </c>
      <c r="F54" s="18" t="s">
        <v>1428</v>
      </c>
      <c r="G54" s="18" t="s">
        <v>2065</v>
      </c>
      <c r="H54" s="18" t="s">
        <v>461</v>
      </c>
      <c r="I54" s="18" t="s">
        <v>2060</v>
      </c>
      <c r="J54" s="18" t="s">
        <v>34</v>
      </c>
      <c r="K54" s="18" t="s">
        <v>461</v>
      </c>
    </row>
    <row r="55" spans="1:11" ht="15" thickBot="1" x14ac:dyDescent="0.35">
      <c r="A55" s="4" t="s">
        <v>3226</v>
      </c>
      <c r="B55" s="3" t="s">
        <v>77</v>
      </c>
      <c r="C55" s="18" t="s">
        <v>13</v>
      </c>
      <c r="D55" s="20">
        <v>3731</v>
      </c>
      <c r="E55" s="18" t="s">
        <v>2395</v>
      </c>
      <c r="F55" s="18" t="s">
        <v>1546</v>
      </c>
      <c r="G55" s="18" t="s">
        <v>2071</v>
      </c>
      <c r="H55" s="18" t="s">
        <v>461</v>
      </c>
      <c r="I55" s="18" t="s">
        <v>34</v>
      </c>
      <c r="J55" s="18" t="s">
        <v>34</v>
      </c>
      <c r="K55" s="18" t="s">
        <v>983</v>
      </c>
    </row>
    <row r="56" spans="1:11" ht="15" thickBot="1" x14ac:dyDescent="0.35">
      <c r="A56" s="4" t="s">
        <v>3227</v>
      </c>
      <c r="B56" s="3" t="s">
        <v>78</v>
      </c>
      <c r="C56" s="18" t="s">
        <v>13</v>
      </c>
      <c r="D56" s="20">
        <v>3674</v>
      </c>
      <c r="E56" s="18" t="s">
        <v>2396</v>
      </c>
      <c r="F56" s="18" t="s">
        <v>1264</v>
      </c>
      <c r="G56" s="18" t="s">
        <v>2071</v>
      </c>
      <c r="H56" s="18" t="s">
        <v>461</v>
      </c>
      <c r="I56" s="18" t="s">
        <v>34</v>
      </c>
      <c r="J56" s="18" t="s">
        <v>34</v>
      </c>
      <c r="K56" s="18" t="s">
        <v>460</v>
      </c>
    </row>
    <row r="57" spans="1:11" ht="15" thickBot="1" x14ac:dyDescent="0.35">
      <c r="A57" s="4" t="s">
        <v>3228</v>
      </c>
      <c r="B57" s="3" t="s">
        <v>79</v>
      </c>
      <c r="C57" s="18" t="s">
        <v>13</v>
      </c>
      <c r="D57" s="20">
        <v>882</v>
      </c>
      <c r="E57" s="18" t="s">
        <v>2397</v>
      </c>
      <c r="F57" s="18" t="s">
        <v>1428</v>
      </c>
      <c r="G57" s="18" t="s">
        <v>2065</v>
      </c>
      <c r="H57" s="18" t="s">
        <v>461</v>
      </c>
      <c r="I57" s="18" t="s">
        <v>34</v>
      </c>
      <c r="J57" s="18" t="s">
        <v>551</v>
      </c>
      <c r="K57" s="18" t="s">
        <v>461</v>
      </c>
    </row>
    <row r="58" spans="1:11" ht="15" thickBot="1" x14ac:dyDescent="0.35">
      <c r="A58" s="4" t="s">
        <v>3229</v>
      </c>
      <c r="B58" s="3" t="s">
        <v>80</v>
      </c>
      <c r="C58" s="18" t="s">
        <v>13</v>
      </c>
      <c r="D58" s="20">
        <v>2419</v>
      </c>
      <c r="E58" s="18" t="s">
        <v>2213</v>
      </c>
      <c r="F58" s="18" t="s">
        <v>1075</v>
      </c>
      <c r="G58" s="18" t="s">
        <v>975</v>
      </c>
      <c r="H58" s="18" t="s">
        <v>461</v>
      </c>
      <c r="I58" s="18" t="s">
        <v>34</v>
      </c>
      <c r="J58" s="18" t="s">
        <v>2406</v>
      </c>
      <c r="K58" s="18" t="s">
        <v>461</v>
      </c>
    </row>
    <row r="59" spans="1:11" ht="15" thickBot="1" x14ac:dyDescent="0.35">
      <c r="A59" s="4" t="s">
        <v>3230</v>
      </c>
      <c r="B59" s="3" t="s">
        <v>81</v>
      </c>
      <c r="C59" s="18" t="s">
        <v>13</v>
      </c>
      <c r="D59" s="20">
        <v>3775</v>
      </c>
      <c r="E59" s="18" t="s">
        <v>1643</v>
      </c>
      <c r="F59" s="18" t="s">
        <v>1145</v>
      </c>
      <c r="G59" s="18" t="s">
        <v>2059</v>
      </c>
      <c r="H59" s="18" t="s">
        <v>460</v>
      </c>
      <c r="I59" s="18" t="s">
        <v>2060</v>
      </c>
      <c r="J59" s="18" t="s">
        <v>2093</v>
      </c>
      <c r="K59" s="18" t="s">
        <v>460</v>
      </c>
    </row>
    <row r="60" spans="1:11" ht="15" thickBot="1" x14ac:dyDescent="0.35">
      <c r="A60" s="4" t="s">
        <v>3231</v>
      </c>
      <c r="B60" s="3" t="s">
        <v>82</v>
      </c>
      <c r="C60" s="18" t="s">
        <v>13</v>
      </c>
      <c r="D60" s="20">
        <v>3138</v>
      </c>
      <c r="E60" s="18" t="s">
        <v>2428</v>
      </c>
      <c r="F60" s="18" t="s">
        <v>1113</v>
      </c>
      <c r="G60" s="18" t="s">
        <v>2071</v>
      </c>
      <c r="H60" s="18" t="s">
        <v>460</v>
      </c>
      <c r="I60" s="18" t="s">
        <v>2060</v>
      </c>
      <c r="J60" s="18" t="s">
        <v>2099</v>
      </c>
      <c r="K60" s="18" t="s">
        <v>460</v>
      </c>
    </row>
    <row r="61" spans="1:11" ht="15" thickBot="1" x14ac:dyDescent="0.35">
      <c r="A61" s="4" t="s">
        <v>3232</v>
      </c>
      <c r="B61" s="3" t="s">
        <v>83</v>
      </c>
      <c r="C61" s="18" t="s">
        <v>13</v>
      </c>
      <c r="D61" s="20">
        <v>3428</v>
      </c>
      <c r="E61" s="18" t="s">
        <v>2434</v>
      </c>
      <c r="F61" s="18" t="s">
        <v>1152</v>
      </c>
      <c r="G61" s="18" t="s">
        <v>2063</v>
      </c>
      <c r="H61" s="18" t="s">
        <v>460</v>
      </c>
      <c r="I61" s="18" t="s">
        <v>2060</v>
      </c>
      <c r="J61" s="18" t="s">
        <v>2087</v>
      </c>
      <c r="K61" s="18" t="s">
        <v>34</v>
      </c>
    </row>
    <row r="62" spans="1:11" ht="15" thickBot="1" x14ac:dyDescent="0.35">
      <c r="A62" s="4" t="s">
        <v>3233</v>
      </c>
      <c r="B62" s="3" t="s">
        <v>84</v>
      </c>
      <c r="C62" s="18" t="s">
        <v>13</v>
      </c>
      <c r="D62" s="20">
        <v>1932</v>
      </c>
      <c r="E62" s="18" t="s">
        <v>2435</v>
      </c>
      <c r="F62" s="18" t="s">
        <v>1174</v>
      </c>
      <c r="G62" s="18" t="s">
        <v>2073</v>
      </c>
      <c r="H62" s="18" t="s">
        <v>34</v>
      </c>
      <c r="I62" s="18" t="s">
        <v>34</v>
      </c>
      <c r="J62" s="18" t="s">
        <v>34</v>
      </c>
      <c r="K62" s="18" t="s">
        <v>34</v>
      </c>
    </row>
    <row r="63" spans="1:11" ht="15" thickBot="1" x14ac:dyDescent="0.35">
      <c r="A63" s="4" t="s">
        <v>3234</v>
      </c>
      <c r="B63" s="3" t="s">
        <v>85</v>
      </c>
      <c r="C63" s="18" t="s">
        <v>13</v>
      </c>
      <c r="D63" s="20">
        <v>2387</v>
      </c>
      <c r="E63" s="18" t="s">
        <v>1913</v>
      </c>
      <c r="F63" s="18" t="s">
        <v>1172</v>
      </c>
      <c r="G63" s="18" t="s">
        <v>2059</v>
      </c>
      <c r="H63" s="18" t="s">
        <v>461</v>
      </c>
      <c r="I63" s="18" t="s">
        <v>34</v>
      </c>
      <c r="J63" s="18" t="s">
        <v>34</v>
      </c>
      <c r="K63" s="18" t="s">
        <v>460</v>
      </c>
    </row>
    <row r="64" spans="1:11" ht="15" thickBot="1" x14ac:dyDescent="0.35">
      <c r="A64" s="4" t="s">
        <v>3235</v>
      </c>
      <c r="B64" s="3" t="s">
        <v>86</v>
      </c>
      <c r="C64" s="18" t="s">
        <v>13</v>
      </c>
      <c r="D64" s="20">
        <v>1873</v>
      </c>
      <c r="E64" s="18" t="s">
        <v>1933</v>
      </c>
      <c r="F64" s="18" t="s">
        <v>1094</v>
      </c>
      <c r="G64" s="18" t="s">
        <v>2059</v>
      </c>
      <c r="H64" s="18" t="s">
        <v>460</v>
      </c>
      <c r="I64" s="18" t="s">
        <v>2060</v>
      </c>
      <c r="J64" s="18" t="s">
        <v>525</v>
      </c>
      <c r="K64" s="18" t="s">
        <v>460</v>
      </c>
    </row>
    <row r="65" spans="1:11" ht="15" thickBot="1" x14ac:dyDescent="0.35">
      <c r="A65" s="4" t="s">
        <v>3236</v>
      </c>
      <c r="B65" s="3" t="s">
        <v>87</v>
      </c>
      <c r="C65" s="18" t="s">
        <v>13</v>
      </c>
      <c r="D65" s="20">
        <v>1652</v>
      </c>
      <c r="E65" s="18" t="s">
        <v>2460</v>
      </c>
      <c r="F65" s="18" t="s">
        <v>1290</v>
      </c>
      <c r="G65" s="18" t="s">
        <v>2069</v>
      </c>
      <c r="H65" s="18" t="s">
        <v>461</v>
      </c>
      <c r="I65" s="18" t="s">
        <v>34</v>
      </c>
      <c r="J65" s="18" t="s">
        <v>34</v>
      </c>
      <c r="K65" s="18" t="s">
        <v>785</v>
      </c>
    </row>
    <row r="66" spans="1:11" ht="15" thickBot="1" x14ac:dyDescent="0.35">
      <c r="A66" s="4" t="s">
        <v>3237</v>
      </c>
      <c r="B66" s="3" t="s">
        <v>88</v>
      </c>
      <c r="C66" s="18" t="s">
        <v>13</v>
      </c>
      <c r="D66" s="20">
        <v>3895</v>
      </c>
      <c r="E66" s="18" t="s">
        <v>1960</v>
      </c>
      <c r="F66" s="18" t="s">
        <v>1172</v>
      </c>
      <c r="G66" s="18" t="s">
        <v>2059</v>
      </c>
      <c r="H66" s="18" t="s">
        <v>460</v>
      </c>
      <c r="I66" s="18" t="s">
        <v>2060</v>
      </c>
      <c r="J66" s="18" t="s">
        <v>2203</v>
      </c>
      <c r="K66" s="18" t="s">
        <v>460</v>
      </c>
    </row>
    <row r="67" spans="1:11" ht="15" thickBot="1" x14ac:dyDescent="0.35">
      <c r="A67" s="4" t="s">
        <v>3238</v>
      </c>
      <c r="B67" s="3" t="s">
        <v>89</v>
      </c>
      <c r="C67" s="18" t="s">
        <v>13</v>
      </c>
      <c r="D67" s="20">
        <v>2156</v>
      </c>
      <c r="E67" s="18" t="s">
        <v>2465</v>
      </c>
      <c r="F67" s="18" t="s">
        <v>1188</v>
      </c>
      <c r="G67" s="18" t="s">
        <v>2065</v>
      </c>
      <c r="H67" s="18" t="s">
        <v>34</v>
      </c>
      <c r="I67" s="18" t="s">
        <v>34</v>
      </c>
      <c r="J67" s="18" t="s">
        <v>2120</v>
      </c>
      <c r="K67" s="18" t="s">
        <v>34</v>
      </c>
    </row>
    <row r="68" spans="1:11" ht="15" thickBot="1" x14ac:dyDescent="0.35">
      <c r="A68" s="4" t="s">
        <v>3239</v>
      </c>
      <c r="B68" s="3" t="s">
        <v>90</v>
      </c>
      <c r="C68" s="18" t="s">
        <v>13</v>
      </c>
      <c r="D68" s="20">
        <v>2475</v>
      </c>
      <c r="E68" s="18" t="s">
        <v>2466</v>
      </c>
      <c r="F68" s="18" t="s">
        <v>1250</v>
      </c>
      <c r="G68" s="18" t="s">
        <v>2059</v>
      </c>
      <c r="H68" s="18" t="s">
        <v>461</v>
      </c>
      <c r="I68" s="18" t="s">
        <v>34</v>
      </c>
      <c r="J68" s="18" t="s">
        <v>34</v>
      </c>
      <c r="K68" s="18" t="s">
        <v>460</v>
      </c>
    </row>
    <row r="69" spans="1:11" ht="15" thickBot="1" x14ac:dyDescent="0.35">
      <c r="A69" s="4" t="s">
        <v>3240</v>
      </c>
      <c r="B69" s="3" t="s">
        <v>93</v>
      </c>
      <c r="C69" s="18" t="s">
        <v>13</v>
      </c>
      <c r="D69" s="20">
        <v>1968</v>
      </c>
      <c r="E69" s="18" t="s">
        <v>2467</v>
      </c>
      <c r="F69" s="18" t="s">
        <v>1509</v>
      </c>
      <c r="G69" s="18" t="s">
        <v>2071</v>
      </c>
      <c r="H69" s="18" t="s">
        <v>461</v>
      </c>
      <c r="I69" s="18" t="s">
        <v>34</v>
      </c>
      <c r="J69" s="18" t="s">
        <v>34</v>
      </c>
      <c r="K69" s="18" t="s">
        <v>34</v>
      </c>
    </row>
    <row r="70" spans="1:11" ht="15" thickBot="1" x14ac:dyDescent="0.35">
      <c r="A70" s="4" t="s">
        <v>3241</v>
      </c>
      <c r="B70" s="3" t="s">
        <v>94</v>
      </c>
      <c r="C70" s="18" t="s">
        <v>13</v>
      </c>
      <c r="D70" s="20">
        <v>2202</v>
      </c>
      <c r="E70" s="18" t="s">
        <v>2472</v>
      </c>
      <c r="F70" s="18" t="s">
        <v>1237</v>
      </c>
      <c r="G70" s="18" t="s">
        <v>2063</v>
      </c>
      <c r="H70" s="18" t="s">
        <v>461</v>
      </c>
      <c r="I70" s="18" t="s">
        <v>34</v>
      </c>
      <c r="J70" s="18" t="s">
        <v>34</v>
      </c>
      <c r="K70" s="18" t="s">
        <v>785</v>
      </c>
    </row>
    <row r="71" spans="1:11" ht="15" thickBot="1" x14ac:dyDescent="0.35">
      <c r="A71" s="4" t="s">
        <v>3242</v>
      </c>
      <c r="B71" s="3" t="s">
        <v>95</v>
      </c>
      <c r="C71" s="18" t="s">
        <v>13</v>
      </c>
      <c r="D71" s="20">
        <v>2913</v>
      </c>
      <c r="E71" s="18" t="s">
        <v>2478</v>
      </c>
      <c r="F71" s="18" t="s">
        <v>1157</v>
      </c>
      <c r="G71" s="18" t="s">
        <v>2071</v>
      </c>
      <c r="H71" s="18" t="s">
        <v>461</v>
      </c>
      <c r="I71" s="18" t="s">
        <v>34</v>
      </c>
      <c r="J71" s="18" t="s">
        <v>34</v>
      </c>
      <c r="K71" s="18" t="s">
        <v>34</v>
      </c>
    </row>
    <row r="72" spans="1:11" ht="15" thickBot="1" x14ac:dyDescent="0.35">
      <c r="A72" s="4" t="s">
        <v>3243</v>
      </c>
      <c r="B72" s="3" t="s">
        <v>96</v>
      </c>
      <c r="C72" s="18" t="s">
        <v>13</v>
      </c>
      <c r="D72" s="20">
        <v>575</v>
      </c>
      <c r="E72" s="18" t="s">
        <v>2484</v>
      </c>
      <c r="F72" s="18" t="s">
        <v>1363</v>
      </c>
      <c r="G72" s="18" t="s">
        <v>2065</v>
      </c>
      <c r="H72" s="18" t="s">
        <v>460</v>
      </c>
      <c r="I72" s="18" t="s">
        <v>2060</v>
      </c>
      <c r="J72" s="18" t="s">
        <v>2485</v>
      </c>
      <c r="K72" s="18" t="s">
        <v>983</v>
      </c>
    </row>
    <row r="73" spans="1:11" ht="15" thickBot="1" x14ac:dyDescent="0.35">
      <c r="A73" s="4" t="s">
        <v>3244</v>
      </c>
      <c r="B73" s="3" t="s">
        <v>97</v>
      </c>
      <c r="C73" s="18" t="s">
        <v>13</v>
      </c>
      <c r="D73" s="20">
        <v>2738</v>
      </c>
      <c r="E73" s="18" t="s">
        <v>2491</v>
      </c>
      <c r="F73" s="18" t="s">
        <v>1290</v>
      </c>
      <c r="G73" s="18" t="s">
        <v>2069</v>
      </c>
      <c r="H73" s="18" t="s">
        <v>34</v>
      </c>
      <c r="I73" s="18" t="s">
        <v>34</v>
      </c>
      <c r="J73" s="18" t="s">
        <v>34</v>
      </c>
      <c r="K73" s="18" t="s">
        <v>34</v>
      </c>
    </row>
    <row r="74" spans="1:11" ht="15" thickBot="1" x14ac:dyDescent="0.35">
      <c r="A74" s="4" t="s">
        <v>3483</v>
      </c>
      <c r="B74" s="3" t="s">
        <v>98</v>
      </c>
      <c r="C74" s="558" t="s">
        <v>99</v>
      </c>
      <c r="D74" s="559">
        <v>6351</v>
      </c>
      <c r="E74" s="558" t="s">
        <v>2057</v>
      </c>
      <c r="F74" s="558" t="s">
        <v>1075</v>
      </c>
      <c r="G74" s="558" t="s">
        <v>975</v>
      </c>
      <c r="H74" s="558" t="s">
        <v>461</v>
      </c>
      <c r="I74" s="558" t="s">
        <v>34</v>
      </c>
      <c r="J74" s="558" t="s">
        <v>34</v>
      </c>
      <c r="K74" s="558" t="s">
        <v>461</v>
      </c>
    </row>
    <row r="75" spans="1:11" ht="15" thickBot="1" x14ac:dyDescent="0.35">
      <c r="A75" s="4" t="s">
        <v>3484</v>
      </c>
      <c r="B75" s="3" t="s">
        <v>100</v>
      </c>
      <c r="C75" s="558" t="s">
        <v>99</v>
      </c>
      <c r="D75" s="559">
        <v>6583</v>
      </c>
      <c r="E75" s="558" t="s">
        <v>1120</v>
      </c>
      <c r="F75" s="558" t="s">
        <v>1119</v>
      </c>
      <c r="G75" s="558" t="s">
        <v>2078</v>
      </c>
      <c r="H75" s="558" t="s">
        <v>461</v>
      </c>
      <c r="I75" s="558" t="s">
        <v>34</v>
      </c>
      <c r="J75" s="558" t="s">
        <v>34</v>
      </c>
      <c r="K75" s="558" t="s">
        <v>785</v>
      </c>
    </row>
    <row r="76" spans="1:11" ht="15" thickBot="1" x14ac:dyDescent="0.35">
      <c r="A76" s="4" t="s">
        <v>3485</v>
      </c>
      <c r="B76" s="3" t="s">
        <v>103</v>
      </c>
      <c r="C76" s="558" t="s">
        <v>99</v>
      </c>
      <c r="D76" s="559">
        <v>5379</v>
      </c>
      <c r="E76" s="558" t="s">
        <v>1135</v>
      </c>
      <c r="F76" s="558" t="s">
        <v>1134</v>
      </c>
      <c r="G76" s="558" t="s">
        <v>2084</v>
      </c>
      <c r="H76" s="558" t="s">
        <v>460</v>
      </c>
      <c r="I76" s="558" t="s">
        <v>2060</v>
      </c>
      <c r="J76" s="558" t="s">
        <v>2085</v>
      </c>
      <c r="K76" s="558" t="s">
        <v>983</v>
      </c>
    </row>
    <row r="77" spans="1:11" ht="15" thickBot="1" x14ac:dyDescent="0.35">
      <c r="A77" s="4" t="s">
        <v>3486</v>
      </c>
      <c r="B77" s="3" t="s">
        <v>104</v>
      </c>
      <c r="C77" s="558" t="s">
        <v>99</v>
      </c>
      <c r="D77" s="559">
        <v>4537</v>
      </c>
      <c r="E77" s="558" t="s">
        <v>1139</v>
      </c>
      <c r="F77" s="558" t="s">
        <v>1094</v>
      </c>
      <c r="G77" s="558" t="s">
        <v>2082</v>
      </c>
      <c r="H77" s="558" t="s">
        <v>460</v>
      </c>
      <c r="I77" s="558" t="s">
        <v>2060</v>
      </c>
      <c r="J77" s="558" t="s">
        <v>2087</v>
      </c>
      <c r="K77" s="558" t="s">
        <v>460</v>
      </c>
    </row>
    <row r="78" spans="1:11" ht="15" thickBot="1" x14ac:dyDescent="0.35">
      <c r="A78" s="4" t="s">
        <v>3487</v>
      </c>
      <c r="B78" s="3" t="s">
        <v>105</v>
      </c>
      <c r="C78" s="558" t="s">
        <v>99</v>
      </c>
      <c r="D78" s="559">
        <v>6621</v>
      </c>
      <c r="E78" s="558" t="s">
        <v>2092</v>
      </c>
      <c r="F78" s="558" t="s">
        <v>1152</v>
      </c>
      <c r="G78" s="558" t="s">
        <v>2063</v>
      </c>
      <c r="H78" s="558" t="s">
        <v>34</v>
      </c>
      <c r="I78" s="558" t="s">
        <v>34</v>
      </c>
      <c r="J78" s="558" t="s">
        <v>2093</v>
      </c>
      <c r="K78" s="558" t="s">
        <v>983</v>
      </c>
    </row>
    <row r="79" spans="1:11" ht="15" thickBot="1" x14ac:dyDescent="0.35">
      <c r="A79" s="4" t="s">
        <v>3488</v>
      </c>
      <c r="B79" s="3" t="s">
        <v>106</v>
      </c>
      <c r="C79" s="558" t="s">
        <v>99</v>
      </c>
      <c r="D79" s="559">
        <v>4075</v>
      </c>
      <c r="E79" s="558" t="s">
        <v>2095</v>
      </c>
      <c r="F79" s="558" t="s">
        <v>1157</v>
      </c>
      <c r="G79" s="558" t="s">
        <v>2071</v>
      </c>
      <c r="H79" s="558" t="s">
        <v>461</v>
      </c>
      <c r="I79" s="558" t="s">
        <v>34</v>
      </c>
      <c r="J79" s="558" t="s">
        <v>1502</v>
      </c>
      <c r="K79" s="558" t="s">
        <v>460</v>
      </c>
    </row>
    <row r="80" spans="1:11" ht="15" thickBot="1" x14ac:dyDescent="0.35">
      <c r="A80" s="4" t="s">
        <v>3489</v>
      </c>
      <c r="B80" s="3" t="s">
        <v>107</v>
      </c>
      <c r="C80" s="558" t="s">
        <v>99</v>
      </c>
      <c r="D80" s="559">
        <v>5263</v>
      </c>
      <c r="E80" s="558" t="s">
        <v>2123</v>
      </c>
      <c r="F80" s="558" t="s">
        <v>1174</v>
      </c>
      <c r="G80" s="558" t="s">
        <v>2073</v>
      </c>
      <c r="H80" s="558" t="s">
        <v>460</v>
      </c>
      <c r="I80" s="558" t="s">
        <v>2060</v>
      </c>
      <c r="J80" s="558" t="s">
        <v>525</v>
      </c>
      <c r="K80" s="558" t="s">
        <v>460</v>
      </c>
    </row>
    <row r="81" spans="1:11" ht="15" thickBot="1" x14ac:dyDescent="0.35">
      <c r="A81" s="4" t="s">
        <v>3490</v>
      </c>
      <c r="B81" s="3" t="s">
        <v>108</v>
      </c>
      <c r="C81" s="558" t="s">
        <v>99</v>
      </c>
      <c r="D81" s="559">
        <v>4005</v>
      </c>
      <c r="E81" s="558" t="s">
        <v>2127</v>
      </c>
      <c r="F81" s="558" t="s">
        <v>1085</v>
      </c>
      <c r="G81" s="558" t="s">
        <v>2063</v>
      </c>
      <c r="H81" s="558" t="s">
        <v>461</v>
      </c>
      <c r="I81" s="558" t="s">
        <v>34</v>
      </c>
      <c r="J81" s="558" t="s">
        <v>34</v>
      </c>
      <c r="K81" s="558" t="s">
        <v>460</v>
      </c>
    </row>
    <row r="82" spans="1:11" ht="15" thickBot="1" x14ac:dyDescent="0.35">
      <c r="A82" s="4" t="s">
        <v>3491</v>
      </c>
      <c r="B82" s="3" t="s">
        <v>109</v>
      </c>
      <c r="C82" s="558" t="s">
        <v>99</v>
      </c>
      <c r="D82" s="559">
        <v>4191</v>
      </c>
      <c r="E82" s="558" t="s">
        <v>1251</v>
      </c>
      <c r="F82" s="558" t="s">
        <v>1250</v>
      </c>
      <c r="G82" s="558" t="s">
        <v>2059</v>
      </c>
      <c r="H82" s="558" t="s">
        <v>460</v>
      </c>
      <c r="I82" s="558" t="s">
        <v>2060</v>
      </c>
      <c r="J82" s="558" t="s">
        <v>2132</v>
      </c>
      <c r="K82" s="558" t="s">
        <v>460</v>
      </c>
    </row>
    <row r="83" spans="1:11" ht="15" thickBot="1" x14ac:dyDescent="0.35">
      <c r="A83" s="4" t="s">
        <v>3492</v>
      </c>
      <c r="B83" s="3" t="s">
        <v>110</v>
      </c>
      <c r="C83" s="558" t="s">
        <v>99</v>
      </c>
      <c r="D83" s="559">
        <v>4622</v>
      </c>
      <c r="E83" s="558" t="s">
        <v>2160</v>
      </c>
      <c r="F83" s="558" t="s">
        <v>1310</v>
      </c>
      <c r="G83" s="558" t="s">
        <v>2078</v>
      </c>
      <c r="H83" s="558" t="s">
        <v>461</v>
      </c>
      <c r="I83" s="558" t="s">
        <v>34</v>
      </c>
      <c r="J83" s="558" t="s">
        <v>34</v>
      </c>
      <c r="K83" s="558" t="s">
        <v>460</v>
      </c>
    </row>
    <row r="84" spans="1:11" ht="15" thickBot="1" x14ac:dyDescent="0.35">
      <c r="A84" s="4" t="s">
        <v>3493</v>
      </c>
      <c r="B84" s="3" t="s">
        <v>111</v>
      </c>
      <c r="C84" s="558" t="s">
        <v>99</v>
      </c>
      <c r="D84" s="559">
        <v>4986</v>
      </c>
      <c r="E84" s="558" t="s">
        <v>1331</v>
      </c>
      <c r="F84" s="558" t="s">
        <v>1241</v>
      </c>
      <c r="G84" s="558" t="s">
        <v>2059</v>
      </c>
      <c r="H84" s="558" t="s">
        <v>461</v>
      </c>
      <c r="I84" s="558" t="s">
        <v>34</v>
      </c>
      <c r="J84" s="558" t="s">
        <v>34</v>
      </c>
      <c r="K84" s="558" t="s">
        <v>460</v>
      </c>
    </row>
    <row r="85" spans="1:11" ht="15" thickBot="1" x14ac:dyDescent="0.35">
      <c r="A85" s="4" t="s">
        <v>3494</v>
      </c>
      <c r="B85" s="3" t="s">
        <v>112</v>
      </c>
      <c r="C85" s="558" t="s">
        <v>99</v>
      </c>
      <c r="D85" s="559">
        <v>4514</v>
      </c>
      <c r="E85" s="558" t="s">
        <v>2180</v>
      </c>
      <c r="F85" s="558" t="s">
        <v>1085</v>
      </c>
      <c r="G85" s="558" t="s">
        <v>2063</v>
      </c>
      <c r="H85" s="558" t="s">
        <v>461</v>
      </c>
      <c r="I85" s="558" t="s">
        <v>2060</v>
      </c>
      <c r="J85" s="558" t="s">
        <v>785</v>
      </c>
      <c r="K85" s="558" t="s">
        <v>461</v>
      </c>
    </row>
    <row r="86" spans="1:11" ht="15" thickBot="1" x14ac:dyDescent="0.35">
      <c r="A86" s="4" t="s">
        <v>3495</v>
      </c>
      <c r="B86" s="3" t="s">
        <v>113</v>
      </c>
      <c r="C86" s="558" t="s">
        <v>99</v>
      </c>
      <c r="D86" s="559">
        <v>6838</v>
      </c>
      <c r="E86" s="558" t="s">
        <v>2192</v>
      </c>
      <c r="F86" s="558" t="s">
        <v>1172</v>
      </c>
      <c r="G86" s="558" t="s">
        <v>2059</v>
      </c>
      <c r="H86" s="558" t="s">
        <v>461</v>
      </c>
      <c r="I86" s="558" t="s">
        <v>34</v>
      </c>
      <c r="J86" s="558" t="s">
        <v>34</v>
      </c>
      <c r="K86" s="558" t="s">
        <v>983</v>
      </c>
    </row>
    <row r="87" spans="1:11" ht="15" thickBot="1" x14ac:dyDescent="0.35">
      <c r="A87" s="4" t="s">
        <v>3496</v>
      </c>
      <c r="B87" s="3" t="s">
        <v>114</v>
      </c>
      <c r="C87" s="558" t="s">
        <v>99</v>
      </c>
      <c r="D87" s="559">
        <v>4869</v>
      </c>
      <c r="E87" s="558" t="s">
        <v>2195</v>
      </c>
      <c r="F87" s="558" t="s">
        <v>1362</v>
      </c>
      <c r="G87" s="558" t="s">
        <v>2059</v>
      </c>
      <c r="H87" s="558" t="s">
        <v>460</v>
      </c>
      <c r="I87" s="558" t="s">
        <v>2060</v>
      </c>
      <c r="J87" s="558" t="s">
        <v>554</v>
      </c>
      <c r="K87" s="558" t="s">
        <v>785</v>
      </c>
    </row>
    <row r="88" spans="1:11" ht="15" thickBot="1" x14ac:dyDescent="0.35">
      <c r="A88" s="4" t="s">
        <v>3497</v>
      </c>
      <c r="B88" s="3" t="s">
        <v>115</v>
      </c>
      <c r="C88" s="558" t="s">
        <v>99</v>
      </c>
      <c r="D88" s="559">
        <v>4768</v>
      </c>
      <c r="E88" s="558" t="s">
        <v>1386</v>
      </c>
      <c r="F88" s="558" t="s">
        <v>1119</v>
      </c>
      <c r="G88" s="558" t="s">
        <v>2078</v>
      </c>
      <c r="H88" s="558" t="s">
        <v>461</v>
      </c>
      <c r="I88" s="558" t="s">
        <v>34</v>
      </c>
      <c r="J88" s="558" t="s">
        <v>551</v>
      </c>
      <c r="K88" s="558" t="s">
        <v>461</v>
      </c>
    </row>
    <row r="89" spans="1:11" ht="15" thickBot="1" x14ac:dyDescent="0.35">
      <c r="A89" s="4" t="s">
        <v>3498</v>
      </c>
      <c r="B89" s="3" t="s">
        <v>116</v>
      </c>
      <c r="C89" s="558" t="s">
        <v>99</v>
      </c>
      <c r="D89" s="559">
        <v>5214</v>
      </c>
      <c r="E89" s="558" t="s">
        <v>2200</v>
      </c>
      <c r="F89" s="558" t="s">
        <v>1172</v>
      </c>
      <c r="G89" s="558" t="s">
        <v>2059</v>
      </c>
      <c r="H89" s="558" t="s">
        <v>460</v>
      </c>
      <c r="I89" s="558" t="s">
        <v>2060</v>
      </c>
      <c r="J89" s="558" t="s">
        <v>2201</v>
      </c>
      <c r="K89" s="558" t="s">
        <v>983</v>
      </c>
    </row>
    <row r="90" spans="1:11" ht="15" thickBot="1" x14ac:dyDescent="0.35">
      <c r="A90" s="4" t="s">
        <v>3499</v>
      </c>
      <c r="B90" s="3" t="s">
        <v>117</v>
      </c>
      <c r="C90" s="558" t="s">
        <v>99</v>
      </c>
      <c r="D90" s="559">
        <v>5432</v>
      </c>
      <c r="E90" s="558" t="s">
        <v>1400</v>
      </c>
      <c r="F90" s="558" t="s">
        <v>1102</v>
      </c>
      <c r="G90" s="558" t="s">
        <v>2071</v>
      </c>
      <c r="H90" s="558" t="s">
        <v>460</v>
      </c>
      <c r="I90" s="558" t="s">
        <v>2060</v>
      </c>
      <c r="J90" s="558" t="s">
        <v>2204</v>
      </c>
      <c r="K90" s="558" t="s">
        <v>460</v>
      </c>
    </row>
    <row r="91" spans="1:11" ht="15" thickBot="1" x14ac:dyDescent="0.35">
      <c r="A91" s="4" t="s">
        <v>3500</v>
      </c>
      <c r="B91" s="3" t="s">
        <v>118</v>
      </c>
      <c r="C91" s="558" t="s">
        <v>99</v>
      </c>
      <c r="D91" s="559">
        <v>6164</v>
      </c>
      <c r="E91" s="558" t="s">
        <v>2218</v>
      </c>
      <c r="F91" s="558" t="s">
        <v>1428</v>
      </c>
      <c r="G91" s="558" t="s">
        <v>2065</v>
      </c>
      <c r="H91" s="558" t="s">
        <v>461</v>
      </c>
      <c r="I91" s="558" t="s">
        <v>34</v>
      </c>
      <c r="J91" s="558" t="s">
        <v>34</v>
      </c>
      <c r="K91" s="558" t="s">
        <v>785</v>
      </c>
    </row>
    <row r="92" spans="1:11" ht="15" thickBot="1" x14ac:dyDescent="0.35">
      <c r="A92" s="4" t="s">
        <v>3501</v>
      </c>
      <c r="B92" s="3" t="s">
        <v>119</v>
      </c>
      <c r="C92" s="558" t="s">
        <v>99</v>
      </c>
      <c r="D92" s="559">
        <v>5641</v>
      </c>
      <c r="E92" s="558" t="s">
        <v>2223</v>
      </c>
      <c r="F92" s="558" t="s">
        <v>1362</v>
      </c>
      <c r="G92" s="558" t="s">
        <v>985</v>
      </c>
      <c r="H92" s="558" t="s">
        <v>461</v>
      </c>
      <c r="I92" s="558" t="s">
        <v>34</v>
      </c>
      <c r="J92" s="558" t="s">
        <v>34</v>
      </c>
      <c r="K92" s="558" t="s">
        <v>34</v>
      </c>
    </row>
    <row r="93" spans="1:11" ht="15" thickBot="1" x14ac:dyDescent="0.35">
      <c r="A93" s="4" t="s">
        <v>3502</v>
      </c>
      <c r="B93" s="3" t="s">
        <v>120</v>
      </c>
      <c r="C93" s="558" t="s">
        <v>99</v>
      </c>
      <c r="D93" s="559">
        <v>6831</v>
      </c>
      <c r="E93" s="558" t="s">
        <v>2245</v>
      </c>
      <c r="F93" s="558" t="s">
        <v>1247</v>
      </c>
      <c r="G93" s="558" t="s">
        <v>2065</v>
      </c>
      <c r="H93" s="558" t="s">
        <v>461</v>
      </c>
      <c r="I93" s="558" t="s">
        <v>34</v>
      </c>
      <c r="J93" s="558" t="s">
        <v>34</v>
      </c>
      <c r="K93" s="558" t="s">
        <v>785</v>
      </c>
    </row>
    <row r="94" spans="1:11" ht="15" thickBot="1" x14ac:dyDescent="0.35">
      <c r="A94" s="4" t="s">
        <v>3503</v>
      </c>
      <c r="B94" s="3" t="s">
        <v>121</v>
      </c>
      <c r="C94" s="558" t="s">
        <v>99</v>
      </c>
      <c r="D94" s="559">
        <v>6119</v>
      </c>
      <c r="E94" s="558" t="s">
        <v>2246</v>
      </c>
      <c r="F94" s="558" t="s">
        <v>1152</v>
      </c>
      <c r="G94" s="558" t="s">
        <v>2063</v>
      </c>
      <c r="H94" s="558" t="s">
        <v>460</v>
      </c>
      <c r="I94" s="558" t="s">
        <v>2060</v>
      </c>
      <c r="J94" s="558" t="s">
        <v>2247</v>
      </c>
      <c r="K94" s="558" t="s">
        <v>460</v>
      </c>
    </row>
    <row r="95" spans="1:11" ht="15" thickBot="1" x14ac:dyDescent="0.35">
      <c r="A95" s="4" t="s">
        <v>3504</v>
      </c>
      <c r="B95" s="3" t="s">
        <v>122</v>
      </c>
      <c r="C95" s="558" t="s">
        <v>99</v>
      </c>
      <c r="D95" s="559">
        <v>6582</v>
      </c>
      <c r="E95" s="558" t="s">
        <v>2254</v>
      </c>
      <c r="F95" s="558" t="s">
        <v>1512</v>
      </c>
      <c r="G95" s="558" t="s">
        <v>2073</v>
      </c>
      <c r="H95" s="558" t="s">
        <v>461</v>
      </c>
      <c r="I95" s="558" t="s">
        <v>34</v>
      </c>
      <c r="J95" s="558" t="s">
        <v>551</v>
      </c>
      <c r="K95" s="558" t="s">
        <v>460</v>
      </c>
    </row>
    <row r="96" spans="1:11" ht="15" thickBot="1" x14ac:dyDescent="0.35">
      <c r="A96" s="4" t="s">
        <v>3505</v>
      </c>
      <c r="B96" s="3" t="s">
        <v>123</v>
      </c>
      <c r="C96" s="558" t="s">
        <v>99</v>
      </c>
      <c r="D96" s="559">
        <v>5933</v>
      </c>
      <c r="E96" s="558" t="s">
        <v>2261</v>
      </c>
      <c r="F96" s="558" t="s">
        <v>1339</v>
      </c>
      <c r="G96" s="558" t="s">
        <v>985</v>
      </c>
      <c r="H96" s="558" t="s">
        <v>460</v>
      </c>
      <c r="I96" s="558" t="s">
        <v>2060</v>
      </c>
      <c r="J96" s="558" t="s">
        <v>2262</v>
      </c>
      <c r="K96" s="558" t="s">
        <v>983</v>
      </c>
    </row>
    <row r="97" spans="1:11" ht="15" thickBot="1" x14ac:dyDescent="0.35">
      <c r="A97" s="4" t="s">
        <v>3506</v>
      </c>
      <c r="B97" s="3" t="s">
        <v>124</v>
      </c>
      <c r="C97" s="558" t="s">
        <v>99</v>
      </c>
      <c r="D97" s="559">
        <v>4220</v>
      </c>
      <c r="E97" s="558" t="s">
        <v>2264</v>
      </c>
      <c r="F97" s="558" t="s">
        <v>1264</v>
      </c>
      <c r="G97" s="558" t="s">
        <v>985</v>
      </c>
      <c r="H97" s="558" t="s">
        <v>460</v>
      </c>
      <c r="I97" s="558" t="s">
        <v>2060</v>
      </c>
      <c r="J97" s="558" t="s">
        <v>2265</v>
      </c>
      <c r="K97" s="558" t="s">
        <v>460</v>
      </c>
    </row>
    <row r="98" spans="1:11" ht="15" thickBot="1" x14ac:dyDescent="0.35">
      <c r="A98" s="4" t="s">
        <v>3507</v>
      </c>
      <c r="B98" s="3" t="s">
        <v>125</v>
      </c>
      <c r="C98" s="558" t="s">
        <v>99</v>
      </c>
      <c r="D98" s="559">
        <v>4610</v>
      </c>
      <c r="E98" s="558" t="s">
        <v>1545</v>
      </c>
      <c r="F98" s="558" t="s">
        <v>1106</v>
      </c>
      <c r="G98" s="558" t="s">
        <v>985</v>
      </c>
      <c r="H98" s="558" t="s">
        <v>460</v>
      </c>
      <c r="I98" s="558" t="s">
        <v>2060</v>
      </c>
      <c r="J98" s="558" t="s">
        <v>785</v>
      </c>
      <c r="K98" s="558" t="s">
        <v>785</v>
      </c>
    </row>
    <row r="99" spans="1:11" ht="15" thickBot="1" x14ac:dyDescent="0.35">
      <c r="A99" s="4" t="s">
        <v>3508</v>
      </c>
      <c r="B99" s="3" t="s">
        <v>126</v>
      </c>
      <c r="C99" s="558" t="s">
        <v>99</v>
      </c>
      <c r="D99" s="559">
        <v>5531</v>
      </c>
      <c r="E99" s="558" t="s">
        <v>2268</v>
      </c>
      <c r="F99" s="558" t="s">
        <v>1113</v>
      </c>
      <c r="G99" s="558" t="s">
        <v>2063</v>
      </c>
      <c r="H99" s="558" t="s">
        <v>461</v>
      </c>
      <c r="I99" s="558" t="s">
        <v>2169</v>
      </c>
      <c r="J99" s="558" t="s">
        <v>34</v>
      </c>
      <c r="K99" s="558" t="s">
        <v>460</v>
      </c>
    </row>
    <row r="100" spans="1:11" ht="15" thickBot="1" x14ac:dyDescent="0.35">
      <c r="A100" s="4" t="s">
        <v>3509</v>
      </c>
      <c r="B100" s="3" t="s">
        <v>127</v>
      </c>
      <c r="C100" s="558" t="s">
        <v>99</v>
      </c>
      <c r="D100" s="559">
        <v>4978</v>
      </c>
      <c r="E100" s="558" t="s">
        <v>2271</v>
      </c>
      <c r="F100" s="558" t="s">
        <v>1079</v>
      </c>
      <c r="G100" s="558" t="s">
        <v>2059</v>
      </c>
      <c r="H100" s="558" t="s">
        <v>460</v>
      </c>
      <c r="I100" s="558" t="s">
        <v>2060</v>
      </c>
      <c r="J100" s="558" t="s">
        <v>2182</v>
      </c>
      <c r="K100" s="558" t="s">
        <v>460</v>
      </c>
    </row>
    <row r="101" spans="1:11" ht="15" thickBot="1" x14ac:dyDescent="0.35">
      <c r="A101" s="4" t="s">
        <v>3510</v>
      </c>
      <c r="B101" s="3" t="s">
        <v>128</v>
      </c>
      <c r="C101" s="558" t="s">
        <v>99</v>
      </c>
      <c r="D101" s="559">
        <v>5784</v>
      </c>
      <c r="E101" s="558" t="s">
        <v>2275</v>
      </c>
      <c r="F101" s="558" t="s">
        <v>1418</v>
      </c>
      <c r="G101" s="558" t="s">
        <v>2071</v>
      </c>
      <c r="H101" s="558" t="s">
        <v>34</v>
      </c>
      <c r="I101" s="558" t="s">
        <v>34</v>
      </c>
      <c r="J101" s="558" t="s">
        <v>34</v>
      </c>
      <c r="K101" s="558" t="s">
        <v>34</v>
      </c>
    </row>
    <row r="102" spans="1:11" ht="15" thickBot="1" x14ac:dyDescent="0.35">
      <c r="A102" s="4" t="s">
        <v>3511</v>
      </c>
      <c r="B102" s="3" t="s">
        <v>129</v>
      </c>
      <c r="C102" s="558" t="s">
        <v>99</v>
      </c>
      <c r="D102" s="559">
        <v>6443</v>
      </c>
      <c r="E102" s="558" t="s">
        <v>1574</v>
      </c>
      <c r="F102" s="558" t="s">
        <v>1106</v>
      </c>
      <c r="G102" s="558" t="s">
        <v>2073</v>
      </c>
      <c r="H102" s="558" t="s">
        <v>461</v>
      </c>
      <c r="I102" s="558" t="s">
        <v>34</v>
      </c>
      <c r="J102" s="558" t="s">
        <v>551</v>
      </c>
      <c r="K102" s="558" t="s">
        <v>460</v>
      </c>
    </row>
    <row r="103" spans="1:11" ht="15" thickBot="1" x14ac:dyDescent="0.35">
      <c r="A103" s="4" t="s">
        <v>3512</v>
      </c>
      <c r="B103" s="3" t="s">
        <v>130</v>
      </c>
      <c r="C103" s="558" t="s">
        <v>99</v>
      </c>
      <c r="D103" s="559">
        <v>4080</v>
      </c>
      <c r="E103" s="558" t="s">
        <v>1580</v>
      </c>
      <c r="F103" s="558" t="s">
        <v>1237</v>
      </c>
      <c r="G103" s="558" t="s">
        <v>2063</v>
      </c>
      <c r="H103" s="558" t="s">
        <v>461</v>
      </c>
      <c r="I103" s="558" t="s">
        <v>34</v>
      </c>
      <c r="J103" s="558" t="s">
        <v>34</v>
      </c>
      <c r="K103" s="558" t="s">
        <v>460</v>
      </c>
    </row>
    <row r="104" spans="1:11" ht="15" thickBot="1" x14ac:dyDescent="0.35">
      <c r="A104" s="4" t="s">
        <v>3513</v>
      </c>
      <c r="B104" s="3" t="s">
        <v>131</v>
      </c>
      <c r="C104" s="558" t="s">
        <v>99</v>
      </c>
      <c r="D104" s="559">
        <v>5945</v>
      </c>
      <c r="E104" s="558" t="s">
        <v>2280</v>
      </c>
      <c r="F104" s="558" t="s">
        <v>1250</v>
      </c>
      <c r="G104" s="558" t="s">
        <v>2059</v>
      </c>
      <c r="H104" s="558" t="s">
        <v>460</v>
      </c>
      <c r="I104" s="558" t="s">
        <v>2060</v>
      </c>
      <c r="J104" s="558" t="s">
        <v>2281</v>
      </c>
      <c r="K104" s="558" t="s">
        <v>460</v>
      </c>
    </row>
    <row r="105" spans="1:11" ht="15" thickBot="1" x14ac:dyDescent="0.35">
      <c r="A105" s="4" t="s">
        <v>3514</v>
      </c>
      <c r="B105" s="3" t="s">
        <v>132</v>
      </c>
      <c r="C105" s="558" t="s">
        <v>99</v>
      </c>
      <c r="D105" s="559">
        <v>6997</v>
      </c>
      <c r="E105" s="558" t="s">
        <v>2282</v>
      </c>
      <c r="F105" s="558" t="s">
        <v>1165</v>
      </c>
      <c r="G105" s="558" t="s">
        <v>2069</v>
      </c>
      <c r="H105" s="558" t="s">
        <v>34</v>
      </c>
      <c r="I105" s="558" t="s">
        <v>34</v>
      </c>
      <c r="J105" s="558" t="s">
        <v>34</v>
      </c>
      <c r="K105" s="558" t="s">
        <v>34</v>
      </c>
    </row>
    <row r="106" spans="1:11" ht="15" thickBot="1" x14ac:dyDescent="0.35">
      <c r="A106" s="4" t="s">
        <v>3515</v>
      </c>
      <c r="B106" s="3" t="s">
        <v>133</v>
      </c>
      <c r="C106" s="558" t="s">
        <v>99</v>
      </c>
      <c r="D106" s="559">
        <v>4168</v>
      </c>
      <c r="E106" s="558" t="s">
        <v>2289</v>
      </c>
      <c r="F106" s="558" t="s">
        <v>1127</v>
      </c>
      <c r="G106" s="558" t="s">
        <v>985</v>
      </c>
      <c r="H106" s="558" t="s">
        <v>461</v>
      </c>
      <c r="I106" s="558" t="s">
        <v>34</v>
      </c>
      <c r="J106" s="558" t="s">
        <v>34</v>
      </c>
      <c r="K106" s="558" t="s">
        <v>460</v>
      </c>
    </row>
    <row r="107" spans="1:11" ht="15" thickBot="1" x14ac:dyDescent="0.35">
      <c r="A107" s="4" t="s">
        <v>3516</v>
      </c>
      <c r="B107" s="3" t="s">
        <v>134</v>
      </c>
      <c r="C107" s="558" t="s">
        <v>99</v>
      </c>
      <c r="D107" s="559">
        <v>4934</v>
      </c>
      <c r="E107" s="558" t="s">
        <v>2296</v>
      </c>
      <c r="F107" s="558" t="s">
        <v>1106</v>
      </c>
      <c r="G107" s="558" t="s">
        <v>985</v>
      </c>
      <c r="H107" s="558" t="s">
        <v>461</v>
      </c>
      <c r="I107" s="558" t="s">
        <v>34</v>
      </c>
      <c r="J107" s="558" t="s">
        <v>34</v>
      </c>
      <c r="K107" s="558" t="s">
        <v>785</v>
      </c>
    </row>
    <row r="108" spans="1:11" ht="15" thickBot="1" x14ac:dyDescent="0.35">
      <c r="A108" s="4" t="s">
        <v>3517</v>
      </c>
      <c r="B108" s="3" t="s">
        <v>135</v>
      </c>
      <c r="C108" s="558" t="s">
        <v>99</v>
      </c>
      <c r="D108" s="559">
        <v>5857</v>
      </c>
      <c r="E108" s="558" t="s">
        <v>1606</v>
      </c>
      <c r="F108" s="558" t="s">
        <v>1466</v>
      </c>
      <c r="G108" s="558" t="s">
        <v>2071</v>
      </c>
      <c r="H108" s="558" t="s">
        <v>461</v>
      </c>
      <c r="I108" s="558" t="s">
        <v>34</v>
      </c>
      <c r="J108" s="558" t="s">
        <v>34</v>
      </c>
      <c r="K108" s="558" t="s">
        <v>460</v>
      </c>
    </row>
    <row r="109" spans="1:11" ht="15" thickBot="1" x14ac:dyDescent="0.35">
      <c r="A109" s="4" t="s">
        <v>3518</v>
      </c>
      <c r="B109" s="3" t="s">
        <v>136</v>
      </c>
      <c r="C109" s="558" t="s">
        <v>99</v>
      </c>
      <c r="D109" s="559">
        <v>4141</v>
      </c>
      <c r="E109" s="558" t="s">
        <v>2305</v>
      </c>
      <c r="F109" s="558" t="s">
        <v>1288</v>
      </c>
      <c r="G109" s="558" t="s">
        <v>2071</v>
      </c>
      <c r="H109" s="558" t="s">
        <v>461</v>
      </c>
      <c r="I109" s="558" t="s">
        <v>34</v>
      </c>
      <c r="J109" s="558" t="s">
        <v>34</v>
      </c>
      <c r="K109" s="558" t="s">
        <v>460</v>
      </c>
    </row>
    <row r="110" spans="1:11" ht="15" thickBot="1" x14ac:dyDescent="0.35">
      <c r="A110" s="4" t="s">
        <v>3519</v>
      </c>
      <c r="B110" s="3" t="s">
        <v>137</v>
      </c>
      <c r="C110" s="558" t="s">
        <v>99</v>
      </c>
      <c r="D110" s="559">
        <v>4197</v>
      </c>
      <c r="E110" s="558" t="s">
        <v>1359</v>
      </c>
      <c r="F110" s="558" t="s">
        <v>1408</v>
      </c>
      <c r="G110" s="558" t="s">
        <v>2071</v>
      </c>
      <c r="H110" s="558" t="s">
        <v>460</v>
      </c>
      <c r="I110" s="558" t="s">
        <v>2060</v>
      </c>
      <c r="J110" s="558" t="s">
        <v>2307</v>
      </c>
      <c r="K110" s="558" t="s">
        <v>983</v>
      </c>
    </row>
    <row r="111" spans="1:11" ht="15" thickBot="1" x14ac:dyDescent="0.35">
      <c r="A111" s="4" t="s">
        <v>3520</v>
      </c>
      <c r="B111" s="3" t="s">
        <v>138</v>
      </c>
      <c r="C111" s="558" t="s">
        <v>99</v>
      </c>
      <c r="D111" s="559">
        <v>5068</v>
      </c>
      <c r="E111" s="558" t="s">
        <v>2312</v>
      </c>
      <c r="F111" s="558" t="s">
        <v>1092</v>
      </c>
      <c r="G111" s="558" t="s">
        <v>2069</v>
      </c>
      <c r="H111" s="558" t="s">
        <v>460</v>
      </c>
      <c r="I111" s="558" t="s">
        <v>2060</v>
      </c>
      <c r="J111" s="558" t="s">
        <v>2313</v>
      </c>
      <c r="K111" s="558" t="s">
        <v>460</v>
      </c>
    </row>
    <row r="112" spans="1:11" ht="15" thickBot="1" x14ac:dyDescent="0.35">
      <c r="A112" s="4" t="s">
        <v>3521</v>
      </c>
      <c r="B112" s="3" t="s">
        <v>139</v>
      </c>
      <c r="C112" s="558" t="s">
        <v>99</v>
      </c>
      <c r="D112" s="559">
        <v>4968</v>
      </c>
      <c r="E112" s="558" t="s">
        <v>1636</v>
      </c>
      <c r="F112" s="558" t="s">
        <v>1102</v>
      </c>
      <c r="G112" s="558" t="s">
        <v>2071</v>
      </c>
      <c r="H112" s="558" t="s">
        <v>460</v>
      </c>
      <c r="I112" s="558" t="s">
        <v>2060</v>
      </c>
      <c r="J112" s="558" t="s">
        <v>2316</v>
      </c>
      <c r="K112" s="558" t="s">
        <v>460</v>
      </c>
    </row>
    <row r="113" spans="1:11" ht="15" thickBot="1" x14ac:dyDescent="0.35">
      <c r="A113" s="4" t="s">
        <v>3522</v>
      </c>
      <c r="B113" s="3" t="s">
        <v>140</v>
      </c>
      <c r="C113" s="558" t="s">
        <v>99</v>
      </c>
      <c r="D113" s="559">
        <v>4101</v>
      </c>
      <c r="E113" s="558" t="s">
        <v>1647</v>
      </c>
      <c r="F113" s="558" t="s">
        <v>1268</v>
      </c>
      <c r="G113" s="558" t="s">
        <v>2073</v>
      </c>
      <c r="H113" s="558" t="s">
        <v>460</v>
      </c>
      <c r="I113" s="558" t="s">
        <v>2169</v>
      </c>
      <c r="J113" s="558" t="s">
        <v>2320</v>
      </c>
      <c r="K113" s="558" t="s">
        <v>460</v>
      </c>
    </row>
    <row r="114" spans="1:11" ht="15" thickBot="1" x14ac:dyDescent="0.35">
      <c r="A114" s="4" t="s">
        <v>3523</v>
      </c>
      <c r="B114" s="3" t="s">
        <v>141</v>
      </c>
      <c r="C114" s="558" t="s">
        <v>99</v>
      </c>
      <c r="D114" s="559">
        <v>5241</v>
      </c>
      <c r="E114" s="558" t="s">
        <v>2321</v>
      </c>
      <c r="F114" s="558" t="s">
        <v>1085</v>
      </c>
      <c r="G114" s="558" t="s">
        <v>2063</v>
      </c>
      <c r="H114" s="558" t="s">
        <v>460</v>
      </c>
      <c r="I114" s="558" t="s">
        <v>2169</v>
      </c>
      <c r="J114" s="558" t="s">
        <v>785</v>
      </c>
      <c r="K114" s="558" t="s">
        <v>785</v>
      </c>
    </row>
    <row r="115" spans="1:11" ht="15" thickBot="1" x14ac:dyDescent="0.35">
      <c r="A115" s="4" t="s">
        <v>3524</v>
      </c>
      <c r="B115" s="3" t="s">
        <v>142</v>
      </c>
      <c r="C115" s="558" t="s">
        <v>99</v>
      </c>
      <c r="D115" s="559">
        <v>5160</v>
      </c>
      <c r="E115" s="558" t="s">
        <v>2327</v>
      </c>
      <c r="F115" s="558" t="s">
        <v>1237</v>
      </c>
      <c r="G115" s="558" t="s">
        <v>2063</v>
      </c>
      <c r="H115" s="558" t="s">
        <v>461</v>
      </c>
      <c r="I115" s="558" t="s">
        <v>34</v>
      </c>
      <c r="J115" s="558" t="s">
        <v>34</v>
      </c>
      <c r="K115" s="558" t="s">
        <v>34</v>
      </c>
    </row>
    <row r="116" spans="1:11" ht="15" thickBot="1" x14ac:dyDescent="0.35">
      <c r="A116" s="4" t="s">
        <v>3525</v>
      </c>
      <c r="B116" s="3" t="s">
        <v>143</v>
      </c>
      <c r="C116" s="558" t="s">
        <v>99</v>
      </c>
      <c r="D116" s="559">
        <v>5841</v>
      </c>
      <c r="E116" s="558" t="s">
        <v>2328</v>
      </c>
      <c r="F116" s="558" t="s">
        <v>1661</v>
      </c>
      <c r="G116" s="558" t="s">
        <v>2071</v>
      </c>
      <c r="H116" s="558" t="s">
        <v>461</v>
      </c>
      <c r="I116" s="558" t="s">
        <v>34</v>
      </c>
      <c r="J116" s="558" t="s">
        <v>34</v>
      </c>
      <c r="K116" s="558" t="s">
        <v>983</v>
      </c>
    </row>
    <row r="117" spans="1:11" ht="15" thickBot="1" x14ac:dyDescent="0.35">
      <c r="A117" s="4" t="s">
        <v>3526</v>
      </c>
      <c r="B117" s="3" t="s">
        <v>144</v>
      </c>
      <c r="C117" s="558" t="s">
        <v>99</v>
      </c>
      <c r="D117" s="559">
        <v>4730</v>
      </c>
      <c r="E117" s="558" t="s">
        <v>1664</v>
      </c>
      <c r="F117" s="558" t="s">
        <v>1241</v>
      </c>
      <c r="G117" s="558" t="s">
        <v>2059</v>
      </c>
      <c r="H117" s="558" t="s">
        <v>461</v>
      </c>
      <c r="I117" s="558" t="s">
        <v>2060</v>
      </c>
      <c r="J117" s="558" t="s">
        <v>551</v>
      </c>
      <c r="K117" s="558" t="s">
        <v>460</v>
      </c>
    </row>
    <row r="118" spans="1:11" ht="15" thickBot="1" x14ac:dyDescent="0.35">
      <c r="A118" s="4" t="s">
        <v>3527</v>
      </c>
      <c r="B118" s="3" t="s">
        <v>145</v>
      </c>
      <c r="C118" s="558" t="s">
        <v>99</v>
      </c>
      <c r="D118" s="559">
        <v>5072</v>
      </c>
      <c r="E118" s="558" t="s">
        <v>1086</v>
      </c>
      <c r="F118" s="558" t="s">
        <v>1085</v>
      </c>
      <c r="G118" s="558" t="s">
        <v>2063</v>
      </c>
      <c r="H118" s="558" t="s">
        <v>461</v>
      </c>
      <c r="I118" s="558" t="s">
        <v>34</v>
      </c>
      <c r="J118" s="558" t="s">
        <v>785</v>
      </c>
      <c r="K118" s="558" t="s">
        <v>785</v>
      </c>
    </row>
    <row r="119" spans="1:11" ht="15" thickBot="1" x14ac:dyDescent="0.35">
      <c r="A119" s="4" t="s">
        <v>3528</v>
      </c>
      <c r="B119" s="3" t="s">
        <v>146</v>
      </c>
      <c r="C119" s="558" t="s">
        <v>99</v>
      </c>
      <c r="D119" s="559">
        <v>6634</v>
      </c>
      <c r="E119" s="558" t="s">
        <v>1157</v>
      </c>
      <c r="F119" s="558" t="s">
        <v>1157</v>
      </c>
      <c r="G119" s="558" t="s">
        <v>2071</v>
      </c>
      <c r="H119" s="558" t="s">
        <v>460</v>
      </c>
      <c r="I119" s="558" t="s">
        <v>2060</v>
      </c>
      <c r="J119" s="558" t="s">
        <v>2336</v>
      </c>
      <c r="K119" s="558" t="s">
        <v>460</v>
      </c>
    </row>
    <row r="120" spans="1:11" ht="15" thickBot="1" x14ac:dyDescent="0.35">
      <c r="A120" s="4" t="s">
        <v>3529</v>
      </c>
      <c r="B120" s="3" t="s">
        <v>147</v>
      </c>
      <c r="C120" s="558" t="s">
        <v>99</v>
      </c>
      <c r="D120" s="559">
        <v>5819</v>
      </c>
      <c r="E120" s="558" t="s">
        <v>1697</v>
      </c>
      <c r="F120" s="558" t="s">
        <v>1174</v>
      </c>
      <c r="G120" s="558" t="s">
        <v>2073</v>
      </c>
      <c r="H120" s="558" t="s">
        <v>460</v>
      </c>
      <c r="I120" s="558" t="s">
        <v>2060</v>
      </c>
      <c r="J120" s="558" t="s">
        <v>2342</v>
      </c>
      <c r="K120" s="558" t="s">
        <v>460</v>
      </c>
    </row>
    <row r="121" spans="1:11" ht="15" thickBot="1" x14ac:dyDescent="0.35">
      <c r="A121" s="4" t="s">
        <v>3530</v>
      </c>
      <c r="B121" s="3" t="s">
        <v>148</v>
      </c>
      <c r="C121" s="558" t="s">
        <v>99</v>
      </c>
      <c r="D121" s="559">
        <v>6834</v>
      </c>
      <c r="E121" s="558" t="s">
        <v>1339</v>
      </c>
      <c r="F121" s="558" t="s">
        <v>1339</v>
      </c>
      <c r="G121" s="558" t="s">
        <v>985</v>
      </c>
      <c r="H121" s="558" t="s">
        <v>460</v>
      </c>
      <c r="I121" s="558" t="s">
        <v>2060</v>
      </c>
      <c r="J121" s="558" t="s">
        <v>2212</v>
      </c>
      <c r="K121" s="558" t="s">
        <v>983</v>
      </c>
    </row>
    <row r="122" spans="1:11" ht="15" thickBot="1" x14ac:dyDescent="0.35">
      <c r="A122" s="4" t="s">
        <v>3531</v>
      </c>
      <c r="B122" s="3" t="s">
        <v>149</v>
      </c>
      <c r="C122" s="558" t="s">
        <v>99</v>
      </c>
      <c r="D122" s="559">
        <v>4469</v>
      </c>
      <c r="E122" s="558" t="s">
        <v>2343</v>
      </c>
      <c r="F122" s="558" t="s">
        <v>1250</v>
      </c>
      <c r="G122" s="558" t="s">
        <v>2059</v>
      </c>
      <c r="H122" s="558" t="s">
        <v>460</v>
      </c>
      <c r="I122" s="558" t="s">
        <v>2060</v>
      </c>
      <c r="J122" s="558" t="s">
        <v>2344</v>
      </c>
      <c r="K122" s="558" t="s">
        <v>460</v>
      </c>
    </row>
    <row r="123" spans="1:11" ht="15" thickBot="1" x14ac:dyDescent="0.35">
      <c r="A123" s="4" t="s">
        <v>3532</v>
      </c>
      <c r="B123" s="3" t="s">
        <v>150</v>
      </c>
      <c r="C123" s="558" t="s">
        <v>99</v>
      </c>
      <c r="D123" s="559">
        <v>6174</v>
      </c>
      <c r="E123" s="558" t="s">
        <v>2348</v>
      </c>
      <c r="F123" s="558" t="s">
        <v>1241</v>
      </c>
      <c r="G123" s="558" t="s">
        <v>2059</v>
      </c>
      <c r="H123" s="558" t="s">
        <v>461</v>
      </c>
      <c r="I123" s="558" t="s">
        <v>34</v>
      </c>
      <c r="J123" s="558" t="s">
        <v>34</v>
      </c>
      <c r="K123" s="558" t="s">
        <v>460</v>
      </c>
    </row>
    <row r="124" spans="1:11" ht="15" thickBot="1" x14ac:dyDescent="0.35">
      <c r="A124" s="4" t="s">
        <v>3533</v>
      </c>
      <c r="B124" s="3" t="s">
        <v>151</v>
      </c>
      <c r="C124" s="558" t="s">
        <v>99</v>
      </c>
      <c r="D124" s="559">
        <v>6458</v>
      </c>
      <c r="E124" s="558" t="s">
        <v>1740</v>
      </c>
      <c r="F124" s="558" t="s">
        <v>1221</v>
      </c>
      <c r="G124" s="558" t="s">
        <v>2063</v>
      </c>
      <c r="H124" s="558" t="s">
        <v>461</v>
      </c>
      <c r="I124" s="558" t="s">
        <v>34</v>
      </c>
      <c r="J124" s="558" t="s">
        <v>34</v>
      </c>
      <c r="K124" s="558" t="s">
        <v>460</v>
      </c>
    </row>
    <row r="125" spans="1:11" ht="15" thickBot="1" x14ac:dyDescent="0.35">
      <c r="A125" s="4" t="s">
        <v>3534</v>
      </c>
      <c r="B125" s="3" t="s">
        <v>152</v>
      </c>
      <c r="C125" s="558" t="s">
        <v>99</v>
      </c>
      <c r="D125" s="559">
        <v>6341</v>
      </c>
      <c r="E125" s="558" t="s">
        <v>2364</v>
      </c>
      <c r="F125" s="558" t="s">
        <v>1288</v>
      </c>
      <c r="G125" s="558" t="s">
        <v>2071</v>
      </c>
      <c r="H125" s="558" t="s">
        <v>460</v>
      </c>
      <c r="I125" s="558" t="s">
        <v>2060</v>
      </c>
      <c r="J125" s="558" t="s">
        <v>2365</v>
      </c>
      <c r="K125" s="558" t="s">
        <v>983</v>
      </c>
    </row>
    <row r="126" spans="1:11" ht="15" thickBot="1" x14ac:dyDescent="0.35">
      <c r="A126" s="4" t="s">
        <v>3535</v>
      </c>
      <c r="B126" s="3" t="s">
        <v>153</v>
      </c>
      <c r="C126" s="558" t="s">
        <v>99</v>
      </c>
      <c r="D126" s="559">
        <v>5433</v>
      </c>
      <c r="E126" s="558" t="s">
        <v>2368</v>
      </c>
      <c r="F126" s="558" t="s">
        <v>1418</v>
      </c>
      <c r="G126" s="558" t="s">
        <v>2071</v>
      </c>
      <c r="H126" s="558" t="s">
        <v>461</v>
      </c>
      <c r="I126" s="558" t="s">
        <v>34</v>
      </c>
      <c r="J126" s="558" t="s">
        <v>34</v>
      </c>
      <c r="K126" s="558" t="s">
        <v>785</v>
      </c>
    </row>
    <row r="127" spans="1:11" ht="15" thickBot="1" x14ac:dyDescent="0.35">
      <c r="A127" s="4" t="s">
        <v>3536</v>
      </c>
      <c r="B127" s="3" t="s">
        <v>154</v>
      </c>
      <c r="C127" s="558" t="s">
        <v>99</v>
      </c>
      <c r="D127" s="559">
        <v>4105</v>
      </c>
      <c r="E127" s="558" t="s">
        <v>1772</v>
      </c>
      <c r="F127" s="558" t="s">
        <v>1250</v>
      </c>
      <c r="G127" s="558" t="s">
        <v>2059</v>
      </c>
      <c r="H127" s="558" t="s">
        <v>34</v>
      </c>
      <c r="I127" s="558" t="s">
        <v>2060</v>
      </c>
      <c r="J127" s="558" t="s">
        <v>2377</v>
      </c>
      <c r="K127" s="558" t="s">
        <v>460</v>
      </c>
    </row>
    <row r="128" spans="1:11" ht="15" thickBot="1" x14ac:dyDescent="0.35">
      <c r="A128" s="4" t="s">
        <v>3537</v>
      </c>
      <c r="B128" s="3" t="s">
        <v>155</v>
      </c>
      <c r="C128" s="558" t="s">
        <v>99</v>
      </c>
      <c r="D128" s="559">
        <v>5033</v>
      </c>
      <c r="E128" s="558" t="s">
        <v>1780</v>
      </c>
      <c r="F128" s="558" t="s">
        <v>1152</v>
      </c>
      <c r="G128" s="558" t="s">
        <v>2063</v>
      </c>
      <c r="H128" s="558" t="s">
        <v>460</v>
      </c>
      <c r="I128" s="558" t="s">
        <v>34</v>
      </c>
      <c r="J128" s="558" t="s">
        <v>2380</v>
      </c>
      <c r="K128" s="558" t="s">
        <v>34</v>
      </c>
    </row>
    <row r="129" spans="1:11" ht="15" thickBot="1" x14ac:dyDescent="0.35">
      <c r="A129" s="4" t="s">
        <v>3538</v>
      </c>
      <c r="B129" s="3" t="s">
        <v>156</v>
      </c>
      <c r="C129" s="558" t="s">
        <v>99</v>
      </c>
      <c r="D129" s="559">
        <v>5413</v>
      </c>
      <c r="E129" s="558" t="s">
        <v>2385</v>
      </c>
      <c r="F129" s="558" t="s">
        <v>1172</v>
      </c>
      <c r="G129" s="558" t="s">
        <v>2059</v>
      </c>
      <c r="H129" s="558" t="s">
        <v>461</v>
      </c>
      <c r="I129" s="558" t="s">
        <v>2060</v>
      </c>
      <c r="J129" s="558" t="s">
        <v>34</v>
      </c>
      <c r="K129" s="558" t="s">
        <v>983</v>
      </c>
    </row>
    <row r="130" spans="1:11" ht="15" thickBot="1" x14ac:dyDescent="0.35">
      <c r="A130" s="4" t="s">
        <v>3539</v>
      </c>
      <c r="B130" s="3" t="s">
        <v>157</v>
      </c>
      <c r="C130" s="558" t="s">
        <v>99</v>
      </c>
      <c r="D130" s="559">
        <v>6847</v>
      </c>
      <c r="E130" s="558" t="s">
        <v>2388</v>
      </c>
      <c r="F130" s="558" t="s">
        <v>1362</v>
      </c>
      <c r="G130" s="558" t="s">
        <v>2059</v>
      </c>
      <c r="H130" s="558" t="s">
        <v>460</v>
      </c>
      <c r="I130" s="558" t="s">
        <v>2060</v>
      </c>
      <c r="J130" s="558" t="s">
        <v>2389</v>
      </c>
      <c r="K130" s="558" t="s">
        <v>460</v>
      </c>
    </row>
    <row r="131" spans="1:11" ht="15" thickBot="1" x14ac:dyDescent="0.35">
      <c r="A131" s="4" t="s">
        <v>3540</v>
      </c>
      <c r="B131" s="3" t="s">
        <v>158</v>
      </c>
      <c r="C131" s="558" t="s">
        <v>99</v>
      </c>
      <c r="D131" s="559">
        <v>6240</v>
      </c>
      <c r="E131" s="558" t="s">
        <v>2390</v>
      </c>
      <c r="F131" s="558" t="s">
        <v>1214</v>
      </c>
      <c r="G131" s="558" t="s">
        <v>2063</v>
      </c>
      <c r="H131" s="558" t="s">
        <v>461</v>
      </c>
      <c r="I131" s="558" t="s">
        <v>34</v>
      </c>
      <c r="J131" s="558" t="s">
        <v>34</v>
      </c>
      <c r="K131" s="558" t="s">
        <v>460</v>
      </c>
    </row>
    <row r="132" spans="1:11" ht="15" thickBot="1" x14ac:dyDescent="0.35">
      <c r="A132" s="4" t="s">
        <v>3541</v>
      </c>
      <c r="B132" s="3" t="s">
        <v>159</v>
      </c>
      <c r="C132" s="558" t="s">
        <v>99</v>
      </c>
      <c r="D132" s="559">
        <v>4110</v>
      </c>
      <c r="E132" s="558" t="s">
        <v>1811</v>
      </c>
      <c r="F132" s="558" t="s">
        <v>1250</v>
      </c>
      <c r="G132" s="558" t="s">
        <v>2059</v>
      </c>
      <c r="H132" s="558" t="s">
        <v>460</v>
      </c>
      <c r="I132" s="558" t="s">
        <v>2060</v>
      </c>
      <c r="J132" s="558" t="s">
        <v>2392</v>
      </c>
      <c r="K132" s="558" t="s">
        <v>460</v>
      </c>
    </row>
    <row r="133" spans="1:11" ht="15" thickBot="1" x14ac:dyDescent="0.35">
      <c r="A133" s="4" t="s">
        <v>3542</v>
      </c>
      <c r="B133" s="3" t="s">
        <v>160</v>
      </c>
      <c r="C133" s="558" t="s">
        <v>99</v>
      </c>
      <c r="D133" s="559">
        <v>5523</v>
      </c>
      <c r="E133" s="558" t="s">
        <v>2394</v>
      </c>
      <c r="F133" s="558" t="s">
        <v>1237</v>
      </c>
      <c r="G133" s="558" t="s">
        <v>2063</v>
      </c>
      <c r="H133" s="558" t="s">
        <v>461</v>
      </c>
      <c r="I133" s="558" t="s">
        <v>34</v>
      </c>
      <c r="J133" s="558" t="s">
        <v>34</v>
      </c>
      <c r="K133" s="558" t="s">
        <v>34</v>
      </c>
    </row>
    <row r="134" spans="1:11" ht="15" thickBot="1" x14ac:dyDescent="0.35">
      <c r="A134" s="4" t="s">
        <v>3543</v>
      </c>
      <c r="B134" s="3" t="s">
        <v>161</v>
      </c>
      <c r="C134" s="558" t="s">
        <v>99</v>
      </c>
      <c r="D134" s="559">
        <v>4659</v>
      </c>
      <c r="E134" s="558" t="s">
        <v>1825</v>
      </c>
      <c r="F134" s="558" t="s">
        <v>1214</v>
      </c>
      <c r="G134" s="558" t="s">
        <v>2063</v>
      </c>
      <c r="H134" s="558" t="s">
        <v>460</v>
      </c>
      <c r="I134" s="558" t="s">
        <v>2060</v>
      </c>
      <c r="J134" s="558" t="s">
        <v>2398</v>
      </c>
      <c r="K134" s="558" t="s">
        <v>983</v>
      </c>
    </row>
    <row r="135" spans="1:11" ht="15" thickBot="1" x14ac:dyDescent="0.35">
      <c r="A135" s="4" t="s">
        <v>3544</v>
      </c>
      <c r="B135" s="3" t="s">
        <v>2032</v>
      </c>
      <c r="C135" s="558" t="s">
        <v>99</v>
      </c>
      <c r="D135" s="559">
        <v>6295</v>
      </c>
      <c r="E135" s="558" t="s">
        <v>1546</v>
      </c>
      <c r="F135" s="558" t="s">
        <v>1546</v>
      </c>
      <c r="G135" s="558" t="s">
        <v>2065</v>
      </c>
      <c r="H135" s="558" t="s">
        <v>461</v>
      </c>
      <c r="I135" s="558" t="s">
        <v>34</v>
      </c>
      <c r="J135" s="558" t="s">
        <v>551</v>
      </c>
      <c r="K135" s="558" t="s">
        <v>785</v>
      </c>
    </row>
    <row r="136" spans="1:11" ht="15" thickBot="1" x14ac:dyDescent="0.35">
      <c r="A136" s="4" t="s">
        <v>3545</v>
      </c>
      <c r="B136" s="3" t="s">
        <v>163</v>
      </c>
      <c r="C136" s="558" t="s">
        <v>99</v>
      </c>
      <c r="D136" s="559">
        <v>4434</v>
      </c>
      <c r="E136" s="558" t="s">
        <v>2413</v>
      </c>
      <c r="F136" s="558" t="s">
        <v>1631</v>
      </c>
      <c r="G136" s="558" t="s">
        <v>2065</v>
      </c>
      <c r="H136" s="558" t="s">
        <v>460</v>
      </c>
      <c r="I136" s="558" t="s">
        <v>34</v>
      </c>
      <c r="J136" s="558" t="s">
        <v>2414</v>
      </c>
      <c r="K136" s="558" t="s">
        <v>460</v>
      </c>
    </row>
    <row r="137" spans="1:11" ht="15" thickBot="1" x14ac:dyDescent="0.35">
      <c r="A137" s="4" t="s">
        <v>3546</v>
      </c>
      <c r="B137" s="3" t="s">
        <v>164</v>
      </c>
      <c r="C137" s="558" t="s">
        <v>99</v>
      </c>
      <c r="D137" s="559">
        <v>4375</v>
      </c>
      <c r="E137" s="558" t="s">
        <v>2422</v>
      </c>
      <c r="F137" s="558" t="s">
        <v>1085</v>
      </c>
      <c r="G137" s="558" t="s">
        <v>2063</v>
      </c>
      <c r="H137" s="558" t="s">
        <v>461</v>
      </c>
      <c r="I137" s="558" t="s">
        <v>34</v>
      </c>
      <c r="J137" s="558" t="s">
        <v>34</v>
      </c>
      <c r="K137" s="558" t="s">
        <v>460</v>
      </c>
    </row>
    <row r="138" spans="1:11" ht="15" thickBot="1" x14ac:dyDescent="0.35">
      <c r="A138" s="4" t="s">
        <v>3547</v>
      </c>
      <c r="B138" s="3" t="s">
        <v>165</v>
      </c>
      <c r="C138" s="558" t="s">
        <v>99</v>
      </c>
      <c r="D138" s="559">
        <v>5101</v>
      </c>
      <c r="E138" s="558" t="s">
        <v>2424</v>
      </c>
      <c r="F138" s="558" t="s">
        <v>1106</v>
      </c>
      <c r="G138" s="558" t="s">
        <v>985</v>
      </c>
      <c r="H138" s="558" t="s">
        <v>460</v>
      </c>
      <c r="I138" s="558" t="s">
        <v>2060</v>
      </c>
      <c r="J138" s="558" t="s">
        <v>642</v>
      </c>
      <c r="K138" s="558" t="s">
        <v>785</v>
      </c>
    </row>
    <row r="139" spans="1:11" ht="15" thickBot="1" x14ac:dyDescent="0.35">
      <c r="A139" s="4" t="s">
        <v>3548</v>
      </c>
      <c r="B139" s="3" t="s">
        <v>166</v>
      </c>
      <c r="C139" s="558" t="s">
        <v>99</v>
      </c>
      <c r="D139" s="559">
        <v>4038</v>
      </c>
      <c r="E139" s="558" t="s">
        <v>2427</v>
      </c>
      <c r="F139" s="558" t="s">
        <v>1152</v>
      </c>
      <c r="G139" s="558" t="s">
        <v>2063</v>
      </c>
      <c r="H139" s="558" t="s">
        <v>461</v>
      </c>
      <c r="I139" s="558" t="s">
        <v>34</v>
      </c>
      <c r="J139" s="558" t="s">
        <v>34</v>
      </c>
      <c r="K139" s="558" t="s">
        <v>460</v>
      </c>
    </row>
    <row r="140" spans="1:11" ht="15" thickBot="1" x14ac:dyDescent="0.35">
      <c r="A140" s="4" t="s">
        <v>3549</v>
      </c>
      <c r="B140" s="3" t="s">
        <v>167</v>
      </c>
      <c r="C140" s="558" t="s">
        <v>99</v>
      </c>
      <c r="D140" s="559">
        <v>5246</v>
      </c>
      <c r="E140" s="558" t="s">
        <v>2431</v>
      </c>
      <c r="F140" s="558" t="s">
        <v>1302</v>
      </c>
      <c r="G140" s="558" t="s">
        <v>2063</v>
      </c>
      <c r="H140" s="558" t="s">
        <v>460</v>
      </c>
      <c r="I140" s="558" t="s">
        <v>2060</v>
      </c>
      <c r="J140" s="558" t="s">
        <v>2432</v>
      </c>
      <c r="K140" s="558" t="s">
        <v>460</v>
      </c>
    </row>
    <row r="141" spans="1:11" ht="15" thickBot="1" x14ac:dyDescent="0.35">
      <c r="A141" s="4" t="s">
        <v>3550</v>
      </c>
      <c r="B141" s="3" t="s">
        <v>168</v>
      </c>
      <c r="C141" s="558" t="s">
        <v>99</v>
      </c>
      <c r="D141" s="559">
        <v>4340</v>
      </c>
      <c r="E141" s="558" t="s">
        <v>2440</v>
      </c>
      <c r="F141" s="558" t="s">
        <v>1079</v>
      </c>
      <c r="G141" s="558" t="s">
        <v>2059</v>
      </c>
      <c r="H141" s="558" t="s">
        <v>461</v>
      </c>
      <c r="I141" s="558" t="s">
        <v>34</v>
      </c>
      <c r="J141" s="558" t="s">
        <v>34</v>
      </c>
      <c r="K141" s="558" t="s">
        <v>460</v>
      </c>
    </row>
    <row r="142" spans="1:11" ht="15" thickBot="1" x14ac:dyDescent="0.35">
      <c r="A142" s="4" t="s">
        <v>3551</v>
      </c>
      <c r="B142" s="3" t="s">
        <v>169</v>
      </c>
      <c r="C142" s="558" t="s">
        <v>99</v>
      </c>
      <c r="D142" s="559">
        <v>5479</v>
      </c>
      <c r="E142" s="558" t="s">
        <v>1921</v>
      </c>
      <c r="F142" s="558" t="s">
        <v>1466</v>
      </c>
      <c r="G142" s="558" t="s">
        <v>2071</v>
      </c>
      <c r="H142" s="558" t="s">
        <v>461</v>
      </c>
      <c r="I142" s="558" t="s">
        <v>34</v>
      </c>
      <c r="J142" s="558" t="s">
        <v>34</v>
      </c>
      <c r="K142" s="558" t="s">
        <v>34</v>
      </c>
    </row>
    <row r="143" spans="1:11" ht="15" thickBot="1" x14ac:dyDescent="0.35">
      <c r="A143" s="4" t="s">
        <v>3552</v>
      </c>
      <c r="B143" s="3" t="s">
        <v>170</v>
      </c>
      <c r="C143" s="558" t="s">
        <v>99</v>
      </c>
      <c r="D143" s="559">
        <v>6680</v>
      </c>
      <c r="E143" s="558" t="s">
        <v>2452</v>
      </c>
      <c r="F143" s="558" t="s">
        <v>1214</v>
      </c>
      <c r="G143" s="558" t="s">
        <v>2063</v>
      </c>
      <c r="H143" s="558" t="s">
        <v>34</v>
      </c>
      <c r="I143" s="558" t="s">
        <v>34</v>
      </c>
      <c r="J143" s="558" t="s">
        <v>551</v>
      </c>
      <c r="K143" s="558" t="s">
        <v>34</v>
      </c>
    </row>
    <row r="144" spans="1:11" ht="15" thickBot="1" x14ac:dyDescent="0.35">
      <c r="A144" s="4" t="s">
        <v>3553</v>
      </c>
      <c r="B144" s="3" t="s">
        <v>171</v>
      </c>
      <c r="C144" s="558" t="s">
        <v>99</v>
      </c>
      <c r="D144" s="559">
        <v>6033</v>
      </c>
      <c r="E144" s="558" t="s">
        <v>1936</v>
      </c>
      <c r="F144" s="558" t="s">
        <v>1214</v>
      </c>
      <c r="G144" s="558" t="s">
        <v>2063</v>
      </c>
      <c r="H144" s="558" t="s">
        <v>460</v>
      </c>
      <c r="I144" s="558" t="s">
        <v>2060</v>
      </c>
      <c r="J144" s="558" t="s">
        <v>785</v>
      </c>
      <c r="K144" s="558" t="s">
        <v>983</v>
      </c>
    </row>
    <row r="145" spans="1:11" ht="15" thickBot="1" x14ac:dyDescent="0.35">
      <c r="A145" s="4" t="s">
        <v>3554</v>
      </c>
      <c r="B145" s="3" t="s">
        <v>172</v>
      </c>
      <c r="C145" s="558" t="s">
        <v>99</v>
      </c>
      <c r="D145" s="559">
        <v>5092</v>
      </c>
      <c r="E145" s="558" t="s">
        <v>1944</v>
      </c>
      <c r="F145" s="558" t="s">
        <v>1174</v>
      </c>
      <c r="G145" s="558" t="s">
        <v>2073</v>
      </c>
      <c r="H145" s="558" t="s">
        <v>461</v>
      </c>
      <c r="I145" s="558" t="s">
        <v>34</v>
      </c>
      <c r="J145" s="558" t="s">
        <v>34</v>
      </c>
      <c r="K145" s="558" t="s">
        <v>785</v>
      </c>
    </row>
    <row r="146" spans="1:11" ht="15" thickBot="1" x14ac:dyDescent="0.35">
      <c r="A146" s="4" t="s">
        <v>3555</v>
      </c>
      <c r="B146" s="3" t="s">
        <v>173</v>
      </c>
      <c r="C146" s="558" t="s">
        <v>99</v>
      </c>
      <c r="D146" s="559">
        <v>4757</v>
      </c>
      <c r="E146" s="558" t="s">
        <v>2463</v>
      </c>
      <c r="F146" s="558" t="s">
        <v>1134</v>
      </c>
      <c r="G146" s="558" t="s">
        <v>2084</v>
      </c>
      <c r="H146" s="558" t="s">
        <v>460</v>
      </c>
      <c r="I146" s="558" t="s">
        <v>2060</v>
      </c>
      <c r="J146" s="558" t="s">
        <v>2442</v>
      </c>
      <c r="K146" s="558" t="s">
        <v>983</v>
      </c>
    </row>
    <row r="147" spans="1:11" ht="15" thickBot="1" x14ac:dyDescent="0.35">
      <c r="A147" s="4" t="s">
        <v>3556</v>
      </c>
      <c r="B147" s="3" t="s">
        <v>174</v>
      </c>
      <c r="C147" s="558" t="s">
        <v>99</v>
      </c>
      <c r="D147" s="559">
        <v>4614</v>
      </c>
      <c r="E147" s="558" t="s">
        <v>1963</v>
      </c>
      <c r="F147" s="558" t="s">
        <v>1325</v>
      </c>
      <c r="G147" s="558" t="s">
        <v>2078</v>
      </c>
      <c r="H147" s="558" t="s">
        <v>461</v>
      </c>
      <c r="I147" s="558" t="s">
        <v>2060</v>
      </c>
      <c r="J147" s="558" t="s">
        <v>551</v>
      </c>
      <c r="K147" s="558" t="s">
        <v>785</v>
      </c>
    </row>
    <row r="148" spans="1:11" ht="15" thickBot="1" x14ac:dyDescent="0.35">
      <c r="A148" s="4" t="s">
        <v>3557</v>
      </c>
      <c r="B148" s="3" t="s">
        <v>175</v>
      </c>
      <c r="C148" s="558" t="s">
        <v>99</v>
      </c>
      <c r="D148" s="559">
        <v>6999</v>
      </c>
      <c r="E148" s="558" t="s">
        <v>2468</v>
      </c>
      <c r="F148" s="558" t="s">
        <v>1075</v>
      </c>
      <c r="G148" s="558" t="s">
        <v>975</v>
      </c>
      <c r="H148" s="558" t="s">
        <v>461</v>
      </c>
      <c r="I148" s="558" t="s">
        <v>34</v>
      </c>
      <c r="J148" s="558" t="s">
        <v>34</v>
      </c>
      <c r="K148" s="558" t="s">
        <v>983</v>
      </c>
    </row>
    <row r="149" spans="1:11" ht="15" thickBot="1" x14ac:dyDescent="0.35">
      <c r="A149" s="4" t="s">
        <v>3558</v>
      </c>
      <c r="B149" s="3" t="s">
        <v>176</v>
      </c>
      <c r="C149" s="558" t="s">
        <v>99</v>
      </c>
      <c r="D149" s="559">
        <v>4837</v>
      </c>
      <c r="E149" s="558" t="s">
        <v>1980</v>
      </c>
      <c r="F149" s="558" t="s">
        <v>1174</v>
      </c>
      <c r="G149" s="558" t="s">
        <v>2073</v>
      </c>
      <c r="H149" s="558" t="s">
        <v>460</v>
      </c>
      <c r="I149" s="558" t="s">
        <v>2060</v>
      </c>
      <c r="J149" s="558" t="s">
        <v>2075</v>
      </c>
      <c r="K149" s="558" t="s">
        <v>785</v>
      </c>
    </row>
    <row r="150" spans="1:11" ht="15" thickBot="1" x14ac:dyDescent="0.35">
      <c r="A150" s="4" t="s">
        <v>3559</v>
      </c>
      <c r="B150" s="3" t="s">
        <v>177</v>
      </c>
      <c r="C150" s="558" t="s">
        <v>99</v>
      </c>
      <c r="D150" s="559">
        <v>5240</v>
      </c>
      <c r="E150" s="558" t="s">
        <v>2002</v>
      </c>
      <c r="F150" s="558" t="s">
        <v>1241</v>
      </c>
      <c r="G150" s="558" t="s">
        <v>2059</v>
      </c>
      <c r="H150" s="558" t="s">
        <v>460</v>
      </c>
      <c r="I150" s="558" t="s">
        <v>2060</v>
      </c>
      <c r="J150" s="558" t="s">
        <v>2075</v>
      </c>
      <c r="K150" s="558" t="s">
        <v>460</v>
      </c>
    </row>
    <row r="151" spans="1:11" ht="15" thickBot="1" x14ac:dyDescent="0.35">
      <c r="A151" s="4" t="s">
        <v>3408</v>
      </c>
      <c r="B151" s="3" t="s">
        <v>178</v>
      </c>
      <c r="C151" s="560" t="s">
        <v>179</v>
      </c>
      <c r="D151" s="561">
        <v>7410</v>
      </c>
      <c r="E151" s="560" t="s">
        <v>2062</v>
      </c>
      <c r="F151" s="560" t="s">
        <v>1085</v>
      </c>
      <c r="G151" s="560" t="s">
        <v>2063</v>
      </c>
      <c r="H151" s="560" t="s">
        <v>461</v>
      </c>
      <c r="I151" s="560" t="s">
        <v>34</v>
      </c>
      <c r="J151" s="560" t="s">
        <v>34</v>
      </c>
      <c r="K151" s="560" t="s">
        <v>785</v>
      </c>
    </row>
    <row r="152" spans="1:11" ht="15" thickBot="1" x14ac:dyDescent="0.35">
      <c r="A152" s="4" t="s">
        <v>3409</v>
      </c>
      <c r="B152" s="3" t="s">
        <v>180</v>
      </c>
      <c r="C152" s="560" t="s">
        <v>179</v>
      </c>
      <c r="D152" s="561">
        <v>11569</v>
      </c>
      <c r="E152" s="560" t="s">
        <v>2067</v>
      </c>
      <c r="F152" s="560" t="s">
        <v>1094</v>
      </c>
      <c r="G152" s="560" t="s">
        <v>2059</v>
      </c>
      <c r="H152" s="560" t="s">
        <v>460</v>
      </c>
      <c r="I152" s="560" t="s">
        <v>2060</v>
      </c>
      <c r="J152" s="560" t="s">
        <v>2068</v>
      </c>
      <c r="K152" s="560" t="s">
        <v>785</v>
      </c>
    </row>
    <row r="153" spans="1:11" ht="15" thickBot="1" x14ac:dyDescent="0.35">
      <c r="A153" s="4" t="s">
        <v>3410</v>
      </c>
      <c r="B153" s="3" t="s">
        <v>181</v>
      </c>
      <c r="C153" s="560" t="s">
        <v>179</v>
      </c>
      <c r="D153" s="561">
        <v>9706</v>
      </c>
      <c r="E153" s="560" t="s">
        <v>1099</v>
      </c>
      <c r="F153" s="560" t="s">
        <v>1098</v>
      </c>
      <c r="G153" s="560" t="s">
        <v>2069</v>
      </c>
      <c r="H153" s="560" t="s">
        <v>461</v>
      </c>
      <c r="I153" s="560" t="s">
        <v>34</v>
      </c>
      <c r="J153" s="560" t="s">
        <v>34</v>
      </c>
      <c r="K153" s="560" t="s">
        <v>983</v>
      </c>
    </row>
    <row r="154" spans="1:11" ht="15" thickBot="1" x14ac:dyDescent="0.35">
      <c r="A154" s="4" t="s">
        <v>3411</v>
      </c>
      <c r="B154" s="3" t="s">
        <v>182</v>
      </c>
      <c r="C154" s="560" t="s">
        <v>179</v>
      </c>
      <c r="D154" s="561">
        <v>11902</v>
      </c>
      <c r="E154" s="560" t="s">
        <v>2076</v>
      </c>
      <c r="F154" s="560" t="s">
        <v>1113</v>
      </c>
      <c r="G154" s="560" t="s">
        <v>2063</v>
      </c>
      <c r="H154" s="560" t="s">
        <v>460</v>
      </c>
      <c r="I154" s="560" t="s">
        <v>2060</v>
      </c>
      <c r="J154" s="560" t="s">
        <v>2077</v>
      </c>
      <c r="K154" s="560" t="s">
        <v>460</v>
      </c>
    </row>
    <row r="155" spans="1:11" ht="15" thickBot="1" x14ac:dyDescent="0.35">
      <c r="A155" s="4" t="s">
        <v>3412</v>
      </c>
      <c r="B155" s="3" t="s">
        <v>183</v>
      </c>
      <c r="C155" s="560" t="s">
        <v>179</v>
      </c>
      <c r="D155" s="561">
        <v>11000</v>
      </c>
      <c r="E155" s="560" t="s">
        <v>2079</v>
      </c>
      <c r="F155" s="560" t="s">
        <v>1127</v>
      </c>
      <c r="G155" s="560" t="s">
        <v>985</v>
      </c>
      <c r="H155" s="560" t="s">
        <v>460</v>
      </c>
      <c r="I155" s="560" t="s">
        <v>2060</v>
      </c>
      <c r="J155" s="560" t="s">
        <v>2080</v>
      </c>
      <c r="K155" s="560" t="s">
        <v>460</v>
      </c>
    </row>
    <row r="156" spans="1:11" ht="15" thickBot="1" x14ac:dyDescent="0.35">
      <c r="A156" s="4" t="s">
        <v>3413</v>
      </c>
      <c r="B156" s="3" t="s">
        <v>184</v>
      </c>
      <c r="C156" s="560" t="s">
        <v>179</v>
      </c>
      <c r="D156" s="561">
        <v>7172</v>
      </c>
      <c r="E156" s="560" t="s">
        <v>2089</v>
      </c>
      <c r="F156" s="560" t="s">
        <v>1145</v>
      </c>
      <c r="G156" s="560" t="s">
        <v>2073</v>
      </c>
      <c r="H156" s="560" t="s">
        <v>460</v>
      </c>
      <c r="I156" s="560" t="s">
        <v>2060</v>
      </c>
      <c r="J156" s="560" t="s">
        <v>2090</v>
      </c>
      <c r="K156" s="560" t="s">
        <v>460</v>
      </c>
    </row>
    <row r="157" spans="1:11" ht="15" thickBot="1" x14ac:dyDescent="0.35">
      <c r="A157" s="4" t="s">
        <v>3414</v>
      </c>
      <c r="B157" s="3" t="s">
        <v>185</v>
      </c>
      <c r="C157" s="560" t="s">
        <v>179</v>
      </c>
      <c r="D157" s="561">
        <v>9197</v>
      </c>
      <c r="E157" s="560" t="s">
        <v>2107</v>
      </c>
      <c r="F157" s="560" t="s">
        <v>1174</v>
      </c>
      <c r="G157" s="560" t="s">
        <v>2073</v>
      </c>
      <c r="H157" s="560" t="s">
        <v>460</v>
      </c>
      <c r="I157" s="560" t="s">
        <v>2060</v>
      </c>
      <c r="J157" s="560" t="s">
        <v>2108</v>
      </c>
      <c r="K157" s="560" t="s">
        <v>983</v>
      </c>
    </row>
    <row r="158" spans="1:11" ht="15" thickBot="1" x14ac:dyDescent="0.35">
      <c r="A158" s="4" t="s">
        <v>3415</v>
      </c>
      <c r="B158" s="3" t="s">
        <v>186</v>
      </c>
      <c r="C158" s="560" t="s">
        <v>179</v>
      </c>
      <c r="D158" s="561">
        <v>11825</v>
      </c>
      <c r="E158" s="560" t="s">
        <v>2114</v>
      </c>
      <c r="F158" s="560" t="s">
        <v>1075</v>
      </c>
      <c r="G158" s="560" t="s">
        <v>975</v>
      </c>
      <c r="H158" s="560" t="s">
        <v>460</v>
      </c>
      <c r="I158" s="560" t="s">
        <v>2060</v>
      </c>
      <c r="J158" s="560" t="s">
        <v>2115</v>
      </c>
      <c r="K158" s="560" t="s">
        <v>983</v>
      </c>
    </row>
    <row r="159" spans="1:11" ht="15" thickBot="1" x14ac:dyDescent="0.35">
      <c r="A159" s="4" t="s">
        <v>3416</v>
      </c>
      <c r="B159" s="3" t="s">
        <v>187</v>
      </c>
      <c r="C159" s="560" t="s">
        <v>179</v>
      </c>
      <c r="D159" s="561">
        <v>7226</v>
      </c>
      <c r="E159" s="560" t="s">
        <v>2117</v>
      </c>
      <c r="F159" s="560" t="s">
        <v>1165</v>
      </c>
      <c r="G159" s="560" t="s">
        <v>2069</v>
      </c>
      <c r="H159" s="560" t="s">
        <v>460</v>
      </c>
      <c r="I159" s="560" t="s">
        <v>2060</v>
      </c>
      <c r="J159" s="560" t="s">
        <v>2118</v>
      </c>
      <c r="K159" s="560" t="s">
        <v>785</v>
      </c>
    </row>
    <row r="160" spans="1:11" ht="15" thickBot="1" x14ac:dyDescent="0.35">
      <c r="A160" s="4" t="s">
        <v>3417</v>
      </c>
      <c r="B160" s="3" t="s">
        <v>188</v>
      </c>
      <c r="C160" s="560" t="s">
        <v>179</v>
      </c>
      <c r="D160" s="561">
        <v>10090</v>
      </c>
      <c r="E160" s="560" t="s">
        <v>2128</v>
      </c>
      <c r="F160" s="560" t="s">
        <v>1174</v>
      </c>
      <c r="G160" s="560" t="s">
        <v>2073</v>
      </c>
      <c r="H160" s="560" t="s">
        <v>460</v>
      </c>
      <c r="I160" s="560" t="s">
        <v>2060</v>
      </c>
      <c r="J160" s="560" t="s">
        <v>2125</v>
      </c>
      <c r="K160" s="560" t="s">
        <v>460</v>
      </c>
    </row>
    <row r="161" spans="1:11" ht="15" thickBot="1" x14ac:dyDescent="0.35">
      <c r="A161" s="4" t="s">
        <v>3418</v>
      </c>
      <c r="B161" s="3" t="s">
        <v>189</v>
      </c>
      <c r="C161" s="560" t="s">
        <v>179</v>
      </c>
      <c r="D161" s="561">
        <v>9705</v>
      </c>
      <c r="E161" s="560" t="s">
        <v>2129</v>
      </c>
      <c r="F161" s="560" t="s">
        <v>1237</v>
      </c>
      <c r="G161" s="560" t="s">
        <v>2063</v>
      </c>
      <c r="H161" s="560" t="s">
        <v>461</v>
      </c>
      <c r="I161" s="560" t="s">
        <v>34</v>
      </c>
      <c r="J161" s="560" t="s">
        <v>34</v>
      </c>
      <c r="K161" s="560" t="s">
        <v>785</v>
      </c>
    </row>
    <row r="162" spans="1:11" ht="15" thickBot="1" x14ac:dyDescent="0.35">
      <c r="A162" s="4" t="s">
        <v>3419</v>
      </c>
      <c r="B162" s="3" t="s">
        <v>190</v>
      </c>
      <c r="C162" s="560" t="s">
        <v>179</v>
      </c>
      <c r="D162" s="561">
        <v>8692</v>
      </c>
      <c r="E162" s="560" t="s">
        <v>1248</v>
      </c>
      <c r="F162" s="560" t="s">
        <v>1247</v>
      </c>
      <c r="G162" s="560" t="s">
        <v>2065</v>
      </c>
      <c r="H162" s="560" t="s">
        <v>460</v>
      </c>
      <c r="I162" s="560" t="s">
        <v>2060</v>
      </c>
      <c r="J162" s="560" t="s">
        <v>2131</v>
      </c>
      <c r="K162" s="560" t="s">
        <v>983</v>
      </c>
    </row>
    <row r="163" spans="1:11" ht="15" thickBot="1" x14ac:dyDescent="0.35">
      <c r="A163" s="4" t="s">
        <v>3420</v>
      </c>
      <c r="B163" s="3" t="s">
        <v>191</v>
      </c>
      <c r="C163" s="560" t="s">
        <v>179</v>
      </c>
      <c r="D163" s="561">
        <v>11833</v>
      </c>
      <c r="E163" s="560" t="s">
        <v>2136</v>
      </c>
      <c r="F163" s="560" t="s">
        <v>1237</v>
      </c>
      <c r="G163" s="560" t="s">
        <v>2063</v>
      </c>
      <c r="H163" s="560" t="s">
        <v>460</v>
      </c>
      <c r="I163" s="560" t="s">
        <v>2060</v>
      </c>
      <c r="J163" s="560" t="s">
        <v>2137</v>
      </c>
      <c r="K163" s="560" t="s">
        <v>460</v>
      </c>
    </row>
    <row r="164" spans="1:11" ht="15" thickBot="1" x14ac:dyDescent="0.35">
      <c r="A164" s="4" t="s">
        <v>3421</v>
      </c>
      <c r="B164" s="3" t="s">
        <v>192</v>
      </c>
      <c r="C164" s="560" t="s">
        <v>179</v>
      </c>
      <c r="D164" s="561">
        <v>10857</v>
      </c>
      <c r="E164" s="560" t="s">
        <v>2140</v>
      </c>
      <c r="F164" s="560" t="s">
        <v>1264</v>
      </c>
      <c r="G164" s="560" t="s">
        <v>985</v>
      </c>
      <c r="H164" s="560" t="s">
        <v>460</v>
      </c>
      <c r="I164" s="560" t="s">
        <v>2060</v>
      </c>
      <c r="J164" s="560" t="s">
        <v>2075</v>
      </c>
      <c r="K164" s="560" t="s">
        <v>460</v>
      </c>
    </row>
    <row r="165" spans="1:11" ht="15" thickBot="1" x14ac:dyDescent="0.35">
      <c r="A165" s="4" t="s">
        <v>3422</v>
      </c>
      <c r="B165" s="3" t="s">
        <v>193</v>
      </c>
      <c r="C165" s="560" t="s">
        <v>179</v>
      </c>
      <c r="D165" s="561">
        <v>9467</v>
      </c>
      <c r="E165" s="560" t="s">
        <v>2143</v>
      </c>
      <c r="F165" s="560" t="s">
        <v>1272</v>
      </c>
      <c r="G165" s="560" t="s">
        <v>985</v>
      </c>
      <c r="H165" s="560" t="s">
        <v>461</v>
      </c>
      <c r="I165" s="560" t="s">
        <v>34</v>
      </c>
      <c r="J165" s="560" t="s">
        <v>34</v>
      </c>
      <c r="K165" s="560" t="s">
        <v>460</v>
      </c>
    </row>
    <row r="166" spans="1:11" ht="15" thickBot="1" x14ac:dyDescent="0.35">
      <c r="A166" s="4" t="s">
        <v>3423</v>
      </c>
      <c r="B166" s="3" t="s">
        <v>194</v>
      </c>
      <c r="C166" s="560" t="s">
        <v>179</v>
      </c>
      <c r="D166" s="561">
        <v>8257</v>
      </c>
      <c r="E166" s="560" t="s">
        <v>2144</v>
      </c>
      <c r="F166" s="560" t="s">
        <v>1134</v>
      </c>
      <c r="G166" s="560" t="s">
        <v>2084</v>
      </c>
      <c r="H166" s="560" t="s">
        <v>460</v>
      </c>
      <c r="I166" s="560" t="s">
        <v>2060</v>
      </c>
      <c r="J166" s="560" t="s">
        <v>2145</v>
      </c>
      <c r="K166" s="560" t="s">
        <v>983</v>
      </c>
    </row>
    <row r="167" spans="1:11" ht="15" thickBot="1" x14ac:dyDescent="0.35">
      <c r="A167" s="4" t="s">
        <v>3424</v>
      </c>
      <c r="B167" s="3" t="s">
        <v>195</v>
      </c>
      <c r="C167" s="560" t="s">
        <v>179</v>
      </c>
      <c r="D167" s="561">
        <v>9420</v>
      </c>
      <c r="E167" s="560" t="s">
        <v>1165</v>
      </c>
      <c r="F167" s="560" t="s">
        <v>1165</v>
      </c>
      <c r="G167" s="560" t="s">
        <v>2069</v>
      </c>
      <c r="H167" s="560" t="s">
        <v>460</v>
      </c>
      <c r="I167" s="560" t="s">
        <v>2060</v>
      </c>
      <c r="J167" s="560" t="s">
        <v>2149</v>
      </c>
      <c r="K167" s="560" t="s">
        <v>460</v>
      </c>
    </row>
    <row r="168" spans="1:11" ht="15" thickBot="1" x14ac:dyDescent="0.35">
      <c r="A168" s="4" t="s">
        <v>3425</v>
      </c>
      <c r="B168" s="3" t="s">
        <v>196</v>
      </c>
      <c r="C168" s="560" t="s">
        <v>179</v>
      </c>
      <c r="D168" s="561">
        <v>11862</v>
      </c>
      <c r="E168" s="560" t="s">
        <v>2167</v>
      </c>
      <c r="F168" s="560" t="s">
        <v>1111</v>
      </c>
      <c r="G168" s="560" t="s">
        <v>985</v>
      </c>
      <c r="H168" s="560" t="s">
        <v>460</v>
      </c>
      <c r="I168" s="560" t="s">
        <v>2060</v>
      </c>
      <c r="J168" s="560" t="s">
        <v>785</v>
      </c>
      <c r="K168" s="560" t="s">
        <v>785</v>
      </c>
    </row>
    <row r="169" spans="1:11" ht="15" thickBot="1" x14ac:dyDescent="0.35">
      <c r="A169" s="4" t="s">
        <v>3426</v>
      </c>
      <c r="B169" s="3" t="s">
        <v>197</v>
      </c>
      <c r="C169" s="560" t="s">
        <v>179</v>
      </c>
      <c r="D169" s="561">
        <v>10021</v>
      </c>
      <c r="E169" s="560" t="s">
        <v>2181</v>
      </c>
      <c r="F169" s="560" t="s">
        <v>1362</v>
      </c>
      <c r="G169" s="560" t="s">
        <v>2059</v>
      </c>
      <c r="H169" s="560" t="s">
        <v>460</v>
      </c>
      <c r="I169" s="560" t="s">
        <v>2060</v>
      </c>
      <c r="J169" s="560" t="s">
        <v>2182</v>
      </c>
      <c r="K169" s="560" t="s">
        <v>34</v>
      </c>
    </row>
    <row r="170" spans="1:11" ht="15" thickBot="1" x14ac:dyDescent="0.35">
      <c r="A170" s="4" t="s">
        <v>3427</v>
      </c>
      <c r="B170" s="3" t="s">
        <v>198</v>
      </c>
      <c r="C170" s="560" t="s">
        <v>179</v>
      </c>
      <c r="D170" s="561">
        <v>7439</v>
      </c>
      <c r="E170" s="560" t="s">
        <v>1380</v>
      </c>
      <c r="F170" s="560" t="s">
        <v>1106</v>
      </c>
      <c r="G170" s="560" t="s">
        <v>985</v>
      </c>
      <c r="H170" s="560" t="s">
        <v>461</v>
      </c>
      <c r="I170" s="560" t="s">
        <v>34</v>
      </c>
      <c r="J170" s="560" t="s">
        <v>34</v>
      </c>
      <c r="K170" s="560" t="s">
        <v>34</v>
      </c>
    </row>
    <row r="171" spans="1:11" ht="15" thickBot="1" x14ac:dyDescent="0.35">
      <c r="A171" s="4" t="s">
        <v>3428</v>
      </c>
      <c r="B171" s="3" t="s">
        <v>199</v>
      </c>
      <c r="C171" s="560" t="s">
        <v>179</v>
      </c>
      <c r="D171" s="561">
        <v>7392</v>
      </c>
      <c r="E171" s="560" t="s">
        <v>2202</v>
      </c>
      <c r="F171" s="560" t="s">
        <v>1174</v>
      </c>
      <c r="G171" s="560" t="s">
        <v>2073</v>
      </c>
      <c r="H171" s="560" t="s">
        <v>460</v>
      </c>
      <c r="I171" s="560" t="s">
        <v>2060</v>
      </c>
      <c r="J171" s="560" t="s">
        <v>2203</v>
      </c>
      <c r="K171" s="560" t="s">
        <v>983</v>
      </c>
    </row>
    <row r="172" spans="1:11" ht="15" thickBot="1" x14ac:dyDescent="0.35">
      <c r="A172" s="4" t="s">
        <v>3429</v>
      </c>
      <c r="B172" s="3" t="s">
        <v>200</v>
      </c>
      <c r="C172" s="560" t="s">
        <v>179</v>
      </c>
      <c r="D172" s="561">
        <v>7717</v>
      </c>
      <c r="E172" s="560" t="s">
        <v>2209</v>
      </c>
      <c r="F172" s="560" t="s">
        <v>1408</v>
      </c>
      <c r="G172" s="560" t="s">
        <v>2071</v>
      </c>
      <c r="H172" s="560" t="s">
        <v>461</v>
      </c>
      <c r="I172" s="560" t="s">
        <v>34</v>
      </c>
      <c r="J172" s="560" t="s">
        <v>34</v>
      </c>
      <c r="K172" s="560" t="s">
        <v>460</v>
      </c>
    </row>
    <row r="173" spans="1:11" ht="15" thickBot="1" x14ac:dyDescent="0.35">
      <c r="A173" s="4" t="s">
        <v>3430</v>
      </c>
      <c r="B173" s="3" t="s">
        <v>201</v>
      </c>
      <c r="C173" s="560" t="s">
        <v>179</v>
      </c>
      <c r="D173" s="561">
        <v>7824</v>
      </c>
      <c r="E173" s="560" t="s">
        <v>1435</v>
      </c>
      <c r="F173" s="560" t="s">
        <v>1214</v>
      </c>
      <c r="G173" s="560" t="s">
        <v>2063</v>
      </c>
      <c r="H173" s="560" t="s">
        <v>460</v>
      </c>
      <c r="I173" s="560" t="s">
        <v>2060</v>
      </c>
      <c r="J173" s="560" t="s">
        <v>2102</v>
      </c>
      <c r="K173" s="560" t="s">
        <v>983</v>
      </c>
    </row>
    <row r="174" spans="1:11" ht="15" thickBot="1" x14ac:dyDescent="0.35">
      <c r="A174" s="4" t="s">
        <v>3431</v>
      </c>
      <c r="B174" s="3" t="s">
        <v>202</v>
      </c>
      <c r="C174" s="560" t="s">
        <v>179</v>
      </c>
      <c r="D174" s="561">
        <v>9476</v>
      </c>
      <c r="E174" s="560" t="s">
        <v>2225</v>
      </c>
      <c r="F174" s="560" t="s">
        <v>1145</v>
      </c>
      <c r="G174" s="560" t="s">
        <v>2073</v>
      </c>
      <c r="H174" s="560" t="s">
        <v>460</v>
      </c>
      <c r="I174" s="560" t="s">
        <v>2060</v>
      </c>
      <c r="J174" s="560" t="s">
        <v>507</v>
      </c>
      <c r="K174" s="560" t="s">
        <v>460</v>
      </c>
    </row>
    <row r="175" spans="1:11" ht="15" thickBot="1" x14ac:dyDescent="0.35">
      <c r="A175" s="4" t="s">
        <v>3432</v>
      </c>
      <c r="B175" s="3" t="s">
        <v>203</v>
      </c>
      <c r="C175" s="560" t="s">
        <v>179</v>
      </c>
      <c r="D175" s="561">
        <v>10002</v>
      </c>
      <c r="E175" s="560" t="s">
        <v>2227</v>
      </c>
      <c r="F175" s="560" t="s">
        <v>1111</v>
      </c>
      <c r="G175" s="560" t="s">
        <v>985</v>
      </c>
      <c r="H175" s="560" t="s">
        <v>460</v>
      </c>
      <c r="I175" s="560" t="s">
        <v>2060</v>
      </c>
      <c r="J175" s="560" t="s">
        <v>2228</v>
      </c>
      <c r="K175" s="560" t="s">
        <v>460</v>
      </c>
    </row>
    <row r="176" spans="1:11" ht="15" thickBot="1" x14ac:dyDescent="0.35">
      <c r="A176" s="4" t="s">
        <v>3433</v>
      </c>
      <c r="B176" s="3" t="s">
        <v>204</v>
      </c>
      <c r="C176" s="560" t="s">
        <v>179</v>
      </c>
      <c r="D176" s="561">
        <v>11239</v>
      </c>
      <c r="E176" s="560" t="s">
        <v>2232</v>
      </c>
      <c r="F176" s="560" t="s">
        <v>1360</v>
      </c>
      <c r="G176" s="560" t="s">
        <v>2065</v>
      </c>
      <c r="H176" s="560" t="s">
        <v>460</v>
      </c>
      <c r="I176" s="560" t="s">
        <v>2060</v>
      </c>
      <c r="J176" s="560" t="s">
        <v>2233</v>
      </c>
      <c r="K176" s="560" t="s">
        <v>460</v>
      </c>
    </row>
    <row r="177" spans="1:11" ht="15" thickBot="1" x14ac:dyDescent="0.35">
      <c r="A177" s="4" t="s">
        <v>3434</v>
      </c>
      <c r="B177" s="3" t="s">
        <v>205</v>
      </c>
      <c r="C177" s="560" t="s">
        <v>179</v>
      </c>
      <c r="D177" s="561">
        <v>8891</v>
      </c>
      <c r="E177" s="560" t="s">
        <v>2242</v>
      </c>
      <c r="F177" s="560" t="s">
        <v>1339</v>
      </c>
      <c r="G177" s="560" t="s">
        <v>985</v>
      </c>
      <c r="H177" s="560" t="s">
        <v>461</v>
      </c>
      <c r="I177" s="560" t="s">
        <v>34</v>
      </c>
      <c r="J177" s="560" t="s">
        <v>551</v>
      </c>
      <c r="K177" s="560" t="s">
        <v>785</v>
      </c>
    </row>
    <row r="178" spans="1:11" ht="15" thickBot="1" x14ac:dyDescent="0.35">
      <c r="A178" s="4" t="s">
        <v>3407</v>
      </c>
      <c r="B178" s="3" t="s">
        <v>289</v>
      </c>
      <c r="C178" s="560" t="s">
        <v>179</v>
      </c>
      <c r="D178" s="561">
        <v>11639</v>
      </c>
      <c r="E178" s="560" t="s">
        <v>2250</v>
      </c>
      <c r="F178" s="560" t="s">
        <v>1504</v>
      </c>
      <c r="G178" s="560" t="s">
        <v>2063</v>
      </c>
      <c r="H178" s="560" t="s">
        <v>460</v>
      </c>
      <c r="I178" s="560" t="s">
        <v>2060</v>
      </c>
      <c r="J178" s="560" t="s">
        <v>2251</v>
      </c>
      <c r="K178" s="560" t="s">
        <v>461</v>
      </c>
    </row>
    <row r="179" spans="1:11" ht="15" thickBot="1" x14ac:dyDescent="0.35">
      <c r="A179" s="4" t="s">
        <v>3435</v>
      </c>
      <c r="B179" s="3" t="s">
        <v>206</v>
      </c>
      <c r="C179" s="560" t="s">
        <v>179</v>
      </c>
      <c r="D179" s="561">
        <v>8133</v>
      </c>
      <c r="E179" s="560" t="s">
        <v>2253</v>
      </c>
      <c r="F179" s="560" t="s">
        <v>1509</v>
      </c>
      <c r="G179" s="560" t="s">
        <v>2071</v>
      </c>
      <c r="H179" s="560" t="s">
        <v>461</v>
      </c>
      <c r="I179" s="560" t="s">
        <v>34</v>
      </c>
      <c r="J179" s="560" t="s">
        <v>34</v>
      </c>
      <c r="K179" s="560" t="s">
        <v>460</v>
      </c>
    </row>
    <row r="180" spans="1:11" ht="15" thickBot="1" x14ac:dyDescent="0.35">
      <c r="A180" s="4" t="s">
        <v>3436</v>
      </c>
      <c r="B180" s="3" t="s">
        <v>207</v>
      </c>
      <c r="C180" s="560" t="s">
        <v>179</v>
      </c>
      <c r="D180" s="561">
        <v>7135</v>
      </c>
      <c r="E180" s="560" t="s">
        <v>2257</v>
      </c>
      <c r="F180" s="560" t="s">
        <v>1106</v>
      </c>
      <c r="G180" s="560" t="s">
        <v>985</v>
      </c>
      <c r="H180" s="560" t="s">
        <v>460</v>
      </c>
      <c r="I180" s="560" t="s">
        <v>2060</v>
      </c>
      <c r="J180" s="560" t="s">
        <v>2258</v>
      </c>
      <c r="K180" s="560" t="s">
        <v>785</v>
      </c>
    </row>
    <row r="181" spans="1:11" ht="15" thickBot="1" x14ac:dyDescent="0.35">
      <c r="A181" s="4" t="s">
        <v>3437</v>
      </c>
      <c r="B181" s="3" t="s">
        <v>208</v>
      </c>
      <c r="C181" s="560" t="s">
        <v>179</v>
      </c>
      <c r="D181" s="561">
        <v>11870</v>
      </c>
      <c r="E181" s="560" t="s">
        <v>1250</v>
      </c>
      <c r="F181" s="560" t="s">
        <v>1250</v>
      </c>
      <c r="G181" s="560" t="s">
        <v>2059</v>
      </c>
      <c r="H181" s="560" t="s">
        <v>460</v>
      </c>
      <c r="I181" s="560" t="s">
        <v>2060</v>
      </c>
      <c r="J181" s="560" t="s">
        <v>2263</v>
      </c>
      <c r="K181" s="560" t="s">
        <v>460</v>
      </c>
    </row>
    <row r="182" spans="1:11" ht="15" thickBot="1" x14ac:dyDescent="0.35">
      <c r="A182" s="4" t="s">
        <v>3438</v>
      </c>
      <c r="B182" s="3" t="s">
        <v>209</v>
      </c>
      <c r="C182" s="560" t="s">
        <v>179</v>
      </c>
      <c r="D182" s="561">
        <v>8764</v>
      </c>
      <c r="E182" s="560" t="s">
        <v>2272</v>
      </c>
      <c r="F182" s="560" t="s">
        <v>1075</v>
      </c>
      <c r="G182" s="560" t="s">
        <v>975</v>
      </c>
      <c r="H182" s="560" t="s">
        <v>461</v>
      </c>
      <c r="I182" s="560" t="s">
        <v>34</v>
      </c>
      <c r="J182" s="560" t="s">
        <v>34</v>
      </c>
      <c r="K182" s="560" t="s">
        <v>34</v>
      </c>
    </row>
    <row r="183" spans="1:11" ht="15" thickBot="1" x14ac:dyDescent="0.35">
      <c r="A183" s="4" t="s">
        <v>3439</v>
      </c>
      <c r="B183" s="3" t="s">
        <v>210</v>
      </c>
      <c r="C183" s="560" t="s">
        <v>179</v>
      </c>
      <c r="D183" s="561">
        <v>8046</v>
      </c>
      <c r="E183" s="560" t="s">
        <v>1570</v>
      </c>
      <c r="F183" s="560" t="s">
        <v>1188</v>
      </c>
      <c r="G183" s="560" t="s">
        <v>2065</v>
      </c>
      <c r="H183" s="560" t="s">
        <v>460</v>
      </c>
      <c r="I183" s="560" t="s">
        <v>2060</v>
      </c>
      <c r="J183" s="560" t="s">
        <v>2278</v>
      </c>
      <c r="K183" s="560" t="s">
        <v>460</v>
      </c>
    </row>
    <row r="184" spans="1:11" ht="15" thickBot="1" x14ac:dyDescent="0.35">
      <c r="A184" s="4" t="s">
        <v>3440</v>
      </c>
      <c r="B184" s="3" t="s">
        <v>211</v>
      </c>
      <c r="C184" s="560" t="s">
        <v>179</v>
      </c>
      <c r="D184" s="561">
        <v>9233</v>
      </c>
      <c r="E184" s="560" t="s">
        <v>2287</v>
      </c>
      <c r="F184" s="560" t="s">
        <v>1325</v>
      </c>
      <c r="G184" s="560" t="s">
        <v>2078</v>
      </c>
      <c r="H184" s="560" t="s">
        <v>34</v>
      </c>
      <c r="I184" s="560" t="s">
        <v>34</v>
      </c>
      <c r="J184" s="560" t="s">
        <v>34</v>
      </c>
      <c r="K184" s="560" t="s">
        <v>460</v>
      </c>
    </row>
    <row r="185" spans="1:11" ht="15" thickBot="1" x14ac:dyDescent="0.35">
      <c r="A185" s="4" t="s">
        <v>3441</v>
      </c>
      <c r="B185" s="3" t="s">
        <v>212</v>
      </c>
      <c r="C185" s="560" t="s">
        <v>179</v>
      </c>
      <c r="D185" s="561">
        <v>9533</v>
      </c>
      <c r="E185" s="560" t="s">
        <v>2286</v>
      </c>
      <c r="F185" s="560" t="s">
        <v>1593</v>
      </c>
      <c r="G185" s="560" t="s">
        <v>2065</v>
      </c>
      <c r="H185" s="560" t="s">
        <v>461</v>
      </c>
      <c r="I185" s="560" t="s">
        <v>34</v>
      </c>
      <c r="J185" s="560" t="s">
        <v>34</v>
      </c>
      <c r="K185" s="560" t="s">
        <v>460</v>
      </c>
    </row>
    <row r="186" spans="1:11" ht="15" thickBot="1" x14ac:dyDescent="0.35">
      <c r="A186" s="4" t="s">
        <v>3442</v>
      </c>
      <c r="B186" s="3" t="s">
        <v>213</v>
      </c>
      <c r="C186" s="560" t="s">
        <v>179</v>
      </c>
      <c r="D186" s="561">
        <v>10470</v>
      </c>
      <c r="E186" s="560" t="s">
        <v>2297</v>
      </c>
      <c r="F186" s="560" t="s">
        <v>1134</v>
      </c>
      <c r="G186" s="560" t="s">
        <v>2084</v>
      </c>
      <c r="H186" s="560" t="s">
        <v>460</v>
      </c>
      <c r="I186" s="560" t="s">
        <v>2060</v>
      </c>
      <c r="J186" s="560" t="s">
        <v>2298</v>
      </c>
      <c r="K186" s="560" t="s">
        <v>983</v>
      </c>
    </row>
    <row r="187" spans="1:11" ht="15" thickBot="1" x14ac:dyDescent="0.35">
      <c r="A187" s="4" t="s">
        <v>3443</v>
      </c>
      <c r="B187" s="3" t="s">
        <v>214</v>
      </c>
      <c r="C187" s="560" t="s">
        <v>179</v>
      </c>
      <c r="D187" s="561">
        <v>10360</v>
      </c>
      <c r="E187" s="560" t="s">
        <v>1824</v>
      </c>
      <c r="F187" s="560" t="s">
        <v>1134</v>
      </c>
      <c r="G187" s="560" t="s">
        <v>2084</v>
      </c>
      <c r="H187" s="560" t="s">
        <v>460</v>
      </c>
      <c r="I187" s="560" t="s">
        <v>2060</v>
      </c>
      <c r="J187" s="560" t="s">
        <v>2238</v>
      </c>
      <c r="K187" s="560" t="s">
        <v>785</v>
      </c>
    </row>
    <row r="188" spans="1:11" ht="15" thickBot="1" x14ac:dyDescent="0.35">
      <c r="A188" s="4" t="s">
        <v>3444</v>
      </c>
      <c r="B188" s="3" t="s">
        <v>215</v>
      </c>
      <c r="C188" s="560" t="s">
        <v>179</v>
      </c>
      <c r="D188" s="561">
        <v>7312</v>
      </c>
      <c r="E188" s="560" t="s">
        <v>1637</v>
      </c>
      <c r="F188" s="560" t="s">
        <v>1131</v>
      </c>
      <c r="G188" s="560" t="s">
        <v>975</v>
      </c>
      <c r="H188" s="560" t="s">
        <v>460</v>
      </c>
      <c r="I188" s="560" t="s">
        <v>2060</v>
      </c>
      <c r="J188" s="560" t="s">
        <v>2317</v>
      </c>
      <c r="K188" s="560" t="s">
        <v>34</v>
      </c>
    </row>
    <row r="189" spans="1:11" ht="15" thickBot="1" x14ac:dyDescent="0.35">
      <c r="A189" s="4" t="s">
        <v>3445</v>
      </c>
      <c r="B189" s="3" t="s">
        <v>218</v>
      </c>
      <c r="C189" s="560" t="s">
        <v>179</v>
      </c>
      <c r="D189" s="561">
        <v>8344</v>
      </c>
      <c r="E189" s="560" t="s">
        <v>2318</v>
      </c>
      <c r="F189" s="560" t="s">
        <v>1643</v>
      </c>
      <c r="G189" s="560" t="s">
        <v>2065</v>
      </c>
      <c r="H189" s="560" t="s">
        <v>461</v>
      </c>
      <c r="I189" s="560" t="s">
        <v>34</v>
      </c>
      <c r="J189" s="560" t="s">
        <v>34</v>
      </c>
      <c r="K189" s="560" t="s">
        <v>460</v>
      </c>
    </row>
    <row r="190" spans="1:11" ht="15" thickBot="1" x14ac:dyDescent="0.35">
      <c r="A190" s="4" t="s">
        <v>3446</v>
      </c>
      <c r="B190" s="3" t="s">
        <v>219</v>
      </c>
      <c r="C190" s="560" t="s">
        <v>179</v>
      </c>
      <c r="D190" s="561">
        <v>7424</v>
      </c>
      <c r="E190" s="560" t="s">
        <v>1674</v>
      </c>
      <c r="F190" s="560" t="s">
        <v>1237</v>
      </c>
      <c r="G190" s="560" t="s">
        <v>2063</v>
      </c>
      <c r="H190" s="560" t="s">
        <v>461</v>
      </c>
      <c r="I190" s="560" t="s">
        <v>2060</v>
      </c>
      <c r="J190" s="560" t="s">
        <v>498</v>
      </c>
      <c r="K190" s="560" t="s">
        <v>983</v>
      </c>
    </row>
    <row r="191" spans="1:11" ht="15" thickBot="1" x14ac:dyDescent="0.35">
      <c r="A191" s="4" t="s">
        <v>3447</v>
      </c>
      <c r="B191" s="3" t="s">
        <v>220</v>
      </c>
      <c r="C191" s="560" t="s">
        <v>179</v>
      </c>
      <c r="D191" s="561">
        <v>9765</v>
      </c>
      <c r="E191" s="560" t="s">
        <v>2335</v>
      </c>
      <c r="F191" s="560" t="s">
        <v>1678</v>
      </c>
      <c r="G191" s="560" t="s">
        <v>2069</v>
      </c>
      <c r="H191" s="560" t="s">
        <v>461</v>
      </c>
      <c r="I191" s="560" t="s">
        <v>34</v>
      </c>
      <c r="J191" s="560" t="s">
        <v>34</v>
      </c>
      <c r="K191" s="560" t="s">
        <v>983</v>
      </c>
    </row>
    <row r="192" spans="1:11" ht="15" thickBot="1" x14ac:dyDescent="0.35">
      <c r="A192" s="4" t="s">
        <v>3448</v>
      </c>
      <c r="B192" s="3" t="s">
        <v>221</v>
      </c>
      <c r="C192" s="560" t="s">
        <v>179</v>
      </c>
      <c r="D192" s="561">
        <v>9623</v>
      </c>
      <c r="E192" s="560" t="s">
        <v>1693</v>
      </c>
      <c r="F192" s="560" t="s">
        <v>1692</v>
      </c>
      <c r="G192" s="560" t="s">
        <v>2065</v>
      </c>
      <c r="H192" s="560" t="s">
        <v>460</v>
      </c>
      <c r="I192" s="560" t="s">
        <v>2060</v>
      </c>
      <c r="J192" s="560" t="s">
        <v>2075</v>
      </c>
      <c r="K192" s="560" t="s">
        <v>460</v>
      </c>
    </row>
    <row r="193" spans="1:11" ht="15" thickBot="1" x14ac:dyDescent="0.35">
      <c r="A193" s="4" t="s">
        <v>3449</v>
      </c>
      <c r="B193" s="3" t="s">
        <v>222</v>
      </c>
      <c r="C193" s="560" t="s">
        <v>179</v>
      </c>
      <c r="D193" s="561">
        <v>7656</v>
      </c>
      <c r="E193" s="560" t="s">
        <v>2340</v>
      </c>
      <c r="F193" s="560" t="s">
        <v>1428</v>
      </c>
      <c r="G193" s="560" t="s">
        <v>2065</v>
      </c>
      <c r="H193" s="560" t="s">
        <v>460</v>
      </c>
      <c r="I193" s="560" t="s">
        <v>2169</v>
      </c>
      <c r="J193" s="560" t="s">
        <v>2341</v>
      </c>
      <c r="K193" s="560" t="s">
        <v>460</v>
      </c>
    </row>
    <row r="194" spans="1:11" ht="15" thickBot="1" x14ac:dyDescent="0.35">
      <c r="A194" s="4" t="s">
        <v>3450</v>
      </c>
      <c r="B194" s="3" t="s">
        <v>223</v>
      </c>
      <c r="C194" s="560" t="s">
        <v>179</v>
      </c>
      <c r="D194" s="561">
        <v>8354</v>
      </c>
      <c r="E194" s="560" t="s">
        <v>2346</v>
      </c>
      <c r="F194" s="560" t="s">
        <v>1131</v>
      </c>
      <c r="G194" s="560" t="s">
        <v>975</v>
      </c>
      <c r="H194" s="560" t="s">
        <v>461</v>
      </c>
      <c r="I194" s="560" t="s">
        <v>34</v>
      </c>
      <c r="J194" s="560" t="s">
        <v>34</v>
      </c>
      <c r="K194" s="560" t="s">
        <v>460</v>
      </c>
    </row>
    <row r="195" spans="1:11" ht="15" thickBot="1" x14ac:dyDescent="0.35">
      <c r="A195" s="4" t="s">
        <v>3451</v>
      </c>
      <c r="B195" s="3" t="s">
        <v>224</v>
      </c>
      <c r="C195" s="560" t="s">
        <v>179</v>
      </c>
      <c r="D195" s="561">
        <v>8640</v>
      </c>
      <c r="E195" s="560" t="s">
        <v>2357</v>
      </c>
      <c r="F195" s="560" t="s">
        <v>1732</v>
      </c>
      <c r="G195" s="560" t="s">
        <v>2069</v>
      </c>
      <c r="H195" s="560" t="s">
        <v>461</v>
      </c>
      <c r="I195" s="560" t="s">
        <v>34</v>
      </c>
      <c r="J195" s="560" t="s">
        <v>34</v>
      </c>
      <c r="K195" s="560" t="s">
        <v>34</v>
      </c>
    </row>
    <row r="196" spans="1:11" ht="15" thickBot="1" x14ac:dyDescent="0.35">
      <c r="A196" s="4" t="s">
        <v>3452</v>
      </c>
      <c r="B196" s="3" t="s">
        <v>225</v>
      </c>
      <c r="C196" s="560" t="s">
        <v>179</v>
      </c>
      <c r="D196" s="561">
        <v>9969</v>
      </c>
      <c r="E196" s="560" t="s">
        <v>2362</v>
      </c>
      <c r="F196" s="560" t="s">
        <v>1145</v>
      </c>
      <c r="G196" s="560" t="s">
        <v>2073</v>
      </c>
      <c r="H196" s="560" t="s">
        <v>460</v>
      </c>
      <c r="I196" s="560" t="s">
        <v>2060</v>
      </c>
      <c r="J196" s="560" t="s">
        <v>2363</v>
      </c>
      <c r="K196" s="560" t="s">
        <v>983</v>
      </c>
    </row>
    <row r="197" spans="1:11" ht="15" thickBot="1" x14ac:dyDescent="0.35">
      <c r="A197" s="4" t="s">
        <v>3453</v>
      </c>
      <c r="B197" s="3" t="s">
        <v>226</v>
      </c>
      <c r="C197" s="560" t="s">
        <v>179</v>
      </c>
      <c r="D197" s="561">
        <v>7034</v>
      </c>
      <c r="E197" s="560" t="s">
        <v>1747</v>
      </c>
      <c r="F197" s="560" t="s">
        <v>1111</v>
      </c>
      <c r="G197" s="560" t="s">
        <v>985</v>
      </c>
      <c r="H197" s="560" t="s">
        <v>460</v>
      </c>
      <c r="I197" s="560" t="s">
        <v>2060</v>
      </c>
      <c r="J197" s="560" t="s">
        <v>2366</v>
      </c>
      <c r="K197" s="560" t="s">
        <v>785</v>
      </c>
    </row>
    <row r="198" spans="1:11" ht="15" thickBot="1" x14ac:dyDescent="0.35">
      <c r="A198" s="4" t="s">
        <v>3454</v>
      </c>
      <c r="B198" s="3" t="s">
        <v>227</v>
      </c>
      <c r="C198" s="560" t="s">
        <v>179</v>
      </c>
      <c r="D198" s="561">
        <v>8833</v>
      </c>
      <c r="E198" s="560" t="s">
        <v>1504</v>
      </c>
      <c r="F198" s="560" t="s">
        <v>1504</v>
      </c>
      <c r="G198" s="560" t="s">
        <v>2078</v>
      </c>
      <c r="H198" s="560" t="s">
        <v>460</v>
      </c>
      <c r="I198" s="560" t="s">
        <v>2060</v>
      </c>
      <c r="J198" s="560" t="s">
        <v>2370</v>
      </c>
      <c r="K198" s="560" t="s">
        <v>983</v>
      </c>
    </row>
    <row r="199" spans="1:11" ht="15" thickBot="1" x14ac:dyDescent="0.35">
      <c r="A199" s="4" t="s">
        <v>3455</v>
      </c>
      <c r="B199" s="3" t="s">
        <v>228</v>
      </c>
      <c r="C199" s="560" t="s">
        <v>179</v>
      </c>
      <c r="D199" s="561">
        <v>7431</v>
      </c>
      <c r="E199" s="560" t="s">
        <v>2374</v>
      </c>
      <c r="F199" s="560" t="s">
        <v>1152</v>
      </c>
      <c r="G199" s="560" t="s">
        <v>2063</v>
      </c>
      <c r="H199" s="560" t="s">
        <v>460</v>
      </c>
      <c r="I199" s="560" t="s">
        <v>2060</v>
      </c>
      <c r="J199" s="560" t="s">
        <v>2375</v>
      </c>
      <c r="K199" s="560" t="s">
        <v>460</v>
      </c>
    </row>
    <row r="200" spans="1:11" ht="15" thickBot="1" x14ac:dyDescent="0.35">
      <c r="A200" s="4" t="s">
        <v>3456</v>
      </c>
      <c r="B200" s="3" t="s">
        <v>229</v>
      </c>
      <c r="C200" s="560" t="s">
        <v>179</v>
      </c>
      <c r="D200" s="561">
        <v>11503</v>
      </c>
      <c r="E200" s="560" t="s">
        <v>2376</v>
      </c>
      <c r="F200" s="560" t="s">
        <v>1225</v>
      </c>
      <c r="G200" s="560" t="s">
        <v>975</v>
      </c>
      <c r="H200" s="560" t="s">
        <v>461</v>
      </c>
      <c r="I200" s="560" t="s">
        <v>34</v>
      </c>
      <c r="J200" s="560" t="s">
        <v>34</v>
      </c>
      <c r="K200" s="560" t="s">
        <v>785</v>
      </c>
    </row>
    <row r="201" spans="1:11" ht="15" thickBot="1" x14ac:dyDescent="0.35">
      <c r="A201" s="4" t="s">
        <v>3457</v>
      </c>
      <c r="B201" s="3" t="s">
        <v>230</v>
      </c>
      <c r="C201" s="560" t="s">
        <v>179</v>
      </c>
      <c r="D201" s="561">
        <v>8891</v>
      </c>
      <c r="E201" s="560" t="s">
        <v>2391</v>
      </c>
      <c r="F201" s="560" t="s">
        <v>1237</v>
      </c>
      <c r="G201" s="560" t="s">
        <v>2063</v>
      </c>
      <c r="H201" s="560" t="s">
        <v>461</v>
      </c>
      <c r="I201" s="560" t="s">
        <v>34</v>
      </c>
      <c r="J201" s="560" t="s">
        <v>34</v>
      </c>
      <c r="K201" s="560" t="s">
        <v>34</v>
      </c>
    </row>
    <row r="202" spans="1:11" ht="15" thickBot="1" x14ac:dyDescent="0.35">
      <c r="A202" s="4" t="s">
        <v>3458</v>
      </c>
      <c r="B202" s="3" t="s">
        <v>231</v>
      </c>
      <c r="C202" s="560" t="s">
        <v>179</v>
      </c>
      <c r="D202" s="561">
        <v>8150</v>
      </c>
      <c r="E202" s="560" t="s">
        <v>2393</v>
      </c>
      <c r="F202" s="560" t="s">
        <v>1408</v>
      </c>
      <c r="G202" s="560" t="s">
        <v>2071</v>
      </c>
      <c r="H202" s="560" t="s">
        <v>460</v>
      </c>
      <c r="I202" s="560" t="s">
        <v>2060</v>
      </c>
      <c r="J202" s="560" t="s">
        <v>2066</v>
      </c>
      <c r="K202" s="560" t="s">
        <v>34</v>
      </c>
    </row>
    <row r="203" spans="1:11" ht="15" thickBot="1" x14ac:dyDescent="0.35">
      <c r="A203" s="4" t="s">
        <v>3459</v>
      </c>
      <c r="B203" s="3" t="s">
        <v>232</v>
      </c>
      <c r="C203" s="560" t="s">
        <v>179</v>
      </c>
      <c r="D203" s="561">
        <v>7580</v>
      </c>
      <c r="E203" s="560" t="s">
        <v>1803</v>
      </c>
      <c r="F203" s="560" t="s">
        <v>1145</v>
      </c>
      <c r="G203" s="560" t="s">
        <v>2073</v>
      </c>
      <c r="H203" s="560" t="s">
        <v>460</v>
      </c>
      <c r="I203" s="560" t="s">
        <v>2060</v>
      </c>
      <c r="J203" s="560" t="s">
        <v>2249</v>
      </c>
      <c r="K203" s="560" t="s">
        <v>461</v>
      </c>
    </row>
    <row r="204" spans="1:11" ht="15" thickBot="1" x14ac:dyDescent="0.35">
      <c r="A204" s="4" t="s">
        <v>3460</v>
      </c>
      <c r="B204" s="3" t="s">
        <v>233</v>
      </c>
      <c r="C204" s="560" t="s">
        <v>179</v>
      </c>
      <c r="D204" s="561">
        <v>11480</v>
      </c>
      <c r="E204" s="560" t="s">
        <v>2407</v>
      </c>
      <c r="F204" s="560" t="s">
        <v>1119</v>
      </c>
      <c r="G204" s="560" t="s">
        <v>2078</v>
      </c>
      <c r="H204" s="560" t="s">
        <v>460</v>
      </c>
      <c r="I204" s="560" t="s">
        <v>2060</v>
      </c>
      <c r="J204" s="560" t="s">
        <v>2258</v>
      </c>
      <c r="K204" s="560" t="s">
        <v>983</v>
      </c>
    </row>
    <row r="205" spans="1:11" ht="15" thickBot="1" x14ac:dyDescent="0.35">
      <c r="A205" s="4" t="s">
        <v>3461</v>
      </c>
      <c r="B205" s="3" t="s">
        <v>234</v>
      </c>
      <c r="C205" s="560" t="s">
        <v>179</v>
      </c>
      <c r="D205" s="561">
        <v>7798</v>
      </c>
      <c r="E205" s="560" t="s">
        <v>1846</v>
      </c>
      <c r="F205" s="560" t="s">
        <v>1214</v>
      </c>
      <c r="G205" s="560" t="s">
        <v>2063</v>
      </c>
      <c r="H205" s="560" t="s">
        <v>460</v>
      </c>
      <c r="I205" s="560" t="s">
        <v>2060</v>
      </c>
      <c r="J205" s="560" t="s">
        <v>2408</v>
      </c>
      <c r="K205" s="560" t="s">
        <v>983</v>
      </c>
    </row>
    <row r="206" spans="1:11" ht="15" thickBot="1" x14ac:dyDescent="0.35">
      <c r="A206" s="4" t="s">
        <v>3462</v>
      </c>
      <c r="B206" s="3" t="s">
        <v>235</v>
      </c>
      <c r="C206" s="560" t="s">
        <v>179</v>
      </c>
      <c r="D206" s="561">
        <v>7357</v>
      </c>
      <c r="E206" s="560" t="s">
        <v>2415</v>
      </c>
      <c r="F206" s="560" t="s">
        <v>1106</v>
      </c>
      <c r="G206" s="560" t="s">
        <v>985</v>
      </c>
      <c r="H206" s="560" t="s">
        <v>460</v>
      </c>
      <c r="I206" s="560" t="s">
        <v>2060</v>
      </c>
      <c r="J206" s="560" t="s">
        <v>2416</v>
      </c>
      <c r="K206" s="560" t="s">
        <v>460</v>
      </c>
    </row>
    <row r="207" spans="1:11" ht="15" thickBot="1" x14ac:dyDescent="0.35">
      <c r="A207" s="4" t="s">
        <v>3463</v>
      </c>
      <c r="B207" s="3" t="s">
        <v>236</v>
      </c>
      <c r="C207" s="560" t="s">
        <v>179</v>
      </c>
      <c r="D207" s="561">
        <v>7103</v>
      </c>
      <c r="E207" s="560" t="s">
        <v>2420</v>
      </c>
      <c r="F207" s="560" t="s">
        <v>1085</v>
      </c>
      <c r="G207" s="560" t="s">
        <v>2063</v>
      </c>
      <c r="H207" s="560" t="s">
        <v>460</v>
      </c>
      <c r="I207" s="560" t="s">
        <v>2169</v>
      </c>
      <c r="J207" s="560" t="s">
        <v>2421</v>
      </c>
      <c r="K207" s="560" t="s">
        <v>460</v>
      </c>
    </row>
    <row r="208" spans="1:11" ht="15" thickBot="1" x14ac:dyDescent="0.35">
      <c r="A208" s="4" t="s">
        <v>3464</v>
      </c>
      <c r="B208" s="3" t="s">
        <v>237</v>
      </c>
      <c r="C208" s="560" t="s">
        <v>179</v>
      </c>
      <c r="D208" s="561">
        <v>10017</v>
      </c>
      <c r="E208" s="560" t="s">
        <v>2423</v>
      </c>
      <c r="F208" s="560" t="s">
        <v>1127</v>
      </c>
      <c r="G208" s="560" t="s">
        <v>985</v>
      </c>
      <c r="H208" s="560" t="s">
        <v>461</v>
      </c>
      <c r="I208" s="560" t="s">
        <v>2060</v>
      </c>
      <c r="J208" s="560" t="s">
        <v>551</v>
      </c>
      <c r="K208" s="560" t="s">
        <v>34</v>
      </c>
    </row>
    <row r="209" spans="1:11" ht="15" thickBot="1" x14ac:dyDescent="0.35">
      <c r="A209" s="4" t="s">
        <v>3465</v>
      </c>
      <c r="B209" s="3" t="s">
        <v>238</v>
      </c>
      <c r="C209" s="560" t="s">
        <v>179</v>
      </c>
      <c r="D209" s="561">
        <v>7272</v>
      </c>
      <c r="E209" s="560" t="s">
        <v>2425</v>
      </c>
      <c r="F209" s="560" t="s">
        <v>1079</v>
      </c>
      <c r="G209" s="560" t="s">
        <v>2059</v>
      </c>
      <c r="H209" s="560" t="s">
        <v>460</v>
      </c>
      <c r="I209" s="560" t="s">
        <v>2060</v>
      </c>
      <c r="J209" s="560" t="s">
        <v>2426</v>
      </c>
      <c r="K209" s="560" t="s">
        <v>460</v>
      </c>
    </row>
    <row r="210" spans="1:11" ht="15" thickBot="1" x14ac:dyDescent="0.35">
      <c r="A210" s="4" t="s">
        <v>3466</v>
      </c>
      <c r="B210" s="3" t="s">
        <v>239</v>
      </c>
      <c r="C210" s="560" t="s">
        <v>179</v>
      </c>
      <c r="D210" s="561">
        <v>11377</v>
      </c>
      <c r="E210" s="560" t="s">
        <v>1884</v>
      </c>
      <c r="F210" s="560" t="s">
        <v>1509</v>
      </c>
      <c r="G210" s="560" t="s">
        <v>2071</v>
      </c>
      <c r="H210" s="560" t="s">
        <v>460</v>
      </c>
      <c r="I210" s="560" t="s">
        <v>2060</v>
      </c>
      <c r="J210" s="560" t="s">
        <v>2429</v>
      </c>
      <c r="K210" s="560" t="s">
        <v>461</v>
      </c>
    </row>
    <row r="211" spans="1:11" ht="15" thickBot="1" x14ac:dyDescent="0.35">
      <c r="A211" s="4" t="s">
        <v>3467</v>
      </c>
      <c r="B211" s="3" t="s">
        <v>240</v>
      </c>
      <c r="C211" s="560" t="s">
        <v>179</v>
      </c>
      <c r="D211" s="561">
        <v>8386</v>
      </c>
      <c r="E211" s="560" t="s">
        <v>1895</v>
      </c>
      <c r="F211" s="560" t="s">
        <v>1512</v>
      </c>
      <c r="G211" s="560" t="s">
        <v>2073</v>
      </c>
      <c r="H211" s="560" t="s">
        <v>460</v>
      </c>
      <c r="I211" s="560" t="s">
        <v>2060</v>
      </c>
      <c r="J211" s="560" t="s">
        <v>34</v>
      </c>
      <c r="K211" s="560" t="s">
        <v>983</v>
      </c>
    </row>
    <row r="212" spans="1:11" ht="15" thickBot="1" x14ac:dyDescent="0.35">
      <c r="A212" s="4" t="s">
        <v>3468</v>
      </c>
      <c r="B212" s="3" t="s">
        <v>241</v>
      </c>
      <c r="C212" s="560" t="s">
        <v>179</v>
      </c>
      <c r="D212" s="561">
        <v>9110</v>
      </c>
      <c r="E212" s="560" t="s">
        <v>1900</v>
      </c>
      <c r="F212" s="560" t="s">
        <v>1272</v>
      </c>
      <c r="G212" s="560" t="s">
        <v>985</v>
      </c>
      <c r="H212" s="560" t="s">
        <v>460</v>
      </c>
      <c r="I212" s="560" t="s">
        <v>2060</v>
      </c>
      <c r="J212" s="560" t="s">
        <v>785</v>
      </c>
      <c r="K212" s="560" t="s">
        <v>785</v>
      </c>
    </row>
    <row r="213" spans="1:11" ht="15" thickBot="1" x14ac:dyDescent="0.35">
      <c r="A213" s="4" t="s">
        <v>3469</v>
      </c>
      <c r="B213" s="3" t="s">
        <v>242</v>
      </c>
      <c r="C213" s="560" t="s">
        <v>179</v>
      </c>
      <c r="D213" s="561">
        <v>9645</v>
      </c>
      <c r="E213" s="560" t="s">
        <v>1666</v>
      </c>
      <c r="F213" s="560" t="s">
        <v>1666</v>
      </c>
      <c r="G213" s="560" t="s">
        <v>2065</v>
      </c>
      <c r="H213" s="560" t="s">
        <v>460</v>
      </c>
      <c r="I213" s="560" t="s">
        <v>2060</v>
      </c>
      <c r="J213" s="560" t="s">
        <v>2437</v>
      </c>
      <c r="K213" s="560" t="s">
        <v>460</v>
      </c>
    </row>
    <row r="214" spans="1:11" ht="15" thickBot="1" x14ac:dyDescent="0.35">
      <c r="A214" s="4" t="s">
        <v>3470</v>
      </c>
      <c r="B214" s="3" t="s">
        <v>243</v>
      </c>
      <c r="C214" s="560" t="s">
        <v>179</v>
      </c>
      <c r="D214" s="561">
        <v>9301</v>
      </c>
      <c r="E214" s="560" t="s">
        <v>2446</v>
      </c>
      <c r="F214" s="560" t="s">
        <v>1504</v>
      </c>
      <c r="G214" s="560" t="s">
        <v>2071</v>
      </c>
      <c r="H214" s="560" t="s">
        <v>460</v>
      </c>
      <c r="I214" s="560" t="s">
        <v>2060</v>
      </c>
      <c r="J214" s="560" t="s">
        <v>2447</v>
      </c>
      <c r="K214" s="560" t="s">
        <v>460</v>
      </c>
    </row>
    <row r="215" spans="1:11" ht="15" thickBot="1" x14ac:dyDescent="0.35">
      <c r="A215" s="4" t="s">
        <v>3471</v>
      </c>
      <c r="B215" s="3" t="s">
        <v>244</v>
      </c>
      <c r="C215" s="560" t="s">
        <v>179</v>
      </c>
      <c r="D215" s="561">
        <v>7851</v>
      </c>
      <c r="E215" s="560" t="s">
        <v>2448</v>
      </c>
      <c r="F215" s="560" t="s">
        <v>1923</v>
      </c>
      <c r="G215" s="560" t="s">
        <v>2065</v>
      </c>
      <c r="H215" s="560" t="s">
        <v>460</v>
      </c>
      <c r="I215" s="560" t="s">
        <v>2060</v>
      </c>
      <c r="J215" s="560" t="s">
        <v>2449</v>
      </c>
      <c r="K215" s="560" t="s">
        <v>461</v>
      </c>
    </row>
    <row r="216" spans="1:11" ht="15" thickBot="1" x14ac:dyDescent="0.35">
      <c r="A216" s="4" t="s">
        <v>3472</v>
      </c>
      <c r="B216" s="3" t="s">
        <v>245</v>
      </c>
      <c r="C216" s="560" t="s">
        <v>179</v>
      </c>
      <c r="D216" s="561">
        <v>10250</v>
      </c>
      <c r="E216" s="560" t="s">
        <v>2450</v>
      </c>
      <c r="F216" s="560" t="s">
        <v>1264</v>
      </c>
      <c r="G216" s="560" t="s">
        <v>985</v>
      </c>
      <c r="H216" s="560" t="s">
        <v>460</v>
      </c>
      <c r="I216" s="560" t="s">
        <v>2060</v>
      </c>
      <c r="J216" s="560" t="s">
        <v>2451</v>
      </c>
      <c r="K216" s="560" t="s">
        <v>461</v>
      </c>
    </row>
    <row r="217" spans="1:11" ht="15" thickBot="1" x14ac:dyDescent="0.35">
      <c r="A217" s="4" t="s">
        <v>3473</v>
      </c>
      <c r="B217" s="3" t="s">
        <v>246</v>
      </c>
      <c r="C217" s="560" t="s">
        <v>179</v>
      </c>
      <c r="D217" s="561">
        <v>10662</v>
      </c>
      <c r="E217" s="560" t="s">
        <v>2453</v>
      </c>
      <c r="F217" s="560" t="s">
        <v>1113</v>
      </c>
      <c r="G217" s="560" t="s">
        <v>2063</v>
      </c>
      <c r="H217" s="560" t="s">
        <v>461</v>
      </c>
      <c r="I217" s="560" t="s">
        <v>34</v>
      </c>
      <c r="J217" s="560" t="s">
        <v>785</v>
      </c>
      <c r="K217" s="560" t="s">
        <v>460</v>
      </c>
    </row>
    <row r="218" spans="1:11" ht="15" thickBot="1" x14ac:dyDescent="0.35">
      <c r="A218" s="4" t="s">
        <v>3474</v>
      </c>
      <c r="B218" s="3" t="s">
        <v>247</v>
      </c>
      <c r="C218" s="560" t="s">
        <v>179</v>
      </c>
      <c r="D218" s="561">
        <v>11985</v>
      </c>
      <c r="E218" s="560" t="s">
        <v>1214</v>
      </c>
      <c r="F218" s="560" t="s">
        <v>1214</v>
      </c>
      <c r="G218" s="560" t="s">
        <v>2063</v>
      </c>
      <c r="H218" s="560" t="s">
        <v>461</v>
      </c>
      <c r="I218" s="560" t="s">
        <v>34</v>
      </c>
      <c r="J218" s="560" t="s">
        <v>34</v>
      </c>
      <c r="K218" s="560" t="s">
        <v>983</v>
      </c>
    </row>
    <row r="219" spans="1:11" ht="15" thickBot="1" x14ac:dyDescent="0.35">
      <c r="A219" s="4" t="s">
        <v>3475</v>
      </c>
      <c r="B219" s="3" t="s">
        <v>248</v>
      </c>
      <c r="C219" s="560" t="s">
        <v>179</v>
      </c>
      <c r="D219" s="561">
        <v>8147</v>
      </c>
      <c r="E219" s="560" t="s">
        <v>2454</v>
      </c>
      <c r="F219" s="560" t="s">
        <v>1113</v>
      </c>
      <c r="G219" s="560" t="s">
        <v>2063</v>
      </c>
      <c r="H219" s="560" t="s">
        <v>460</v>
      </c>
      <c r="I219" s="560" t="s">
        <v>2060</v>
      </c>
      <c r="J219" s="560" t="s">
        <v>2102</v>
      </c>
      <c r="K219" s="560" t="s">
        <v>460</v>
      </c>
    </row>
    <row r="220" spans="1:11" ht="15" thickBot="1" x14ac:dyDescent="0.35">
      <c r="A220" s="4" t="s">
        <v>3476</v>
      </c>
      <c r="B220" s="3" t="s">
        <v>249</v>
      </c>
      <c r="C220" s="560" t="s">
        <v>179</v>
      </c>
      <c r="D220" s="561">
        <v>9714</v>
      </c>
      <c r="E220" s="560" t="s">
        <v>2458</v>
      </c>
      <c r="F220" s="560" t="s">
        <v>1264</v>
      </c>
      <c r="G220" s="560" t="s">
        <v>985</v>
      </c>
      <c r="H220" s="560" t="s">
        <v>460</v>
      </c>
      <c r="I220" s="560" t="s">
        <v>2060</v>
      </c>
      <c r="J220" s="560" t="s">
        <v>2459</v>
      </c>
      <c r="K220" s="560" t="s">
        <v>983</v>
      </c>
    </row>
    <row r="221" spans="1:11" ht="15" thickBot="1" x14ac:dyDescent="0.35">
      <c r="A221" s="4" t="s">
        <v>3477</v>
      </c>
      <c r="B221" s="3" t="s">
        <v>250</v>
      </c>
      <c r="C221" s="560" t="s">
        <v>179</v>
      </c>
      <c r="D221" s="561">
        <v>9514</v>
      </c>
      <c r="E221" s="560" t="s">
        <v>2469</v>
      </c>
      <c r="F221" s="560" t="s">
        <v>1157</v>
      </c>
      <c r="G221" s="560" t="s">
        <v>2071</v>
      </c>
      <c r="H221" s="560" t="s">
        <v>461</v>
      </c>
      <c r="I221" s="560" t="s">
        <v>34</v>
      </c>
      <c r="J221" s="560" t="s">
        <v>34</v>
      </c>
      <c r="K221" s="560" t="s">
        <v>34</v>
      </c>
    </row>
    <row r="222" spans="1:11" ht="15" thickBot="1" x14ac:dyDescent="0.35">
      <c r="A222" s="4" t="s">
        <v>3478</v>
      </c>
      <c r="B222" s="3" t="s">
        <v>251</v>
      </c>
      <c r="C222" s="560" t="s">
        <v>179</v>
      </c>
      <c r="D222" s="561">
        <v>10251</v>
      </c>
      <c r="E222" s="560" t="s">
        <v>2474</v>
      </c>
      <c r="F222" s="560" t="s">
        <v>1726</v>
      </c>
      <c r="G222" s="560" t="s">
        <v>2063</v>
      </c>
      <c r="H222" s="560" t="s">
        <v>460</v>
      </c>
      <c r="I222" s="560" t="s">
        <v>2060</v>
      </c>
      <c r="J222" s="560" t="s">
        <v>2475</v>
      </c>
      <c r="K222" s="560" t="s">
        <v>460</v>
      </c>
    </row>
    <row r="223" spans="1:11" ht="15" thickBot="1" x14ac:dyDescent="0.35">
      <c r="A223" s="4" t="s">
        <v>3479</v>
      </c>
      <c r="B223" s="3" t="s">
        <v>252</v>
      </c>
      <c r="C223" s="560" t="s">
        <v>179</v>
      </c>
      <c r="D223" s="561">
        <v>7370</v>
      </c>
      <c r="E223" s="560" t="s">
        <v>2476</v>
      </c>
      <c r="F223" s="560" t="s">
        <v>1343</v>
      </c>
      <c r="G223" s="560" t="s">
        <v>2065</v>
      </c>
      <c r="H223" s="560" t="s">
        <v>460</v>
      </c>
      <c r="I223" s="560" t="s">
        <v>2060</v>
      </c>
      <c r="J223" s="560" t="s">
        <v>2477</v>
      </c>
      <c r="K223" s="560" t="s">
        <v>34</v>
      </c>
    </row>
    <row r="224" spans="1:11" ht="15" thickBot="1" x14ac:dyDescent="0.35">
      <c r="A224" s="4" t="s">
        <v>3480</v>
      </c>
      <c r="B224" s="3" t="s">
        <v>253</v>
      </c>
      <c r="C224" s="560" t="s">
        <v>179</v>
      </c>
      <c r="D224" s="561">
        <v>8533</v>
      </c>
      <c r="E224" s="560" t="s">
        <v>2479</v>
      </c>
      <c r="F224" s="560" t="s">
        <v>1339</v>
      </c>
      <c r="G224" s="560" t="s">
        <v>985</v>
      </c>
      <c r="H224" s="560" t="s">
        <v>460</v>
      </c>
      <c r="I224" s="560" t="s">
        <v>2060</v>
      </c>
      <c r="J224" s="560" t="s">
        <v>2480</v>
      </c>
      <c r="K224" s="560" t="s">
        <v>460</v>
      </c>
    </row>
    <row r="225" spans="1:11" ht="15" thickBot="1" x14ac:dyDescent="0.35">
      <c r="A225" s="4" t="s">
        <v>3481</v>
      </c>
      <c r="B225" s="3" t="s">
        <v>254</v>
      </c>
      <c r="C225" s="560" t="s">
        <v>179</v>
      </c>
      <c r="D225" s="561">
        <v>11811</v>
      </c>
      <c r="E225" s="560" t="s">
        <v>2481</v>
      </c>
      <c r="F225" s="560" t="s">
        <v>1489</v>
      </c>
      <c r="G225" s="560" t="s">
        <v>985</v>
      </c>
      <c r="H225" s="560" t="s">
        <v>460</v>
      </c>
      <c r="I225" s="560" t="s">
        <v>2060</v>
      </c>
      <c r="J225" s="560" t="s">
        <v>2482</v>
      </c>
      <c r="K225" s="560" t="s">
        <v>983</v>
      </c>
    </row>
    <row r="226" spans="1:11" ht="15" thickBot="1" x14ac:dyDescent="0.35">
      <c r="A226" s="4" t="s">
        <v>3482</v>
      </c>
      <c r="B226" s="3" t="s">
        <v>255</v>
      </c>
      <c r="C226" s="560" t="s">
        <v>179</v>
      </c>
      <c r="D226" s="561">
        <v>10014</v>
      </c>
      <c r="E226" s="560" t="s">
        <v>2483</v>
      </c>
      <c r="F226" s="560" t="s">
        <v>1264</v>
      </c>
      <c r="G226" s="560" t="s">
        <v>2071</v>
      </c>
      <c r="H226" s="560" t="s">
        <v>461</v>
      </c>
      <c r="I226" s="560" t="s">
        <v>2060</v>
      </c>
      <c r="J226" s="560" t="s">
        <v>34</v>
      </c>
      <c r="K226" s="560" t="s">
        <v>785</v>
      </c>
    </row>
    <row r="227" spans="1:11" ht="15" thickBot="1" x14ac:dyDescent="0.35">
      <c r="A227" s="4" t="s">
        <v>3332</v>
      </c>
      <c r="B227" s="3" t="s">
        <v>256</v>
      </c>
      <c r="C227" s="556" t="s">
        <v>257</v>
      </c>
      <c r="D227" s="557">
        <v>21133</v>
      </c>
      <c r="E227" s="556" t="s">
        <v>2058</v>
      </c>
      <c r="F227" s="556" t="s">
        <v>1079</v>
      </c>
      <c r="G227" s="556" t="s">
        <v>2059</v>
      </c>
      <c r="H227" s="556" t="s">
        <v>460</v>
      </c>
      <c r="I227" s="556" t="s">
        <v>2060</v>
      </c>
      <c r="J227" s="556" t="s">
        <v>2061</v>
      </c>
      <c r="K227" s="556" t="s">
        <v>785</v>
      </c>
    </row>
    <row r="228" spans="1:11" ht="15" thickBot="1" x14ac:dyDescent="0.35">
      <c r="A228" s="4" t="s">
        <v>3333</v>
      </c>
      <c r="B228" s="3" t="s">
        <v>258</v>
      </c>
      <c r="C228" s="556" t="s">
        <v>257</v>
      </c>
      <c r="D228" s="557">
        <v>13741</v>
      </c>
      <c r="E228" s="556" t="s">
        <v>2064</v>
      </c>
      <c r="F228" s="556" t="s">
        <v>1092</v>
      </c>
      <c r="G228" s="556" t="s">
        <v>2065</v>
      </c>
      <c r="H228" s="556" t="s">
        <v>460</v>
      </c>
      <c r="I228" s="556" t="s">
        <v>2060</v>
      </c>
      <c r="J228" s="556" t="s">
        <v>2066</v>
      </c>
      <c r="K228" s="556" t="s">
        <v>460</v>
      </c>
    </row>
    <row r="229" spans="1:11" ht="15" thickBot="1" x14ac:dyDescent="0.35">
      <c r="A229" s="4" t="s">
        <v>3334</v>
      </c>
      <c r="B229" s="3" t="s">
        <v>259</v>
      </c>
      <c r="C229" s="556" t="s">
        <v>257</v>
      </c>
      <c r="D229" s="557">
        <v>17401</v>
      </c>
      <c r="E229" s="556" t="s">
        <v>1106</v>
      </c>
      <c r="F229" s="556" t="s">
        <v>1106</v>
      </c>
      <c r="G229" s="556" t="s">
        <v>2073</v>
      </c>
      <c r="H229" s="556" t="s">
        <v>460</v>
      </c>
      <c r="I229" s="556" t="s">
        <v>2060</v>
      </c>
      <c r="J229" s="556" t="s">
        <v>2074</v>
      </c>
      <c r="K229" s="556" t="s">
        <v>460</v>
      </c>
    </row>
    <row r="230" spans="1:11" ht="15" thickBot="1" x14ac:dyDescent="0.35">
      <c r="A230" s="4" t="s">
        <v>3335</v>
      </c>
      <c r="B230" s="3" t="s">
        <v>260</v>
      </c>
      <c r="C230" s="556" t="s">
        <v>257</v>
      </c>
      <c r="D230" s="557">
        <v>21412</v>
      </c>
      <c r="E230" s="556" t="s">
        <v>2088</v>
      </c>
      <c r="F230" s="556" t="s">
        <v>1075</v>
      </c>
      <c r="G230" s="556" t="s">
        <v>975</v>
      </c>
      <c r="H230" s="556" t="s">
        <v>461</v>
      </c>
      <c r="I230" s="556" t="s">
        <v>34</v>
      </c>
      <c r="J230" s="556" t="s">
        <v>34</v>
      </c>
      <c r="K230" s="556" t="s">
        <v>785</v>
      </c>
    </row>
    <row r="231" spans="1:11" ht="15" thickBot="1" x14ac:dyDescent="0.35">
      <c r="A231" s="4" t="s">
        <v>3336</v>
      </c>
      <c r="B231" s="3" t="s">
        <v>261</v>
      </c>
      <c r="C231" s="556" t="s">
        <v>257</v>
      </c>
      <c r="D231" s="557">
        <v>25883</v>
      </c>
      <c r="E231" s="556" t="s">
        <v>2091</v>
      </c>
      <c r="F231" s="556" t="s">
        <v>1149</v>
      </c>
      <c r="G231" s="556" t="s">
        <v>975</v>
      </c>
      <c r="H231" s="556" t="s">
        <v>460</v>
      </c>
      <c r="I231" s="556" t="s">
        <v>2060</v>
      </c>
      <c r="J231" s="556" t="s">
        <v>785</v>
      </c>
      <c r="K231" s="556" t="s">
        <v>785</v>
      </c>
    </row>
    <row r="232" spans="1:11" ht="15" thickBot="1" x14ac:dyDescent="0.35">
      <c r="A232" s="4" t="s">
        <v>3337</v>
      </c>
      <c r="B232" s="3" t="s">
        <v>262</v>
      </c>
      <c r="C232" s="556" t="s">
        <v>257</v>
      </c>
      <c r="D232" s="557">
        <v>24787</v>
      </c>
      <c r="E232" s="556" t="s">
        <v>2101</v>
      </c>
      <c r="F232" s="556" t="s">
        <v>1174</v>
      </c>
      <c r="G232" s="556" t="s">
        <v>2073</v>
      </c>
      <c r="H232" s="556" t="s">
        <v>34</v>
      </c>
      <c r="I232" s="556" t="s">
        <v>34</v>
      </c>
      <c r="J232" s="556" t="s">
        <v>2102</v>
      </c>
      <c r="K232" s="556" t="s">
        <v>34</v>
      </c>
    </row>
    <row r="233" spans="1:11" ht="15" thickBot="1" x14ac:dyDescent="0.35">
      <c r="A233" s="4" t="s">
        <v>3338</v>
      </c>
      <c r="B233" s="3" t="s">
        <v>263</v>
      </c>
      <c r="C233" s="556" t="s">
        <v>257</v>
      </c>
      <c r="D233" s="557">
        <v>14970</v>
      </c>
      <c r="E233" s="556" t="s">
        <v>2105</v>
      </c>
      <c r="F233" s="556" t="s">
        <v>1075</v>
      </c>
      <c r="G233" s="556" t="s">
        <v>975</v>
      </c>
      <c r="H233" s="556" t="s">
        <v>460</v>
      </c>
      <c r="I233" s="556" t="s">
        <v>2060</v>
      </c>
      <c r="J233" s="556" t="s">
        <v>2106</v>
      </c>
      <c r="K233" s="556" t="s">
        <v>983</v>
      </c>
    </row>
    <row r="234" spans="1:11" ht="15" thickBot="1" x14ac:dyDescent="0.35">
      <c r="A234" s="4" t="s">
        <v>3339</v>
      </c>
      <c r="B234" s="3" t="s">
        <v>264</v>
      </c>
      <c r="C234" s="556" t="s">
        <v>257</v>
      </c>
      <c r="D234" s="557">
        <v>20141</v>
      </c>
      <c r="E234" s="556" t="s">
        <v>2112</v>
      </c>
      <c r="F234" s="556" t="s">
        <v>1157</v>
      </c>
      <c r="G234" s="556" t="s">
        <v>2071</v>
      </c>
      <c r="H234" s="556" t="s">
        <v>460</v>
      </c>
      <c r="I234" s="556" t="s">
        <v>2060</v>
      </c>
      <c r="J234" s="556" t="s">
        <v>2113</v>
      </c>
      <c r="K234" s="556" t="s">
        <v>460</v>
      </c>
    </row>
    <row r="235" spans="1:11" ht="15" thickBot="1" x14ac:dyDescent="0.35">
      <c r="A235" s="4" t="s">
        <v>3340</v>
      </c>
      <c r="B235" s="3" t="s">
        <v>265</v>
      </c>
      <c r="C235" s="556" t="s">
        <v>257</v>
      </c>
      <c r="D235" s="557">
        <v>15175</v>
      </c>
      <c r="E235" s="556" t="s">
        <v>2121</v>
      </c>
      <c r="F235" s="556" t="s">
        <v>1075</v>
      </c>
      <c r="G235" s="556" t="s">
        <v>975</v>
      </c>
      <c r="H235" s="556" t="s">
        <v>460</v>
      </c>
      <c r="I235" s="556" t="s">
        <v>2060</v>
      </c>
      <c r="J235" s="556" t="s">
        <v>2122</v>
      </c>
      <c r="K235" s="556" t="s">
        <v>983</v>
      </c>
    </row>
    <row r="236" spans="1:11" ht="15" thickBot="1" x14ac:dyDescent="0.35">
      <c r="A236" s="4" t="s">
        <v>3341</v>
      </c>
      <c r="B236" s="3" t="s">
        <v>266</v>
      </c>
      <c r="C236" s="556" t="s">
        <v>257</v>
      </c>
      <c r="D236" s="557">
        <v>12667</v>
      </c>
      <c r="E236" s="556" t="s">
        <v>1214</v>
      </c>
      <c r="F236" s="556" t="s">
        <v>1214</v>
      </c>
      <c r="G236" s="556" t="s">
        <v>2063</v>
      </c>
      <c r="H236" s="556" t="s">
        <v>461</v>
      </c>
      <c r="I236" s="556" t="s">
        <v>34</v>
      </c>
      <c r="J236" s="556" t="s">
        <v>34</v>
      </c>
      <c r="K236" s="556" t="s">
        <v>460</v>
      </c>
    </row>
    <row r="237" spans="1:11" ht="15" thickBot="1" x14ac:dyDescent="0.35">
      <c r="A237" s="4" t="s">
        <v>3342</v>
      </c>
      <c r="B237" s="3" t="s">
        <v>267</v>
      </c>
      <c r="C237" s="556" t="s">
        <v>257</v>
      </c>
      <c r="D237" s="557">
        <v>19008</v>
      </c>
      <c r="E237" s="556" t="s">
        <v>2124</v>
      </c>
      <c r="F237" s="556" t="s">
        <v>1221</v>
      </c>
      <c r="G237" s="556" t="s">
        <v>2063</v>
      </c>
      <c r="H237" s="556" t="s">
        <v>460</v>
      </c>
      <c r="I237" s="556" t="s">
        <v>2060</v>
      </c>
      <c r="J237" s="556" t="s">
        <v>2125</v>
      </c>
      <c r="K237" s="556" t="s">
        <v>460</v>
      </c>
    </row>
    <row r="238" spans="1:11" ht="15" thickBot="1" x14ac:dyDescent="0.35">
      <c r="A238" s="4" t="s">
        <v>3343</v>
      </c>
      <c r="B238" s="3" t="s">
        <v>268</v>
      </c>
      <c r="C238" s="556" t="s">
        <v>257</v>
      </c>
      <c r="D238" s="557">
        <v>15068</v>
      </c>
      <c r="E238" s="556" t="s">
        <v>2147</v>
      </c>
      <c r="F238" s="556" t="s">
        <v>1106</v>
      </c>
      <c r="G238" s="556" t="s">
        <v>2073</v>
      </c>
      <c r="H238" s="556" t="s">
        <v>460</v>
      </c>
      <c r="I238" s="556" t="s">
        <v>2060</v>
      </c>
      <c r="J238" s="556" t="s">
        <v>2148</v>
      </c>
      <c r="K238" s="556" t="s">
        <v>785</v>
      </c>
    </row>
    <row r="239" spans="1:11" ht="15" thickBot="1" x14ac:dyDescent="0.35">
      <c r="A239" s="4" t="s">
        <v>3344</v>
      </c>
      <c r="B239" s="3" t="s">
        <v>269</v>
      </c>
      <c r="C239" s="556" t="s">
        <v>257</v>
      </c>
      <c r="D239" s="557">
        <v>13894</v>
      </c>
      <c r="E239" s="556" t="s">
        <v>1290</v>
      </c>
      <c r="F239" s="556" t="s">
        <v>1290</v>
      </c>
      <c r="G239" s="556" t="s">
        <v>2069</v>
      </c>
      <c r="H239" s="556" t="s">
        <v>460</v>
      </c>
      <c r="I239" s="556" t="s">
        <v>2060</v>
      </c>
      <c r="J239" s="556" t="s">
        <v>2151</v>
      </c>
      <c r="K239" s="556" t="s">
        <v>785</v>
      </c>
    </row>
    <row r="240" spans="1:11" ht="15" thickBot="1" x14ac:dyDescent="0.35">
      <c r="A240" s="4" t="s">
        <v>3345</v>
      </c>
      <c r="B240" s="3" t="s">
        <v>270</v>
      </c>
      <c r="C240" s="556" t="s">
        <v>257</v>
      </c>
      <c r="D240" s="557">
        <v>15010</v>
      </c>
      <c r="E240" s="556" t="s">
        <v>2152</v>
      </c>
      <c r="F240" s="556" t="s">
        <v>1131</v>
      </c>
      <c r="G240" s="556" t="s">
        <v>975</v>
      </c>
      <c r="H240" s="556" t="s">
        <v>460</v>
      </c>
      <c r="I240" s="556" t="s">
        <v>2060</v>
      </c>
      <c r="J240" s="556" t="s">
        <v>2153</v>
      </c>
      <c r="K240" s="556" t="s">
        <v>983</v>
      </c>
    </row>
    <row r="241" spans="1:11" ht="15" thickBot="1" x14ac:dyDescent="0.35">
      <c r="A241" s="4" t="s">
        <v>3346</v>
      </c>
      <c r="B241" s="3" t="s">
        <v>271</v>
      </c>
      <c r="C241" s="556" t="s">
        <v>257</v>
      </c>
      <c r="D241" s="557">
        <v>12982</v>
      </c>
      <c r="E241" s="556" t="s">
        <v>1313</v>
      </c>
      <c r="F241" s="556" t="s">
        <v>1174</v>
      </c>
      <c r="G241" s="556" t="s">
        <v>2073</v>
      </c>
      <c r="H241" s="556" t="s">
        <v>460</v>
      </c>
      <c r="I241" s="556" t="s">
        <v>2060</v>
      </c>
      <c r="J241" s="556" t="s">
        <v>2161</v>
      </c>
      <c r="K241" s="556" t="s">
        <v>460</v>
      </c>
    </row>
    <row r="242" spans="1:11" ht="15" thickBot="1" x14ac:dyDescent="0.35">
      <c r="A242" s="4" t="s">
        <v>3347</v>
      </c>
      <c r="B242" s="3" t="s">
        <v>272</v>
      </c>
      <c r="C242" s="556" t="s">
        <v>257</v>
      </c>
      <c r="D242" s="557">
        <v>14854</v>
      </c>
      <c r="E242" s="556" t="s">
        <v>1329</v>
      </c>
      <c r="F242" s="556" t="s">
        <v>1145</v>
      </c>
      <c r="G242" s="556" t="s">
        <v>2073</v>
      </c>
      <c r="H242" s="556" t="s">
        <v>460</v>
      </c>
      <c r="I242" s="556" t="s">
        <v>2060</v>
      </c>
      <c r="J242" s="556" t="s">
        <v>2166</v>
      </c>
      <c r="K242" s="556" t="s">
        <v>983</v>
      </c>
    </row>
    <row r="243" spans="1:11" ht="15" thickBot="1" x14ac:dyDescent="0.35">
      <c r="A243" s="4" t="s">
        <v>3348</v>
      </c>
      <c r="B243" s="3" t="s">
        <v>273</v>
      </c>
      <c r="C243" s="556" t="s">
        <v>257</v>
      </c>
      <c r="D243" s="557">
        <v>14074</v>
      </c>
      <c r="E243" s="556" t="s">
        <v>2168</v>
      </c>
      <c r="F243" s="556" t="s">
        <v>1335</v>
      </c>
      <c r="G243" s="556" t="s">
        <v>2065</v>
      </c>
      <c r="H243" s="556" t="s">
        <v>460</v>
      </c>
      <c r="I243" s="556" t="s">
        <v>2169</v>
      </c>
      <c r="J243" s="556" t="s">
        <v>2139</v>
      </c>
      <c r="K243" s="556" t="s">
        <v>983</v>
      </c>
    </row>
    <row r="244" spans="1:11" ht="15" thickBot="1" x14ac:dyDescent="0.35">
      <c r="A244" s="4" t="s">
        <v>3349</v>
      </c>
      <c r="B244" s="3" t="s">
        <v>274</v>
      </c>
      <c r="C244" s="556" t="s">
        <v>257</v>
      </c>
      <c r="D244" s="557">
        <v>19591</v>
      </c>
      <c r="E244" s="556" t="s">
        <v>2188</v>
      </c>
      <c r="F244" s="556" t="s">
        <v>1131</v>
      </c>
      <c r="G244" s="556" t="s">
        <v>975</v>
      </c>
      <c r="H244" s="556" t="s">
        <v>460</v>
      </c>
      <c r="I244" s="556" t="s">
        <v>2060</v>
      </c>
      <c r="J244" s="556" t="s">
        <v>2189</v>
      </c>
      <c r="K244" s="556" t="s">
        <v>983</v>
      </c>
    </row>
    <row r="245" spans="1:11" ht="15" thickBot="1" x14ac:dyDescent="0.35">
      <c r="A245" s="4" t="s">
        <v>3350</v>
      </c>
      <c r="B245" s="3" t="s">
        <v>275</v>
      </c>
      <c r="C245" s="556" t="s">
        <v>257</v>
      </c>
      <c r="D245" s="557">
        <v>13306</v>
      </c>
      <c r="E245" s="556" t="s">
        <v>2193</v>
      </c>
      <c r="F245" s="556" t="s">
        <v>1268</v>
      </c>
      <c r="G245" s="556" t="s">
        <v>2073</v>
      </c>
      <c r="H245" s="556" t="s">
        <v>460</v>
      </c>
      <c r="I245" s="556" t="s">
        <v>2060</v>
      </c>
      <c r="J245" s="556" t="s">
        <v>2194</v>
      </c>
      <c r="K245" s="556" t="s">
        <v>460</v>
      </c>
    </row>
    <row r="246" spans="1:11" ht="15" thickBot="1" x14ac:dyDescent="0.35">
      <c r="A246" s="4" t="s">
        <v>3351</v>
      </c>
      <c r="B246" s="3" t="s">
        <v>276</v>
      </c>
      <c r="C246" s="556" t="s">
        <v>257</v>
      </c>
      <c r="D246" s="557">
        <v>25830</v>
      </c>
      <c r="E246" s="556" t="s">
        <v>2208</v>
      </c>
      <c r="F246" s="556" t="s">
        <v>1360</v>
      </c>
      <c r="G246" s="556" t="s">
        <v>2065</v>
      </c>
      <c r="H246" s="556" t="s">
        <v>460</v>
      </c>
      <c r="I246" s="556" t="s">
        <v>2060</v>
      </c>
      <c r="J246" s="556" t="s">
        <v>2182</v>
      </c>
      <c r="K246" s="556" t="s">
        <v>460</v>
      </c>
    </row>
    <row r="247" spans="1:11" ht="15" thickBot="1" x14ac:dyDescent="0.35">
      <c r="A247" s="4" t="s">
        <v>3352</v>
      </c>
      <c r="B247" s="3" t="s">
        <v>277</v>
      </c>
      <c r="C247" s="556" t="s">
        <v>257</v>
      </c>
      <c r="D247" s="557">
        <v>14230</v>
      </c>
      <c r="E247" s="556" t="s">
        <v>2211</v>
      </c>
      <c r="F247" s="556" t="s">
        <v>1106</v>
      </c>
      <c r="G247" s="556" t="s">
        <v>985</v>
      </c>
      <c r="H247" s="556" t="s">
        <v>460</v>
      </c>
      <c r="I247" s="556" t="s">
        <v>2060</v>
      </c>
      <c r="J247" s="556" t="s">
        <v>2212</v>
      </c>
      <c r="K247" s="556" t="s">
        <v>460</v>
      </c>
    </row>
    <row r="248" spans="1:11" ht="15" thickBot="1" x14ac:dyDescent="0.35">
      <c r="A248" s="4" t="s">
        <v>3353</v>
      </c>
      <c r="B248" s="3" t="s">
        <v>278</v>
      </c>
      <c r="C248" s="556" t="s">
        <v>257</v>
      </c>
      <c r="D248" s="557">
        <v>19900</v>
      </c>
      <c r="E248" s="556" t="s">
        <v>2213</v>
      </c>
      <c r="F248" s="556" t="s">
        <v>1075</v>
      </c>
      <c r="G248" s="556" t="s">
        <v>975</v>
      </c>
      <c r="H248" s="556" t="s">
        <v>460</v>
      </c>
      <c r="I248" s="556" t="s">
        <v>2060</v>
      </c>
      <c r="J248" s="556" t="s">
        <v>2214</v>
      </c>
      <c r="K248" s="556" t="s">
        <v>460</v>
      </c>
    </row>
    <row r="249" spans="1:11" ht="15" thickBot="1" x14ac:dyDescent="0.35">
      <c r="A249" s="4" t="s">
        <v>3354</v>
      </c>
      <c r="B249" s="3" t="s">
        <v>279</v>
      </c>
      <c r="C249" s="556" t="s">
        <v>257</v>
      </c>
      <c r="D249" s="557">
        <v>17626</v>
      </c>
      <c r="E249" s="556" t="s">
        <v>2215</v>
      </c>
      <c r="F249" s="556" t="s">
        <v>1264</v>
      </c>
      <c r="G249" s="556" t="s">
        <v>985</v>
      </c>
      <c r="H249" s="556" t="s">
        <v>460</v>
      </c>
      <c r="I249" s="556" t="s">
        <v>2060</v>
      </c>
      <c r="J249" s="556" t="s">
        <v>785</v>
      </c>
      <c r="K249" s="556" t="s">
        <v>785</v>
      </c>
    </row>
    <row r="250" spans="1:11" ht="15" thickBot="1" x14ac:dyDescent="0.35">
      <c r="A250" s="4" t="s">
        <v>3355</v>
      </c>
      <c r="B250" s="3" t="s">
        <v>280</v>
      </c>
      <c r="C250" s="556" t="s">
        <v>257</v>
      </c>
      <c r="D250" s="557">
        <v>13167</v>
      </c>
      <c r="E250" s="556" t="s">
        <v>2216</v>
      </c>
      <c r="F250" s="556" t="s">
        <v>1149</v>
      </c>
      <c r="G250" s="556" t="s">
        <v>975</v>
      </c>
      <c r="H250" s="556" t="s">
        <v>460</v>
      </c>
      <c r="I250" s="556" t="s">
        <v>2060</v>
      </c>
      <c r="J250" s="556" t="s">
        <v>2217</v>
      </c>
      <c r="K250" s="556" t="s">
        <v>460</v>
      </c>
    </row>
    <row r="251" spans="1:11" ht="15" thickBot="1" x14ac:dyDescent="0.35">
      <c r="A251" s="4" t="s">
        <v>3356</v>
      </c>
      <c r="B251" s="3" t="s">
        <v>281</v>
      </c>
      <c r="C251" s="556" t="s">
        <v>257</v>
      </c>
      <c r="D251" s="557">
        <v>17068</v>
      </c>
      <c r="E251" s="556" t="s">
        <v>2219</v>
      </c>
      <c r="F251" s="556" t="s">
        <v>1225</v>
      </c>
      <c r="G251" s="556" t="s">
        <v>975</v>
      </c>
      <c r="H251" s="556" t="s">
        <v>460</v>
      </c>
      <c r="I251" s="556" t="s">
        <v>2060</v>
      </c>
      <c r="J251" s="556" t="s">
        <v>537</v>
      </c>
      <c r="K251" s="556" t="s">
        <v>461</v>
      </c>
    </row>
    <row r="252" spans="1:11" ht="15" thickBot="1" x14ac:dyDescent="0.35">
      <c r="A252" s="4" t="s">
        <v>3357</v>
      </c>
      <c r="B252" s="3" t="s">
        <v>282</v>
      </c>
      <c r="C252" s="556" t="s">
        <v>257</v>
      </c>
      <c r="D252" s="557">
        <v>14480</v>
      </c>
      <c r="E252" s="556" t="s">
        <v>2221</v>
      </c>
      <c r="F252" s="556" t="s">
        <v>1134</v>
      </c>
      <c r="G252" s="556" t="s">
        <v>2084</v>
      </c>
      <c r="H252" s="556" t="s">
        <v>460</v>
      </c>
      <c r="I252" s="556" t="s">
        <v>2060</v>
      </c>
      <c r="J252" s="556" t="s">
        <v>2222</v>
      </c>
      <c r="K252" s="556" t="s">
        <v>785</v>
      </c>
    </row>
    <row r="253" spans="1:11" ht="15" thickBot="1" x14ac:dyDescent="0.35">
      <c r="A253" s="4" t="s">
        <v>3358</v>
      </c>
      <c r="B253" s="3" t="s">
        <v>283</v>
      </c>
      <c r="C253" s="556" t="s">
        <v>257</v>
      </c>
      <c r="D253" s="557">
        <v>13326</v>
      </c>
      <c r="E253" s="556" t="s">
        <v>1659</v>
      </c>
      <c r="F253" s="556" t="s">
        <v>1339</v>
      </c>
      <c r="G253" s="556" t="s">
        <v>985</v>
      </c>
      <c r="H253" s="556" t="s">
        <v>460</v>
      </c>
      <c r="I253" s="556" t="s">
        <v>2060</v>
      </c>
      <c r="J253" s="556" t="s">
        <v>2224</v>
      </c>
      <c r="K253" s="556" t="s">
        <v>983</v>
      </c>
    </row>
    <row r="254" spans="1:11" ht="15" thickBot="1" x14ac:dyDescent="0.35">
      <c r="A254" s="4" t="s">
        <v>3359</v>
      </c>
      <c r="B254" s="3" t="s">
        <v>284</v>
      </c>
      <c r="C254" s="556" t="s">
        <v>257</v>
      </c>
      <c r="D254" s="557">
        <v>25692</v>
      </c>
      <c r="E254" s="556" t="s">
        <v>1464</v>
      </c>
      <c r="F254" s="556" t="s">
        <v>1464</v>
      </c>
      <c r="G254" s="556" t="s">
        <v>2063</v>
      </c>
      <c r="H254" s="556" t="s">
        <v>460</v>
      </c>
      <c r="I254" s="556" t="s">
        <v>2060</v>
      </c>
      <c r="J254" s="556" t="s">
        <v>785</v>
      </c>
      <c r="K254" s="556" t="s">
        <v>785</v>
      </c>
    </row>
    <row r="255" spans="1:11" ht="15" thickBot="1" x14ac:dyDescent="0.35">
      <c r="A255" s="4" t="s">
        <v>3360</v>
      </c>
      <c r="B255" s="3" t="s">
        <v>285</v>
      </c>
      <c r="C255" s="556" t="s">
        <v>257</v>
      </c>
      <c r="D255" s="557">
        <v>15959</v>
      </c>
      <c r="E255" s="556" t="s">
        <v>2239</v>
      </c>
      <c r="F255" s="556" t="s">
        <v>1172</v>
      </c>
      <c r="G255" s="556" t="s">
        <v>2059</v>
      </c>
      <c r="H255" s="556" t="s">
        <v>461</v>
      </c>
      <c r="I255" s="556" t="s">
        <v>34</v>
      </c>
      <c r="J255" s="556" t="s">
        <v>34</v>
      </c>
      <c r="K255" s="556" t="s">
        <v>461</v>
      </c>
    </row>
    <row r="256" spans="1:11" ht="15" thickBot="1" x14ac:dyDescent="0.35">
      <c r="A256" s="4" t="s">
        <v>3361</v>
      </c>
      <c r="B256" s="3" t="s">
        <v>286</v>
      </c>
      <c r="C256" s="556" t="s">
        <v>257</v>
      </c>
      <c r="D256" s="557">
        <v>21165</v>
      </c>
      <c r="E256" s="556" t="s">
        <v>1493</v>
      </c>
      <c r="F256" s="556" t="s">
        <v>1225</v>
      </c>
      <c r="G256" s="556" t="s">
        <v>975</v>
      </c>
      <c r="H256" s="556" t="s">
        <v>461</v>
      </c>
      <c r="I256" s="556" t="s">
        <v>34</v>
      </c>
      <c r="J256" s="556" t="s">
        <v>34</v>
      </c>
      <c r="K256" s="556" t="s">
        <v>785</v>
      </c>
    </row>
    <row r="257" spans="1:11" ht="15" thickBot="1" x14ac:dyDescent="0.35">
      <c r="A257" s="4" t="s">
        <v>3362</v>
      </c>
      <c r="B257" s="3" t="s">
        <v>287</v>
      </c>
      <c r="C257" s="556" t="s">
        <v>257</v>
      </c>
      <c r="D257" s="557">
        <v>22423</v>
      </c>
      <c r="E257" s="556" t="s">
        <v>2244</v>
      </c>
      <c r="F257" s="556" t="s">
        <v>1149</v>
      </c>
      <c r="G257" s="556" t="s">
        <v>975</v>
      </c>
      <c r="H257" s="556" t="s">
        <v>460</v>
      </c>
      <c r="I257" s="556" t="s">
        <v>2060</v>
      </c>
      <c r="J257" s="556" t="s">
        <v>785</v>
      </c>
      <c r="K257" s="556" t="s">
        <v>785</v>
      </c>
    </row>
    <row r="258" spans="1:11" ht="15" thickBot="1" x14ac:dyDescent="0.35">
      <c r="A258" s="4" t="s">
        <v>3363</v>
      </c>
      <c r="B258" s="3" t="s">
        <v>288</v>
      </c>
      <c r="C258" s="556" t="s">
        <v>257</v>
      </c>
      <c r="D258" s="557">
        <v>14236</v>
      </c>
      <c r="E258" s="556" t="s">
        <v>2248</v>
      </c>
      <c r="F258" s="556" t="s">
        <v>1149</v>
      </c>
      <c r="G258" s="556" t="s">
        <v>2084</v>
      </c>
      <c r="H258" s="556" t="s">
        <v>460</v>
      </c>
      <c r="I258" s="556" t="s">
        <v>2060</v>
      </c>
      <c r="J258" s="556" t="s">
        <v>2249</v>
      </c>
      <c r="K258" s="556" t="s">
        <v>785</v>
      </c>
    </row>
    <row r="259" spans="1:11" ht="15" thickBot="1" x14ac:dyDescent="0.35">
      <c r="A259" s="4" t="s">
        <v>3364</v>
      </c>
      <c r="B259" s="3" t="s">
        <v>290</v>
      </c>
      <c r="C259" s="556" t="s">
        <v>257</v>
      </c>
      <c r="D259" s="557">
        <v>24587</v>
      </c>
      <c r="E259" s="556" t="s">
        <v>1508</v>
      </c>
      <c r="F259" s="556" t="s">
        <v>1134</v>
      </c>
      <c r="G259" s="556" t="s">
        <v>2082</v>
      </c>
      <c r="H259" s="556" t="s">
        <v>460</v>
      </c>
      <c r="I259" s="556" t="s">
        <v>2060</v>
      </c>
      <c r="J259" s="556" t="s">
        <v>2252</v>
      </c>
      <c r="K259" s="556" t="s">
        <v>34</v>
      </c>
    </row>
    <row r="260" spans="1:11" ht="15" thickBot="1" x14ac:dyDescent="0.35">
      <c r="A260" s="4" t="s">
        <v>3365</v>
      </c>
      <c r="B260" s="3" t="s">
        <v>291</v>
      </c>
      <c r="C260" s="556" t="s">
        <v>257</v>
      </c>
      <c r="D260" s="557">
        <v>13233</v>
      </c>
      <c r="E260" s="556" t="s">
        <v>2195</v>
      </c>
      <c r="F260" s="556" t="s">
        <v>1362</v>
      </c>
      <c r="G260" s="556" t="s">
        <v>985</v>
      </c>
      <c r="H260" s="556" t="s">
        <v>460</v>
      </c>
      <c r="I260" s="556" t="s">
        <v>2060</v>
      </c>
      <c r="J260" s="556" t="s">
        <v>2255</v>
      </c>
      <c r="K260" s="556" t="s">
        <v>460</v>
      </c>
    </row>
    <row r="261" spans="1:11" ht="15" thickBot="1" x14ac:dyDescent="0.35">
      <c r="A261" s="4" t="s">
        <v>3366</v>
      </c>
      <c r="B261" s="3" t="s">
        <v>292</v>
      </c>
      <c r="C261" s="556" t="s">
        <v>257</v>
      </c>
      <c r="D261" s="557">
        <v>16422</v>
      </c>
      <c r="E261" s="556" t="s">
        <v>2256</v>
      </c>
      <c r="F261" s="556" t="s">
        <v>1075</v>
      </c>
      <c r="G261" s="556" t="s">
        <v>975</v>
      </c>
      <c r="H261" s="556" t="s">
        <v>460</v>
      </c>
      <c r="I261" s="556" t="s">
        <v>2060</v>
      </c>
      <c r="J261" s="556" t="s">
        <v>2102</v>
      </c>
      <c r="K261" s="556" t="s">
        <v>983</v>
      </c>
    </row>
    <row r="262" spans="1:11" ht="15" thickBot="1" x14ac:dyDescent="0.35">
      <c r="A262" s="4" t="s">
        <v>3367</v>
      </c>
      <c r="B262" s="3" t="s">
        <v>293</v>
      </c>
      <c r="C262" s="556" t="s">
        <v>257</v>
      </c>
      <c r="D262" s="557">
        <v>19202</v>
      </c>
      <c r="E262" s="556" t="s">
        <v>1530</v>
      </c>
      <c r="F262" s="556" t="s">
        <v>1075</v>
      </c>
      <c r="G262" s="556" t="s">
        <v>975</v>
      </c>
      <c r="H262" s="556" t="s">
        <v>460</v>
      </c>
      <c r="I262" s="556" t="s">
        <v>2060</v>
      </c>
      <c r="J262" s="556" t="s">
        <v>2214</v>
      </c>
      <c r="K262" s="556" t="s">
        <v>983</v>
      </c>
    </row>
    <row r="263" spans="1:11" ht="15" thickBot="1" x14ac:dyDescent="0.35">
      <c r="A263" s="4" t="s">
        <v>3368</v>
      </c>
      <c r="B263" s="3" t="s">
        <v>294</v>
      </c>
      <c r="C263" s="556" t="s">
        <v>257</v>
      </c>
      <c r="D263" s="557">
        <v>23088</v>
      </c>
      <c r="E263" s="556" t="s">
        <v>1537</v>
      </c>
      <c r="F263" s="556" t="s">
        <v>1075</v>
      </c>
      <c r="G263" s="556" t="s">
        <v>2078</v>
      </c>
      <c r="H263" s="556" t="s">
        <v>461</v>
      </c>
      <c r="I263" s="556" t="s">
        <v>34</v>
      </c>
      <c r="J263" s="556" t="s">
        <v>34</v>
      </c>
      <c r="K263" s="556" t="s">
        <v>460</v>
      </c>
    </row>
    <row r="264" spans="1:11" ht="15" thickBot="1" x14ac:dyDescent="0.35">
      <c r="A264" s="4" t="s">
        <v>3369</v>
      </c>
      <c r="B264" s="3" t="s">
        <v>295</v>
      </c>
      <c r="C264" s="556" t="s">
        <v>257</v>
      </c>
      <c r="D264" s="557">
        <v>15322</v>
      </c>
      <c r="E264" s="556" t="s">
        <v>2266</v>
      </c>
      <c r="F264" s="556" t="s">
        <v>1546</v>
      </c>
      <c r="G264" s="556" t="s">
        <v>2071</v>
      </c>
      <c r="H264" s="556" t="s">
        <v>461</v>
      </c>
      <c r="I264" s="556" t="s">
        <v>34</v>
      </c>
      <c r="J264" s="556" t="s">
        <v>34</v>
      </c>
      <c r="K264" s="556" t="s">
        <v>34</v>
      </c>
    </row>
    <row r="265" spans="1:11" ht="15" thickBot="1" x14ac:dyDescent="0.35">
      <c r="A265" s="4" t="s">
        <v>3370</v>
      </c>
      <c r="B265" s="3" t="s">
        <v>296</v>
      </c>
      <c r="C265" s="556" t="s">
        <v>257</v>
      </c>
      <c r="D265" s="557">
        <v>23096</v>
      </c>
      <c r="E265" s="556" t="s">
        <v>2267</v>
      </c>
      <c r="F265" s="556" t="s">
        <v>1111</v>
      </c>
      <c r="G265" s="556" t="s">
        <v>985</v>
      </c>
      <c r="H265" s="556" t="s">
        <v>460</v>
      </c>
      <c r="I265" s="556" t="s">
        <v>2060</v>
      </c>
      <c r="J265" s="556" t="s">
        <v>2102</v>
      </c>
      <c r="K265" s="556" t="s">
        <v>460</v>
      </c>
    </row>
    <row r="266" spans="1:11" ht="15" thickBot="1" x14ac:dyDescent="0.35">
      <c r="A266" s="4" t="s">
        <v>3371</v>
      </c>
      <c r="B266" s="3" t="s">
        <v>297</v>
      </c>
      <c r="C266" s="556" t="s">
        <v>257</v>
      </c>
      <c r="D266" s="557">
        <v>21871</v>
      </c>
      <c r="E266" s="556" t="s">
        <v>1127</v>
      </c>
      <c r="F266" s="556" t="s">
        <v>1127</v>
      </c>
      <c r="G266" s="556" t="s">
        <v>985</v>
      </c>
      <c r="H266" s="556" t="s">
        <v>460</v>
      </c>
      <c r="I266" s="556" t="s">
        <v>2060</v>
      </c>
      <c r="J266" s="556" t="s">
        <v>2276</v>
      </c>
      <c r="K266" s="556" t="s">
        <v>983</v>
      </c>
    </row>
    <row r="267" spans="1:11" ht="15" thickBot="1" x14ac:dyDescent="0.35">
      <c r="A267" s="4" t="s">
        <v>3372</v>
      </c>
      <c r="B267" s="3" t="s">
        <v>298</v>
      </c>
      <c r="C267" s="556" t="s">
        <v>257</v>
      </c>
      <c r="D267" s="557">
        <v>13600</v>
      </c>
      <c r="E267" s="556" t="s">
        <v>2279</v>
      </c>
      <c r="F267" s="556" t="s">
        <v>1428</v>
      </c>
      <c r="G267" s="556" t="s">
        <v>2065</v>
      </c>
      <c r="H267" s="556" t="s">
        <v>461</v>
      </c>
      <c r="I267" s="556" t="s">
        <v>34</v>
      </c>
      <c r="J267" s="556" t="s">
        <v>34</v>
      </c>
      <c r="K267" s="556" t="s">
        <v>460</v>
      </c>
    </row>
    <row r="268" spans="1:11" ht="15" thickBot="1" x14ac:dyDescent="0.35">
      <c r="A268" s="4" t="s">
        <v>3373</v>
      </c>
      <c r="B268" s="3" t="s">
        <v>299</v>
      </c>
      <c r="C268" s="556" t="s">
        <v>257</v>
      </c>
      <c r="D268" s="557">
        <v>17153</v>
      </c>
      <c r="E268" s="556" t="s">
        <v>1589</v>
      </c>
      <c r="F268" s="556" t="s">
        <v>1589</v>
      </c>
      <c r="G268" s="556" t="s">
        <v>2071</v>
      </c>
      <c r="H268" s="556" t="s">
        <v>461</v>
      </c>
      <c r="I268" s="556" t="s">
        <v>34</v>
      </c>
      <c r="J268" s="556" t="s">
        <v>34</v>
      </c>
      <c r="K268" s="556" t="s">
        <v>785</v>
      </c>
    </row>
    <row r="269" spans="1:11" ht="15" thickBot="1" x14ac:dyDescent="0.35">
      <c r="A269" s="4" t="s">
        <v>3374</v>
      </c>
      <c r="B269" s="3" t="s">
        <v>300</v>
      </c>
      <c r="C269" s="556" t="s">
        <v>257</v>
      </c>
      <c r="D269" s="557">
        <v>25369</v>
      </c>
      <c r="E269" s="556" t="s">
        <v>2293</v>
      </c>
      <c r="F269" s="556" t="s">
        <v>1149</v>
      </c>
      <c r="G269" s="556" t="s">
        <v>975</v>
      </c>
      <c r="H269" s="556" t="s">
        <v>460</v>
      </c>
      <c r="I269" s="556" t="s">
        <v>2060</v>
      </c>
      <c r="J269" s="556" t="s">
        <v>2294</v>
      </c>
      <c r="K269" s="556" t="s">
        <v>983</v>
      </c>
    </row>
    <row r="270" spans="1:11" ht="15" thickBot="1" x14ac:dyDescent="0.35">
      <c r="A270" s="4" t="s">
        <v>3375</v>
      </c>
      <c r="B270" s="3" t="s">
        <v>301</v>
      </c>
      <c r="C270" s="556" t="s">
        <v>257</v>
      </c>
      <c r="D270" s="557">
        <v>22258</v>
      </c>
      <c r="E270" s="556" t="s">
        <v>2299</v>
      </c>
      <c r="F270" s="556" t="s">
        <v>1174</v>
      </c>
      <c r="G270" s="556" t="s">
        <v>2073</v>
      </c>
      <c r="H270" s="556" t="s">
        <v>460</v>
      </c>
      <c r="I270" s="556" t="s">
        <v>2060</v>
      </c>
      <c r="J270" s="556" t="s">
        <v>2300</v>
      </c>
      <c r="K270" s="556" t="s">
        <v>460</v>
      </c>
    </row>
    <row r="271" spans="1:11" ht="15" thickBot="1" x14ac:dyDescent="0.35">
      <c r="A271" s="4" t="s">
        <v>3376</v>
      </c>
      <c r="B271" s="3" t="s">
        <v>302</v>
      </c>
      <c r="C271" s="556" t="s">
        <v>257</v>
      </c>
      <c r="D271" s="557">
        <v>14545</v>
      </c>
      <c r="E271" s="556" t="s">
        <v>2306</v>
      </c>
      <c r="F271" s="556" t="s">
        <v>1075</v>
      </c>
      <c r="G271" s="556" t="s">
        <v>975</v>
      </c>
      <c r="H271" s="556" t="s">
        <v>461</v>
      </c>
      <c r="I271" s="556" t="s">
        <v>34</v>
      </c>
      <c r="J271" s="556" t="s">
        <v>34</v>
      </c>
      <c r="K271" s="556" t="s">
        <v>34</v>
      </c>
    </row>
    <row r="272" spans="1:11" ht="15" thickBot="1" x14ac:dyDescent="0.35">
      <c r="A272" s="4" t="s">
        <v>3377</v>
      </c>
      <c r="B272" s="3" t="s">
        <v>303</v>
      </c>
      <c r="C272" s="556" t="s">
        <v>257</v>
      </c>
      <c r="D272" s="557">
        <v>13452</v>
      </c>
      <c r="E272" s="556" t="s">
        <v>2308</v>
      </c>
      <c r="F272" s="556" t="s">
        <v>1134</v>
      </c>
      <c r="G272" s="556" t="s">
        <v>2084</v>
      </c>
      <c r="H272" s="556" t="s">
        <v>460</v>
      </c>
      <c r="I272" s="556" t="s">
        <v>2060</v>
      </c>
      <c r="J272" s="556" t="s">
        <v>2309</v>
      </c>
      <c r="K272" s="556" t="s">
        <v>461</v>
      </c>
    </row>
    <row r="273" spans="1:11" ht="15" thickBot="1" x14ac:dyDescent="0.35">
      <c r="A273" s="4" t="s">
        <v>3378</v>
      </c>
      <c r="B273" s="3" t="s">
        <v>304</v>
      </c>
      <c r="C273" s="556" t="s">
        <v>257</v>
      </c>
      <c r="D273" s="557">
        <v>22995</v>
      </c>
      <c r="E273" s="556" t="s">
        <v>1640</v>
      </c>
      <c r="F273" s="556" t="s">
        <v>1640</v>
      </c>
      <c r="G273" s="556" t="s">
        <v>2071</v>
      </c>
      <c r="H273" s="556" t="s">
        <v>461</v>
      </c>
      <c r="I273" s="556" t="s">
        <v>34</v>
      </c>
      <c r="J273" s="556" t="s">
        <v>34</v>
      </c>
      <c r="K273" s="556" t="s">
        <v>983</v>
      </c>
    </row>
    <row r="274" spans="1:11" ht="15" thickBot="1" x14ac:dyDescent="0.35">
      <c r="A274" s="4" t="s">
        <v>3379</v>
      </c>
      <c r="B274" s="3" t="s">
        <v>305</v>
      </c>
      <c r="C274" s="556" t="s">
        <v>257</v>
      </c>
      <c r="D274" s="557">
        <v>14948</v>
      </c>
      <c r="E274" s="556" t="s">
        <v>2322</v>
      </c>
      <c r="F274" s="556" t="s">
        <v>1094</v>
      </c>
      <c r="G274" s="556" t="s">
        <v>2059</v>
      </c>
      <c r="H274" s="556" t="s">
        <v>460</v>
      </c>
      <c r="I274" s="556" t="s">
        <v>2060</v>
      </c>
      <c r="J274" s="556" t="s">
        <v>2323</v>
      </c>
      <c r="K274" s="556" t="s">
        <v>983</v>
      </c>
    </row>
    <row r="275" spans="1:11" ht="15" thickBot="1" x14ac:dyDescent="0.35">
      <c r="A275" s="4" t="s">
        <v>3380</v>
      </c>
      <c r="B275" s="3" t="s">
        <v>306</v>
      </c>
      <c r="C275" s="556" t="s">
        <v>257</v>
      </c>
      <c r="D275" s="557">
        <v>18393</v>
      </c>
      <c r="E275" s="556" t="s">
        <v>1657</v>
      </c>
      <c r="F275" s="556" t="s">
        <v>1174</v>
      </c>
      <c r="G275" s="556" t="s">
        <v>2073</v>
      </c>
      <c r="H275" s="556" t="s">
        <v>460</v>
      </c>
      <c r="I275" s="556" t="s">
        <v>2060</v>
      </c>
      <c r="J275" s="556" t="s">
        <v>2326</v>
      </c>
      <c r="K275" s="556" t="s">
        <v>460</v>
      </c>
    </row>
    <row r="276" spans="1:11" ht="15" thickBot="1" x14ac:dyDescent="0.35">
      <c r="A276" s="4" t="s">
        <v>3381</v>
      </c>
      <c r="B276" s="3" t="s">
        <v>307</v>
      </c>
      <c r="C276" s="556" t="s">
        <v>257</v>
      </c>
      <c r="D276" s="557">
        <v>14384</v>
      </c>
      <c r="E276" s="556" t="s">
        <v>1667</v>
      </c>
      <c r="F276" s="556" t="s">
        <v>1666</v>
      </c>
      <c r="G276" s="556" t="s">
        <v>2065</v>
      </c>
      <c r="H276" s="556" t="s">
        <v>460</v>
      </c>
      <c r="I276" s="556" t="s">
        <v>2060</v>
      </c>
      <c r="J276" s="556" t="s">
        <v>2330</v>
      </c>
      <c r="K276" s="556" t="s">
        <v>983</v>
      </c>
    </row>
    <row r="277" spans="1:11" ht="15" thickBot="1" x14ac:dyDescent="0.35">
      <c r="A277" s="4" t="s">
        <v>3382</v>
      </c>
      <c r="B277" s="3" t="s">
        <v>308</v>
      </c>
      <c r="C277" s="556" t="s">
        <v>257</v>
      </c>
      <c r="D277" s="557">
        <v>17511</v>
      </c>
      <c r="E277" s="556" t="s">
        <v>1670</v>
      </c>
      <c r="F277" s="556" t="s">
        <v>1669</v>
      </c>
      <c r="G277" s="556" t="s">
        <v>2059</v>
      </c>
      <c r="H277" s="556" t="s">
        <v>460</v>
      </c>
      <c r="I277" s="556" t="s">
        <v>2060</v>
      </c>
      <c r="J277" s="556" t="s">
        <v>2115</v>
      </c>
      <c r="K277" s="556" t="s">
        <v>460</v>
      </c>
    </row>
    <row r="278" spans="1:11" ht="15" thickBot="1" x14ac:dyDescent="0.35">
      <c r="A278" s="4" t="s">
        <v>3383</v>
      </c>
      <c r="B278" s="3" t="s">
        <v>309</v>
      </c>
      <c r="C278" s="556" t="s">
        <v>257</v>
      </c>
      <c r="D278" s="557">
        <v>15736</v>
      </c>
      <c r="E278" s="556" t="s">
        <v>1672</v>
      </c>
      <c r="F278" s="556" t="s">
        <v>1075</v>
      </c>
      <c r="G278" s="556" t="s">
        <v>975</v>
      </c>
      <c r="H278" s="556" t="s">
        <v>460</v>
      </c>
      <c r="I278" s="556" t="s">
        <v>2060</v>
      </c>
      <c r="J278" s="556" t="s">
        <v>2332</v>
      </c>
      <c r="K278" s="556" t="s">
        <v>983</v>
      </c>
    </row>
    <row r="279" spans="1:11" ht="15" thickBot="1" x14ac:dyDescent="0.35">
      <c r="A279" s="4" t="s">
        <v>3384</v>
      </c>
      <c r="B279" s="3" t="s">
        <v>310</v>
      </c>
      <c r="C279" s="556" t="s">
        <v>257</v>
      </c>
      <c r="D279" s="557">
        <v>13097</v>
      </c>
      <c r="E279" s="556" t="s">
        <v>2333</v>
      </c>
      <c r="F279" s="556" t="s">
        <v>1661</v>
      </c>
      <c r="G279" s="556" t="s">
        <v>2071</v>
      </c>
      <c r="H279" s="556" t="s">
        <v>460</v>
      </c>
      <c r="I279" s="556" t="s">
        <v>2060</v>
      </c>
      <c r="J279" s="556" t="s">
        <v>2334</v>
      </c>
      <c r="K279" s="556" t="s">
        <v>34</v>
      </c>
    </row>
    <row r="280" spans="1:11" ht="15" thickBot="1" x14ac:dyDescent="0.35">
      <c r="A280" s="4" t="s">
        <v>3385</v>
      </c>
      <c r="B280" s="3" t="s">
        <v>311</v>
      </c>
      <c r="C280" s="556" t="s">
        <v>257</v>
      </c>
      <c r="D280" s="557">
        <v>22857</v>
      </c>
      <c r="E280" s="556" t="s">
        <v>2337</v>
      </c>
      <c r="F280" s="556" t="s">
        <v>1134</v>
      </c>
      <c r="G280" s="556" t="s">
        <v>2084</v>
      </c>
      <c r="H280" s="556" t="s">
        <v>460</v>
      </c>
      <c r="I280" s="556" t="s">
        <v>2060</v>
      </c>
      <c r="J280" s="556" t="s">
        <v>2338</v>
      </c>
      <c r="K280" s="556" t="s">
        <v>983</v>
      </c>
    </row>
    <row r="281" spans="1:11" ht="15" thickBot="1" x14ac:dyDescent="0.35">
      <c r="A281" s="4" t="s">
        <v>3386</v>
      </c>
      <c r="B281" s="3" t="s">
        <v>312</v>
      </c>
      <c r="C281" s="556" t="s">
        <v>257</v>
      </c>
      <c r="D281" s="557">
        <v>25686</v>
      </c>
      <c r="E281" s="556" t="s">
        <v>1704</v>
      </c>
      <c r="F281" s="556" t="s">
        <v>1174</v>
      </c>
      <c r="G281" s="556" t="s">
        <v>2073</v>
      </c>
      <c r="H281" s="556" t="s">
        <v>460</v>
      </c>
      <c r="I281" s="556" t="s">
        <v>2060</v>
      </c>
      <c r="J281" s="556" t="s">
        <v>525</v>
      </c>
      <c r="K281" s="556" t="s">
        <v>460</v>
      </c>
    </row>
    <row r="282" spans="1:11" ht="15" thickBot="1" x14ac:dyDescent="0.35">
      <c r="A282" s="4" t="s">
        <v>3387</v>
      </c>
      <c r="B282" s="3" t="s">
        <v>313</v>
      </c>
      <c r="C282" s="556" t="s">
        <v>257</v>
      </c>
      <c r="D282" s="557">
        <v>11448</v>
      </c>
      <c r="E282" s="556" t="s">
        <v>2352</v>
      </c>
      <c r="F282" s="556" t="s">
        <v>1726</v>
      </c>
      <c r="G282" s="556" t="s">
        <v>2063</v>
      </c>
      <c r="H282" s="556" t="s">
        <v>461</v>
      </c>
      <c r="I282" s="556" t="s">
        <v>34</v>
      </c>
      <c r="J282" s="556" t="s">
        <v>34</v>
      </c>
      <c r="K282" s="556" t="s">
        <v>460</v>
      </c>
    </row>
    <row r="283" spans="1:11" ht="15" thickBot="1" x14ac:dyDescent="0.35">
      <c r="A283" s="4" t="s">
        <v>3388</v>
      </c>
      <c r="B283" s="3" t="s">
        <v>314</v>
      </c>
      <c r="C283" s="556" t="s">
        <v>257</v>
      </c>
      <c r="D283" s="557">
        <v>24164</v>
      </c>
      <c r="E283" s="556" t="s">
        <v>2358</v>
      </c>
      <c r="F283" s="556" t="s">
        <v>1735</v>
      </c>
      <c r="G283" s="556" t="s">
        <v>2069</v>
      </c>
      <c r="H283" s="556" t="s">
        <v>460</v>
      </c>
      <c r="I283" s="556" t="s">
        <v>2060</v>
      </c>
      <c r="J283" s="556" t="s">
        <v>2359</v>
      </c>
      <c r="K283" s="556" t="s">
        <v>983</v>
      </c>
    </row>
    <row r="284" spans="1:11" ht="15" thickBot="1" x14ac:dyDescent="0.35">
      <c r="A284" s="4" t="s">
        <v>3389</v>
      </c>
      <c r="B284" s="3" t="s">
        <v>315</v>
      </c>
      <c r="C284" s="556" t="s">
        <v>257</v>
      </c>
      <c r="D284" s="557">
        <v>14230</v>
      </c>
      <c r="E284" s="556" t="s">
        <v>1735</v>
      </c>
      <c r="F284" s="556" t="s">
        <v>1106</v>
      </c>
      <c r="G284" s="556" t="s">
        <v>2073</v>
      </c>
      <c r="H284" s="556" t="s">
        <v>460</v>
      </c>
      <c r="I284" s="556" t="s">
        <v>2060</v>
      </c>
      <c r="J284" s="556" t="s">
        <v>2360</v>
      </c>
      <c r="K284" s="556" t="s">
        <v>460</v>
      </c>
    </row>
    <row r="285" spans="1:11" ht="15" thickBot="1" x14ac:dyDescent="0.35">
      <c r="A285" s="4" t="s">
        <v>3390</v>
      </c>
      <c r="B285" s="3" t="s">
        <v>316</v>
      </c>
      <c r="C285" s="556" t="s">
        <v>257</v>
      </c>
      <c r="D285" s="557">
        <v>20526</v>
      </c>
      <c r="E285" s="556" t="s">
        <v>2361</v>
      </c>
      <c r="F285" s="556" t="s">
        <v>1075</v>
      </c>
      <c r="G285" s="556" t="s">
        <v>975</v>
      </c>
      <c r="H285" s="556" t="s">
        <v>461</v>
      </c>
      <c r="I285" s="556" t="s">
        <v>34</v>
      </c>
      <c r="J285" s="556" t="s">
        <v>34</v>
      </c>
      <c r="K285" s="556" t="s">
        <v>785</v>
      </c>
    </row>
    <row r="286" spans="1:11" ht="15" thickBot="1" x14ac:dyDescent="0.35">
      <c r="A286" s="4" t="s">
        <v>3391</v>
      </c>
      <c r="B286" s="3" t="s">
        <v>317</v>
      </c>
      <c r="C286" s="556" t="s">
        <v>257</v>
      </c>
      <c r="D286" s="557">
        <v>13579</v>
      </c>
      <c r="E286" s="556" t="s">
        <v>1748</v>
      </c>
      <c r="F286" s="556" t="s">
        <v>1512</v>
      </c>
      <c r="G286" s="556" t="s">
        <v>2073</v>
      </c>
      <c r="H286" s="556" t="s">
        <v>460</v>
      </c>
      <c r="I286" s="556" t="s">
        <v>2060</v>
      </c>
      <c r="J286" s="556" t="s">
        <v>2367</v>
      </c>
      <c r="K286" s="556" t="s">
        <v>983</v>
      </c>
    </row>
    <row r="287" spans="1:11" ht="15" thickBot="1" x14ac:dyDescent="0.35">
      <c r="A287" s="4" t="s">
        <v>3392</v>
      </c>
      <c r="B287" s="3" t="s">
        <v>318</v>
      </c>
      <c r="C287" s="556" t="s">
        <v>257</v>
      </c>
      <c r="D287" s="557">
        <v>14568</v>
      </c>
      <c r="E287" s="556" t="s">
        <v>2372</v>
      </c>
      <c r="F287" s="556" t="s">
        <v>1092</v>
      </c>
      <c r="G287" s="556" t="s">
        <v>2069</v>
      </c>
      <c r="H287" s="556" t="s">
        <v>460</v>
      </c>
      <c r="I287" s="556" t="s">
        <v>2060</v>
      </c>
      <c r="J287" s="556" t="s">
        <v>2373</v>
      </c>
      <c r="K287" s="556" t="s">
        <v>460</v>
      </c>
    </row>
    <row r="288" spans="1:11" ht="15" thickBot="1" x14ac:dyDescent="0.35">
      <c r="A288" s="4" t="s">
        <v>3393</v>
      </c>
      <c r="B288" s="3" t="s">
        <v>319</v>
      </c>
      <c r="C288" s="556" t="s">
        <v>257</v>
      </c>
      <c r="D288" s="557">
        <v>12798</v>
      </c>
      <c r="E288" s="556" t="s">
        <v>1247</v>
      </c>
      <c r="F288" s="556" t="s">
        <v>1247</v>
      </c>
      <c r="G288" s="556" t="s">
        <v>2065</v>
      </c>
      <c r="H288" s="556" t="s">
        <v>460</v>
      </c>
      <c r="I288" s="556" t="s">
        <v>2060</v>
      </c>
      <c r="J288" s="556" t="s">
        <v>2383</v>
      </c>
      <c r="K288" s="556" t="s">
        <v>461</v>
      </c>
    </row>
    <row r="289" spans="1:11" ht="15" thickBot="1" x14ac:dyDescent="0.35">
      <c r="A289" s="4" t="s">
        <v>3394</v>
      </c>
      <c r="B289" s="3" t="s">
        <v>320</v>
      </c>
      <c r="C289" s="556" t="s">
        <v>257</v>
      </c>
      <c r="D289" s="557">
        <v>13912</v>
      </c>
      <c r="E289" s="556" t="s">
        <v>2384</v>
      </c>
      <c r="F289" s="556" t="s">
        <v>1127</v>
      </c>
      <c r="G289" s="556" t="s">
        <v>2059</v>
      </c>
      <c r="H289" s="556" t="s">
        <v>461</v>
      </c>
      <c r="I289" s="556" t="s">
        <v>34</v>
      </c>
      <c r="J289" s="556" t="s">
        <v>34</v>
      </c>
      <c r="K289" s="556" t="s">
        <v>460</v>
      </c>
    </row>
    <row r="290" spans="1:11" ht="15" thickBot="1" x14ac:dyDescent="0.35">
      <c r="A290" s="4" t="s">
        <v>3395</v>
      </c>
      <c r="B290" s="3" t="s">
        <v>321</v>
      </c>
      <c r="C290" s="556" t="s">
        <v>257</v>
      </c>
      <c r="D290" s="557">
        <v>14878</v>
      </c>
      <c r="E290" s="556" t="s">
        <v>2386</v>
      </c>
      <c r="F290" s="556" t="s">
        <v>1793</v>
      </c>
      <c r="G290" s="556" t="s">
        <v>2069</v>
      </c>
      <c r="H290" s="556" t="s">
        <v>461</v>
      </c>
      <c r="I290" s="556" t="s">
        <v>34</v>
      </c>
      <c r="J290" s="556" t="s">
        <v>34</v>
      </c>
      <c r="K290" s="556" t="s">
        <v>460</v>
      </c>
    </row>
    <row r="291" spans="1:11" ht="15" thickBot="1" x14ac:dyDescent="0.35">
      <c r="A291" s="4" t="s">
        <v>3396</v>
      </c>
      <c r="B291" s="3" t="s">
        <v>322</v>
      </c>
      <c r="C291" s="556" t="s">
        <v>257</v>
      </c>
      <c r="D291" s="557">
        <v>12486</v>
      </c>
      <c r="E291" s="556" t="s">
        <v>2399</v>
      </c>
      <c r="F291" s="556" t="s">
        <v>1149</v>
      </c>
      <c r="G291" s="556" t="s">
        <v>975</v>
      </c>
      <c r="H291" s="556" t="s">
        <v>461</v>
      </c>
      <c r="I291" s="556" t="s">
        <v>34</v>
      </c>
      <c r="J291" s="556" t="s">
        <v>34</v>
      </c>
      <c r="K291" s="556" t="s">
        <v>461</v>
      </c>
    </row>
    <row r="292" spans="1:11" ht="15" thickBot="1" x14ac:dyDescent="0.35">
      <c r="A292" s="4" t="s">
        <v>3397</v>
      </c>
      <c r="B292" s="3" t="s">
        <v>323</v>
      </c>
      <c r="C292" s="556" t="s">
        <v>257</v>
      </c>
      <c r="D292" s="557">
        <v>16753</v>
      </c>
      <c r="E292" s="556" t="s">
        <v>2306</v>
      </c>
      <c r="F292" s="556" t="s">
        <v>1131</v>
      </c>
      <c r="G292" s="556" t="s">
        <v>975</v>
      </c>
      <c r="H292" s="556" t="s">
        <v>460</v>
      </c>
      <c r="I292" s="556" t="s">
        <v>2060</v>
      </c>
      <c r="J292" s="556" t="s">
        <v>2417</v>
      </c>
      <c r="K292" s="556" t="s">
        <v>983</v>
      </c>
    </row>
    <row r="293" spans="1:11" ht="15" thickBot="1" x14ac:dyDescent="0.35">
      <c r="A293" s="4" t="s">
        <v>3398</v>
      </c>
      <c r="B293" s="3" t="s">
        <v>324</v>
      </c>
      <c r="C293" s="556" t="s">
        <v>257</v>
      </c>
      <c r="D293" s="557">
        <v>14300</v>
      </c>
      <c r="E293" s="556" t="s">
        <v>1902</v>
      </c>
      <c r="F293" s="556" t="s">
        <v>1111</v>
      </c>
      <c r="G293" s="556" t="s">
        <v>985</v>
      </c>
      <c r="H293" s="556" t="s">
        <v>460</v>
      </c>
      <c r="I293" s="556" t="s">
        <v>2060</v>
      </c>
      <c r="J293" s="556" t="s">
        <v>2438</v>
      </c>
      <c r="K293" s="556" t="s">
        <v>34</v>
      </c>
    </row>
    <row r="294" spans="1:11" ht="15" thickBot="1" x14ac:dyDescent="0.35">
      <c r="A294" s="4" t="s">
        <v>3399</v>
      </c>
      <c r="B294" s="3" t="s">
        <v>325</v>
      </c>
      <c r="C294" s="556" t="s">
        <v>257</v>
      </c>
      <c r="D294" s="557">
        <v>13940</v>
      </c>
      <c r="E294" s="556" t="s">
        <v>2439</v>
      </c>
      <c r="F294" s="556" t="s">
        <v>1075</v>
      </c>
      <c r="G294" s="556" t="s">
        <v>975</v>
      </c>
      <c r="H294" s="556" t="s">
        <v>460</v>
      </c>
      <c r="I294" s="556" t="s">
        <v>2060</v>
      </c>
      <c r="J294" s="556" t="s">
        <v>2104</v>
      </c>
      <c r="K294" s="556" t="s">
        <v>785</v>
      </c>
    </row>
    <row r="295" spans="1:11" ht="15" thickBot="1" x14ac:dyDescent="0.35">
      <c r="A295" s="4" t="s">
        <v>3400</v>
      </c>
      <c r="B295" s="3" t="s">
        <v>326</v>
      </c>
      <c r="C295" s="556" t="s">
        <v>257</v>
      </c>
      <c r="D295" s="557">
        <v>17937</v>
      </c>
      <c r="E295" s="556" t="s">
        <v>1912</v>
      </c>
      <c r="F295" s="556" t="s">
        <v>1241</v>
      </c>
      <c r="G295" s="556" t="s">
        <v>2059</v>
      </c>
      <c r="H295" s="556" t="s">
        <v>460</v>
      </c>
      <c r="I295" s="556" t="s">
        <v>2060</v>
      </c>
      <c r="J295" s="556" t="s">
        <v>2443</v>
      </c>
      <c r="K295" s="556" t="s">
        <v>983</v>
      </c>
    </row>
    <row r="296" spans="1:11" ht="15" thickBot="1" x14ac:dyDescent="0.35">
      <c r="A296" s="4" t="s">
        <v>3401</v>
      </c>
      <c r="B296" s="3" t="s">
        <v>327</v>
      </c>
      <c r="C296" s="556" t="s">
        <v>257</v>
      </c>
      <c r="D296" s="557">
        <v>18134</v>
      </c>
      <c r="E296" s="556" t="s">
        <v>1930</v>
      </c>
      <c r="F296" s="556" t="s">
        <v>1079</v>
      </c>
      <c r="G296" s="556" t="s">
        <v>2059</v>
      </c>
      <c r="H296" s="556" t="s">
        <v>460</v>
      </c>
      <c r="I296" s="556" t="s">
        <v>2060</v>
      </c>
      <c r="J296" s="556" t="s">
        <v>2387</v>
      </c>
      <c r="K296" s="556" t="s">
        <v>983</v>
      </c>
    </row>
    <row r="297" spans="1:11" ht="15" thickBot="1" x14ac:dyDescent="0.35">
      <c r="A297" s="4" t="s">
        <v>3402</v>
      </c>
      <c r="B297" s="3" t="s">
        <v>328</v>
      </c>
      <c r="C297" s="556" t="s">
        <v>257</v>
      </c>
      <c r="D297" s="557">
        <v>16881</v>
      </c>
      <c r="E297" s="556" t="s">
        <v>2455</v>
      </c>
      <c r="F297" s="556" t="s">
        <v>1362</v>
      </c>
      <c r="G297" s="556" t="s">
        <v>985</v>
      </c>
      <c r="H297" s="556" t="s">
        <v>461</v>
      </c>
      <c r="I297" s="556" t="s">
        <v>34</v>
      </c>
      <c r="J297" s="556" t="s">
        <v>34</v>
      </c>
      <c r="K297" s="556" t="s">
        <v>461</v>
      </c>
    </row>
    <row r="298" spans="1:11" ht="15" thickBot="1" x14ac:dyDescent="0.35">
      <c r="A298" s="4" t="s">
        <v>3403</v>
      </c>
      <c r="B298" s="3" t="s">
        <v>329</v>
      </c>
      <c r="C298" s="556" t="s">
        <v>257</v>
      </c>
      <c r="D298" s="557">
        <v>14253</v>
      </c>
      <c r="E298" s="556" t="s">
        <v>2456</v>
      </c>
      <c r="F298" s="556" t="s">
        <v>1241</v>
      </c>
      <c r="G298" s="556" t="s">
        <v>2073</v>
      </c>
      <c r="H298" s="556" t="s">
        <v>460</v>
      </c>
      <c r="I298" s="556" t="s">
        <v>2060</v>
      </c>
      <c r="J298" s="556" t="s">
        <v>2457</v>
      </c>
      <c r="K298" s="556" t="s">
        <v>460</v>
      </c>
    </row>
    <row r="299" spans="1:11" ht="15" thickBot="1" x14ac:dyDescent="0.35">
      <c r="A299" s="4" t="s">
        <v>3404</v>
      </c>
      <c r="B299" s="3" t="s">
        <v>330</v>
      </c>
      <c r="C299" s="556" t="s">
        <v>257</v>
      </c>
      <c r="D299" s="557">
        <v>12238</v>
      </c>
      <c r="E299" s="556" t="s">
        <v>2464</v>
      </c>
      <c r="F299" s="556" t="s">
        <v>1145</v>
      </c>
      <c r="G299" s="556" t="s">
        <v>2073</v>
      </c>
      <c r="H299" s="556" t="s">
        <v>460</v>
      </c>
      <c r="I299" s="556" t="s">
        <v>2060</v>
      </c>
      <c r="J299" s="556" t="s">
        <v>537</v>
      </c>
      <c r="K299" s="556" t="s">
        <v>460</v>
      </c>
    </row>
    <row r="300" spans="1:11" ht="15" thickBot="1" x14ac:dyDescent="0.35">
      <c r="A300" s="4" t="s">
        <v>3405</v>
      </c>
      <c r="B300" s="3" t="s">
        <v>331</v>
      </c>
      <c r="C300" s="556" t="s">
        <v>257</v>
      </c>
      <c r="D300" s="557">
        <v>17593</v>
      </c>
      <c r="E300" s="556" t="s">
        <v>1149</v>
      </c>
      <c r="F300" s="556" t="s">
        <v>1149</v>
      </c>
      <c r="G300" s="556" t="s">
        <v>975</v>
      </c>
      <c r="H300" s="556" t="s">
        <v>460</v>
      </c>
      <c r="I300" s="556" t="s">
        <v>2060</v>
      </c>
      <c r="J300" s="556" t="s">
        <v>2408</v>
      </c>
      <c r="K300" s="556" t="s">
        <v>461</v>
      </c>
    </row>
    <row r="301" spans="1:11" ht="15" thickBot="1" x14ac:dyDescent="0.35">
      <c r="A301" s="4" t="s">
        <v>3406</v>
      </c>
      <c r="B301" s="3" t="s">
        <v>332</v>
      </c>
      <c r="C301" s="556" t="s">
        <v>257</v>
      </c>
      <c r="D301" s="557">
        <v>13498</v>
      </c>
      <c r="E301" s="556" t="s">
        <v>2489</v>
      </c>
      <c r="F301" s="556" t="s">
        <v>1075</v>
      </c>
      <c r="G301" s="556" t="s">
        <v>975</v>
      </c>
      <c r="H301" s="556" t="s">
        <v>460</v>
      </c>
      <c r="I301" s="556" t="s">
        <v>2060</v>
      </c>
      <c r="J301" s="556" t="s">
        <v>2490</v>
      </c>
      <c r="K301" s="556" t="s">
        <v>785</v>
      </c>
    </row>
    <row r="302" spans="1:11" ht="15" thickBot="1" x14ac:dyDescent="0.35">
      <c r="A302" s="4" t="s">
        <v>3289</v>
      </c>
      <c r="B302" s="3" t="s">
        <v>333</v>
      </c>
      <c r="C302" s="564" t="s">
        <v>334</v>
      </c>
      <c r="D302" s="565">
        <v>28283</v>
      </c>
      <c r="E302" s="564" t="s">
        <v>1112</v>
      </c>
      <c r="F302" s="564" t="s">
        <v>1111</v>
      </c>
      <c r="G302" s="564" t="s">
        <v>985</v>
      </c>
      <c r="H302" s="564" t="s">
        <v>460</v>
      </c>
      <c r="I302" s="564" t="s">
        <v>2060</v>
      </c>
      <c r="J302" s="564" t="s">
        <v>2075</v>
      </c>
      <c r="K302" s="564" t="s">
        <v>460</v>
      </c>
    </row>
    <row r="303" spans="1:11" ht="15" thickBot="1" x14ac:dyDescent="0.35">
      <c r="A303" s="4" t="s">
        <v>3290</v>
      </c>
      <c r="B303" s="3" t="s">
        <v>335</v>
      </c>
      <c r="C303" s="564" t="s">
        <v>334</v>
      </c>
      <c r="D303" s="565">
        <v>29598</v>
      </c>
      <c r="E303" s="564" t="s">
        <v>1123</v>
      </c>
      <c r="F303" s="564" t="s">
        <v>1123</v>
      </c>
      <c r="G303" s="564" t="s">
        <v>2065</v>
      </c>
      <c r="H303" s="564" t="s">
        <v>460</v>
      </c>
      <c r="I303" s="564" t="s">
        <v>2060</v>
      </c>
      <c r="J303" s="564" t="s">
        <v>2075</v>
      </c>
      <c r="K303" s="564" t="s">
        <v>461</v>
      </c>
    </row>
    <row r="304" spans="1:11" ht="15" thickBot="1" x14ac:dyDescent="0.35">
      <c r="A304" s="4" t="s">
        <v>3291</v>
      </c>
      <c r="B304" s="3" t="s">
        <v>336</v>
      </c>
      <c r="C304" s="564" t="s">
        <v>334</v>
      </c>
      <c r="D304" s="565">
        <v>35350</v>
      </c>
      <c r="E304" s="564" t="s">
        <v>2094</v>
      </c>
      <c r="F304" s="564" t="s">
        <v>1075</v>
      </c>
      <c r="G304" s="564" t="s">
        <v>975</v>
      </c>
      <c r="H304" s="564" t="s">
        <v>461</v>
      </c>
      <c r="I304" s="564" t="s">
        <v>34</v>
      </c>
      <c r="J304" s="564" t="s">
        <v>34</v>
      </c>
      <c r="K304" s="564" t="s">
        <v>460</v>
      </c>
    </row>
    <row r="305" spans="1:11" ht="15" thickBot="1" x14ac:dyDescent="0.35">
      <c r="A305" s="4" t="s">
        <v>3292</v>
      </c>
      <c r="B305" s="3" t="s">
        <v>337</v>
      </c>
      <c r="C305" s="564" t="s">
        <v>334</v>
      </c>
      <c r="D305" s="565">
        <v>42361</v>
      </c>
      <c r="E305" s="564" t="s">
        <v>2100</v>
      </c>
      <c r="F305" s="564" t="s">
        <v>1149</v>
      </c>
      <c r="G305" s="564" t="s">
        <v>975</v>
      </c>
      <c r="H305" s="564" t="s">
        <v>461</v>
      </c>
      <c r="I305" s="564" t="s">
        <v>34</v>
      </c>
      <c r="J305" s="564" t="s">
        <v>34</v>
      </c>
      <c r="K305" s="564" t="s">
        <v>983</v>
      </c>
    </row>
    <row r="306" spans="1:11" ht="15" thickBot="1" x14ac:dyDescent="0.35">
      <c r="A306" s="4" t="s">
        <v>3293</v>
      </c>
      <c r="B306" s="3" t="s">
        <v>338</v>
      </c>
      <c r="C306" s="564" t="s">
        <v>334</v>
      </c>
      <c r="D306" s="565">
        <v>41070</v>
      </c>
      <c r="E306" s="564" t="s">
        <v>2116</v>
      </c>
      <c r="F306" s="564" t="s">
        <v>1075</v>
      </c>
      <c r="G306" s="564" t="s">
        <v>975</v>
      </c>
      <c r="H306" s="564" t="s">
        <v>461</v>
      </c>
      <c r="I306" s="564" t="s">
        <v>34</v>
      </c>
      <c r="J306" s="564" t="s">
        <v>785</v>
      </c>
      <c r="K306" s="564" t="s">
        <v>983</v>
      </c>
    </row>
    <row r="307" spans="1:11" ht="15" thickBot="1" x14ac:dyDescent="0.35">
      <c r="A307" s="4" t="s">
        <v>3294</v>
      </c>
      <c r="B307" s="3" t="s">
        <v>339</v>
      </c>
      <c r="C307" s="564" t="s">
        <v>334</v>
      </c>
      <c r="D307" s="565">
        <v>46905</v>
      </c>
      <c r="E307" s="564" t="s">
        <v>2119</v>
      </c>
      <c r="F307" s="564" t="s">
        <v>1204</v>
      </c>
      <c r="G307" s="564" t="s">
        <v>2059</v>
      </c>
      <c r="H307" s="564" t="s">
        <v>460</v>
      </c>
      <c r="I307" s="564" t="s">
        <v>2060</v>
      </c>
      <c r="J307" s="564" t="s">
        <v>2120</v>
      </c>
      <c r="K307" s="564" t="s">
        <v>460</v>
      </c>
    </row>
    <row r="308" spans="1:11" ht="15" thickBot="1" x14ac:dyDescent="0.35">
      <c r="A308" s="4" t="s">
        <v>3295</v>
      </c>
      <c r="B308" s="3" t="s">
        <v>340</v>
      </c>
      <c r="C308" s="564" t="s">
        <v>334</v>
      </c>
      <c r="D308" s="565">
        <v>43254</v>
      </c>
      <c r="E308" s="564" t="s">
        <v>2126</v>
      </c>
      <c r="F308" s="564" t="s">
        <v>1225</v>
      </c>
      <c r="G308" s="564" t="s">
        <v>975</v>
      </c>
      <c r="H308" s="564" t="s">
        <v>461</v>
      </c>
      <c r="I308" s="564" t="s">
        <v>34</v>
      </c>
      <c r="J308" s="564" t="s">
        <v>34</v>
      </c>
      <c r="K308" s="564" t="s">
        <v>785</v>
      </c>
    </row>
    <row r="309" spans="1:11" ht="15" thickBot="1" x14ac:dyDescent="0.35">
      <c r="A309" s="4" t="s">
        <v>3296</v>
      </c>
      <c r="B309" s="3" t="s">
        <v>341</v>
      </c>
      <c r="C309" s="564" t="s">
        <v>334</v>
      </c>
      <c r="D309" s="565">
        <v>35087</v>
      </c>
      <c r="E309" s="564" t="s">
        <v>1244</v>
      </c>
      <c r="F309" s="564" t="s">
        <v>1243</v>
      </c>
      <c r="G309" s="564" t="s">
        <v>2071</v>
      </c>
      <c r="H309" s="564" t="s">
        <v>461</v>
      </c>
      <c r="I309" s="564" t="s">
        <v>34</v>
      </c>
      <c r="J309" s="564" t="s">
        <v>34</v>
      </c>
      <c r="K309" s="564" t="s">
        <v>460</v>
      </c>
    </row>
    <row r="310" spans="1:11" ht="15" thickBot="1" x14ac:dyDescent="0.35">
      <c r="A310" s="4" t="s">
        <v>3297</v>
      </c>
      <c r="B310" s="3" t="s">
        <v>342</v>
      </c>
      <c r="C310" s="564" t="s">
        <v>334</v>
      </c>
      <c r="D310" s="565">
        <v>38002</v>
      </c>
      <c r="E310" s="564" t="s">
        <v>2141</v>
      </c>
      <c r="F310" s="564" t="s">
        <v>1268</v>
      </c>
      <c r="G310" s="564" t="s">
        <v>2073</v>
      </c>
      <c r="H310" s="564" t="s">
        <v>460</v>
      </c>
      <c r="I310" s="564" t="s">
        <v>2060</v>
      </c>
      <c r="J310" s="564" t="s">
        <v>2142</v>
      </c>
      <c r="K310" s="564" t="s">
        <v>983</v>
      </c>
    </row>
    <row r="311" spans="1:11" ht="15" thickBot="1" x14ac:dyDescent="0.35">
      <c r="A311" s="4" t="s">
        <v>3298</v>
      </c>
      <c r="B311" s="3" t="s">
        <v>343</v>
      </c>
      <c r="C311" s="564" t="s">
        <v>334</v>
      </c>
      <c r="D311" s="565">
        <v>30613</v>
      </c>
      <c r="E311" s="564" t="s">
        <v>2150</v>
      </c>
      <c r="F311" s="564" t="s">
        <v>1172</v>
      </c>
      <c r="G311" s="564" t="s">
        <v>2059</v>
      </c>
      <c r="H311" s="564" t="s">
        <v>34</v>
      </c>
      <c r="I311" s="564" t="s">
        <v>34</v>
      </c>
      <c r="J311" s="564" t="s">
        <v>2151</v>
      </c>
      <c r="K311" s="564" t="s">
        <v>460</v>
      </c>
    </row>
    <row r="312" spans="1:11" ht="15" thickBot="1" x14ac:dyDescent="0.35">
      <c r="A312" s="4" t="s">
        <v>3299</v>
      </c>
      <c r="B312" s="3" t="s">
        <v>344</v>
      </c>
      <c r="C312" s="564" t="s">
        <v>334</v>
      </c>
      <c r="D312" s="565">
        <v>43381</v>
      </c>
      <c r="E312" s="564" t="s">
        <v>1300</v>
      </c>
      <c r="F312" s="564" t="s">
        <v>1134</v>
      </c>
      <c r="G312" s="564" t="s">
        <v>2084</v>
      </c>
      <c r="H312" s="564" t="s">
        <v>460</v>
      </c>
      <c r="I312" s="564" t="s">
        <v>2060</v>
      </c>
      <c r="J312" s="564" t="s">
        <v>785</v>
      </c>
      <c r="K312" s="564" t="s">
        <v>785</v>
      </c>
    </row>
    <row r="313" spans="1:11" ht="15" thickBot="1" x14ac:dyDescent="0.35">
      <c r="A313" s="4" t="s">
        <v>3300</v>
      </c>
      <c r="B313" s="3" t="s">
        <v>345</v>
      </c>
      <c r="C313" s="564" t="s">
        <v>334</v>
      </c>
      <c r="D313" s="565">
        <v>35563</v>
      </c>
      <c r="E313" s="564" t="s">
        <v>2156</v>
      </c>
      <c r="F313" s="564" t="s">
        <v>1075</v>
      </c>
      <c r="G313" s="564" t="s">
        <v>975</v>
      </c>
      <c r="H313" s="564" t="s">
        <v>461</v>
      </c>
      <c r="I313" s="564" t="s">
        <v>34</v>
      </c>
      <c r="J313" s="564" t="s">
        <v>551</v>
      </c>
      <c r="K313" s="564" t="s">
        <v>785</v>
      </c>
    </row>
    <row r="314" spans="1:11" ht="15" thickBot="1" x14ac:dyDescent="0.35">
      <c r="A314" s="4" t="s">
        <v>3301</v>
      </c>
      <c r="B314" s="3" t="s">
        <v>346</v>
      </c>
      <c r="C314" s="564" t="s">
        <v>334</v>
      </c>
      <c r="D314" s="565">
        <v>40186</v>
      </c>
      <c r="E314" s="564" t="s">
        <v>2163</v>
      </c>
      <c r="F314" s="564" t="s">
        <v>1075</v>
      </c>
      <c r="G314" s="564" t="s">
        <v>975</v>
      </c>
      <c r="H314" s="564" t="s">
        <v>34</v>
      </c>
      <c r="I314" s="564" t="s">
        <v>34</v>
      </c>
      <c r="J314" s="564" t="s">
        <v>34</v>
      </c>
      <c r="K314" s="564" t="s">
        <v>34</v>
      </c>
    </row>
    <row r="315" spans="1:11" ht="15" thickBot="1" x14ac:dyDescent="0.35">
      <c r="A315" s="4" t="s">
        <v>3302</v>
      </c>
      <c r="B315" s="3" t="s">
        <v>347</v>
      </c>
      <c r="C315" s="564" t="s">
        <v>334</v>
      </c>
      <c r="D315" s="565">
        <v>28263</v>
      </c>
      <c r="E315" s="564" t="s">
        <v>2164</v>
      </c>
      <c r="F315" s="564" t="s">
        <v>1325</v>
      </c>
      <c r="G315" s="564" t="s">
        <v>2078</v>
      </c>
      <c r="H315" s="564" t="s">
        <v>460</v>
      </c>
      <c r="I315" s="564" t="s">
        <v>2060</v>
      </c>
      <c r="J315" s="564" t="s">
        <v>2165</v>
      </c>
      <c r="K315" s="564" t="s">
        <v>460</v>
      </c>
    </row>
    <row r="316" spans="1:11" ht="15" thickBot="1" x14ac:dyDescent="0.35">
      <c r="A316" s="4" t="s">
        <v>3303</v>
      </c>
      <c r="B316" s="3" t="s">
        <v>348</v>
      </c>
      <c r="C316" s="564" t="s">
        <v>334</v>
      </c>
      <c r="D316" s="565">
        <v>26391</v>
      </c>
      <c r="E316" s="564" t="s">
        <v>1337</v>
      </c>
      <c r="F316" s="564" t="s">
        <v>1225</v>
      </c>
      <c r="G316" s="564" t="s">
        <v>975</v>
      </c>
      <c r="H316" s="564" t="s">
        <v>460</v>
      </c>
      <c r="I316" s="564" t="s">
        <v>2060</v>
      </c>
      <c r="J316" s="564" t="s">
        <v>2170</v>
      </c>
      <c r="K316" s="564" t="s">
        <v>785</v>
      </c>
    </row>
    <row r="317" spans="1:11" ht="15" thickBot="1" x14ac:dyDescent="0.35">
      <c r="A317" s="4" t="s">
        <v>3304</v>
      </c>
      <c r="B317" s="3" t="s">
        <v>349</v>
      </c>
      <c r="C317" s="564" t="s">
        <v>334</v>
      </c>
      <c r="D317" s="565">
        <v>32799</v>
      </c>
      <c r="E317" s="564" t="s">
        <v>2134</v>
      </c>
      <c r="F317" s="564" t="s">
        <v>1172</v>
      </c>
      <c r="G317" s="564" t="s">
        <v>2059</v>
      </c>
      <c r="H317" s="564" t="s">
        <v>461</v>
      </c>
      <c r="I317" s="564" t="s">
        <v>34</v>
      </c>
      <c r="J317" s="564" t="s">
        <v>34</v>
      </c>
      <c r="K317" s="564" t="s">
        <v>983</v>
      </c>
    </row>
    <row r="318" spans="1:11" ht="15" thickBot="1" x14ac:dyDescent="0.35">
      <c r="A318" s="4" t="s">
        <v>3305</v>
      </c>
      <c r="B318" s="3" t="s">
        <v>350</v>
      </c>
      <c r="C318" s="564" t="s">
        <v>334</v>
      </c>
      <c r="D318" s="565">
        <v>34381</v>
      </c>
      <c r="E318" s="564" t="s">
        <v>1368</v>
      </c>
      <c r="F318" s="564" t="s">
        <v>1221</v>
      </c>
      <c r="G318" s="564" t="s">
        <v>2063</v>
      </c>
      <c r="H318" s="564" t="s">
        <v>460</v>
      </c>
      <c r="I318" s="564" t="s">
        <v>2060</v>
      </c>
      <c r="J318" s="564" t="s">
        <v>2187</v>
      </c>
      <c r="K318" s="564" t="s">
        <v>460</v>
      </c>
    </row>
    <row r="319" spans="1:11" ht="15" thickBot="1" x14ac:dyDescent="0.35">
      <c r="A319" s="4" t="s">
        <v>3306</v>
      </c>
      <c r="B319" s="3" t="s">
        <v>351</v>
      </c>
      <c r="C319" s="564" t="s">
        <v>334</v>
      </c>
      <c r="D319" s="565">
        <v>26168</v>
      </c>
      <c r="E319" s="564" t="s">
        <v>2190</v>
      </c>
      <c r="F319" s="564" t="s">
        <v>1375</v>
      </c>
      <c r="G319" s="564" t="s">
        <v>2065</v>
      </c>
      <c r="H319" s="564" t="s">
        <v>460</v>
      </c>
      <c r="I319" s="564" t="s">
        <v>2060</v>
      </c>
      <c r="J319" s="564" t="s">
        <v>2191</v>
      </c>
      <c r="K319" s="564" t="s">
        <v>34</v>
      </c>
    </row>
    <row r="320" spans="1:11" ht="15" thickBot="1" x14ac:dyDescent="0.35">
      <c r="A320" s="4" t="s">
        <v>3307</v>
      </c>
      <c r="B320" s="3" t="s">
        <v>352</v>
      </c>
      <c r="C320" s="564" t="s">
        <v>334</v>
      </c>
      <c r="D320" s="565">
        <v>48579</v>
      </c>
      <c r="E320" s="564" t="s">
        <v>2196</v>
      </c>
      <c r="F320" s="564" t="s">
        <v>1254</v>
      </c>
      <c r="G320" s="564" t="s">
        <v>2059</v>
      </c>
      <c r="H320" s="564" t="s">
        <v>460</v>
      </c>
      <c r="I320" s="564" t="s">
        <v>2060</v>
      </c>
      <c r="J320" s="564" t="s">
        <v>2197</v>
      </c>
      <c r="K320" s="564" t="s">
        <v>983</v>
      </c>
    </row>
    <row r="321" spans="1:11" ht="15" thickBot="1" x14ac:dyDescent="0.35">
      <c r="A321" s="4" t="s">
        <v>3308</v>
      </c>
      <c r="B321" s="3" t="s">
        <v>353</v>
      </c>
      <c r="C321" s="564" t="s">
        <v>334</v>
      </c>
      <c r="D321" s="565">
        <v>32442</v>
      </c>
      <c r="E321" s="564" t="s">
        <v>2198</v>
      </c>
      <c r="F321" s="564" t="s">
        <v>1134</v>
      </c>
      <c r="G321" s="564" t="s">
        <v>2084</v>
      </c>
      <c r="H321" s="564" t="s">
        <v>460</v>
      </c>
      <c r="I321" s="564" t="s">
        <v>2060</v>
      </c>
      <c r="J321" s="564" t="s">
        <v>2199</v>
      </c>
      <c r="K321" s="564" t="s">
        <v>983</v>
      </c>
    </row>
    <row r="322" spans="1:11" ht="15" thickBot="1" x14ac:dyDescent="0.35">
      <c r="A322" s="4" t="s">
        <v>3309</v>
      </c>
      <c r="B322" s="3" t="s">
        <v>354</v>
      </c>
      <c r="C322" s="564" t="s">
        <v>334</v>
      </c>
      <c r="D322" s="565">
        <v>27692</v>
      </c>
      <c r="E322" s="564" t="s">
        <v>2226</v>
      </c>
      <c r="F322" s="564" t="s">
        <v>1149</v>
      </c>
      <c r="G322" s="564" t="s">
        <v>975</v>
      </c>
      <c r="H322" s="564" t="s">
        <v>461</v>
      </c>
      <c r="I322" s="564" t="s">
        <v>34</v>
      </c>
      <c r="J322" s="564" t="s">
        <v>34</v>
      </c>
      <c r="K322" s="564" t="s">
        <v>785</v>
      </c>
    </row>
    <row r="323" spans="1:11" ht="15" thickBot="1" x14ac:dyDescent="0.35">
      <c r="A323" s="4" t="s">
        <v>3310</v>
      </c>
      <c r="B323" s="3" t="s">
        <v>355</v>
      </c>
      <c r="C323" s="564" t="s">
        <v>334</v>
      </c>
      <c r="D323" s="565">
        <v>46985</v>
      </c>
      <c r="E323" s="564" t="s">
        <v>2230</v>
      </c>
      <c r="F323" s="564" t="s">
        <v>1111</v>
      </c>
      <c r="G323" s="564" t="s">
        <v>985</v>
      </c>
      <c r="H323" s="564" t="s">
        <v>460</v>
      </c>
      <c r="I323" s="564" t="s">
        <v>2060</v>
      </c>
      <c r="J323" s="564" t="s">
        <v>2231</v>
      </c>
      <c r="K323" s="564" t="s">
        <v>983</v>
      </c>
    </row>
    <row r="324" spans="1:11" ht="15" thickBot="1" x14ac:dyDescent="0.35">
      <c r="A324" s="4" t="s">
        <v>3311</v>
      </c>
      <c r="B324" s="3" t="s">
        <v>356</v>
      </c>
      <c r="C324" s="564" t="s">
        <v>334</v>
      </c>
      <c r="D324" s="565">
        <v>40898</v>
      </c>
      <c r="E324" s="564" t="s">
        <v>1489</v>
      </c>
      <c r="F324" s="564" t="s">
        <v>1489</v>
      </c>
      <c r="G324" s="564" t="s">
        <v>985</v>
      </c>
      <c r="H324" s="564" t="s">
        <v>460</v>
      </c>
      <c r="I324" s="564" t="s">
        <v>2060</v>
      </c>
      <c r="J324" s="564" t="s">
        <v>2214</v>
      </c>
      <c r="K324" s="564" t="s">
        <v>983</v>
      </c>
    </row>
    <row r="325" spans="1:11" ht="15" thickBot="1" x14ac:dyDescent="0.35">
      <c r="A325" s="4" t="s">
        <v>3312</v>
      </c>
      <c r="B325" s="3" t="s">
        <v>357</v>
      </c>
      <c r="C325" s="564" t="s">
        <v>334</v>
      </c>
      <c r="D325" s="565">
        <v>41786</v>
      </c>
      <c r="E325" s="564" t="s">
        <v>2277</v>
      </c>
      <c r="F325" s="564" t="s">
        <v>1567</v>
      </c>
      <c r="G325" s="564" t="s">
        <v>2063</v>
      </c>
      <c r="H325" s="564" t="s">
        <v>461</v>
      </c>
      <c r="I325" s="564" t="s">
        <v>34</v>
      </c>
      <c r="J325" s="564" t="s">
        <v>34</v>
      </c>
      <c r="K325" s="564" t="s">
        <v>983</v>
      </c>
    </row>
    <row r="326" spans="1:11" ht="15" thickBot="1" x14ac:dyDescent="0.35">
      <c r="A326" s="4" t="s">
        <v>3313</v>
      </c>
      <c r="B326" s="3" t="s">
        <v>358</v>
      </c>
      <c r="C326" s="564" t="s">
        <v>334</v>
      </c>
      <c r="D326" s="565">
        <v>40771</v>
      </c>
      <c r="E326" s="564" t="s">
        <v>2058</v>
      </c>
      <c r="F326" s="564" t="s">
        <v>1079</v>
      </c>
      <c r="G326" s="564" t="s">
        <v>2059</v>
      </c>
      <c r="H326" s="564" t="s">
        <v>461</v>
      </c>
      <c r="I326" s="564" t="s">
        <v>34</v>
      </c>
      <c r="J326" s="564" t="s">
        <v>34</v>
      </c>
      <c r="K326" s="564" t="s">
        <v>34</v>
      </c>
    </row>
    <row r="327" spans="1:11" ht="15" thickBot="1" x14ac:dyDescent="0.35">
      <c r="A327" s="4" t="s">
        <v>3314</v>
      </c>
      <c r="B327" s="3" t="s">
        <v>359</v>
      </c>
      <c r="C327" s="564" t="s">
        <v>334</v>
      </c>
      <c r="D327" s="565">
        <v>35540</v>
      </c>
      <c r="E327" s="564" t="s">
        <v>2303</v>
      </c>
      <c r="F327" s="564" t="s">
        <v>1111</v>
      </c>
      <c r="G327" s="564" t="s">
        <v>985</v>
      </c>
      <c r="H327" s="564" t="s">
        <v>460</v>
      </c>
      <c r="I327" s="564" t="s">
        <v>2060</v>
      </c>
      <c r="J327" s="564" t="s">
        <v>2304</v>
      </c>
      <c r="K327" s="564" t="s">
        <v>34</v>
      </c>
    </row>
    <row r="328" spans="1:11" ht="15" thickBot="1" x14ac:dyDescent="0.35">
      <c r="A328" s="4" t="s">
        <v>3315</v>
      </c>
      <c r="B328" s="3" t="s">
        <v>360</v>
      </c>
      <c r="C328" s="564" t="s">
        <v>334</v>
      </c>
      <c r="D328" s="565">
        <v>29694</v>
      </c>
      <c r="E328" s="564" t="s">
        <v>2314</v>
      </c>
      <c r="F328" s="564" t="s">
        <v>1075</v>
      </c>
      <c r="G328" s="564" t="s">
        <v>975</v>
      </c>
      <c r="H328" s="564" t="s">
        <v>460</v>
      </c>
      <c r="I328" s="564" t="s">
        <v>2060</v>
      </c>
      <c r="J328" s="564" t="s">
        <v>2315</v>
      </c>
      <c r="K328" s="564" t="s">
        <v>983</v>
      </c>
    </row>
    <row r="329" spans="1:11" ht="15" thickBot="1" x14ac:dyDescent="0.35">
      <c r="A329" s="4" t="s">
        <v>3316</v>
      </c>
      <c r="B329" s="3" t="s">
        <v>361</v>
      </c>
      <c r="C329" s="564" t="s">
        <v>334</v>
      </c>
      <c r="D329" s="565">
        <v>28646</v>
      </c>
      <c r="E329" s="564" t="s">
        <v>2324</v>
      </c>
      <c r="F329" s="564" t="s">
        <v>1654</v>
      </c>
      <c r="G329" s="564" t="s">
        <v>2071</v>
      </c>
      <c r="H329" s="564" t="s">
        <v>460</v>
      </c>
      <c r="I329" s="564" t="s">
        <v>2060</v>
      </c>
      <c r="J329" s="564" t="s">
        <v>2325</v>
      </c>
      <c r="K329" s="564" t="s">
        <v>983</v>
      </c>
    </row>
    <row r="330" spans="1:11" ht="15" thickBot="1" x14ac:dyDescent="0.35">
      <c r="A330" s="4" t="s">
        <v>3317</v>
      </c>
      <c r="B330" s="3" t="s">
        <v>362</v>
      </c>
      <c r="C330" s="564" t="s">
        <v>334</v>
      </c>
      <c r="D330" s="565">
        <v>34467</v>
      </c>
      <c r="E330" s="564" t="s">
        <v>2347</v>
      </c>
      <c r="F330" s="564" t="s">
        <v>1149</v>
      </c>
      <c r="G330" s="564" t="s">
        <v>975</v>
      </c>
      <c r="H330" s="564" t="s">
        <v>461</v>
      </c>
      <c r="I330" s="564" t="s">
        <v>2060</v>
      </c>
      <c r="J330" s="564" t="s">
        <v>785</v>
      </c>
      <c r="K330" s="564" t="s">
        <v>785</v>
      </c>
    </row>
    <row r="331" spans="1:11" ht="15" thickBot="1" x14ac:dyDescent="0.35">
      <c r="A331" s="4" t="s">
        <v>3318</v>
      </c>
      <c r="B331" s="3" t="s">
        <v>363</v>
      </c>
      <c r="C331" s="564" t="s">
        <v>334</v>
      </c>
      <c r="D331" s="565">
        <v>29319</v>
      </c>
      <c r="E331" s="564" t="s">
        <v>2350</v>
      </c>
      <c r="F331" s="564" t="s">
        <v>1075</v>
      </c>
      <c r="G331" s="564" t="s">
        <v>975</v>
      </c>
      <c r="H331" s="564" t="s">
        <v>460</v>
      </c>
      <c r="I331" s="564" t="s">
        <v>2060</v>
      </c>
      <c r="J331" s="564" t="s">
        <v>2214</v>
      </c>
      <c r="K331" s="564" t="s">
        <v>34</v>
      </c>
    </row>
    <row r="332" spans="1:11" ht="15" thickBot="1" x14ac:dyDescent="0.35">
      <c r="A332" s="4" t="s">
        <v>3319</v>
      </c>
      <c r="B332" s="3" t="s">
        <v>364</v>
      </c>
      <c r="C332" s="564" t="s">
        <v>334</v>
      </c>
      <c r="D332" s="565">
        <v>35394</v>
      </c>
      <c r="E332" s="564" t="s">
        <v>2354</v>
      </c>
      <c r="F332" s="564" t="s">
        <v>1075</v>
      </c>
      <c r="G332" s="564" t="s">
        <v>975</v>
      </c>
      <c r="H332" s="564" t="s">
        <v>460</v>
      </c>
      <c r="I332" s="564" t="s">
        <v>2060</v>
      </c>
      <c r="J332" s="564" t="s">
        <v>2355</v>
      </c>
      <c r="K332" s="564" t="s">
        <v>983</v>
      </c>
    </row>
    <row r="333" spans="1:11" ht="15" thickBot="1" x14ac:dyDescent="0.35">
      <c r="A333" s="4" t="s">
        <v>3320</v>
      </c>
      <c r="B333" s="3" t="s">
        <v>365</v>
      </c>
      <c r="C333" s="564" t="s">
        <v>334</v>
      </c>
      <c r="D333" s="565">
        <v>36441</v>
      </c>
      <c r="E333" s="564" t="s">
        <v>1428</v>
      </c>
      <c r="F333" s="564" t="s">
        <v>1428</v>
      </c>
      <c r="G333" s="564" t="s">
        <v>2065</v>
      </c>
      <c r="H333" s="564" t="s">
        <v>460</v>
      </c>
      <c r="I333" s="564" t="s">
        <v>2060</v>
      </c>
      <c r="J333" s="564" t="s">
        <v>2371</v>
      </c>
      <c r="K333" s="564" t="s">
        <v>460</v>
      </c>
    </row>
    <row r="334" spans="1:11" ht="15" thickBot="1" x14ac:dyDescent="0.35">
      <c r="A334" s="4" t="s">
        <v>3321</v>
      </c>
      <c r="B334" s="3" t="s">
        <v>366</v>
      </c>
      <c r="C334" s="564" t="s">
        <v>334</v>
      </c>
      <c r="D334" s="565">
        <v>36656</v>
      </c>
      <c r="E334" s="564" t="s">
        <v>1774</v>
      </c>
      <c r="F334" s="564" t="s">
        <v>1149</v>
      </c>
      <c r="G334" s="564" t="s">
        <v>975</v>
      </c>
      <c r="H334" s="564" t="s">
        <v>460</v>
      </c>
      <c r="I334" s="564" t="s">
        <v>2060</v>
      </c>
      <c r="J334" s="564" t="s">
        <v>2378</v>
      </c>
      <c r="K334" s="564" t="s">
        <v>983</v>
      </c>
    </row>
    <row r="335" spans="1:11" ht="15" thickBot="1" x14ac:dyDescent="0.35">
      <c r="A335" s="4" t="s">
        <v>3322</v>
      </c>
      <c r="B335" s="3" t="s">
        <v>367</v>
      </c>
      <c r="C335" s="564" t="s">
        <v>334</v>
      </c>
      <c r="D335" s="565">
        <v>48362</v>
      </c>
      <c r="E335" s="564" t="s">
        <v>1813</v>
      </c>
      <c r="F335" s="564" t="s">
        <v>1149</v>
      </c>
      <c r="G335" s="564" t="s">
        <v>975</v>
      </c>
      <c r="H335" s="564" t="s">
        <v>460</v>
      </c>
      <c r="I335" s="564" t="s">
        <v>2060</v>
      </c>
      <c r="J335" s="564" t="s">
        <v>2186</v>
      </c>
      <c r="K335" s="564" t="s">
        <v>983</v>
      </c>
    </row>
    <row r="336" spans="1:11" ht="15" thickBot="1" x14ac:dyDescent="0.35">
      <c r="A336" s="4" t="s">
        <v>3323</v>
      </c>
      <c r="B336" s="3" t="s">
        <v>368</v>
      </c>
      <c r="C336" s="564" t="s">
        <v>334</v>
      </c>
      <c r="D336" s="565">
        <v>33839</v>
      </c>
      <c r="E336" s="564" t="s">
        <v>2401</v>
      </c>
      <c r="F336" s="564" t="s">
        <v>1134</v>
      </c>
      <c r="G336" s="564" t="s">
        <v>2084</v>
      </c>
      <c r="H336" s="564" t="s">
        <v>460</v>
      </c>
      <c r="I336" s="564" t="s">
        <v>2060</v>
      </c>
      <c r="J336" s="564" t="s">
        <v>2402</v>
      </c>
      <c r="K336" s="564" t="s">
        <v>460</v>
      </c>
    </row>
    <row r="337" spans="1:11" ht="15" thickBot="1" x14ac:dyDescent="0.35">
      <c r="A337" s="4" t="s">
        <v>3324</v>
      </c>
      <c r="B337" s="3" t="s">
        <v>369</v>
      </c>
      <c r="C337" s="564" t="s">
        <v>334</v>
      </c>
      <c r="D337" s="565">
        <v>39868</v>
      </c>
      <c r="E337" s="564" t="s">
        <v>2403</v>
      </c>
      <c r="F337" s="564" t="s">
        <v>1149</v>
      </c>
      <c r="G337" s="564" t="s">
        <v>975</v>
      </c>
      <c r="H337" s="564" t="s">
        <v>461</v>
      </c>
      <c r="I337" s="564" t="s">
        <v>34</v>
      </c>
      <c r="J337" s="564" t="s">
        <v>34</v>
      </c>
      <c r="K337" s="564" t="s">
        <v>460</v>
      </c>
    </row>
    <row r="338" spans="1:11" ht="15" thickBot="1" x14ac:dyDescent="0.35">
      <c r="A338" s="4" t="s">
        <v>3325</v>
      </c>
      <c r="B338" s="3" t="s">
        <v>370</v>
      </c>
      <c r="C338" s="564" t="s">
        <v>334</v>
      </c>
      <c r="D338" s="565">
        <v>47299</v>
      </c>
      <c r="E338" s="564" t="s">
        <v>2404</v>
      </c>
      <c r="F338" s="564" t="s">
        <v>1134</v>
      </c>
      <c r="G338" s="564" t="s">
        <v>2084</v>
      </c>
      <c r="H338" s="564" t="s">
        <v>460</v>
      </c>
      <c r="I338" s="564" t="s">
        <v>2060</v>
      </c>
      <c r="J338" s="564" t="s">
        <v>2405</v>
      </c>
      <c r="K338" s="564" t="s">
        <v>983</v>
      </c>
    </row>
    <row r="339" spans="1:11" ht="15" thickBot="1" x14ac:dyDescent="0.35">
      <c r="A339" s="4" t="s">
        <v>3326</v>
      </c>
      <c r="B339" s="3" t="s">
        <v>371</v>
      </c>
      <c r="C339" s="564" t="s">
        <v>334</v>
      </c>
      <c r="D339" s="565">
        <v>26376</v>
      </c>
      <c r="E339" s="564" t="s">
        <v>2418</v>
      </c>
      <c r="F339" s="564" t="s">
        <v>1131</v>
      </c>
      <c r="G339" s="564" t="s">
        <v>975</v>
      </c>
      <c r="H339" s="564" t="s">
        <v>460</v>
      </c>
      <c r="I339" s="564" t="s">
        <v>2060</v>
      </c>
      <c r="J339" s="564" t="s">
        <v>2419</v>
      </c>
      <c r="K339" s="564" t="s">
        <v>983</v>
      </c>
    </row>
    <row r="340" spans="1:11" ht="15" thickBot="1" x14ac:dyDescent="0.35">
      <c r="A340" s="4" t="s">
        <v>3327</v>
      </c>
      <c r="B340" s="3" t="s">
        <v>372</v>
      </c>
      <c r="C340" s="564" t="s">
        <v>334</v>
      </c>
      <c r="D340" s="565">
        <v>27920</v>
      </c>
      <c r="E340" s="564" t="s">
        <v>1887</v>
      </c>
      <c r="F340" s="564" t="s">
        <v>1325</v>
      </c>
      <c r="G340" s="564" t="s">
        <v>2078</v>
      </c>
      <c r="H340" s="564" t="s">
        <v>460</v>
      </c>
      <c r="I340" s="564" t="s">
        <v>2060</v>
      </c>
      <c r="J340" s="564" t="s">
        <v>2433</v>
      </c>
      <c r="K340" s="564" t="s">
        <v>983</v>
      </c>
    </row>
    <row r="341" spans="1:11" ht="15" thickBot="1" x14ac:dyDescent="0.35">
      <c r="A341" s="4" t="s">
        <v>3328</v>
      </c>
      <c r="B341" s="3" t="s">
        <v>373</v>
      </c>
      <c r="C341" s="564" t="s">
        <v>334</v>
      </c>
      <c r="D341" s="565">
        <v>30047</v>
      </c>
      <c r="E341" s="564" t="s">
        <v>2436</v>
      </c>
      <c r="F341" s="564" t="s">
        <v>1149</v>
      </c>
      <c r="G341" s="564" t="s">
        <v>975</v>
      </c>
      <c r="H341" s="564" t="s">
        <v>461</v>
      </c>
      <c r="I341" s="564" t="s">
        <v>34</v>
      </c>
      <c r="J341" s="564" t="s">
        <v>34</v>
      </c>
      <c r="K341" s="564" t="s">
        <v>785</v>
      </c>
    </row>
    <row r="342" spans="1:11" ht="15" thickBot="1" x14ac:dyDescent="0.35">
      <c r="A342" s="4" t="s">
        <v>3329</v>
      </c>
      <c r="B342" s="3" t="s">
        <v>374</v>
      </c>
      <c r="C342" s="564" t="s">
        <v>334</v>
      </c>
      <c r="D342" s="565">
        <v>40841</v>
      </c>
      <c r="E342" s="564" t="s">
        <v>2444</v>
      </c>
      <c r="F342" s="564" t="s">
        <v>1363</v>
      </c>
      <c r="G342" s="564" t="s">
        <v>2065</v>
      </c>
      <c r="H342" s="564" t="s">
        <v>460</v>
      </c>
      <c r="I342" s="564" t="s">
        <v>2060</v>
      </c>
      <c r="J342" s="564" t="s">
        <v>2445</v>
      </c>
      <c r="K342" s="564" t="s">
        <v>460</v>
      </c>
    </row>
    <row r="343" spans="1:11" ht="15" thickBot="1" x14ac:dyDescent="0.35">
      <c r="A343" s="4" t="s">
        <v>3330</v>
      </c>
      <c r="B343" s="3" t="s">
        <v>375</v>
      </c>
      <c r="C343" s="564" t="s">
        <v>334</v>
      </c>
      <c r="D343" s="565">
        <v>44265</v>
      </c>
      <c r="E343" s="564" t="s">
        <v>1958</v>
      </c>
      <c r="F343" s="564" t="s">
        <v>1512</v>
      </c>
      <c r="G343" s="564" t="s">
        <v>2059</v>
      </c>
      <c r="H343" s="564" t="s">
        <v>460</v>
      </c>
      <c r="I343" s="564" t="s">
        <v>2060</v>
      </c>
      <c r="J343" s="564" t="s">
        <v>793</v>
      </c>
      <c r="K343" s="564" t="s">
        <v>460</v>
      </c>
    </row>
    <row r="344" spans="1:11" ht="15" thickBot="1" x14ac:dyDescent="0.35">
      <c r="A344" s="4" t="s">
        <v>3331</v>
      </c>
      <c r="B344" s="3" t="s">
        <v>376</v>
      </c>
      <c r="C344" s="564" t="s">
        <v>334</v>
      </c>
      <c r="D344" s="565">
        <v>30019</v>
      </c>
      <c r="E344" s="564" t="s">
        <v>1999</v>
      </c>
      <c r="F344" s="564" t="s">
        <v>1075</v>
      </c>
      <c r="G344" s="564" t="s">
        <v>975</v>
      </c>
      <c r="H344" s="564" t="s">
        <v>461</v>
      </c>
      <c r="I344" s="564" t="s">
        <v>34</v>
      </c>
      <c r="J344" s="564" t="s">
        <v>34</v>
      </c>
      <c r="K344" s="564" t="s">
        <v>785</v>
      </c>
    </row>
    <row r="345" spans="1:11" ht="15" thickBot="1" x14ac:dyDescent="0.35">
      <c r="A345" s="4" t="s">
        <v>3245</v>
      </c>
      <c r="B345" s="3" t="s">
        <v>377</v>
      </c>
      <c r="C345" s="567" t="s">
        <v>378</v>
      </c>
      <c r="D345" s="568">
        <v>163590</v>
      </c>
      <c r="E345" s="567" t="s">
        <v>2081</v>
      </c>
      <c r="F345" s="567" t="s">
        <v>1131</v>
      </c>
      <c r="G345" s="567" t="s">
        <v>2082</v>
      </c>
      <c r="H345" s="567" t="s">
        <v>460</v>
      </c>
      <c r="I345" s="567" t="s">
        <v>2060</v>
      </c>
      <c r="J345" s="567" t="s">
        <v>2083</v>
      </c>
      <c r="K345" s="567" t="s">
        <v>983</v>
      </c>
    </row>
    <row r="346" spans="1:11" ht="15" thickBot="1" x14ac:dyDescent="0.35">
      <c r="A346" s="4" t="s">
        <v>3246</v>
      </c>
      <c r="B346" s="3" t="s">
        <v>379</v>
      </c>
      <c r="C346" s="567" t="s">
        <v>378</v>
      </c>
      <c r="D346" s="568">
        <v>107681</v>
      </c>
      <c r="E346" s="567" t="s">
        <v>2096</v>
      </c>
      <c r="F346" s="567" t="s">
        <v>1161</v>
      </c>
      <c r="G346" s="567" t="s">
        <v>2078</v>
      </c>
      <c r="H346" s="567" t="s">
        <v>461</v>
      </c>
      <c r="I346" s="567" t="s">
        <v>34</v>
      </c>
      <c r="J346" s="567" t="s">
        <v>34</v>
      </c>
      <c r="K346" s="567" t="s">
        <v>983</v>
      </c>
    </row>
    <row r="347" spans="1:11" ht="15" thickBot="1" x14ac:dyDescent="0.35">
      <c r="A347" s="4" t="s">
        <v>3247</v>
      </c>
      <c r="B347" s="3" t="s">
        <v>380</v>
      </c>
      <c r="C347" s="567" t="s">
        <v>378</v>
      </c>
      <c r="D347" s="568">
        <v>90173</v>
      </c>
      <c r="E347" s="567" t="s">
        <v>1252</v>
      </c>
      <c r="F347" s="567" t="s">
        <v>1149</v>
      </c>
      <c r="G347" s="567" t="s">
        <v>975</v>
      </c>
      <c r="H347" s="567" t="s">
        <v>460</v>
      </c>
      <c r="I347" s="567" t="s">
        <v>2060</v>
      </c>
      <c r="J347" s="567" t="s">
        <v>2133</v>
      </c>
      <c r="K347" s="567" t="s">
        <v>785</v>
      </c>
    </row>
    <row r="348" spans="1:11" ht="15" thickBot="1" x14ac:dyDescent="0.35">
      <c r="A348" s="4" t="s">
        <v>3248</v>
      </c>
      <c r="B348" s="3" t="s">
        <v>381</v>
      </c>
      <c r="C348" s="567" t="s">
        <v>378</v>
      </c>
      <c r="D348" s="568">
        <v>238859</v>
      </c>
      <c r="E348" s="567" t="s">
        <v>2134</v>
      </c>
      <c r="F348" s="567" t="s">
        <v>1254</v>
      </c>
      <c r="G348" s="567" t="s">
        <v>2078</v>
      </c>
      <c r="H348" s="567" t="s">
        <v>460</v>
      </c>
      <c r="I348" s="567" t="s">
        <v>2060</v>
      </c>
      <c r="J348" s="567" t="s">
        <v>2135</v>
      </c>
      <c r="K348" s="567" t="s">
        <v>983</v>
      </c>
    </row>
    <row r="349" spans="1:11" ht="15" thickBot="1" x14ac:dyDescent="0.35">
      <c r="A349" s="4" t="s">
        <v>3249</v>
      </c>
      <c r="B349" s="3" t="s">
        <v>382</v>
      </c>
      <c r="C349" s="567" t="s">
        <v>378</v>
      </c>
      <c r="D349" s="568">
        <v>51640</v>
      </c>
      <c r="E349" s="567" t="s">
        <v>2154</v>
      </c>
      <c r="F349" s="567" t="s">
        <v>1302</v>
      </c>
      <c r="G349" s="567" t="s">
        <v>2078</v>
      </c>
      <c r="H349" s="567" t="s">
        <v>460</v>
      </c>
      <c r="I349" s="567" t="s">
        <v>2060</v>
      </c>
      <c r="J349" s="567" t="s">
        <v>2155</v>
      </c>
      <c r="K349" s="567" t="s">
        <v>983</v>
      </c>
    </row>
    <row r="350" spans="1:11" ht="15" thickBot="1" x14ac:dyDescent="0.35">
      <c r="A350" s="4" t="s">
        <v>3250</v>
      </c>
      <c r="B350" s="3" t="s">
        <v>383</v>
      </c>
      <c r="C350" s="567" t="s">
        <v>378</v>
      </c>
      <c r="D350" s="568">
        <v>169833</v>
      </c>
      <c r="E350" s="567" t="s">
        <v>2158</v>
      </c>
      <c r="F350" s="567" t="s">
        <v>1134</v>
      </c>
      <c r="G350" s="567" t="s">
        <v>2084</v>
      </c>
      <c r="H350" s="567" t="s">
        <v>460</v>
      </c>
      <c r="I350" s="567" t="s">
        <v>2060</v>
      </c>
      <c r="J350" s="567" t="s">
        <v>2159</v>
      </c>
      <c r="K350" s="567" t="s">
        <v>983</v>
      </c>
    </row>
    <row r="351" spans="1:11" ht="15" thickBot="1" x14ac:dyDescent="0.35">
      <c r="A351" s="4" t="s">
        <v>3251</v>
      </c>
      <c r="B351" s="3" t="s">
        <v>384</v>
      </c>
      <c r="C351" s="567" t="s">
        <v>378</v>
      </c>
      <c r="D351" s="568">
        <v>57774</v>
      </c>
      <c r="E351" s="567" t="s">
        <v>1351</v>
      </c>
      <c r="F351" s="567" t="s">
        <v>1149</v>
      </c>
      <c r="G351" s="567" t="s">
        <v>975</v>
      </c>
      <c r="H351" s="567" t="s">
        <v>460</v>
      </c>
      <c r="I351" s="567" t="s">
        <v>2060</v>
      </c>
      <c r="J351" s="567" t="s">
        <v>2068</v>
      </c>
      <c r="K351" s="567" t="s">
        <v>460</v>
      </c>
    </row>
    <row r="352" spans="1:11" ht="15" thickBot="1" x14ac:dyDescent="0.35">
      <c r="A352" s="4" t="s">
        <v>3252</v>
      </c>
      <c r="B352" s="3" t="s">
        <v>385</v>
      </c>
      <c r="C352" s="567" t="s">
        <v>378</v>
      </c>
      <c r="D352" s="568">
        <v>98153</v>
      </c>
      <c r="E352" s="567" t="s">
        <v>2178</v>
      </c>
      <c r="F352" s="567" t="s">
        <v>1149</v>
      </c>
      <c r="G352" s="567" t="s">
        <v>975</v>
      </c>
      <c r="H352" s="567" t="s">
        <v>460</v>
      </c>
      <c r="I352" s="567" t="s">
        <v>2060</v>
      </c>
      <c r="J352" s="567" t="s">
        <v>2179</v>
      </c>
      <c r="K352" s="567" t="s">
        <v>983</v>
      </c>
    </row>
    <row r="353" spans="1:11" ht="15" thickBot="1" x14ac:dyDescent="0.35">
      <c r="A353" s="4" t="s">
        <v>3253</v>
      </c>
      <c r="B353" s="3" t="s">
        <v>386</v>
      </c>
      <c r="C353" s="567" t="s">
        <v>378</v>
      </c>
      <c r="D353" s="568">
        <v>713777</v>
      </c>
      <c r="E353" s="567" t="s">
        <v>2184</v>
      </c>
      <c r="F353" s="567" t="s">
        <v>1149</v>
      </c>
      <c r="G353" s="567" t="s">
        <v>2185</v>
      </c>
      <c r="H353" s="567" t="s">
        <v>460</v>
      </c>
      <c r="I353" s="567" t="s">
        <v>2060</v>
      </c>
      <c r="J353" s="567" t="s">
        <v>2186</v>
      </c>
      <c r="K353" s="567" t="s">
        <v>983</v>
      </c>
    </row>
    <row r="354" spans="1:11" ht="15" thickBot="1" x14ac:dyDescent="0.35">
      <c r="A354" s="4" t="s">
        <v>3254</v>
      </c>
      <c r="B354" s="3" t="s">
        <v>387</v>
      </c>
      <c r="C354" s="567" t="s">
        <v>378</v>
      </c>
      <c r="D354" s="568">
        <v>90112</v>
      </c>
      <c r="E354" s="567" t="s">
        <v>2210</v>
      </c>
      <c r="F354" s="567" t="s">
        <v>1075</v>
      </c>
      <c r="G354" s="567" t="s">
        <v>975</v>
      </c>
      <c r="H354" s="567" t="s">
        <v>461</v>
      </c>
      <c r="I354" s="567" t="s">
        <v>34</v>
      </c>
      <c r="J354" s="567" t="s">
        <v>551</v>
      </c>
      <c r="K354" s="567" t="s">
        <v>34</v>
      </c>
    </row>
    <row r="355" spans="1:11" ht="15" thickBot="1" x14ac:dyDescent="0.35">
      <c r="A355" s="4" t="s">
        <v>3255</v>
      </c>
      <c r="B355" s="3" t="s">
        <v>388</v>
      </c>
      <c r="C355" s="567" t="s">
        <v>378</v>
      </c>
      <c r="D355" s="568">
        <v>102434</v>
      </c>
      <c r="E355" s="567" t="s">
        <v>1458</v>
      </c>
      <c r="F355" s="567" t="s">
        <v>1426</v>
      </c>
      <c r="G355" s="567" t="s">
        <v>2078</v>
      </c>
      <c r="H355" s="567" t="s">
        <v>461</v>
      </c>
      <c r="I355" s="567" t="s">
        <v>34</v>
      </c>
      <c r="J355" s="567" t="s">
        <v>34</v>
      </c>
      <c r="K355" s="567" t="s">
        <v>983</v>
      </c>
    </row>
    <row r="356" spans="1:11" ht="15" thickBot="1" x14ac:dyDescent="0.35">
      <c r="A356" s="4" t="s">
        <v>3256</v>
      </c>
      <c r="B356" s="3" t="s">
        <v>389</v>
      </c>
      <c r="C356" s="567" t="s">
        <v>378</v>
      </c>
      <c r="D356" s="568">
        <v>332567</v>
      </c>
      <c r="E356" s="567" t="s">
        <v>1458</v>
      </c>
      <c r="F356" s="567" t="s">
        <v>1426</v>
      </c>
      <c r="G356" s="567" t="s">
        <v>2078</v>
      </c>
      <c r="H356" s="567" t="s">
        <v>460</v>
      </c>
      <c r="I356" s="567" t="s">
        <v>2060</v>
      </c>
      <c r="J356" s="567" t="s">
        <v>2229</v>
      </c>
      <c r="K356" s="567" t="s">
        <v>460</v>
      </c>
    </row>
    <row r="357" spans="1:11" ht="15" thickBot="1" x14ac:dyDescent="0.35">
      <c r="A357" s="4" t="s">
        <v>3257</v>
      </c>
      <c r="B357" s="3" t="s">
        <v>390</v>
      </c>
      <c r="C357" s="567" t="s">
        <v>378</v>
      </c>
      <c r="D357" s="568">
        <v>76707</v>
      </c>
      <c r="E357" s="567" t="s">
        <v>1310</v>
      </c>
      <c r="F357" s="567" t="s">
        <v>1310</v>
      </c>
      <c r="G357" s="567" t="s">
        <v>2078</v>
      </c>
      <c r="H357" s="567" t="s">
        <v>460</v>
      </c>
      <c r="I357" s="567" t="s">
        <v>2060</v>
      </c>
      <c r="J357" s="567" t="s">
        <v>2238</v>
      </c>
      <c r="K357" s="567" t="s">
        <v>460</v>
      </c>
    </row>
    <row r="358" spans="1:11" ht="15" thickBot="1" x14ac:dyDescent="0.35">
      <c r="A358" s="4" t="s">
        <v>3258</v>
      </c>
      <c r="B358" s="3" t="s">
        <v>391</v>
      </c>
      <c r="C358" s="567" t="s">
        <v>378</v>
      </c>
      <c r="D358" s="568">
        <v>188040</v>
      </c>
      <c r="E358" s="567" t="s">
        <v>2240</v>
      </c>
      <c r="F358" s="567" t="s">
        <v>1272</v>
      </c>
      <c r="G358" s="567" t="s">
        <v>985</v>
      </c>
      <c r="H358" s="567" t="s">
        <v>460</v>
      </c>
      <c r="I358" s="567" t="s">
        <v>2060</v>
      </c>
      <c r="J358" s="567" t="s">
        <v>2241</v>
      </c>
      <c r="K358" s="567" t="s">
        <v>785</v>
      </c>
    </row>
    <row r="359" spans="1:11" ht="15" thickBot="1" x14ac:dyDescent="0.35">
      <c r="A359" s="4" t="s">
        <v>3259</v>
      </c>
      <c r="B359" s="3" t="s">
        <v>392</v>
      </c>
      <c r="C359" s="567" t="s">
        <v>378</v>
      </c>
      <c r="D359" s="568">
        <v>51133</v>
      </c>
      <c r="E359" s="567" t="s">
        <v>2243</v>
      </c>
      <c r="F359" s="567" t="s">
        <v>1149</v>
      </c>
      <c r="G359" s="567" t="s">
        <v>975</v>
      </c>
      <c r="H359" s="567" t="s">
        <v>460</v>
      </c>
      <c r="I359" s="567" t="s">
        <v>2060</v>
      </c>
      <c r="J359" s="567" t="s">
        <v>2222</v>
      </c>
      <c r="K359" s="567" t="s">
        <v>983</v>
      </c>
    </row>
    <row r="360" spans="1:11" ht="15" thickBot="1" x14ac:dyDescent="0.35">
      <c r="A360" s="4" t="s">
        <v>3260</v>
      </c>
      <c r="B360" s="3" t="s">
        <v>393</v>
      </c>
      <c r="C360" s="567" t="s">
        <v>378</v>
      </c>
      <c r="D360" s="568">
        <v>102423</v>
      </c>
      <c r="E360" s="567" t="s">
        <v>2259</v>
      </c>
      <c r="F360" s="567" t="s">
        <v>1111</v>
      </c>
      <c r="G360" s="567" t="s">
        <v>985</v>
      </c>
      <c r="H360" s="567" t="s">
        <v>460</v>
      </c>
      <c r="I360" s="567" t="s">
        <v>2060</v>
      </c>
      <c r="J360" s="567" t="s">
        <v>2260</v>
      </c>
      <c r="K360" s="567" t="s">
        <v>460</v>
      </c>
    </row>
    <row r="361" spans="1:11" ht="15" thickBot="1" x14ac:dyDescent="0.35">
      <c r="A361" s="4" t="s">
        <v>3261</v>
      </c>
      <c r="B361" s="3" t="s">
        <v>394</v>
      </c>
      <c r="C361" s="567" t="s">
        <v>378</v>
      </c>
      <c r="D361" s="568">
        <v>52529</v>
      </c>
      <c r="E361" s="567" t="s">
        <v>2269</v>
      </c>
      <c r="F361" s="567" t="s">
        <v>1225</v>
      </c>
      <c r="G361" s="567" t="s">
        <v>975</v>
      </c>
      <c r="H361" s="567" t="s">
        <v>460</v>
      </c>
      <c r="I361" s="567" t="s">
        <v>2060</v>
      </c>
      <c r="J361" s="567" t="s">
        <v>2270</v>
      </c>
      <c r="K361" s="567" t="s">
        <v>983</v>
      </c>
    </row>
    <row r="362" spans="1:11" ht="15" thickBot="1" x14ac:dyDescent="0.35">
      <c r="A362" s="4" t="s">
        <v>3262</v>
      </c>
      <c r="B362" s="3" t="s">
        <v>395</v>
      </c>
      <c r="C362" s="567" t="s">
        <v>378</v>
      </c>
      <c r="D362" s="568">
        <v>160248</v>
      </c>
      <c r="E362" s="567" t="s">
        <v>1575</v>
      </c>
      <c r="F362" s="567" t="s">
        <v>1575</v>
      </c>
      <c r="G362" s="567" t="s">
        <v>2059</v>
      </c>
      <c r="H362" s="567" t="s">
        <v>460</v>
      </c>
      <c r="I362" s="567" t="s">
        <v>2060</v>
      </c>
      <c r="J362" s="567" t="s">
        <v>807</v>
      </c>
      <c r="K362" s="567" t="s">
        <v>983</v>
      </c>
    </row>
    <row r="363" spans="1:11" ht="15" thickBot="1" x14ac:dyDescent="0.35">
      <c r="A363" s="4" t="s">
        <v>3263</v>
      </c>
      <c r="B363" s="3" t="s">
        <v>396</v>
      </c>
      <c r="C363" s="567" t="s">
        <v>378</v>
      </c>
      <c r="D363" s="568">
        <v>123979</v>
      </c>
      <c r="E363" s="567" t="s">
        <v>1145</v>
      </c>
      <c r="F363" s="567" t="s">
        <v>1145</v>
      </c>
      <c r="G363" s="567" t="s">
        <v>2073</v>
      </c>
      <c r="H363" s="567" t="s">
        <v>460</v>
      </c>
      <c r="I363" s="567" t="s">
        <v>2060</v>
      </c>
      <c r="J363" s="567" t="s">
        <v>2283</v>
      </c>
      <c r="K363" s="567" t="s">
        <v>983</v>
      </c>
    </row>
    <row r="364" spans="1:11" ht="15" thickBot="1" x14ac:dyDescent="0.35">
      <c r="A364" s="4" t="s">
        <v>3264</v>
      </c>
      <c r="B364" s="3" t="s">
        <v>397</v>
      </c>
      <c r="C364" s="567" t="s">
        <v>378</v>
      </c>
      <c r="D364" s="568">
        <v>395660</v>
      </c>
      <c r="E364" s="567" t="s">
        <v>2284</v>
      </c>
      <c r="F364" s="567" t="s">
        <v>1272</v>
      </c>
      <c r="G364" s="567" t="s">
        <v>985</v>
      </c>
      <c r="H364" s="567" t="s">
        <v>460</v>
      </c>
      <c r="I364" s="567" t="s">
        <v>2060</v>
      </c>
      <c r="J364" s="567" t="s">
        <v>2285</v>
      </c>
      <c r="K364" s="567" t="s">
        <v>785</v>
      </c>
    </row>
    <row r="365" spans="1:11" ht="15" thickBot="1" x14ac:dyDescent="0.35">
      <c r="A365" s="4" t="s">
        <v>3265</v>
      </c>
      <c r="B365" s="3" t="s">
        <v>398</v>
      </c>
      <c r="C365" s="567" t="s">
        <v>378</v>
      </c>
      <c r="D365" s="568">
        <v>61834</v>
      </c>
      <c r="E365" s="567" t="s">
        <v>1119</v>
      </c>
      <c r="F365" s="567" t="s">
        <v>1119</v>
      </c>
      <c r="G365" s="567" t="s">
        <v>2078</v>
      </c>
      <c r="H365" s="567" t="s">
        <v>460</v>
      </c>
      <c r="I365" s="567" t="s">
        <v>2060</v>
      </c>
      <c r="J365" s="567" t="s">
        <v>2290</v>
      </c>
      <c r="K365" s="567" t="s">
        <v>983</v>
      </c>
    </row>
    <row r="366" spans="1:11" ht="15" thickBot="1" x14ac:dyDescent="0.35">
      <c r="A366" s="4" t="s">
        <v>3266</v>
      </c>
      <c r="B366" s="3" t="s">
        <v>399</v>
      </c>
      <c r="C366" s="567" t="s">
        <v>378</v>
      </c>
      <c r="D366" s="568">
        <v>96942</v>
      </c>
      <c r="E366" s="567" t="s">
        <v>2301</v>
      </c>
      <c r="F366" s="567" t="s">
        <v>1149</v>
      </c>
      <c r="G366" s="567" t="s">
        <v>975</v>
      </c>
      <c r="H366" s="567" t="s">
        <v>460</v>
      </c>
      <c r="I366" s="567" t="s">
        <v>2060</v>
      </c>
      <c r="J366" s="567" t="s">
        <v>2302</v>
      </c>
      <c r="K366" s="567" t="s">
        <v>983</v>
      </c>
    </row>
    <row r="367" spans="1:11" ht="15" thickBot="1" x14ac:dyDescent="0.35">
      <c r="A367" s="4" t="s">
        <v>3267</v>
      </c>
      <c r="B367" s="3" t="s">
        <v>400</v>
      </c>
      <c r="C367" s="567" t="s">
        <v>378</v>
      </c>
      <c r="D367" s="568">
        <v>149955</v>
      </c>
      <c r="E367" s="567" t="s">
        <v>1669</v>
      </c>
      <c r="F367" s="567" t="s">
        <v>1669</v>
      </c>
      <c r="G367" s="567" t="s">
        <v>2059</v>
      </c>
      <c r="H367" s="567" t="s">
        <v>460</v>
      </c>
      <c r="I367" s="567" t="s">
        <v>2060</v>
      </c>
      <c r="J367" s="567" t="s">
        <v>2251</v>
      </c>
      <c r="K367" s="567" t="s">
        <v>785</v>
      </c>
    </row>
    <row r="368" spans="1:11" ht="15" thickBot="1" x14ac:dyDescent="0.35">
      <c r="A368" s="4" t="s">
        <v>3268</v>
      </c>
      <c r="B368" s="3" t="s">
        <v>401</v>
      </c>
      <c r="C368" s="567" t="s">
        <v>378</v>
      </c>
      <c r="D368" s="568">
        <v>119450</v>
      </c>
      <c r="E368" s="567" t="s">
        <v>1489</v>
      </c>
      <c r="F368" s="567" t="s">
        <v>1489</v>
      </c>
      <c r="G368" s="567" t="s">
        <v>985</v>
      </c>
      <c r="H368" s="567" t="s">
        <v>460</v>
      </c>
      <c r="I368" s="567" t="s">
        <v>2060</v>
      </c>
      <c r="J368" s="567" t="s">
        <v>2263</v>
      </c>
      <c r="K368" s="567" t="s">
        <v>983</v>
      </c>
    </row>
    <row r="369" spans="1:11" ht="15" thickBot="1" x14ac:dyDescent="0.35">
      <c r="A369" s="4" t="s">
        <v>3269</v>
      </c>
      <c r="B369" s="3" t="s">
        <v>402</v>
      </c>
      <c r="C369" s="567" t="s">
        <v>378</v>
      </c>
      <c r="D369" s="568">
        <v>55374</v>
      </c>
      <c r="E369" s="567" t="s">
        <v>2349</v>
      </c>
      <c r="F369" s="567" t="s">
        <v>1075</v>
      </c>
      <c r="G369" s="567" t="s">
        <v>975</v>
      </c>
      <c r="H369" s="567" t="s">
        <v>460</v>
      </c>
      <c r="I369" s="567" t="s">
        <v>2060</v>
      </c>
      <c r="J369" s="567" t="s">
        <v>2115</v>
      </c>
      <c r="K369" s="567" t="s">
        <v>983</v>
      </c>
    </row>
    <row r="370" spans="1:11" ht="15" thickBot="1" x14ac:dyDescent="0.35">
      <c r="A370" s="4" t="s">
        <v>3270</v>
      </c>
      <c r="B370" s="3" t="s">
        <v>403</v>
      </c>
      <c r="C370" s="567" t="s">
        <v>378</v>
      </c>
      <c r="D370" s="568">
        <v>59515</v>
      </c>
      <c r="E370" s="567" t="s">
        <v>2379</v>
      </c>
      <c r="F370" s="567" t="s">
        <v>1075</v>
      </c>
      <c r="G370" s="567" t="s">
        <v>975</v>
      </c>
      <c r="H370" s="567" t="s">
        <v>34</v>
      </c>
      <c r="I370" s="567" t="s">
        <v>34</v>
      </c>
      <c r="J370" s="567" t="s">
        <v>34</v>
      </c>
      <c r="K370" s="567" t="s">
        <v>34</v>
      </c>
    </row>
    <row r="371" spans="1:11" ht="15" thickBot="1" x14ac:dyDescent="0.35">
      <c r="A371" s="4" t="s">
        <v>3271</v>
      </c>
      <c r="B371" s="3" t="s">
        <v>404</v>
      </c>
      <c r="C371" s="567" t="s">
        <v>378</v>
      </c>
      <c r="D371" s="568">
        <v>52170</v>
      </c>
      <c r="E371" s="567" t="s">
        <v>2381</v>
      </c>
      <c r="F371" s="567" t="s">
        <v>1145</v>
      </c>
      <c r="G371" s="567" t="s">
        <v>2073</v>
      </c>
      <c r="H371" s="567" t="s">
        <v>460</v>
      </c>
      <c r="I371" s="567" t="s">
        <v>2060</v>
      </c>
      <c r="J371" s="567" t="s">
        <v>2382</v>
      </c>
      <c r="K371" s="567" t="s">
        <v>460</v>
      </c>
    </row>
    <row r="372" spans="1:11" ht="15" thickBot="1" x14ac:dyDescent="0.35">
      <c r="A372" s="4" t="s">
        <v>3272</v>
      </c>
      <c r="B372" s="3" t="s">
        <v>405</v>
      </c>
      <c r="C372" s="567" t="s">
        <v>378</v>
      </c>
      <c r="D372" s="568">
        <v>124690</v>
      </c>
      <c r="E372" s="567" t="s">
        <v>1214</v>
      </c>
      <c r="F372" s="567" t="s">
        <v>1214</v>
      </c>
      <c r="G372" s="567" t="s">
        <v>2078</v>
      </c>
      <c r="H372" s="567" t="s">
        <v>460</v>
      </c>
      <c r="I372" s="567" t="s">
        <v>2060</v>
      </c>
      <c r="J372" s="567" t="s">
        <v>2387</v>
      </c>
      <c r="K372" s="567" t="s">
        <v>460</v>
      </c>
    </row>
    <row r="373" spans="1:11" ht="15" thickBot="1" x14ac:dyDescent="0.35">
      <c r="A373" s="4" t="s">
        <v>3273</v>
      </c>
      <c r="B373" s="3" t="s">
        <v>406</v>
      </c>
      <c r="C373" s="567" t="s">
        <v>378</v>
      </c>
      <c r="D373" s="568">
        <v>100485</v>
      </c>
      <c r="E373" s="567" t="s">
        <v>2400</v>
      </c>
      <c r="F373" s="567" t="s">
        <v>1075</v>
      </c>
      <c r="G373" s="567" t="s">
        <v>975</v>
      </c>
      <c r="H373" s="567" t="s">
        <v>461</v>
      </c>
      <c r="I373" s="567" t="s">
        <v>34</v>
      </c>
      <c r="J373" s="567" t="s">
        <v>34</v>
      </c>
      <c r="K373" s="567" t="s">
        <v>460</v>
      </c>
    </row>
    <row r="374" spans="1:11" ht="15" thickBot="1" x14ac:dyDescent="0.35">
      <c r="A374" s="4" t="s">
        <v>3274</v>
      </c>
      <c r="B374" s="3" t="s">
        <v>407</v>
      </c>
      <c r="C374" s="567" t="s">
        <v>378</v>
      </c>
      <c r="D374" s="568">
        <v>57236</v>
      </c>
      <c r="E374" s="567" t="s">
        <v>1843</v>
      </c>
      <c r="F374" s="567" t="s">
        <v>1075</v>
      </c>
      <c r="G374" s="567" t="s">
        <v>975</v>
      </c>
      <c r="H374" s="567" t="s">
        <v>460</v>
      </c>
      <c r="I374" s="567" t="s">
        <v>2060</v>
      </c>
      <c r="J374" s="567" t="s">
        <v>2186</v>
      </c>
      <c r="K374" s="567" t="s">
        <v>983</v>
      </c>
    </row>
    <row r="375" spans="1:11" ht="15" thickBot="1" x14ac:dyDescent="0.35">
      <c r="A375" s="4" t="s">
        <v>3275</v>
      </c>
      <c r="B375" s="3" t="s">
        <v>408</v>
      </c>
      <c r="C375" s="567" t="s">
        <v>378</v>
      </c>
      <c r="D375" s="568">
        <v>160312</v>
      </c>
      <c r="E375" s="567" t="s">
        <v>2409</v>
      </c>
      <c r="F375" s="567" t="s">
        <v>1849</v>
      </c>
      <c r="G375" s="567" t="s">
        <v>975</v>
      </c>
      <c r="H375" s="567" t="s">
        <v>460</v>
      </c>
      <c r="I375" s="567" t="s">
        <v>2060</v>
      </c>
      <c r="J375" s="567" t="s">
        <v>2410</v>
      </c>
      <c r="K375" s="567" t="s">
        <v>460</v>
      </c>
    </row>
    <row r="376" spans="1:11" ht="15" thickBot="1" x14ac:dyDescent="0.35">
      <c r="A376" s="4" t="s">
        <v>3276</v>
      </c>
      <c r="B376" s="3" t="s">
        <v>409</v>
      </c>
      <c r="C376" s="567" t="s">
        <v>378</v>
      </c>
      <c r="D376" s="568">
        <v>59715</v>
      </c>
      <c r="E376" s="567" t="s">
        <v>2411</v>
      </c>
      <c r="F376" s="567" t="s">
        <v>1134</v>
      </c>
      <c r="G376" s="567" t="s">
        <v>2084</v>
      </c>
      <c r="H376" s="567" t="s">
        <v>460</v>
      </c>
      <c r="I376" s="567" t="s">
        <v>2060</v>
      </c>
      <c r="J376" s="567" t="s">
        <v>2412</v>
      </c>
      <c r="K376" s="567" t="s">
        <v>461</v>
      </c>
    </row>
    <row r="377" spans="1:11" ht="15" thickBot="1" x14ac:dyDescent="0.35">
      <c r="A377" s="4" t="s">
        <v>3277</v>
      </c>
      <c r="B377" s="3" t="s">
        <v>410</v>
      </c>
      <c r="C377" s="567" t="s">
        <v>378</v>
      </c>
      <c r="D377" s="568">
        <v>73804</v>
      </c>
      <c r="E377" s="567" t="s">
        <v>2430</v>
      </c>
      <c r="F377" s="567" t="s">
        <v>1134</v>
      </c>
      <c r="G377" s="567" t="s">
        <v>2084</v>
      </c>
      <c r="H377" s="567" t="s">
        <v>460</v>
      </c>
      <c r="I377" s="567" t="s">
        <v>2060</v>
      </c>
      <c r="J377" s="567" t="s">
        <v>2222</v>
      </c>
      <c r="K377" s="567" t="s">
        <v>983</v>
      </c>
    </row>
    <row r="378" spans="1:11" ht="15" thickBot="1" x14ac:dyDescent="0.35">
      <c r="A378" s="4" t="s">
        <v>3278</v>
      </c>
      <c r="B378" s="3" t="s">
        <v>411</v>
      </c>
      <c r="C378" s="567" t="s">
        <v>378</v>
      </c>
      <c r="D378" s="568">
        <v>75814</v>
      </c>
      <c r="E378" s="567" t="s">
        <v>1438</v>
      </c>
      <c r="F378" s="567" t="s">
        <v>1075</v>
      </c>
      <c r="G378" s="567" t="s">
        <v>975</v>
      </c>
      <c r="H378" s="567" t="s">
        <v>461</v>
      </c>
      <c r="I378" s="567" t="s">
        <v>2060</v>
      </c>
      <c r="J378" s="567" t="s">
        <v>34</v>
      </c>
      <c r="K378" s="567" t="s">
        <v>460</v>
      </c>
    </row>
    <row r="379" spans="1:11" ht="15" thickBot="1" x14ac:dyDescent="0.35">
      <c r="A379" s="4" t="s">
        <v>3279</v>
      </c>
      <c r="B379" s="3" t="s">
        <v>412</v>
      </c>
      <c r="C379" s="567" t="s">
        <v>378</v>
      </c>
      <c r="D379" s="568">
        <v>129699</v>
      </c>
      <c r="E379" s="567" t="s">
        <v>2441</v>
      </c>
      <c r="F379" s="567" t="s">
        <v>1134</v>
      </c>
      <c r="G379" s="567" t="s">
        <v>2084</v>
      </c>
      <c r="H379" s="567" t="s">
        <v>460</v>
      </c>
      <c r="I379" s="567" t="s">
        <v>2060</v>
      </c>
      <c r="J379" s="567" t="s">
        <v>2442</v>
      </c>
      <c r="K379" s="567" t="s">
        <v>785</v>
      </c>
    </row>
    <row r="380" spans="1:11" ht="15" thickBot="1" x14ac:dyDescent="0.35">
      <c r="A380" s="4" t="s">
        <v>3280</v>
      </c>
      <c r="B380" s="3" t="s">
        <v>413</v>
      </c>
      <c r="C380" s="567" t="s">
        <v>378</v>
      </c>
      <c r="D380" s="568">
        <v>97396</v>
      </c>
      <c r="E380" s="567" t="s">
        <v>2368</v>
      </c>
      <c r="F380" s="567" t="s">
        <v>1418</v>
      </c>
      <c r="G380" s="567" t="s">
        <v>2071</v>
      </c>
      <c r="H380" s="567" t="s">
        <v>461</v>
      </c>
      <c r="I380" s="567" t="s">
        <v>34</v>
      </c>
      <c r="J380" s="567" t="s">
        <v>34</v>
      </c>
      <c r="K380" s="567" t="s">
        <v>460</v>
      </c>
    </row>
    <row r="381" spans="1:11" ht="15" thickBot="1" x14ac:dyDescent="0.35">
      <c r="A381" s="4" t="s">
        <v>3281</v>
      </c>
      <c r="B381" s="3" t="s">
        <v>414</v>
      </c>
      <c r="C381" s="567" t="s">
        <v>378</v>
      </c>
      <c r="D381" s="568">
        <v>80980</v>
      </c>
      <c r="E381" s="567" t="s">
        <v>2461</v>
      </c>
      <c r="F381" s="567" t="s">
        <v>1075</v>
      </c>
      <c r="G381" s="567" t="s">
        <v>2084</v>
      </c>
      <c r="H381" s="567" t="s">
        <v>460</v>
      </c>
      <c r="I381" s="567" t="s">
        <v>2060</v>
      </c>
      <c r="J381" s="567" t="s">
        <v>2462</v>
      </c>
      <c r="K381" s="567" t="s">
        <v>983</v>
      </c>
    </row>
    <row r="382" spans="1:11" ht="15" thickBot="1" x14ac:dyDescent="0.35">
      <c r="A382" s="4" t="s">
        <v>3282</v>
      </c>
      <c r="B382" s="3" t="s">
        <v>415</v>
      </c>
      <c r="C382" s="567" t="s">
        <v>378</v>
      </c>
      <c r="D382" s="568">
        <v>134056</v>
      </c>
      <c r="E382" s="567" t="s">
        <v>2470</v>
      </c>
      <c r="F382" s="567" t="s">
        <v>1134</v>
      </c>
      <c r="G382" s="567" t="s">
        <v>2084</v>
      </c>
      <c r="H382" s="567" t="s">
        <v>460</v>
      </c>
      <c r="I382" s="567" t="s">
        <v>2060</v>
      </c>
      <c r="J382" s="567" t="s">
        <v>2471</v>
      </c>
      <c r="K382" s="567" t="s">
        <v>983</v>
      </c>
    </row>
    <row r="383" spans="1:11" ht="15" thickBot="1" x14ac:dyDescent="0.35">
      <c r="A383" s="4" t="s">
        <v>3283</v>
      </c>
      <c r="B383" s="3" t="s">
        <v>416</v>
      </c>
      <c r="C383" s="567" t="s">
        <v>378</v>
      </c>
      <c r="D383" s="568">
        <v>71997</v>
      </c>
      <c r="E383" s="567" t="s">
        <v>1977</v>
      </c>
      <c r="F383" s="567" t="s">
        <v>1075</v>
      </c>
      <c r="G383" s="567" t="s">
        <v>975</v>
      </c>
      <c r="H383" s="567" t="s">
        <v>461</v>
      </c>
      <c r="I383" s="567" t="s">
        <v>34</v>
      </c>
      <c r="J383" s="567" t="s">
        <v>34</v>
      </c>
      <c r="K383" s="567" t="s">
        <v>983</v>
      </c>
    </row>
    <row r="384" spans="1:11" ht="15" thickBot="1" x14ac:dyDescent="0.35">
      <c r="A384" s="45" t="s">
        <v>3288</v>
      </c>
      <c r="B384" s="3" t="s">
        <v>417</v>
      </c>
      <c r="C384" s="567" t="s">
        <v>378</v>
      </c>
      <c r="D384" s="568">
        <v>230343</v>
      </c>
      <c r="E384" s="567" t="s">
        <v>2473</v>
      </c>
      <c r="F384" s="567" t="s">
        <v>1149</v>
      </c>
      <c r="G384" s="567" t="s">
        <v>975</v>
      </c>
      <c r="H384" s="567" t="s">
        <v>34</v>
      </c>
      <c r="I384" s="567" t="s">
        <v>34</v>
      </c>
      <c r="J384" s="567" t="s">
        <v>34</v>
      </c>
      <c r="K384" s="567" t="s">
        <v>34</v>
      </c>
    </row>
    <row r="385" spans="1:11" ht="15" thickBot="1" x14ac:dyDescent="0.35">
      <c r="A385" s="4" t="s">
        <v>3284</v>
      </c>
      <c r="B385" s="3" t="s">
        <v>418</v>
      </c>
      <c r="C385" s="567" t="s">
        <v>378</v>
      </c>
      <c r="D385" s="568">
        <v>71755</v>
      </c>
      <c r="E385" s="567" t="s">
        <v>1984</v>
      </c>
      <c r="F385" s="567" t="s">
        <v>1075</v>
      </c>
      <c r="G385" s="567" t="s">
        <v>975</v>
      </c>
      <c r="H385" s="567" t="s">
        <v>461</v>
      </c>
      <c r="I385" s="567" t="s">
        <v>34</v>
      </c>
      <c r="J385" s="567" t="s">
        <v>34</v>
      </c>
      <c r="K385" s="567" t="s">
        <v>460</v>
      </c>
    </row>
    <row r="386" spans="1:11" ht="15" thickBot="1" x14ac:dyDescent="0.35">
      <c r="A386" s="4" t="s">
        <v>3285</v>
      </c>
      <c r="B386" s="3" t="s">
        <v>419</v>
      </c>
      <c r="C386" s="567" t="s">
        <v>378</v>
      </c>
      <c r="D386" s="568">
        <v>89779</v>
      </c>
      <c r="E386" s="567" t="s">
        <v>2486</v>
      </c>
      <c r="F386" s="567" t="s">
        <v>1094</v>
      </c>
      <c r="G386" s="567" t="s">
        <v>2073</v>
      </c>
      <c r="H386" s="567" t="s">
        <v>460</v>
      </c>
      <c r="I386" s="567" t="s">
        <v>2060</v>
      </c>
      <c r="J386" s="567" t="s">
        <v>2487</v>
      </c>
      <c r="K386" s="567" t="s">
        <v>983</v>
      </c>
    </row>
    <row r="387" spans="1:11" ht="15" thickBot="1" x14ac:dyDescent="0.35">
      <c r="A387" s="4" t="s">
        <v>3286</v>
      </c>
      <c r="B387" s="3" t="s">
        <v>420</v>
      </c>
      <c r="C387" s="567" t="s">
        <v>378</v>
      </c>
      <c r="D387" s="568">
        <v>84094</v>
      </c>
      <c r="E387" s="567" t="s">
        <v>2473</v>
      </c>
      <c r="F387" s="567" t="s">
        <v>1149</v>
      </c>
      <c r="G387" s="567" t="s">
        <v>975</v>
      </c>
      <c r="H387" s="567" t="s">
        <v>460</v>
      </c>
      <c r="I387" s="567" t="s">
        <v>34</v>
      </c>
      <c r="J387" s="567" t="s">
        <v>2488</v>
      </c>
      <c r="K387" s="567" t="s">
        <v>461</v>
      </c>
    </row>
    <row r="388" spans="1:11" ht="15" thickBot="1" x14ac:dyDescent="0.35">
      <c r="A388" s="4" t="s">
        <v>3287</v>
      </c>
      <c r="B388" s="3" t="s">
        <v>421</v>
      </c>
      <c r="C388" s="567" t="s">
        <v>378</v>
      </c>
      <c r="D388" s="568">
        <v>82974</v>
      </c>
      <c r="E388" s="567" t="s">
        <v>2015</v>
      </c>
      <c r="F388" s="567" t="s">
        <v>1131</v>
      </c>
      <c r="G388" s="567" t="s">
        <v>975</v>
      </c>
      <c r="H388" s="567" t="s">
        <v>460</v>
      </c>
      <c r="I388" s="567" t="s">
        <v>2060</v>
      </c>
      <c r="J388" s="567" t="s">
        <v>2332</v>
      </c>
      <c r="K388" s="567" t="s">
        <v>983</v>
      </c>
    </row>
  </sheetData>
  <sortState ref="B2:L386">
    <sortCondition ref="C2:C386"/>
    <sortCondition ref="B2:B386"/>
  </sortState>
  <hyperlinks>
    <hyperlink ref="G1" location="'Table of Contents'!A1" display="Return to Table of Contents"/>
    <hyperlink ref="G1:I1" location="'Table of Contents'!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8"/>
  <sheetViews>
    <sheetView zoomScale="75" zoomScaleNormal="75" workbookViewId="0">
      <pane ySplit="3" topLeftCell="A4" activePane="bottomLeft" state="frozen"/>
      <selection pane="bottomLeft" activeCell="B4" sqref="B4"/>
    </sheetView>
  </sheetViews>
  <sheetFormatPr defaultRowHeight="14.4" x14ac:dyDescent="0.3"/>
  <cols>
    <col min="1" max="1" width="8.88671875" style="498"/>
    <col min="2" max="2" width="49.77734375" style="354" bestFit="1" customWidth="1"/>
    <col min="3" max="3" width="25.109375" style="354" bestFit="1" customWidth="1"/>
    <col min="4" max="4" width="11.109375" style="498" bestFit="1" customWidth="1"/>
    <col min="5" max="5" width="10.77734375" bestFit="1" customWidth="1"/>
    <col min="6" max="6" width="11.109375" style="498" bestFit="1" customWidth="1"/>
    <col min="7" max="8" width="11.109375" style="573" bestFit="1" customWidth="1"/>
    <col min="9" max="9" width="11.109375" style="498" bestFit="1" customWidth="1"/>
    <col min="10" max="11" width="11.109375" style="573" bestFit="1" customWidth="1"/>
    <col min="12" max="12" width="11.109375" style="498" bestFit="1" customWidth="1"/>
    <col min="13" max="14" width="11.109375" style="573" bestFit="1" customWidth="1"/>
    <col min="15" max="15" width="11.109375" style="498" bestFit="1" customWidth="1"/>
    <col min="16" max="17" width="11.109375" style="573" bestFit="1" customWidth="1"/>
    <col min="18" max="18" width="11.109375" style="498" bestFit="1" customWidth="1"/>
    <col min="19" max="20" width="11.109375" style="573" bestFit="1" customWidth="1"/>
    <col min="22" max="16384" width="8.88671875" style="498"/>
  </cols>
  <sheetData>
    <row r="1" spans="1:20" customFormat="1" ht="18" x14ac:dyDescent="0.35">
      <c r="B1" s="635" t="s">
        <v>2546</v>
      </c>
      <c r="C1" s="12"/>
      <c r="D1" s="13" t="s">
        <v>445</v>
      </c>
      <c r="E1" s="12"/>
      <c r="F1" s="14"/>
      <c r="G1" s="634" t="s">
        <v>2545</v>
      </c>
      <c r="H1" s="643"/>
      <c r="I1" s="642"/>
      <c r="J1" s="12"/>
      <c r="O1" s="60"/>
      <c r="P1" s="60"/>
      <c r="S1" s="29"/>
    </row>
    <row r="2" spans="1:20" ht="15" thickBot="1" x14ac:dyDescent="0.35"/>
    <row r="3" spans="1:20" s="569" customFormat="1" ht="72.599999999999994" thickBot="1" x14ac:dyDescent="0.35">
      <c r="A3" s="652" t="s">
        <v>3174</v>
      </c>
      <c r="B3" s="325" t="s">
        <v>0</v>
      </c>
      <c r="C3" s="325" t="s">
        <v>1</v>
      </c>
      <c r="D3" s="499" t="s">
        <v>422</v>
      </c>
      <c r="E3" s="1" t="s">
        <v>459</v>
      </c>
      <c r="F3" s="499" t="s">
        <v>2492</v>
      </c>
      <c r="G3" s="572" t="s">
        <v>2493</v>
      </c>
      <c r="H3" s="572" t="s">
        <v>2494</v>
      </c>
      <c r="I3" s="499" t="s">
        <v>2495</v>
      </c>
      <c r="J3" s="572" t="s">
        <v>2496</v>
      </c>
      <c r="K3" s="572" t="s">
        <v>2497</v>
      </c>
      <c r="L3" s="499" t="s">
        <v>2498</v>
      </c>
      <c r="M3" s="572" t="s">
        <v>2499</v>
      </c>
      <c r="N3" s="572" t="s">
        <v>2500</v>
      </c>
      <c r="O3" s="499" t="s">
        <v>2501</v>
      </c>
      <c r="P3" s="572" t="s">
        <v>2502</v>
      </c>
      <c r="Q3" s="572" t="s">
        <v>2503</v>
      </c>
      <c r="R3" s="499" t="s">
        <v>2504</v>
      </c>
      <c r="S3" s="572" t="s">
        <v>2505</v>
      </c>
      <c r="T3" s="572" t="s">
        <v>2506</v>
      </c>
    </row>
    <row r="4" spans="1:20" ht="15" thickBot="1" x14ac:dyDescent="0.35">
      <c r="A4" s="4" t="s">
        <v>3175</v>
      </c>
      <c r="B4" s="338" t="s">
        <v>12</v>
      </c>
      <c r="C4" s="339" t="s">
        <v>13</v>
      </c>
      <c r="D4" s="570">
        <v>1285</v>
      </c>
      <c r="E4" s="6">
        <v>2145</v>
      </c>
      <c r="F4" s="570">
        <v>0</v>
      </c>
      <c r="G4" s="573">
        <v>0</v>
      </c>
      <c r="H4" s="573">
        <v>0</v>
      </c>
      <c r="I4" s="570">
        <v>1</v>
      </c>
      <c r="J4" s="573">
        <v>40</v>
      </c>
      <c r="K4" s="573">
        <v>1</v>
      </c>
      <c r="L4" s="570">
        <v>1</v>
      </c>
      <c r="M4" s="573">
        <v>0</v>
      </c>
      <c r="N4" s="573">
        <v>0</v>
      </c>
      <c r="O4" s="570">
        <v>6</v>
      </c>
      <c r="P4" s="573">
        <v>46</v>
      </c>
      <c r="Q4" s="573">
        <v>1.1499999999999999</v>
      </c>
      <c r="R4" s="570">
        <v>7</v>
      </c>
      <c r="S4" s="573">
        <v>86</v>
      </c>
      <c r="T4" s="573">
        <v>2.15</v>
      </c>
    </row>
    <row r="5" spans="1:20" ht="15" thickBot="1" x14ac:dyDescent="0.35">
      <c r="A5" s="4" t="s">
        <v>3176</v>
      </c>
      <c r="B5" s="338" t="s">
        <v>16</v>
      </c>
      <c r="C5" s="339" t="s">
        <v>13</v>
      </c>
      <c r="D5" s="570">
        <v>3248</v>
      </c>
      <c r="E5" s="6">
        <v>560</v>
      </c>
      <c r="F5" s="570">
        <v>0</v>
      </c>
      <c r="G5" s="573">
        <v>0</v>
      </c>
      <c r="H5" s="573">
        <v>0</v>
      </c>
      <c r="I5" s="570">
        <v>1</v>
      </c>
      <c r="J5" s="573">
        <v>27</v>
      </c>
      <c r="K5" s="573">
        <v>0.67500000000000004</v>
      </c>
      <c r="L5" s="570">
        <v>1</v>
      </c>
      <c r="M5" s="573">
        <v>27</v>
      </c>
      <c r="N5" s="573">
        <v>0.67500000000000004</v>
      </c>
      <c r="O5" s="570">
        <v>0</v>
      </c>
      <c r="P5" s="573">
        <v>0</v>
      </c>
      <c r="Q5" s="573">
        <v>0</v>
      </c>
      <c r="R5" s="570">
        <v>1</v>
      </c>
      <c r="S5" s="573">
        <v>27</v>
      </c>
      <c r="T5" s="573">
        <v>0.67500000000000004</v>
      </c>
    </row>
    <row r="6" spans="1:20" ht="15" thickBot="1" x14ac:dyDescent="0.35">
      <c r="A6" s="4" t="s">
        <v>3177</v>
      </c>
      <c r="B6" s="338" t="s">
        <v>17</v>
      </c>
      <c r="C6" s="339" t="s">
        <v>13</v>
      </c>
      <c r="D6" s="570">
        <v>657</v>
      </c>
      <c r="E6" s="6">
        <v>1643</v>
      </c>
      <c r="F6" s="570">
        <v>0</v>
      </c>
      <c r="G6" s="573">
        <v>0</v>
      </c>
      <c r="H6" s="573">
        <v>0</v>
      </c>
      <c r="I6" s="570">
        <v>3</v>
      </c>
      <c r="J6" s="573">
        <v>66</v>
      </c>
      <c r="K6" s="573">
        <v>1.65</v>
      </c>
      <c r="L6" s="570">
        <v>3</v>
      </c>
      <c r="M6" s="573">
        <v>66</v>
      </c>
      <c r="N6" s="573">
        <v>1.65</v>
      </c>
      <c r="O6" s="570">
        <v>0</v>
      </c>
      <c r="P6" s="573">
        <v>0</v>
      </c>
      <c r="Q6" s="573">
        <v>0</v>
      </c>
      <c r="R6" s="570">
        <v>3</v>
      </c>
      <c r="S6" s="573">
        <v>66</v>
      </c>
      <c r="T6" s="573">
        <v>1.65</v>
      </c>
    </row>
    <row r="7" spans="1:20" ht="15" thickBot="1" x14ac:dyDescent="0.35">
      <c r="A7" s="4" t="s">
        <v>3178</v>
      </c>
      <c r="B7" s="338" t="s">
        <v>20</v>
      </c>
      <c r="C7" s="339" t="s">
        <v>13</v>
      </c>
      <c r="D7" s="570">
        <v>3769</v>
      </c>
      <c r="E7" s="6">
        <v>891</v>
      </c>
      <c r="F7" s="570">
        <v>0</v>
      </c>
      <c r="G7" s="573">
        <v>0</v>
      </c>
      <c r="H7" s="573">
        <v>0</v>
      </c>
      <c r="I7" s="570">
        <v>1</v>
      </c>
      <c r="J7" s="573">
        <v>30</v>
      </c>
      <c r="K7" s="573">
        <v>0.75</v>
      </c>
      <c r="L7" s="570">
        <v>1</v>
      </c>
      <c r="M7" s="573">
        <v>30</v>
      </c>
      <c r="N7" s="573">
        <v>0.75</v>
      </c>
      <c r="O7" s="570">
        <v>2</v>
      </c>
      <c r="P7" s="573">
        <v>37</v>
      </c>
      <c r="Q7" s="573">
        <v>0.92500000000000004</v>
      </c>
      <c r="R7" s="570">
        <v>3</v>
      </c>
      <c r="S7" s="573">
        <v>67</v>
      </c>
      <c r="T7" s="573">
        <v>1.675</v>
      </c>
    </row>
    <row r="8" spans="1:20" ht="15" thickBot="1" x14ac:dyDescent="0.35">
      <c r="A8" s="4" t="s">
        <v>3179</v>
      </c>
      <c r="B8" s="338" t="s">
        <v>23</v>
      </c>
      <c r="C8" s="339" t="s">
        <v>13</v>
      </c>
      <c r="D8" s="570">
        <v>3150</v>
      </c>
      <c r="E8" s="6">
        <v>1943</v>
      </c>
      <c r="F8" s="570">
        <v>0</v>
      </c>
      <c r="G8" s="573">
        <v>0</v>
      </c>
      <c r="H8" s="573">
        <v>0</v>
      </c>
      <c r="I8" s="570">
        <v>1</v>
      </c>
      <c r="J8" s="573">
        <v>25</v>
      </c>
      <c r="K8" s="573">
        <v>0.625</v>
      </c>
      <c r="L8" s="570">
        <v>1</v>
      </c>
      <c r="M8" s="573">
        <v>25</v>
      </c>
      <c r="N8" s="573">
        <v>0.625</v>
      </c>
      <c r="O8" s="570">
        <v>0</v>
      </c>
      <c r="P8" s="573">
        <v>0</v>
      </c>
      <c r="Q8" s="573">
        <v>0</v>
      </c>
      <c r="R8" s="570">
        <v>1</v>
      </c>
      <c r="S8" s="573">
        <v>25</v>
      </c>
      <c r="T8" s="573">
        <v>0.625</v>
      </c>
    </row>
    <row r="9" spans="1:20" ht="15" thickBot="1" x14ac:dyDescent="0.35">
      <c r="A9" s="4" t="s">
        <v>3180</v>
      </c>
      <c r="B9" s="338" t="s">
        <v>24</v>
      </c>
      <c r="C9" s="339" t="s">
        <v>13</v>
      </c>
      <c r="D9" s="570">
        <v>3811</v>
      </c>
      <c r="E9" s="6">
        <v>2709</v>
      </c>
      <c r="F9" s="570">
        <v>2</v>
      </c>
      <c r="G9" s="573">
        <v>56</v>
      </c>
      <c r="H9" s="573">
        <v>1.4</v>
      </c>
      <c r="I9" s="570">
        <v>3</v>
      </c>
      <c r="J9" s="573">
        <v>58</v>
      </c>
      <c r="K9" s="573">
        <v>1.45</v>
      </c>
      <c r="L9" s="570">
        <v>5</v>
      </c>
      <c r="M9" s="573">
        <v>114</v>
      </c>
      <c r="N9" s="573">
        <v>2.85</v>
      </c>
      <c r="O9" s="570">
        <v>3</v>
      </c>
      <c r="P9" s="573">
        <v>20</v>
      </c>
      <c r="Q9" s="573">
        <v>0.5</v>
      </c>
      <c r="R9" s="570">
        <v>8</v>
      </c>
      <c r="S9" s="573">
        <v>134</v>
      </c>
      <c r="T9" s="573">
        <v>3.35</v>
      </c>
    </row>
    <row r="10" spans="1:20" ht="15" thickBot="1" x14ac:dyDescent="0.35">
      <c r="A10" s="4" t="s">
        <v>3181</v>
      </c>
      <c r="B10" s="338" t="s">
        <v>25</v>
      </c>
      <c r="C10" s="339" t="s">
        <v>13</v>
      </c>
      <c r="D10" s="570">
        <v>3623</v>
      </c>
      <c r="E10" s="6">
        <v>5106</v>
      </c>
      <c r="F10" s="570">
        <v>0</v>
      </c>
      <c r="G10" s="573">
        <v>0</v>
      </c>
      <c r="H10" s="573">
        <v>0</v>
      </c>
      <c r="I10" s="570">
        <v>2</v>
      </c>
      <c r="J10" s="573">
        <v>47</v>
      </c>
      <c r="K10" s="573">
        <v>1.175</v>
      </c>
      <c r="L10" s="570">
        <v>2</v>
      </c>
      <c r="M10" s="573">
        <v>47</v>
      </c>
      <c r="N10" s="573">
        <v>1.175</v>
      </c>
      <c r="O10" s="570">
        <v>2</v>
      </c>
      <c r="P10" s="573">
        <v>9.75</v>
      </c>
      <c r="Q10" s="573">
        <v>0.24374999999999999</v>
      </c>
      <c r="R10" s="570">
        <v>4</v>
      </c>
      <c r="S10" s="573">
        <v>56.75</v>
      </c>
      <c r="T10" s="573">
        <v>1.41875</v>
      </c>
    </row>
    <row r="11" spans="1:20" ht="15" thickBot="1" x14ac:dyDescent="0.35">
      <c r="A11" s="4" t="s">
        <v>3182</v>
      </c>
      <c r="B11" s="338" t="s">
        <v>26</v>
      </c>
      <c r="C11" s="339" t="s">
        <v>13</v>
      </c>
      <c r="D11" s="570">
        <v>3081</v>
      </c>
      <c r="E11" s="6">
        <v>1044</v>
      </c>
      <c r="F11" s="570">
        <v>1</v>
      </c>
      <c r="G11" s="573">
        <v>40</v>
      </c>
      <c r="H11" s="573">
        <v>1</v>
      </c>
      <c r="I11" s="570">
        <v>0</v>
      </c>
      <c r="J11" s="573">
        <v>0</v>
      </c>
      <c r="K11" s="573">
        <v>0</v>
      </c>
      <c r="L11" s="570">
        <v>1</v>
      </c>
      <c r="M11" s="573">
        <v>40</v>
      </c>
      <c r="N11" s="573">
        <v>1</v>
      </c>
      <c r="O11" s="570">
        <v>2</v>
      </c>
      <c r="P11" s="573">
        <v>14</v>
      </c>
      <c r="Q11" s="573">
        <v>0.35</v>
      </c>
      <c r="R11" s="570">
        <v>3</v>
      </c>
      <c r="S11" s="573">
        <v>54</v>
      </c>
      <c r="T11" s="573">
        <v>1.35</v>
      </c>
    </row>
    <row r="12" spans="1:20" ht="15" thickBot="1" x14ac:dyDescent="0.35">
      <c r="A12" s="4" t="s">
        <v>3183</v>
      </c>
      <c r="B12" s="338" t="s">
        <v>27</v>
      </c>
      <c r="C12" s="339" t="s">
        <v>13</v>
      </c>
      <c r="D12" s="570">
        <v>2937</v>
      </c>
      <c r="E12" s="6">
        <v>1710</v>
      </c>
      <c r="F12" s="570">
        <v>0</v>
      </c>
      <c r="G12" s="571">
        <v>0</v>
      </c>
      <c r="H12" s="571">
        <v>0</v>
      </c>
      <c r="I12" s="570">
        <v>2</v>
      </c>
      <c r="J12" s="571">
        <v>41</v>
      </c>
      <c r="K12" s="571">
        <v>1.03</v>
      </c>
      <c r="L12" s="500">
        <v>2</v>
      </c>
      <c r="M12" s="573">
        <v>41</v>
      </c>
      <c r="N12" s="573">
        <v>1.0249999999999999</v>
      </c>
      <c r="O12" s="570">
        <v>0</v>
      </c>
      <c r="P12" s="573">
        <v>0</v>
      </c>
      <c r="Q12" s="573">
        <v>0</v>
      </c>
      <c r="R12" s="570">
        <v>2</v>
      </c>
      <c r="S12" s="573">
        <v>41</v>
      </c>
      <c r="T12" s="573">
        <v>1.0249999999999999</v>
      </c>
    </row>
    <row r="13" spans="1:20" ht="15" thickBot="1" x14ac:dyDescent="0.35">
      <c r="A13" s="4" t="s">
        <v>3184</v>
      </c>
      <c r="B13" s="338" t="s">
        <v>30</v>
      </c>
      <c r="C13" s="339" t="s">
        <v>13</v>
      </c>
      <c r="D13" s="570">
        <v>2611</v>
      </c>
      <c r="E13" s="6">
        <v>1318</v>
      </c>
      <c r="F13" s="570">
        <v>0</v>
      </c>
      <c r="G13" s="573">
        <v>0</v>
      </c>
      <c r="H13" s="573">
        <v>0</v>
      </c>
      <c r="I13" s="570">
        <v>2</v>
      </c>
      <c r="J13" s="573">
        <v>28</v>
      </c>
      <c r="K13" s="573">
        <v>0.7</v>
      </c>
      <c r="L13" s="570">
        <v>2</v>
      </c>
      <c r="M13" s="573">
        <v>28</v>
      </c>
      <c r="N13" s="573">
        <v>0.7</v>
      </c>
      <c r="O13" s="570">
        <v>0</v>
      </c>
      <c r="P13" s="573">
        <v>0</v>
      </c>
      <c r="Q13" s="573">
        <v>0</v>
      </c>
      <c r="R13" s="570">
        <v>2</v>
      </c>
      <c r="S13" s="573">
        <v>28</v>
      </c>
      <c r="T13" s="573">
        <v>0.7</v>
      </c>
    </row>
    <row r="14" spans="1:20" ht="15" thickBot="1" x14ac:dyDescent="0.35">
      <c r="A14" s="4" t="s">
        <v>3185</v>
      </c>
      <c r="B14" s="338" t="s">
        <v>31</v>
      </c>
      <c r="C14" s="339" t="s">
        <v>13</v>
      </c>
      <c r="D14" s="570">
        <v>722</v>
      </c>
      <c r="E14" s="6">
        <v>250</v>
      </c>
      <c r="F14" s="570">
        <v>0</v>
      </c>
      <c r="G14" s="573">
        <v>0</v>
      </c>
      <c r="H14" s="573">
        <v>0</v>
      </c>
      <c r="I14" s="570">
        <v>1</v>
      </c>
      <c r="J14" s="573">
        <v>20</v>
      </c>
      <c r="K14" s="573">
        <v>0.5</v>
      </c>
      <c r="L14" s="570">
        <v>0</v>
      </c>
      <c r="M14" s="573">
        <v>20</v>
      </c>
      <c r="N14" s="573">
        <v>0.5</v>
      </c>
      <c r="O14" s="570">
        <v>0</v>
      </c>
      <c r="P14" s="573">
        <v>0</v>
      </c>
      <c r="Q14" s="573">
        <v>0</v>
      </c>
      <c r="R14" s="570">
        <v>1</v>
      </c>
      <c r="S14" s="573">
        <v>20</v>
      </c>
      <c r="T14" s="573">
        <v>0.5</v>
      </c>
    </row>
    <row r="15" spans="1:20" ht="15" thickBot="1" x14ac:dyDescent="0.35">
      <c r="A15" s="4" t="s">
        <v>3186</v>
      </c>
      <c r="B15" s="338" t="s">
        <v>32</v>
      </c>
      <c r="C15" s="339" t="s">
        <v>13</v>
      </c>
      <c r="D15" s="570">
        <v>3879</v>
      </c>
      <c r="E15" s="6">
        <v>3000</v>
      </c>
      <c r="F15" s="570">
        <v>0</v>
      </c>
      <c r="G15" s="573">
        <v>0</v>
      </c>
      <c r="H15" s="573">
        <v>0</v>
      </c>
      <c r="I15" s="570">
        <v>2</v>
      </c>
      <c r="J15" s="573">
        <v>62</v>
      </c>
      <c r="K15" s="573">
        <v>1.55</v>
      </c>
      <c r="L15" s="570">
        <v>2</v>
      </c>
      <c r="M15" s="573">
        <v>62</v>
      </c>
      <c r="N15" s="573">
        <v>1.55</v>
      </c>
      <c r="O15" s="570">
        <v>3</v>
      </c>
      <c r="P15" s="573">
        <v>42</v>
      </c>
      <c r="Q15" s="573">
        <v>1.05</v>
      </c>
      <c r="R15" s="570">
        <v>5</v>
      </c>
      <c r="S15" s="573">
        <v>104</v>
      </c>
      <c r="T15" s="573">
        <v>2.6</v>
      </c>
    </row>
    <row r="16" spans="1:20" ht="15" thickBot="1" x14ac:dyDescent="0.35">
      <c r="A16" s="4" t="s">
        <v>3187</v>
      </c>
      <c r="B16" s="338" t="s">
        <v>33</v>
      </c>
      <c r="C16" s="339" t="s">
        <v>13</v>
      </c>
      <c r="D16" s="570">
        <v>1495</v>
      </c>
      <c r="E16" s="6">
        <v>1012</v>
      </c>
      <c r="F16" s="570">
        <v>0</v>
      </c>
      <c r="G16" s="573">
        <v>0</v>
      </c>
      <c r="H16" s="573">
        <v>0</v>
      </c>
      <c r="I16" s="570">
        <v>1</v>
      </c>
      <c r="J16" s="573">
        <v>35</v>
      </c>
      <c r="K16" s="573">
        <v>0.875</v>
      </c>
      <c r="L16" s="570">
        <v>1</v>
      </c>
      <c r="M16" s="573">
        <v>35</v>
      </c>
      <c r="N16" s="573">
        <v>0.875</v>
      </c>
      <c r="O16" s="570">
        <v>0</v>
      </c>
      <c r="P16" s="573">
        <v>0</v>
      </c>
      <c r="Q16" s="573">
        <v>0</v>
      </c>
      <c r="R16" s="570">
        <v>1</v>
      </c>
      <c r="S16" s="573">
        <v>35</v>
      </c>
      <c r="T16" s="573">
        <v>0.875</v>
      </c>
    </row>
    <row r="17" spans="1:20" ht="15" thickBot="1" x14ac:dyDescent="0.35">
      <c r="A17" s="4" t="s">
        <v>3188</v>
      </c>
      <c r="B17" s="338" t="s">
        <v>35</v>
      </c>
      <c r="C17" s="339" t="s">
        <v>13</v>
      </c>
      <c r="D17" s="570">
        <v>3604</v>
      </c>
      <c r="E17" s="6">
        <v>3072</v>
      </c>
      <c r="F17" s="570">
        <v>0</v>
      </c>
      <c r="G17" s="573">
        <v>0</v>
      </c>
      <c r="H17" s="573">
        <v>0</v>
      </c>
      <c r="I17" s="570">
        <v>1</v>
      </c>
      <c r="J17" s="573">
        <v>40</v>
      </c>
      <c r="K17" s="573">
        <v>1</v>
      </c>
      <c r="L17" s="570">
        <v>1</v>
      </c>
      <c r="M17" s="573">
        <v>40</v>
      </c>
      <c r="N17" s="573">
        <v>1</v>
      </c>
      <c r="O17" s="570">
        <v>6</v>
      </c>
      <c r="P17" s="573">
        <v>69</v>
      </c>
      <c r="Q17" s="573">
        <v>1.7250000000000001</v>
      </c>
      <c r="R17" s="570">
        <v>7</v>
      </c>
      <c r="S17" s="573">
        <v>109</v>
      </c>
      <c r="T17" s="573">
        <v>2.7250000000000001</v>
      </c>
    </row>
    <row r="18" spans="1:20" ht="15" thickBot="1" x14ac:dyDescent="0.35">
      <c r="A18" s="4" t="s">
        <v>3189</v>
      </c>
      <c r="B18" s="338" t="s">
        <v>36</v>
      </c>
      <c r="C18" s="339" t="s">
        <v>13</v>
      </c>
      <c r="D18" s="570">
        <v>3803</v>
      </c>
      <c r="E18" s="6">
        <v>3902</v>
      </c>
      <c r="F18" s="570">
        <v>1</v>
      </c>
      <c r="G18" s="573">
        <v>32</v>
      </c>
      <c r="H18" s="573">
        <v>0.8</v>
      </c>
      <c r="I18" s="570">
        <v>5</v>
      </c>
      <c r="J18" s="573">
        <v>53</v>
      </c>
      <c r="K18" s="573">
        <v>1.325</v>
      </c>
      <c r="L18" s="570">
        <v>6</v>
      </c>
      <c r="M18" s="573">
        <v>85</v>
      </c>
      <c r="N18" s="573">
        <v>2.125</v>
      </c>
      <c r="O18" s="570">
        <v>1</v>
      </c>
      <c r="P18" s="573">
        <v>8</v>
      </c>
      <c r="Q18" s="573">
        <v>0.2</v>
      </c>
      <c r="R18" s="570">
        <v>7</v>
      </c>
      <c r="S18" s="573">
        <v>93</v>
      </c>
      <c r="T18" s="573">
        <v>2.3250000000000002</v>
      </c>
    </row>
    <row r="19" spans="1:20" ht="15" thickBot="1" x14ac:dyDescent="0.35">
      <c r="A19" s="4" t="s">
        <v>3190</v>
      </c>
      <c r="B19" s="338" t="s">
        <v>37</v>
      </c>
      <c r="C19" s="339" t="s">
        <v>13</v>
      </c>
      <c r="D19" s="570">
        <v>2373</v>
      </c>
      <c r="E19" s="6">
        <v>1001</v>
      </c>
      <c r="F19" s="570">
        <v>1</v>
      </c>
      <c r="G19" s="573">
        <v>25</v>
      </c>
      <c r="H19" s="573">
        <v>0.625</v>
      </c>
      <c r="I19" s="570">
        <v>1</v>
      </c>
      <c r="J19" s="573">
        <v>21</v>
      </c>
      <c r="K19" s="573">
        <v>0.52500000000000002</v>
      </c>
      <c r="L19" s="570">
        <v>2</v>
      </c>
      <c r="M19" s="573">
        <v>46</v>
      </c>
      <c r="N19" s="573">
        <v>1.1499999999999999</v>
      </c>
      <c r="O19" s="570">
        <v>1</v>
      </c>
      <c r="P19" s="573">
        <v>24</v>
      </c>
      <c r="Q19" s="573">
        <v>0.6</v>
      </c>
      <c r="R19" s="570">
        <v>3</v>
      </c>
      <c r="S19" s="573">
        <v>70</v>
      </c>
      <c r="T19" s="573">
        <v>1.75</v>
      </c>
    </row>
    <row r="20" spans="1:20" ht="15" thickBot="1" x14ac:dyDescent="0.35">
      <c r="A20" s="4" t="s">
        <v>3191</v>
      </c>
      <c r="B20" s="338" t="s">
        <v>38</v>
      </c>
      <c r="C20" s="339" t="s">
        <v>13</v>
      </c>
      <c r="D20" s="570">
        <v>3953</v>
      </c>
      <c r="E20" s="6">
        <v>2174</v>
      </c>
      <c r="F20" s="570">
        <v>1</v>
      </c>
      <c r="G20" s="573">
        <v>37</v>
      </c>
      <c r="H20" s="573">
        <v>0.92500000000000004</v>
      </c>
      <c r="I20" s="570">
        <v>0</v>
      </c>
      <c r="J20" s="573">
        <v>0</v>
      </c>
      <c r="K20" s="573">
        <v>0</v>
      </c>
      <c r="L20" s="570">
        <v>1</v>
      </c>
      <c r="M20" s="573">
        <v>37</v>
      </c>
      <c r="N20" s="573">
        <v>0.92500000000000004</v>
      </c>
      <c r="O20" s="570">
        <v>4</v>
      </c>
      <c r="P20" s="573">
        <v>72</v>
      </c>
      <c r="Q20" s="573">
        <v>1.8</v>
      </c>
      <c r="R20" s="570">
        <v>5</v>
      </c>
      <c r="S20" s="573">
        <v>109</v>
      </c>
      <c r="T20" s="573">
        <v>2.7250000000000001</v>
      </c>
    </row>
    <row r="21" spans="1:20" ht="15" thickBot="1" x14ac:dyDescent="0.35">
      <c r="A21" s="4" t="s">
        <v>3192</v>
      </c>
      <c r="B21" s="338" t="s">
        <v>39</v>
      </c>
      <c r="C21" s="339" t="s">
        <v>13</v>
      </c>
      <c r="D21" s="570">
        <v>3228</v>
      </c>
      <c r="E21" s="6">
        <v>1551</v>
      </c>
      <c r="F21" s="570">
        <v>0</v>
      </c>
      <c r="G21" s="573">
        <v>0</v>
      </c>
      <c r="H21" s="573">
        <v>0</v>
      </c>
      <c r="I21" s="570">
        <v>1</v>
      </c>
      <c r="J21" s="573">
        <v>32</v>
      </c>
      <c r="K21" s="573">
        <v>0.8</v>
      </c>
      <c r="L21" s="570">
        <v>1</v>
      </c>
      <c r="M21" s="573">
        <v>32</v>
      </c>
      <c r="N21" s="573">
        <v>0.8</v>
      </c>
      <c r="O21" s="570">
        <v>4</v>
      </c>
      <c r="P21" s="573">
        <v>23</v>
      </c>
      <c r="Q21" s="573">
        <v>0.57499999999999996</v>
      </c>
      <c r="R21" s="570">
        <v>5</v>
      </c>
      <c r="S21" s="573">
        <v>55</v>
      </c>
      <c r="T21" s="573">
        <v>1.375</v>
      </c>
    </row>
    <row r="22" spans="1:20" ht="15" thickBot="1" x14ac:dyDescent="0.35">
      <c r="A22" s="4" t="s">
        <v>3193</v>
      </c>
      <c r="B22" s="338" t="s">
        <v>40</v>
      </c>
      <c r="C22" s="339" t="s">
        <v>13</v>
      </c>
      <c r="D22" s="570">
        <v>3453</v>
      </c>
      <c r="E22" s="6">
        <v>1721</v>
      </c>
      <c r="F22" s="570">
        <v>0</v>
      </c>
      <c r="G22" s="573">
        <v>0</v>
      </c>
      <c r="H22" s="573">
        <v>0</v>
      </c>
      <c r="I22" s="570">
        <v>1</v>
      </c>
      <c r="J22" s="573">
        <v>30</v>
      </c>
      <c r="K22" s="573">
        <v>0.75</v>
      </c>
      <c r="L22" s="570">
        <v>1</v>
      </c>
      <c r="M22" s="573">
        <v>30</v>
      </c>
      <c r="N22" s="573">
        <v>0.75</v>
      </c>
      <c r="O22" s="570">
        <v>6</v>
      </c>
      <c r="P22" s="573">
        <v>107.5</v>
      </c>
      <c r="Q22" s="573">
        <v>2.6875</v>
      </c>
      <c r="R22" s="570">
        <v>7</v>
      </c>
      <c r="S22" s="573">
        <v>137.5</v>
      </c>
      <c r="T22" s="573">
        <v>3.4375</v>
      </c>
    </row>
    <row r="23" spans="1:20" ht="15" thickBot="1" x14ac:dyDescent="0.35">
      <c r="A23" s="4" t="s">
        <v>3194</v>
      </c>
      <c r="B23" s="338" t="s">
        <v>41</v>
      </c>
      <c r="C23" s="339" t="s">
        <v>13</v>
      </c>
      <c r="D23" s="570">
        <v>1236</v>
      </c>
      <c r="E23" s="6">
        <v>754</v>
      </c>
      <c r="F23" s="570">
        <v>0</v>
      </c>
      <c r="G23" s="573">
        <v>0</v>
      </c>
      <c r="H23" s="573">
        <v>0</v>
      </c>
      <c r="I23" s="570">
        <v>2</v>
      </c>
      <c r="J23" s="573">
        <v>30</v>
      </c>
      <c r="K23" s="573">
        <v>0.75</v>
      </c>
      <c r="L23" s="570">
        <v>2</v>
      </c>
      <c r="M23" s="573">
        <v>30</v>
      </c>
      <c r="N23" s="573">
        <v>0.75</v>
      </c>
      <c r="O23" s="570">
        <v>0</v>
      </c>
      <c r="P23" s="573">
        <v>0</v>
      </c>
      <c r="Q23" s="573">
        <v>0</v>
      </c>
      <c r="R23" s="570">
        <v>2</v>
      </c>
      <c r="S23" s="573">
        <v>30</v>
      </c>
      <c r="T23" s="573">
        <v>0.75</v>
      </c>
    </row>
    <row r="24" spans="1:20" ht="15" thickBot="1" x14ac:dyDescent="0.35">
      <c r="A24" s="4" t="s">
        <v>3195</v>
      </c>
      <c r="B24" s="338" t="s">
        <v>42</v>
      </c>
      <c r="C24" s="339" t="s">
        <v>13</v>
      </c>
      <c r="D24" s="570">
        <v>3179</v>
      </c>
      <c r="E24" s="6">
        <v>1105</v>
      </c>
      <c r="F24" s="570">
        <v>1</v>
      </c>
      <c r="G24" s="573">
        <v>37</v>
      </c>
      <c r="H24" s="573">
        <v>0.92500000000000004</v>
      </c>
      <c r="I24" s="570">
        <v>3</v>
      </c>
      <c r="J24" s="573">
        <v>31</v>
      </c>
      <c r="K24" s="573">
        <v>0.77500000000000002</v>
      </c>
      <c r="L24" s="570">
        <v>4</v>
      </c>
      <c r="M24" s="573">
        <v>68</v>
      </c>
      <c r="N24" s="573">
        <v>1.7</v>
      </c>
      <c r="O24" s="570">
        <v>0</v>
      </c>
      <c r="P24" s="573">
        <v>0</v>
      </c>
      <c r="Q24" s="573">
        <v>0</v>
      </c>
      <c r="R24" s="570">
        <v>4</v>
      </c>
      <c r="S24" s="573">
        <v>68</v>
      </c>
      <c r="T24" s="573">
        <v>1.7</v>
      </c>
    </row>
    <row r="25" spans="1:20" ht="15" thickBot="1" x14ac:dyDescent="0.35">
      <c r="A25" s="4" t="s">
        <v>3196</v>
      </c>
      <c r="B25" s="338" t="s">
        <v>43</v>
      </c>
      <c r="C25" s="339" t="s">
        <v>13</v>
      </c>
      <c r="D25" s="570">
        <v>2190</v>
      </c>
      <c r="E25" s="6">
        <v>499</v>
      </c>
      <c r="F25" s="570">
        <v>0</v>
      </c>
      <c r="G25" s="573">
        <v>0</v>
      </c>
      <c r="H25" s="573">
        <v>0</v>
      </c>
      <c r="I25" s="570">
        <v>2</v>
      </c>
      <c r="J25" s="573">
        <v>37</v>
      </c>
      <c r="K25" s="573">
        <v>0.92500000000000004</v>
      </c>
      <c r="L25" s="570">
        <v>2</v>
      </c>
      <c r="M25" s="573">
        <v>37</v>
      </c>
      <c r="N25" s="573">
        <v>0.92500000000000004</v>
      </c>
      <c r="O25" s="570">
        <v>1</v>
      </c>
      <c r="P25" s="573">
        <v>4</v>
      </c>
      <c r="Q25" s="573">
        <v>0.1</v>
      </c>
      <c r="R25" s="570">
        <v>3</v>
      </c>
      <c r="S25" s="573">
        <v>41</v>
      </c>
      <c r="T25" s="573">
        <v>1.0249999999999999</v>
      </c>
    </row>
    <row r="26" spans="1:20" ht="15" thickBot="1" x14ac:dyDescent="0.35">
      <c r="A26" s="4" t="s">
        <v>3197</v>
      </c>
      <c r="B26" s="338" t="s">
        <v>44</v>
      </c>
      <c r="C26" s="339" t="s">
        <v>13</v>
      </c>
      <c r="D26" s="570">
        <v>2769</v>
      </c>
      <c r="E26" s="6">
        <v>2525</v>
      </c>
      <c r="F26" s="570">
        <v>0</v>
      </c>
      <c r="G26" s="573">
        <v>0</v>
      </c>
      <c r="H26" s="573">
        <v>0</v>
      </c>
      <c r="I26" s="570">
        <v>2</v>
      </c>
      <c r="J26" s="573">
        <v>42</v>
      </c>
      <c r="K26" s="573">
        <v>1.05</v>
      </c>
      <c r="L26" s="570">
        <v>2</v>
      </c>
      <c r="M26" s="573">
        <v>42</v>
      </c>
      <c r="N26" s="573">
        <v>1.05</v>
      </c>
      <c r="O26" s="570">
        <v>0</v>
      </c>
      <c r="P26" s="573">
        <v>0</v>
      </c>
      <c r="Q26" s="573">
        <v>0</v>
      </c>
      <c r="R26" s="570">
        <v>2</v>
      </c>
      <c r="S26" s="573">
        <v>42</v>
      </c>
      <c r="T26" s="573">
        <v>1.05</v>
      </c>
    </row>
    <row r="27" spans="1:20" ht="15" thickBot="1" x14ac:dyDescent="0.35">
      <c r="A27" s="4" t="s">
        <v>3198</v>
      </c>
      <c r="B27" s="338" t="s">
        <v>45</v>
      </c>
      <c r="C27" s="339" t="s">
        <v>13</v>
      </c>
      <c r="D27" s="570">
        <v>3958</v>
      </c>
      <c r="E27" s="6">
        <v>1319</v>
      </c>
      <c r="F27" s="570">
        <v>0</v>
      </c>
      <c r="G27" s="573">
        <v>0</v>
      </c>
      <c r="H27" s="573">
        <v>0</v>
      </c>
      <c r="I27" s="570">
        <v>1</v>
      </c>
      <c r="J27" s="573">
        <v>30</v>
      </c>
      <c r="K27" s="573">
        <v>0.75</v>
      </c>
      <c r="L27" s="570">
        <v>1</v>
      </c>
      <c r="M27" s="573">
        <v>30</v>
      </c>
      <c r="N27" s="573">
        <v>0.75</v>
      </c>
      <c r="O27" s="570">
        <v>4</v>
      </c>
      <c r="P27" s="573">
        <v>48</v>
      </c>
      <c r="Q27" s="573">
        <v>1.2</v>
      </c>
      <c r="R27" s="570">
        <v>5</v>
      </c>
      <c r="S27" s="573">
        <v>78</v>
      </c>
      <c r="T27" s="573">
        <v>1.95</v>
      </c>
    </row>
    <row r="28" spans="1:20" ht="15" thickBot="1" x14ac:dyDescent="0.35">
      <c r="A28" s="4" t="s">
        <v>3199</v>
      </c>
      <c r="B28" s="338" t="s">
        <v>46</v>
      </c>
      <c r="C28" s="339" t="s">
        <v>13</v>
      </c>
      <c r="D28" s="570">
        <v>2791</v>
      </c>
      <c r="E28" s="6">
        <v>63947</v>
      </c>
      <c r="F28" s="570">
        <v>0</v>
      </c>
      <c r="G28" s="573">
        <v>0</v>
      </c>
      <c r="H28" s="573">
        <v>0</v>
      </c>
      <c r="I28" s="570">
        <v>4</v>
      </c>
      <c r="J28" s="573">
        <v>84</v>
      </c>
      <c r="K28" s="573">
        <v>2.1</v>
      </c>
      <c r="L28" s="570">
        <v>4</v>
      </c>
      <c r="M28" s="573">
        <v>84</v>
      </c>
      <c r="N28" s="573">
        <v>2.1</v>
      </c>
      <c r="O28" s="570">
        <v>4</v>
      </c>
      <c r="P28" s="573">
        <v>46</v>
      </c>
      <c r="Q28" s="573">
        <v>1.1499999999999999</v>
      </c>
      <c r="R28" s="570">
        <v>8</v>
      </c>
      <c r="S28" s="573">
        <v>130</v>
      </c>
      <c r="T28" s="573">
        <v>3.25</v>
      </c>
    </row>
    <row r="29" spans="1:20" ht="15" thickBot="1" x14ac:dyDescent="0.35">
      <c r="A29" s="4" t="s">
        <v>3200</v>
      </c>
      <c r="B29" s="338" t="s">
        <v>47</v>
      </c>
      <c r="C29" s="339" t="s">
        <v>13</v>
      </c>
      <c r="D29" s="570">
        <v>3150</v>
      </c>
      <c r="E29" s="6">
        <v>1611</v>
      </c>
      <c r="F29" s="570">
        <v>2</v>
      </c>
      <c r="G29" s="573">
        <v>27</v>
      </c>
      <c r="H29" s="573">
        <v>0.67500000000000004</v>
      </c>
      <c r="I29" s="570">
        <v>2</v>
      </c>
      <c r="J29" s="573">
        <v>22</v>
      </c>
      <c r="K29" s="573">
        <v>0.55000000000000004</v>
      </c>
      <c r="L29" s="570">
        <v>4</v>
      </c>
      <c r="M29" s="573">
        <v>45</v>
      </c>
      <c r="N29" s="573">
        <v>1.125</v>
      </c>
      <c r="O29" s="570">
        <v>4</v>
      </c>
      <c r="P29" s="573">
        <v>10</v>
      </c>
      <c r="Q29" s="573">
        <v>0.25</v>
      </c>
      <c r="R29" s="570">
        <v>8</v>
      </c>
      <c r="S29" s="573">
        <v>55</v>
      </c>
      <c r="T29" s="573">
        <v>1.375</v>
      </c>
    </row>
    <row r="30" spans="1:20" ht="15" thickBot="1" x14ac:dyDescent="0.35">
      <c r="A30" s="4" t="s">
        <v>3201</v>
      </c>
      <c r="B30" s="338" t="s">
        <v>48</v>
      </c>
      <c r="C30" s="339" t="s">
        <v>13</v>
      </c>
      <c r="D30" s="570">
        <v>3043</v>
      </c>
      <c r="E30" s="6">
        <v>1659</v>
      </c>
      <c r="F30" s="570">
        <v>0</v>
      </c>
      <c r="G30" s="573">
        <v>0</v>
      </c>
      <c r="H30" s="573">
        <v>0</v>
      </c>
      <c r="I30" s="570">
        <v>1</v>
      </c>
      <c r="J30" s="573">
        <v>36.5</v>
      </c>
      <c r="K30" s="573">
        <v>0.91249999999999998</v>
      </c>
      <c r="L30" s="570">
        <v>1</v>
      </c>
      <c r="M30" s="573">
        <v>36.5</v>
      </c>
      <c r="N30" s="573">
        <v>0.91249999999999998</v>
      </c>
      <c r="O30" s="570">
        <v>1</v>
      </c>
      <c r="P30" s="573">
        <v>4</v>
      </c>
      <c r="Q30" s="573">
        <v>0.1</v>
      </c>
      <c r="R30" s="570">
        <v>2</v>
      </c>
      <c r="S30" s="573">
        <v>40.5</v>
      </c>
      <c r="T30" s="573">
        <v>1.0125</v>
      </c>
    </row>
    <row r="31" spans="1:20" ht="15" thickBot="1" x14ac:dyDescent="0.35">
      <c r="A31" s="4" t="s">
        <v>3202</v>
      </c>
      <c r="B31" s="338" t="s">
        <v>49</v>
      </c>
      <c r="C31" s="339" t="s">
        <v>13</v>
      </c>
      <c r="D31" s="570">
        <v>2047</v>
      </c>
      <c r="E31" s="6">
        <v>1500</v>
      </c>
      <c r="F31" s="570">
        <v>0</v>
      </c>
      <c r="G31" s="573">
        <v>0</v>
      </c>
      <c r="H31" s="573">
        <v>0</v>
      </c>
      <c r="I31" s="570">
        <v>1</v>
      </c>
      <c r="J31" s="573">
        <v>20</v>
      </c>
      <c r="K31" s="573">
        <v>0.5</v>
      </c>
      <c r="L31" s="570">
        <v>1</v>
      </c>
      <c r="M31" s="573">
        <v>20</v>
      </c>
      <c r="N31" s="573">
        <v>0.5</v>
      </c>
      <c r="O31" s="570">
        <v>3</v>
      </c>
      <c r="P31" s="573">
        <v>3</v>
      </c>
      <c r="Q31" s="573">
        <v>7.4999999999999997E-2</v>
      </c>
      <c r="R31" s="570">
        <v>4</v>
      </c>
      <c r="S31" s="573">
        <v>23</v>
      </c>
      <c r="T31" s="573">
        <v>0.57499999999999996</v>
      </c>
    </row>
    <row r="32" spans="1:20" ht="15" thickBot="1" x14ac:dyDescent="0.35">
      <c r="A32" s="4" t="s">
        <v>3203</v>
      </c>
      <c r="B32" s="338" t="s">
        <v>50</v>
      </c>
      <c r="C32" s="339" t="s">
        <v>13</v>
      </c>
      <c r="D32" s="570">
        <v>3650</v>
      </c>
      <c r="E32" s="6">
        <v>1000</v>
      </c>
      <c r="F32" s="570">
        <v>1</v>
      </c>
      <c r="G32" s="573">
        <v>40</v>
      </c>
      <c r="H32" s="573">
        <v>1</v>
      </c>
      <c r="I32" s="570">
        <v>2</v>
      </c>
      <c r="J32" s="573">
        <v>36</v>
      </c>
      <c r="K32" s="573">
        <v>0.9</v>
      </c>
      <c r="L32" s="570">
        <v>3</v>
      </c>
      <c r="M32" s="573">
        <v>76</v>
      </c>
      <c r="N32" s="573">
        <v>1.9</v>
      </c>
      <c r="O32" s="570">
        <v>0</v>
      </c>
      <c r="P32" s="573">
        <v>0</v>
      </c>
      <c r="Q32" s="573">
        <v>0</v>
      </c>
      <c r="R32" s="570">
        <v>3</v>
      </c>
      <c r="S32" s="573">
        <v>76</v>
      </c>
      <c r="T32" s="573">
        <v>1.9</v>
      </c>
    </row>
    <row r="33" spans="1:20" ht="15" thickBot="1" x14ac:dyDescent="0.35">
      <c r="A33" s="4" t="s">
        <v>3204</v>
      </c>
      <c r="B33" s="338" t="s">
        <v>51</v>
      </c>
      <c r="C33" s="339" t="s">
        <v>13</v>
      </c>
      <c r="D33" s="570">
        <v>1828</v>
      </c>
      <c r="E33" s="6">
        <v>31</v>
      </c>
      <c r="F33" s="570">
        <v>0</v>
      </c>
      <c r="G33" s="573">
        <v>0</v>
      </c>
      <c r="H33" s="573">
        <v>0</v>
      </c>
      <c r="I33" s="570">
        <v>1</v>
      </c>
      <c r="J33" s="573">
        <v>20</v>
      </c>
      <c r="K33" s="573">
        <v>0.5</v>
      </c>
      <c r="L33" s="570">
        <v>1</v>
      </c>
      <c r="M33" s="573">
        <v>20</v>
      </c>
      <c r="N33" s="573">
        <v>0.5</v>
      </c>
      <c r="O33" s="570">
        <v>0</v>
      </c>
      <c r="P33" s="573">
        <v>0</v>
      </c>
      <c r="Q33" s="573">
        <v>0</v>
      </c>
      <c r="R33" s="570">
        <v>1</v>
      </c>
      <c r="S33" s="573">
        <v>20</v>
      </c>
      <c r="T33" s="573">
        <v>0.5</v>
      </c>
    </row>
    <row r="34" spans="1:20" ht="15" thickBot="1" x14ac:dyDescent="0.35">
      <c r="A34" s="4" t="s">
        <v>3205</v>
      </c>
      <c r="B34" s="338" t="s">
        <v>52</v>
      </c>
      <c r="C34" s="339" t="s">
        <v>13</v>
      </c>
      <c r="D34" s="570">
        <v>3926</v>
      </c>
      <c r="E34" s="6">
        <v>3814</v>
      </c>
      <c r="F34" s="570">
        <v>0</v>
      </c>
      <c r="G34" s="573">
        <v>0</v>
      </c>
      <c r="H34" s="573">
        <v>0</v>
      </c>
      <c r="I34" s="570">
        <v>4</v>
      </c>
      <c r="J34" s="573">
        <v>80</v>
      </c>
      <c r="K34" s="573">
        <v>2</v>
      </c>
      <c r="L34" s="570">
        <v>4</v>
      </c>
      <c r="M34" s="573">
        <v>80</v>
      </c>
      <c r="N34" s="573">
        <v>2</v>
      </c>
      <c r="O34" s="570">
        <v>2</v>
      </c>
      <c r="P34" s="573">
        <v>14</v>
      </c>
      <c r="Q34" s="573">
        <v>0.35</v>
      </c>
      <c r="R34" s="570">
        <v>6</v>
      </c>
      <c r="S34" s="573">
        <v>94</v>
      </c>
      <c r="T34" s="573">
        <v>2.35</v>
      </c>
    </row>
    <row r="35" spans="1:20" ht="15" thickBot="1" x14ac:dyDescent="0.35">
      <c r="A35" s="4" t="s">
        <v>3206</v>
      </c>
      <c r="B35" s="338" t="s">
        <v>53</v>
      </c>
      <c r="C35" s="339" t="s">
        <v>13</v>
      </c>
      <c r="D35" s="570">
        <v>3038</v>
      </c>
      <c r="E35" s="6">
        <v>3366</v>
      </c>
      <c r="F35" s="500" t="s">
        <v>34</v>
      </c>
      <c r="G35" s="573">
        <v>17.5</v>
      </c>
      <c r="H35" s="573">
        <v>0.4375</v>
      </c>
      <c r="I35" s="570">
        <v>1</v>
      </c>
      <c r="J35" s="573">
        <v>45</v>
      </c>
      <c r="K35" s="573">
        <v>1.125</v>
      </c>
      <c r="L35" s="570">
        <v>2</v>
      </c>
      <c r="M35" s="573">
        <v>62.5</v>
      </c>
      <c r="N35" s="573">
        <v>1.5625</v>
      </c>
      <c r="O35" s="570">
        <v>1</v>
      </c>
      <c r="P35" s="573">
        <v>17.5</v>
      </c>
      <c r="Q35" s="573">
        <v>0.4375</v>
      </c>
      <c r="R35" s="570">
        <v>3</v>
      </c>
      <c r="S35" s="573">
        <v>80</v>
      </c>
      <c r="T35" s="573">
        <v>2</v>
      </c>
    </row>
    <row r="36" spans="1:20" ht="15" thickBot="1" x14ac:dyDescent="0.35">
      <c r="A36" s="4" t="s">
        <v>3207</v>
      </c>
      <c r="B36" s="338" t="s">
        <v>54</v>
      </c>
      <c r="C36" s="339" t="s">
        <v>13</v>
      </c>
      <c r="D36" s="570">
        <v>3730</v>
      </c>
      <c r="E36" s="6">
        <v>926</v>
      </c>
      <c r="F36" s="570">
        <v>0</v>
      </c>
      <c r="G36" s="573">
        <v>0</v>
      </c>
      <c r="H36" s="573">
        <v>0</v>
      </c>
      <c r="I36" s="570">
        <v>1</v>
      </c>
      <c r="J36" s="573">
        <v>20</v>
      </c>
      <c r="K36" s="573">
        <v>0.5</v>
      </c>
      <c r="L36" s="570">
        <v>1</v>
      </c>
      <c r="M36" s="573">
        <v>20</v>
      </c>
      <c r="N36" s="573">
        <v>0.5</v>
      </c>
      <c r="O36" s="570">
        <v>2</v>
      </c>
      <c r="P36" s="573">
        <v>30</v>
      </c>
      <c r="Q36" s="573">
        <v>0.75</v>
      </c>
      <c r="R36" s="570">
        <v>3</v>
      </c>
      <c r="S36" s="573">
        <v>50</v>
      </c>
      <c r="T36" s="573">
        <v>1.25</v>
      </c>
    </row>
    <row r="37" spans="1:20" ht="15" thickBot="1" x14ac:dyDescent="0.35">
      <c r="A37" s="4" t="s">
        <v>3208</v>
      </c>
      <c r="B37" s="338" t="s">
        <v>55</v>
      </c>
      <c r="C37" s="339" t="s">
        <v>13</v>
      </c>
      <c r="D37" s="570">
        <v>2463</v>
      </c>
      <c r="E37" s="6">
        <v>449</v>
      </c>
      <c r="F37" s="570">
        <v>0</v>
      </c>
      <c r="G37" s="573">
        <v>0</v>
      </c>
      <c r="H37" s="573">
        <v>0</v>
      </c>
      <c r="I37" s="570">
        <v>0</v>
      </c>
      <c r="J37" s="573">
        <v>0</v>
      </c>
      <c r="K37" s="573">
        <v>0</v>
      </c>
      <c r="L37" s="570">
        <v>0</v>
      </c>
      <c r="M37" s="573">
        <v>0</v>
      </c>
      <c r="N37" s="573">
        <v>0</v>
      </c>
      <c r="O37" s="570">
        <v>2</v>
      </c>
      <c r="P37" s="573">
        <v>2</v>
      </c>
      <c r="Q37" s="573">
        <v>0.05</v>
      </c>
      <c r="R37" s="570">
        <v>2</v>
      </c>
      <c r="S37" s="573">
        <v>2</v>
      </c>
      <c r="T37" s="573">
        <v>0.05</v>
      </c>
    </row>
    <row r="38" spans="1:20" ht="15" thickBot="1" x14ac:dyDescent="0.35">
      <c r="A38" s="4" t="s">
        <v>3209</v>
      </c>
      <c r="B38" s="338" t="s">
        <v>56</v>
      </c>
      <c r="C38" s="339" t="s">
        <v>13</v>
      </c>
      <c r="D38" s="570">
        <v>1900</v>
      </c>
      <c r="E38" s="6">
        <v>1163</v>
      </c>
      <c r="F38" s="570">
        <v>0</v>
      </c>
      <c r="G38" s="573">
        <v>0</v>
      </c>
      <c r="H38" s="573">
        <v>0</v>
      </c>
      <c r="I38" s="570">
        <v>1</v>
      </c>
      <c r="J38" s="571">
        <v>0</v>
      </c>
      <c r="K38" s="571">
        <v>0</v>
      </c>
      <c r="L38" s="570">
        <v>1</v>
      </c>
      <c r="M38" s="573">
        <v>40</v>
      </c>
      <c r="N38" s="573">
        <v>1</v>
      </c>
      <c r="O38" s="570">
        <v>3</v>
      </c>
      <c r="P38" s="573">
        <v>83</v>
      </c>
      <c r="Q38" s="573">
        <v>2.0750000000000002</v>
      </c>
      <c r="R38" s="570">
        <v>4</v>
      </c>
      <c r="S38" s="573">
        <v>123</v>
      </c>
      <c r="T38" s="573">
        <v>3.0750000000000002</v>
      </c>
    </row>
    <row r="39" spans="1:20" ht="15" thickBot="1" x14ac:dyDescent="0.35">
      <c r="A39" s="4" t="s">
        <v>3210</v>
      </c>
      <c r="B39" s="338" t="s">
        <v>59</v>
      </c>
      <c r="C39" s="339" t="s">
        <v>13</v>
      </c>
      <c r="D39" s="570">
        <v>2027</v>
      </c>
      <c r="E39" s="6">
        <v>4455</v>
      </c>
      <c r="F39" s="570">
        <v>0</v>
      </c>
      <c r="G39" s="573">
        <v>0</v>
      </c>
      <c r="H39" s="573">
        <v>0</v>
      </c>
      <c r="I39" s="570">
        <v>1</v>
      </c>
      <c r="J39" s="573">
        <v>35</v>
      </c>
      <c r="K39" s="573">
        <v>0.875</v>
      </c>
      <c r="L39" s="570">
        <v>1</v>
      </c>
      <c r="M39" s="573">
        <v>35</v>
      </c>
      <c r="N39" s="573">
        <v>0.875</v>
      </c>
      <c r="O39" s="570">
        <v>1</v>
      </c>
      <c r="P39" s="573">
        <v>15</v>
      </c>
      <c r="Q39" s="573">
        <v>0.375</v>
      </c>
      <c r="R39" s="570">
        <v>2</v>
      </c>
      <c r="S39" s="573">
        <v>50</v>
      </c>
      <c r="T39" s="573">
        <v>1.25</v>
      </c>
    </row>
    <row r="40" spans="1:20" ht="15" thickBot="1" x14ac:dyDescent="0.35">
      <c r="A40" s="4" t="s">
        <v>3211</v>
      </c>
      <c r="B40" s="338" t="s">
        <v>60</v>
      </c>
      <c r="C40" s="339" t="s">
        <v>13</v>
      </c>
      <c r="D40" s="570">
        <v>2835</v>
      </c>
      <c r="E40" s="6">
        <v>350</v>
      </c>
      <c r="F40" s="570">
        <v>1</v>
      </c>
      <c r="G40" s="573">
        <v>20</v>
      </c>
      <c r="H40" s="573">
        <v>0.5</v>
      </c>
      <c r="I40" s="570">
        <v>1</v>
      </c>
      <c r="J40" s="573">
        <v>8</v>
      </c>
      <c r="K40" s="573">
        <v>0.2</v>
      </c>
      <c r="L40" s="570">
        <v>2</v>
      </c>
      <c r="M40" s="573">
        <v>28</v>
      </c>
      <c r="N40" s="573">
        <v>0.7</v>
      </c>
      <c r="O40" s="570">
        <v>0</v>
      </c>
      <c r="P40" s="573">
        <v>0</v>
      </c>
      <c r="Q40" s="573">
        <v>0</v>
      </c>
      <c r="R40" s="570">
        <v>2</v>
      </c>
      <c r="S40" s="573">
        <v>28</v>
      </c>
      <c r="T40" s="573">
        <v>0.7</v>
      </c>
    </row>
    <row r="41" spans="1:20" ht="15" thickBot="1" x14ac:dyDescent="0.35">
      <c r="A41" s="4" t="s">
        <v>3212</v>
      </c>
      <c r="B41" s="338" t="s">
        <v>61</v>
      </c>
      <c r="C41" s="339" t="s">
        <v>13</v>
      </c>
      <c r="D41" s="570">
        <v>2372</v>
      </c>
      <c r="E41" s="6">
        <v>1208</v>
      </c>
      <c r="F41" s="570">
        <v>1</v>
      </c>
      <c r="G41" s="573">
        <v>18.22</v>
      </c>
      <c r="H41" s="573">
        <v>0.45550000000000002</v>
      </c>
      <c r="I41" s="570">
        <v>3</v>
      </c>
      <c r="J41" s="573">
        <v>28.14</v>
      </c>
      <c r="K41" s="573">
        <v>0.70350000000000001</v>
      </c>
      <c r="L41" s="570">
        <v>4</v>
      </c>
      <c r="M41" s="573">
        <v>46.36</v>
      </c>
      <c r="N41" s="573">
        <v>1.159</v>
      </c>
      <c r="O41" s="570">
        <v>0</v>
      </c>
      <c r="P41" s="573">
        <v>0</v>
      </c>
      <c r="Q41" s="573">
        <v>0</v>
      </c>
      <c r="R41" s="570">
        <v>4</v>
      </c>
      <c r="S41" s="573">
        <v>46.36</v>
      </c>
      <c r="T41" s="573">
        <v>1.159</v>
      </c>
    </row>
    <row r="42" spans="1:20" ht="15" thickBot="1" x14ac:dyDescent="0.35">
      <c r="A42" s="4" t="s">
        <v>3213</v>
      </c>
      <c r="B42" s="338" t="s">
        <v>62</v>
      </c>
      <c r="C42" s="339" t="s">
        <v>13</v>
      </c>
      <c r="D42" s="570">
        <v>3667</v>
      </c>
      <c r="E42" s="6">
        <v>1808</v>
      </c>
      <c r="F42" s="570">
        <v>1</v>
      </c>
      <c r="G42" s="573">
        <v>35</v>
      </c>
      <c r="H42" s="573">
        <v>0.875</v>
      </c>
      <c r="I42" s="570">
        <v>1</v>
      </c>
      <c r="J42" s="573">
        <v>32.5</v>
      </c>
      <c r="K42" s="573">
        <v>0.8125</v>
      </c>
      <c r="L42" s="570">
        <v>2</v>
      </c>
      <c r="M42" s="573">
        <v>67.5</v>
      </c>
      <c r="N42" s="573">
        <v>1.6875</v>
      </c>
      <c r="O42" s="570">
        <v>3</v>
      </c>
      <c r="P42" s="573">
        <v>43</v>
      </c>
      <c r="Q42" s="573">
        <v>1.075</v>
      </c>
      <c r="R42" s="570">
        <v>5</v>
      </c>
      <c r="S42" s="573">
        <v>110.5</v>
      </c>
      <c r="T42" s="573">
        <v>2.7625000000000002</v>
      </c>
    </row>
    <row r="43" spans="1:20" ht="15" thickBot="1" x14ac:dyDescent="0.35">
      <c r="A43" s="4" t="s">
        <v>3214</v>
      </c>
      <c r="B43" s="338" t="s">
        <v>63</v>
      </c>
      <c r="C43" s="339" t="s">
        <v>13</v>
      </c>
      <c r="D43" s="570">
        <v>492</v>
      </c>
      <c r="E43" s="6">
        <v>980</v>
      </c>
      <c r="F43" s="570">
        <v>0</v>
      </c>
      <c r="G43" s="573">
        <v>0</v>
      </c>
      <c r="H43" s="573">
        <v>0</v>
      </c>
      <c r="I43" s="570">
        <v>1</v>
      </c>
      <c r="J43" s="573">
        <v>40</v>
      </c>
      <c r="K43" s="573">
        <v>1</v>
      </c>
      <c r="L43" s="570">
        <v>1</v>
      </c>
      <c r="M43" s="573">
        <v>40</v>
      </c>
      <c r="N43" s="573">
        <v>1</v>
      </c>
      <c r="O43" s="570">
        <v>1</v>
      </c>
      <c r="P43" s="573">
        <v>30</v>
      </c>
      <c r="Q43" s="573">
        <v>0.75</v>
      </c>
      <c r="R43" s="570">
        <v>2</v>
      </c>
      <c r="S43" s="573">
        <v>70</v>
      </c>
      <c r="T43" s="573">
        <v>1.75</v>
      </c>
    </row>
    <row r="44" spans="1:20" ht="15" thickBot="1" x14ac:dyDescent="0.35">
      <c r="A44" s="4" t="s">
        <v>3215</v>
      </c>
      <c r="B44" s="338" t="s">
        <v>64</v>
      </c>
      <c r="C44" s="339" t="s">
        <v>13</v>
      </c>
      <c r="D44" s="570">
        <v>3996</v>
      </c>
      <c r="E44" s="6">
        <v>1959</v>
      </c>
      <c r="F44" s="570">
        <v>0</v>
      </c>
      <c r="G44" s="573">
        <v>0</v>
      </c>
      <c r="H44" s="573">
        <v>0</v>
      </c>
      <c r="I44" s="570">
        <v>2</v>
      </c>
      <c r="J44" s="573">
        <v>40</v>
      </c>
      <c r="K44" s="573">
        <v>1</v>
      </c>
      <c r="L44" s="570">
        <v>2</v>
      </c>
      <c r="M44" s="573">
        <v>40</v>
      </c>
      <c r="N44" s="573">
        <v>1</v>
      </c>
      <c r="O44" s="570">
        <v>1</v>
      </c>
      <c r="P44" s="573">
        <v>1</v>
      </c>
      <c r="Q44" s="573">
        <v>2.5000000000000001E-2</v>
      </c>
      <c r="R44" s="570">
        <v>3</v>
      </c>
      <c r="S44" s="573">
        <v>41</v>
      </c>
      <c r="T44" s="573">
        <v>1.0249999999999999</v>
      </c>
    </row>
    <row r="45" spans="1:20" ht="15" thickBot="1" x14ac:dyDescent="0.35">
      <c r="A45" s="4" t="s">
        <v>3216</v>
      </c>
      <c r="B45" s="338" t="s">
        <v>65</v>
      </c>
      <c r="C45" s="339" t="s">
        <v>13</v>
      </c>
      <c r="D45" s="570">
        <v>2440</v>
      </c>
      <c r="E45" s="6">
        <v>256</v>
      </c>
      <c r="F45" s="570">
        <v>1</v>
      </c>
      <c r="G45" s="573">
        <v>23</v>
      </c>
      <c r="H45" s="573">
        <v>0.57499999999999996</v>
      </c>
      <c r="I45" s="570">
        <v>0</v>
      </c>
      <c r="J45" s="573">
        <v>0</v>
      </c>
      <c r="K45" s="573">
        <v>0</v>
      </c>
      <c r="L45" s="570">
        <v>1</v>
      </c>
      <c r="M45" s="573">
        <v>23</v>
      </c>
      <c r="N45" s="573">
        <v>0.57499999999999996</v>
      </c>
      <c r="O45" s="570">
        <v>0</v>
      </c>
      <c r="P45" s="573">
        <v>0</v>
      </c>
      <c r="Q45" s="573">
        <v>0</v>
      </c>
      <c r="R45" s="570">
        <v>1</v>
      </c>
      <c r="S45" s="573">
        <v>23</v>
      </c>
      <c r="T45" s="573">
        <v>0.57499999999999996</v>
      </c>
    </row>
    <row r="46" spans="1:20" ht="15" thickBot="1" x14ac:dyDescent="0.35">
      <c r="A46" s="4" t="s">
        <v>3217</v>
      </c>
      <c r="B46" s="338" t="s">
        <v>66</v>
      </c>
      <c r="C46" s="339" t="s">
        <v>13</v>
      </c>
      <c r="D46" s="570">
        <v>3433</v>
      </c>
      <c r="E46" s="6">
        <v>1660</v>
      </c>
      <c r="F46" s="570">
        <v>0</v>
      </c>
      <c r="G46" s="571">
        <v>0</v>
      </c>
      <c r="H46" s="571">
        <v>0</v>
      </c>
      <c r="I46" s="500" t="s">
        <v>34</v>
      </c>
      <c r="J46" s="571">
        <v>0</v>
      </c>
      <c r="K46" s="571">
        <v>0</v>
      </c>
      <c r="L46" s="570">
        <v>1</v>
      </c>
      <c r="M46" s="573">
        <v>26</v>
      </c>
      <c r="N46" s="573">
        <v>0.65</v>
      </c>
      <c r="O46" s="570">
        <v>1</v>
      </c>
      <c r="P46" s="573">
        <v>24</v>
      </c>
      <c r="Q46" s="573">
        <v>0.6</v>
      </c>
      <c r="R46" s="570">
        <v>2</v>
      </c>
      <c r="S46" s="573">
        <v>50</v>
      </c>
      <c r="T46" s="573">
        <v>1.25</v>
      </c>
    </row>
    <row r="47" spans="1:20" ht="15" thickBot="1" x14ac:dyDescent="0.35">
      <c r="A47" s="4" t="s">
        <v>3218</v>
      </c>
      <c r="B47" s="338" t="s">
        <v>67</v>
      </c>
      <c r="C47" s="339" t="s">
        <v>13</v>
      </c>
      <c r="D47" s="570">
        <v>1848</v>
      </c>
      <c r="E47" s="6">
        <v>2388</v>
      </c>
      <c r="F47" s="570">
        <v>0</v>
      </c>
      <c r="G47" s="573">
        <v>0</v>
      </c>
      <c r="H47" s="573">
        <v>0</v>
      </c>
      <c r="I47" s="570">
        <v>1</v>
      </c>
      <c r="J47" s="573">
        <v>23</v>
      </c>
      <c r="K47" s="573">
        <v>0.57499999999999996</v>
      </c>
      <c r="L47" s="570">
        <v>1</v>
      </c>
      <c r="M47" s="573">
        <v>23</v>
      </c>
      <c r="N47" s="573">
        <v>0.57499999999999996</v>
      </c>
      <c r="O47" s="570">
        <v>3</v>
      </c>
      <c r="P47" s="573">
        <v>23</v>
      </c>
      <c r="Q47" s="573">
        <v>0.57499999999999996</v>
      </c>
      <c r="R47" s="570">
        <v>4</v>
      </c>
      <c r="S47" s="573">
        <v>46</v>
      </c>
      <c r="T47" s="573">
        <v>1.1499999999999999</v>
      </c>
    </row>
    <row r="48" spans="1:20" ht="15" thickBot="1" x14ac:dyDescent="0.35">
      <c r="A48" s="4" t="s">
        <v>3219</v>
      </c>
      <c r="B48" s="338" t="s">
        <v>68</v>
      </c>
      <c r="C48" s="339" t="s">
        <v>13</v>
      </c>
      <c r="D48" s="570">
        <v>3645</v>
      </c>
      <c r="E48" s="6">
        <v>6979</v>
      </c>
      <c r="F48" s="570">
        <v>0</v>
      </c>
      <c r="G48" s="573">
        <v>0</v>
      </c>
      <c r="H48" s="573">
        <v>0</v>
      </c>
      <c r="I48" s="570">
        <v>8</v>
      </c>
      <c r="J48" s="573">
        <v>140.25</v>
      </c>
      <c r="K48" s="573">
        <v>3.5062500000000001</v>
      </c>
      <c r="L48" s="570">
        <v>8</v>
      </c>
      <c r="M48" s="573">
        <v>140.25</v>
      </c>
      <c r="N48" s="573">
        <v>3.5062500000000001</v>
      </c>
      <c r="O48" s="570">
        <v>1</v>
      </c>
      <c r="P48" s="573">
        <v>10</v>
      </c>
      <c r="Q48" s="573">
        <v>0.25</v>
      </c>
      <c r="R48" s="570">
        <v>10</v>
      </c>
      <c r="S48" s="573">
        <v>150.25</v>
      </c>
      <c r="T48" s="573">
        <v>3.7562500000000001</v>
      </c>
    </row>
    <row r="49" spans="1:20" ht="15" thickBot="1" x14ac:dyDescent="0.35">
      <c r="A49" s="4" t="s">
        <v>3220</v>
      </c>
      <c r="B49" s="338" t="s">
        <v>69</v>
      </c>
      <c r="C49" s="339" t="s">
        <v>13</v>
      </c>
      <c r="D49" s="570">
        <v>19</v>
      </c>
      <c r="E49" s="6">
        <v>164</v>
      </c>
      <c r="F49" s="570">
        <v>2</v>
      </c>
      <c r="G49" s="573">
        <v>80</v>
      </c>
      <c r="H49" s="573">
        <v>2</v>
      </c>
      <c r="I49" s="570">
        <v>0</v>
      </c>
      <c r="J49" s="573">
        <v>0</v>
      </c>
      <c r="K49" s="573">
        <v>0</v>
      </c>
      <c r="L49" s="570">
        <v>2</v>
      </c>
      <c r="M49" s="573">
        <v>80</v>
      </c>
      <c r="N49" s="573">
        <v>2</v>
      </c>
      <c r="O49" s="570">
        <v>2</v>
      </c>
      <c r="P49" s="573">
        <v>80</v>
      </c>
      <c r="Q49" s="573">
        <v>2</v>
      </c>
      <c r="R49" s="570">
        <v>4</v>
      </c>
      <c r="S49" s="573">
        <v>160</v>
      </c>
      <c r="T49" s="573">
        <v>4</v>
      </c>
    </row>
    <row r="50" spans="1:20" ht="15" thickBot="1" x14ac:dyDescent="0.35">
      <c r="A50" s="4" t="s">
        <v>3221</v>
      </c>
      <c r="B50" s="338" t="s">
        <v>70</v>
      </c>
      <c r="C50" s="339" t="s">
        <v>13</v>
      </c>
      <c r="D50" s="570">
        <v>3679</v>
      </c>
      <c r="E50" s="6">
        <v>1114</v>
      </c>
      <c r="F50" s="570">
        <v>0</v>
      </c>
      <c r="G50" s="573">
        <v>0</v>
      </c>
      <c r="H50" s="573">
        <v>0</v>
      </c>
      <c r="I50" s="570">
        <v>1</v>
      </c>
      <c r="J50" s="573">
        <v>40</v>
      </c>
      <c r="K50" s="573">
        <v>1</v>
      </c>
      <c r="L50" s="570">
        <v>1</v>
      </c>
      <c r="M50" s="573">
        <v>40</v>
      </c>
      <c r="N50" s="573">
        <v>1</v>
      </c>
      <c r="O50" s="570">
        <v>1</v>
      </c>
      <c r="P50" s="573">
        <v>26</v>
      </c>
      <c r="Q50" s="573">
        <v>0.65</v>
      </c>
      <c r="R50" s="570">
        <v>2</v>
      </c>
      <c r="S50" s="573">
        <v>66</v>
      </c>
      <c r="T50" s="573">
        <v>1.65</v>
      </c>
    </row>
    <row r="51" spans="1:20" ht="15" thickBot="1" x14ac:dyDescent="0.35">
      <c r="A51" s="4" t="s">
        <v>3222</v>
      </c>
      <c r="B51" s="338" t="s">
        <v>73</v>
      </c>
      <c r="C51" s="339" t="s">
        <v>13</v>
      </c>
      <c r="D51" s="570">
        <v>1830</v>
      </c>
      <c r="E51" s="6">
        <v>527</v>
      </c>
      <c r="F51" s="570">
        <v>0</v>
      </c>
      <c r="G51" s="573">
        <v>0</v>
      </c>
      <c r="H51" s="573">
        <v>0</v>
      </c>
      <c r="I51" s="570">
        <v>1</v>
      </c>
      <c r="J51" s="573">
        <v>40</v>
      </c>
      <c r="K51" s="573">
        <v>1</v>
      </c>
      <c r="L51" s="570">
        <v>1</v>
      </c>
      <c r="M51" s="573">
        <v>40</v>
      </c>
      <c r="N51" s="573">
        <v>1</v>
      </c>
      <c r="O51" s="570">
        <v>1</v>
      </c>
      <c r="P51" s="573">
        <v>6</v>
      </c>
      <c r="Q51" s="573">
        <v>0.15</v>
      </c>
      <c r="R51" s="570">
        <v>2</v>
      </c>
      <c r="S51" s="573">
        <v>46</v>
      </c>
      <c r="T51" s="573">
        <v>1.1499999999999999</v>
      </c>
    </row>
    <row r="52" spans="1:20" ht="15" thickBot="1" x14ac:dyDescent="0.35">
      <c r="A52" s="4" t="s">
        <v>3223</v>
      </c>
      <c r="B52" s="338" t="s">
        <v>74</v>
      </c>
      <c r="C52" s="339" t="s">
        <v>13</v>
      </c>
      <c r="D52" s="570">
        <v>1939</v>
      </c>
      <c r="E52" s="6">
        <v>2640</v>
      </c>
      <c r="F52" s="570">
        <v>1</v>
      </c>
      <c r="G52" s="573">
        <v>38</v>
      </c>
      <c r="H52" s="573">
        <v>0.95</v>
      </c>
      <c r="I52" s="570">
        <v>5</v>
      </c>
      <c r="J52" s="573">
        <v>82.5</v>
      </c>
      <c r="K52" s="573">
        <v>2.0625</v>
      </c>
      <c r="L52" s="570">
        <v>6</v>
      </c>
      <c r="M52" s="573">
        <v>120.5</v>
      </c>
      <c r="N52" s="573">
        <v>3.0125000000000002</v>
      </c>
      <c r="O52" s="570">
        <v>1</v>
      </c>
      <c r="P52" s="573">
        <v>0.5</v>
      </c>
      <c r="Q52" s="573">
        <v>1.2500000000000001E-2</v>
      </c>
      <c r="R52" s="570">
        <v>7</v>
      </c>
      <c r="S52" s="573">
        <v>121</v>
      </c>
      <c r="T52" s="573">
        <v>3.0249999999999999</v>
      </c>
    </row>
    <row r="53" spans="1:20" ht="15" thickBot="1" x14ac:dyDescent="0.35">
      <c r="A53" s="4" t="s">
        <v>3224</v>
      </c>
      <c r="B53" s="338" t="s">
        <v>75</v>
      </c>
      <c r="C53" s="339" t="s">
        <v>13</v>
      </c>
      <c r="D53" s="570">
        <v>3739</v>
      </c>
      <c r="E53" s="6">
        <v>950</v>
      </c>
      <c r="F53" s="570">
        <v>0</v>
      </c>
      <c r="G53" s="573">
        <v>0</v>
      </c>
      <c r="H53" s="573">
        <v>0</v>
      </c>
      <c r="I53" s="570">
        <v>0</v>
      </c>
      <c r="J53" s="573">
        <v>0</v>
      </c>
      <c r="K53" s="573">
        <v>0</v>
      </c>
      <c r="L53" s="570">
        <v>2</v>
      </c>
      <c r="M53" s="573">
        <v>11.69</v>
      </c>
      <c r="N53" s="573">
        <v>0.29225000000000001</v>
      </c>
      <c r="O53" s="570">
        <v>9</v>
      </c>
      <c r="P53" s="573">
        <v>2.86</v>
      </c>
      <c r="Q53" s="573">
        <v>7.1499999999999994E-2</v>
      </c>
      <c r="R53" s="570">
        <v>11</v>
      </c>
      <c r="S53" s="573">
        <v>14.55</v>
      </c>
      <c r="T53" s="573">
        <v>0.36375000000000002</v>
      </c>
    </row>
    <row r="54" spans="1:20" ht="15" thickBot="1" x14ac:dyDescent="0.35">
      <c r="A54" s="4" t="s">
        <v>3225</v>
      </c>
      <c r="B54" s="338" t="s">
        <v>76</v>
      </c>
      <c r="C54" s="339" t="s">
        <v>13</v>
      </c>
      <c r="D54" s="570">
        <v>1508</v>
      </c>
      <c r="E54" s="6">
        <v>643</v>
      </c>
      <c r="F54" s="570">
        <v>0</v>
      </c>
      <c r="G54" s="573">
        <v>0</v>
      </c>
      <c r="H54" s="573">
        <v>0</v>
      </c>
      <c r="I54" s="570">
        <v>1</v>
      </c>
      <c r="J54" s="573">
        <v>15</v>
      </c>
      <c r="K54" s="573">
        <v>0.375</v>
      </c>
      <c r="L54" s="570">
        <v>1</v>
      </c>
      <c r="M54" s="573">
        <v>15</v>
      </c>
      <c r="N54" s="573">
        <v>0.375</v>
      </c>
      <c r="O54" s="570">
        <v>0</v>
      </c>
      <c r="P54" s="573">
        <v>0</v>
      </c>
      <c r="Q54" s="573">
        <v>0</v>
      </c>
      <c r="R54" s="570">
        <v>1</v>
      </c>
      <c r="S54" s="573">
        <v>15</v>
      </c>
      <c r="T54" s="573">
        <v>0.375</v>
      </c>
    </row>
    <row r="55" spans="1:20" ht="15" thickBot="1" x14ac:dyDescent="0.35">
      <c r="A55" s="4" t="s">
        <v>3226</v>
      </c>
      <c r="B55" s="338" t="s">
        <v>77</v>
      </c>
      <c r="C55" s="339" t="s">
        <v>13</v>
      </c>
      <c r="D55" s="570">
        <v>3731</v>
      </c>
      <c r="E55" s="6">
        <v>2265</v>
      </c>
      <c r="F55" s="570">
        <v>0</v>
      </c>
      <c r="G55" s="573">
        <v>0</v>
      </c>
      <c r="H55" s="573">
        <v>0</v>
      </c>
      <c r="I55" s="570">
        <v>1</v>
      </c>
      <c r="J55" s="573">
        <v>28</v>
      </c>
      <c r="K55" s="573">
        <v>0.7</v>
      </c>
      <c r="L55" s="570">
        <v>1</v>
      </c>
      <c r="M55" s="573">
        <v>28</v>
      </c>
      <c r="N55" s="573">
        <v>0.7</v>
      </c>
      <c r="O55" s="570">
        <v>2</v>
      </c>
      <c r="P55" s="573">
        <v>27</v>
      </c>
      <c r="Q55" s="573">
        <v>0.67500000000000004</v>
      </c>
      <c r="R55" s="570">
        <v>3</v>
      </c>
      <c r="S55" s="573">
        <v>50</v>
      </c>
      <c r="T55" s="573">
        <v>1.25</v>
      </c>
    </row>
    <row r="56" spans="1:20" ht="15" thickBot="1" x14ac:dyDescent="0.35">
      <c r="A56" s="4" t="s">
        <v>3227</v>
      </c>
      <c r="B56" s="338" t="s">
        <v>78</v>
      </c>
      <c r="C56" s="339" t="s">
        <v>13</v>
      </c>
      <c r="D56" s="570">
        <v>3674</v>
      </c>
      <c r="E56" s="6">
        <v>2183</v>
      </c>
      <c r="F56" s="570">
        <v>0</v>
      </c>
      <c r="G56" s="573">
        <v>0</v>
      </c>
      <c r="H56" s="573">
        <v>0</v>
      </c>
      <c r="I56" s="570">
        <v>1</v>
      </c>
      <c r="J56" s="573">
        <v>30</v>
      </c>
      <c r="K56" s="573">
        <v>0.75</v>
      </c>
      <c r="L56" s="570">
        <v>1</v>
      </c>
      <c r="M56" s="573">
        <v>30</v>
      </c>
      <c r="N56" s="573">
        <v>0.75</v>
      </c>
      <c r="O56" s="570">
        <v>3</v>
      </c>
      <c r="P56" s="573">
        <v>48</v>
      </c>
      <c r="Q56" s="573">
        <v>1.2</v>
      </c>
      <c r="R56" s="570">
        <v>4</v>
      </c>
      <c r="S56" s="573">
        <v>78</v>
      </c>
      <c r="T56" s="573">
        <v>1.95</v>
      </c>
    </row>
    <row r="57" spans="1:20" ht="15" thickBot="1" x14ac:dyDescent="0.35">
      <c r="A57" s="4" t="s">
        <v>3228</v>
      </c>
      <c r="B57" s="338" t="s">
        <v>79</v>
      </c>
      <c r="C57" s="339" t="s">
        <v>13</v>
      </c>
      <c r="D57" s="570">
        <v>882</v>
      </c>
      <c r="E57" s="6">
        <v>564</v>
      </c>
      <c r="F57" s="570">
        <v>0</v>
      </c>
      <c r="G57" s="573">
        <v>0</v>
      </c>
      <c r="H57" s="573">
        <v>0</v>
      </c>
      <c r="I57" s="570">
        <v>1</v>
      </c>
      <c r="J57" s="573">
        <v>26</v>
      </c>
      <c r="K57" s="573">
        <v>0.65</v>
      </c>
      <c r="L57" s="570">
        <v>1</v>
      </c>
      <c r="M57" s="573">
        <v>26</v>
      </c>
      <c r="N57" s="573">
        <v>0.65</v>
      </c>
      <c r="O57" s="570">
        <v>0</v>
      </c>
      <c r="P57" s="573">
        <v>0</v>
      </c>
      <c r="Q57" s="573">
        <v>0</v>
      </c>
      <c r="R57" s="570">
        <v>1</v>
      </c>
      <c r="S57" s="573">
        <v>26</v>
      </c>
      <c r="T57" s="573">
        <v>0.65</v>
      </c>
    </row>
    <row r="58" spans="1:20" ht="15" thickBot="1" x14ac:dyDescent="0.35">
      <c r="A58" s="4" t="s">
        <v>3229</v>
      </c>
      <c r="B58" s="338" t="s">
        <v>80</v>
      </c>
      <c r="C58" s="339" t="s">
        <v>13</v>
      </c>
      <c r="D58" s="570">
        <v>2419</v>
      </c>
      <c r="E58" s="6">
        <v>1806</v>
      </c>
      <c r="F58" s="570">
        <v>0</v>
      </c>
      <c r="G58" s="573">
        <v>0</v>
      </c>
      <c r="H58" s="573">
        <v>0</v>
      </c>
      <c r="I58" s="570">
        <v>1</v>
      </c>
      <c r="J58" s="573">
        <v>25</v>
      </c>
      <c r="K58" s="573">
        <v>0.625</v>
      </c>
      <c r="L58" s="570">
        <v>1</v>
      </c>
      <c r="M58" s="573">
        <v>25</v>
      </c>
      <c r="N58" s="573">
        <v>0.625</v>
      </c>
      <c r="O58" s="570">
        <v>2</v>
      </c>
      <c r="P58" s="573">
        <v>50</v>
      </c>
      <c r="Q58" s="573">
        <v>1.25</v>
      </c>
      <c r="R58" s="570">
        <v>3</v>
      </c>
      <c r="S58" s="573">
        <v>75</v>
      </c>
      <c r="T58" s="573">
        <v>1.875</v>
      </c>
    </row>
    <row r="59" spans="1:20" ht="15" thickBot="1" x14ac:dyDescent="0.35">
      <c r="A59" s="4" t="s">
        <v>3230</v>
      </c>
      <c r="B59" s="338" t="s">
        <v>81</v>
      </c>
      <c r="C59" s="339" t="s">
        <v>13</v>
      </c>
      <c r="D59" s="570">
        <v>3775</v>
      </c>
      <c r="E59" s="6">
        <v>1887</v>
      </c>
      <c r="F59" s="570">
        <v>3</v>
      </c>
      <c r="G59" s="573">
        <v>87</v>
      </c>
      <c r="H59" s="573">
        <v>2.1749999999999998</v>
      </c>
      <c r="I59" s="570">
        <v>2</v>
      </c>
      <c r="J59" s="573">
        <v>53</v>
      </c>
      <c r="K59" s="573">
        <v>1.325</v>
      </c>
      <c r="L59" s="570">
        <v>5</v>
      </c>
      <c r="M59" s="573">
        <v>140</v>
      </c>
      <c r="N59" s="573">
        <v>3.5</v>
      </c>
      <c r="O59" s="570">
        <v>4</v>
      </c>
      <c r="P59" s="573">
        <v>43</v>
      </c>
      <c r="Q59" s="573">
        <v>1.075</v>
      </c>
      <c r="R59" s="570">
        <v>9</v>
      </c>
      <c r="S59" s="573">
        <v>183</v>
      </c>
      <c r="T59" s="573">
        <v>4.5750000000000002</v>
      </c>
    </row>
    <row r="60" spans="1:20" ht="15" thickBot="1" x14ac:dyDescent="0.35">
      <c r="A60" s="4" t="s">
        <v>3231</v>
      </c>
      <c r="B60" s="338" t="s">
        <v>82</v>
      </c>
      <c r="C60" s="339" t="s">
        <v>13</v>
      </c>
      <c r="D60" s="570">
        <v>3138</v>
      </c>
      <c r="E60" s="6">
        <v>1598</v>
      </c>
      <c r="F60" s="570">
        <v>0</v>
      </c>
      <c r="G60" s="573">
        <v>0</v>
      </c>
      <c r="H60" s="573">
        <v>0</v>
      </c>
      <c r="I60" s="570">
        <v>1</v>
      </c>
      <c r="J60" s="573">
        <v>25</v>
      </c>
      <c r="K60" s="573">
        <v>0.625</v>
      </c>
      <c r="L60" s="570">
        <v>1</v>
      </c>
      <c r="M60" s="573">
        <v>25</v>
      </c>
      <c r="N60" s="573">
        <v>0.625</v>
      </c>
      <c r="O60" s="570">
        <v>3</v>
      </c>
      <c r="P60" s="573">
        <v>24</v>
      </c>
      <c r="Q60" s="573">
        <v>0.6</v>
      </c>
      <c r="R60" s="570">
        <v>4</v>
      </c>
      <c r="S60" s="573">
        <v>49</v>
      </c>
      <c r="T60" s="573">
        <v>1.2250000000000001</v>
      </c>
    </row>
    <row r="61" spans="1:20" ht="15" thickBot="1" x14ac:dyDescent="0.35">
      <c r="A61" s="4" t="s">
        <v>3232</v>
      </c>
      <c r="B61" s="338" t="s">
        <v>83</v>
      </c>
      <c r="C61" s="339" t="s">
        <v>13</v>
      </c>
      <c r="D61" s="570">
        <v>3428</v>
      </c>
      <c r="E61" s="6">
        <v>1647</v>
      </c>
      <c r="F61" s="570">
        <v>0</v>
      </c>
      <c r="G61" s="573">
        <v>0</v>
      </c>
      <c r="H61" s="573">
        <v>0</v>
      </c>
      <c r="I61" s="570">
        <v>2</v>
      </c>
      <c r="J61" s="573">
        <v>47</v>
      </c>
      <c r="K61" s="573">
        <v>1.175</v>
      </c>
      <c r="L61" s="570">
        <v>2</v>
      </c>
      <c r="M61" s="573">
        <v>47</v>
      </c>
      <c r="N61" s="573">
        <v>1.175</v>
      </c>
      <c r="O61" s="570">
        <v>1</v>
      </c>
      <c r="P61" s="573">
        <v>5</v>
      </c>
      <c r="Q61" s="573">
        <v>0.125</v>
      </c>
      <c r="R61" s="570">
        <v>3</v>
      </c>
      <c r="S61" s="573">
        <v>52</v>
      </c>
      <c r="T61" s="573">
        <v>1.3</v>
      </c>
    </row>
    <row r="62" spans="1:20" ht="15" thickBot="1" x14ac:dyDescent="0.35">
      <c r="A62" s="4" t="s">
        <v>3233</v>
      </c>
      <c r="B62" s="338" t="s">
        <v>84</v>
      </c>
      <c r="C62" s="339" t="s">
        <v>13</v>
      </c>
      <c r="D62" s="570">
        <v>1932</v>
      </c>
      <c r="E62" s="6">
        <v>410</v>
      </c>
      <c r="F62" s="570">
        <v>1</v>
      </c>
      <c r="G62" s="573">
        <v>27</v>
      </c>
      <c r="H62" s="573">
        <v>0.67500000000000004</v>
      </c>
      <c r="I62" s="570">
        <v>0</v>
      </c>
      <c r="J62" s="573">
        <v>0</v>
      </c>
      <c r="K62" s="573">
        <v>0</v>
      </c>
      <c r="L62" s="570">
        <v>1</v>
      </c>
      <c r="M62" s="573">
        <v>27</v>
      </c>
      <c r="N62" s="573">
        <v>0.67500000000000004</v>
      </c>
      <c r="O62" s="570">
        <v>1</v>
      </c>
      <c r="P62" s="573">
        <v>10</v>
      </c>
      <c r="Q62" s="573">
        <v>0.25</v>
      </c>
      <c r="R62" s="570">
        <v>2</v>
      </c>
      <c r="S62" s="573">
        <v>37</v>
      </c>
      <c r="T62" s="573">
        <v>0.92500000000000004</v>
      </c>
    </row>
    <row r="63" spans="1:20" ht="15" thickBot="1" x14ac:dyDescent="0.35">
      <c r="A63" s="4" t="s">
        <v>3234</v>
      </c>
      <c r="B63" s="338" t="s">
        <v>85</v>
      </c>
      <c r="C63" s="339" t="s">
        <v>13</v>
      </c>
      <c r="D63" s="570">
        <v>2387</v>
      </c>
      <c r="E63" s="6">
        <v>1580</v>
      </c>
      <c r="F63" s="570">
        <v>0</v>
      </c>
      <c r="G63" s="573">
        <v>0</v>
      </c>
      <c r="H63" s="573">
        <v>0</v>
      </c>
      <c r="I63" s="570">
        <v>1</v>
      </c>
      <c r="J63" s="573">
        <v>40</v>
      </c>
      <c r="K63" s="573">
        <v>1</v>
      </c>
      <c r="L63" s="570">
        <v>1</v>
      </c>
      <c r="M63" s="573">
        <v>40</v>
      </c>
      <c r="N63" s="573">
        <v>1</v>
      </c>
      <c r="O63" s="570">
        <v>2</v>
      </c>
      <c r="P63" s="573">
        <v>28</v>
      </c>
      <c r="Q63" s="573">
        <v>0.7</v>
      </c>
      <c r="R63" s="570">
        <v>3</v>
      </c>
      <c r="S63" s="573">
        <v>68</v>
      </c>
      <c r="T63" s="573">
        <v>1.7</v>
      </c>
    </row>
    <row r="64" spans="1:20" ht="15" thickBot="1" x14ac:dyDescent="0.35">
      <c r="A64" s="4" t="s">
        <v>3235</v>
      </c>
      <c r="B64" s="338" t="s">
        <v>86</v>
      </c>
      <c r="C64" s="339" t="s">
        <v>13</v>
      </c>
      <c r="D64" s="570">
        <v>1873</v>
      </c>
      <c r="E64" s="6">
        <v>979</v>
      </c>
      <c r="F64" s="570">
        <v>0</v>
      </c>
      <c r="G64" s="573">
        <v>0</v>
      </c>
      <c r="H64" s="573">
        <v>0</v>
      </c>
      <c r="I64" s="570">
        <v>2</v>
      </c>
      <c r="J64" s="573">
        <v>27</v>
      </c>
      <c r="K64" s="573">
        <v>0.67500000000000004</v>
      </c>
      <c r="L64" s="570">
        <v>2</v>
      </c>
      <c r="M64" s="573">
        <v>27</v>
      </c>
      <c r="N64" s="573">
        <v>0.67500000000000004</v>
      </c>
      <c r="O64" s="570">
        <v>1</v>
      </c>
      <c r="P64" s="573">
        <v>9</v>
      </c>
      <c r="Q64" s="573">
        <v>0.22500000000000001</v>
      </c>
      <c r="R64" s="570">
        <v>3</v>
      </c>
      <c r="S64" s="573">
        <v>36</v>
      </c>
      <c r="T64" s="573">
        <v>0.9</v>
      </c>
    </row>
    <row r="65" spans="1:21" ht="15" thickBot="1" x14ac:dyDescent="0.35">
      <c r="A65" s="4" t="s">
        <v>3236</v>
      </c>
      <c r="B65" s="338" t="s">
        <v>87</v>
      </c>
      <c r="C65" s="339" t="s">
        <v>13</v>
      </c>
      <c r="D65" s="570">
        <v>1652</v>
      </c>
      <c r="E65" s="6">
        <v>600</v>
      </c>
      <c r="F65" s="500" t="s">
        <v>34</v>
      </c>
      <c r="G65" s="571">
        <v>0</v>
      </c>
      <c r="H65" s="571">
        <v>0</v>
      </c>
      <c r="I65" s="570">
        <v>1</v>
      </c>
      <c r="J65" s="573">
        <v>25</v>
      </c>
      <c r="K65" s="573">
        <v>0.625</v>
      </c>
      <c r="L65" s="570">
        <v>1</v>
      </c>
      <c r="M65" s="573">
        <v>25</v>
      </c>
      <c r="N65" s="573">
        <v>0.625</v>
      </c>
      <c r="O65" s="570">
        <v>1</v>
      </c>
      <c r="P65" s="573">
        <v>13</v>
      </c>
      <c r="Q65" s="573">
        <v>0.32500000000000001</v>
      </c>
      <c r="R65" s="570">
        <v>2</v>
      </c>
      <c r="S65" s="573">
        <v>38</v>
      </c>
      <c r="T65" s="573">
        <v>0.95</v>
      </c>
    </row>
    <row r="66" spans="1:21" ht="15" thickBot="1" x14ac:dyDescent="0.35">
      <c r="A66" s="4" t="s">
        <v>3237</v>
      </c>
      <c r="B66" s="338" t="s">
        <v>88</v>
      </c>
      <c r="C66" s="339" t="s">
        <v>13</v>
      </c>
      <c r="D66" s="570">
        <v>3895</v>
      </c>
      <c r="E66" s="6">
        <v>2919</v>
      </c>
      <c r="F66" s="570">
        <v>0</v>
      </c>
      <c r="G66" s="573">
        <v>0</v>
      </c>
      <c r="H66" s="573">
        <v>0</v>
      </c>
      <c r="I66" s="570">
        <v>4</v>
      </c>
      <c r="J66" s="573">
        <v>67</v>
      </c>
      <c r="K66" s="573">
        <v>1.675</v>
      </c>
      <c r="L66" s="570">
        <v>4</v>
      </c>
      <c r="M66" s="573">
        <v>67</v>
      </c>
      <c r="N66" s="573">
        <v>1.675</v>
      </c>
      <c r="O66" s="570">
        <v>0</v>
      </c>
      <c r="P66" s="573">
        <v>0</v>
      </c>
      <c r="Q66" s="573">
        <v>0</v>
      </c>
      <c r="R66" s="570">
        <v>4</v>
      </c>
      <c r="S66" s="573">
        <v>67</v>
      </c>
      <c r="T66" s="573">
        <v>1.675</v>
      </c>
    </row>
    <row r="67" spans="1:21" ht="15" thickBot="1" x14ac:dyDescent="0.35">
      <c r="A67" s="4" t="s">
        <v>3238</v>
      </c>
      <c r="B67" s="338" t="s">
        <v>89</v>
      </c>
      <c r="C67" s="339" t="s">
        <v>13</v>
      </c>
      <c r="D67" s="570">
        <v>2156</v>
      </c>
      <c r="E67" s="6">
        <v>568</v>
      </c>
      <c r="F67" s="570">
        <v>0</v>
      </c>
      <c r="G67" s="573">
        <v>0</v>
      </c>
      <c r="H67" s="573">
        <v>0</v>
      </c>
      <c r="I67" s="570">
        <v>1</v>
      </c>
      <c r="J67" s="573">
        <v>36</v>
      </c>
      <c r="K67" s="573">
        <v>0.9</v>
      </c>
      <c r="L67" s="570">
        <v>1</v>
      </c>
      <c r="M67" s="573">
        <v>36</v>
      </c>
      <c r="N67" s="573">
        <v>0.9</v>
      </c>
      <c r="O67" s="570">
        <v>1</v>
      </c>
      <c r="P67" s="573">
        <v>6</v>
      </c>
      <c r="Q67" s="573">
        <v>0.15</v>
      </c>
      <c r="R67" s="570">
        <v>2</v>
      </c>
      <c r="S67" s="573">
        <v>42</v>
      </c>
      <c r="T67" s="573">
        <v>1.05</v>
      </c>
    </row>
    <row r="68" spans="1:21" ht="15" thickBot="1" x14ac:dyDescent="0.35">
      <c r="A68" s="4" t="s">
        <v>3239</v>
      </c>
      <c r="B68" s="338" t="s">
        <v>90</v>
      </c>
      <c r="C68" s="339" t="s">
        <v>13</v>
      </c>
      <c r="D68" s="570">
        <v>2475</v>
      </c>
      <c r="E68" s="6">
        <v>584</v>
      </c>
      <c r="F68" s="570">
        <v>0</v>
      </c>
      <c r="G68" s="573">
        <v>0</v>
      </c>
      <c r="H68" s="573">
        <v>0</v>
      </c>
      <c r="I68" s="570">
        <v>1</v>
      </c>
      <c r="J68" s="573">
        <v>35</v>
      </c>
      <c r="K68" s="573">
        <v>0.875</v>
      </c>
      <c r="L68" s="570">
        <v>1</v>
      </c>
      <c r="M68" s="573">
        <v>35</v>
      </c>
      <c r="N68" s="573">
        <v>0.875</v>
      </c>
      <c r="O68" s="570">
        <v>3</v>
      </c>
      <c r="P68" s="573">
        <v>28</v>
      </c>
      <c r="Q68" s="573">
        <v>0.7</v>
      </c>
      <c r="R68" s="570">
        <v>4</v>
      </c>
      <c r="S68" s="573">
        <v>63</v>
      </c>
      <c r="T68" s="573">
        <v>1.575</v>
      </c>
    </row>
    <row r="69" spans="1:21" ht="15" thickBot="1" x14ac:dyDescent="0.35">
      <c r="A69" s="4" t="s">
        <v>3240</v>
      </c>
      <c r="B69" s="338" t="s">
        <v>93</v>
      </c>
      <c r="C69" s="339" t="s">
        <v>13</v>
      </c>
      <c r="D69" s="570">
        <v>1968</v>
      </c>
      <c r="E69" s="6">
        <v>16</v>
      </c>
      <c r="F69" s="570">
        <v>1</v>
      </c>
      <c r="G69" s="573">
        <v>15</v>
      </c>
      <c r="H69" s="573">
        <v>0.375</v>
      </c>
      <c r="I69" s="570">
        <v>0</v>
      </c>
      <c r="J69" s="573">
        <v>0</v>
      </c>
      <c r="K69" s="573">
        <v>0</v>
      </c>
      <c r="L69" s="570">
        <v>1</v>
      </c>
      <c r="M69" s="573">
        <v>15</v>
      </c>
      <c r="N69" s="573">
        <v>0.375</v>
      </c>
      <c r="O69" s="570">
        <v>0</v>
      </c>
      <c r="P69" s="573">
        <v>0</v>
      </c>
      <c r="Q69" s="573">
        <v>0</v>
      </c>
      <c r="R69" s="570">
        <v>1</v>
      </c>
      <c r="S69" s="573">
        <v>15</v>
      </c>
      <c r="T69" s="573">
        <v>0.375</v>
      </c>
    </row>
    <row r="70" spans="1:21" ht="15" thickBot="1" x14ac:dyDescent="0.35">
      <c r="A70" s="4" t="s">
        <v>3241</v>
      </c>
      <c r="B70" s="338" t="s">
        <v>94</v>
      </c>
      <c r="C70" s="339" t="s">
        <v>13</v>
      </c>
      <c r="D70" s="570">
        <v>2202</v>
      </c>
      <c r="E70" s="6">
        <v>273</v>
      </c>
      <c r="F70" s="570">
        <v>0</v>
      </c>
      <c r="G70" s="573">
        <v>0</v>
      </c>
      <c r="H70" s="573">
        <v>0</v>
      </c>
      <c r="I70" s="570">
        <v>1</v>
      </c>
      <c r="J70" s="573">
        <v>19</v>
      </c>
      <c r="K70" s="573">
        <v>0.47499999999999998</v>
      </c>
      <c r="L70" s="570">
        <v>1</v>
      </c>
      <c r="M70" s="573">
        <v>19</v>
      </c>
      <c r="N70" s="573">
        <v>0.47499999999999998</v>
      </c>
      <c r="O70" s="570">
        <v>0</v>
      </c>
      <c r="P70" s="573">
        <v>0</v>
      </c>
      <c r="Q70" s="573">
        <v>0</v>
      </c>
      <c r="R70" s="570">
        <v>1</v>
      </c>
      <c r="S70" s="573">
        <v>19</v>
      </c>
      <c r="T70" s="573">
        <v>0.47499999999999998</v>
      </c>
    </row>
    <row r="71" spans="1:21" ht="15" thickBot="1" x14ac:dyDescent="0.35">
      <c r="A71" s="4" t="s">
        <v>3242</v>
      </c>
      <c r="B71" s="338" t="s">
        <v>95</v>
      </c>
      <c r="C71" s="339" t="s">
        <v>13</v>
      </c>
      <c r="D71" s="570">
        <v>2913</v>
      </c>
      <c r="E71" s="6">
        <v>2453</v>
      </c>
      <c r="F71" s="570">
        <v>0</v>
      </c>
      <c r="G71" s="573">
        <v>0</v>
      </c>
      <c r="H71" s="573">
        <v>0</v>
      </c>
      <c r="I71" s="570">
        <v>3</v>
      </c>
      <c r="J71" s="573">
        <v>62</v>
      </c>
      <c r="K71" s="573">
        <v>1.55</v>
      </c>
      <c r="L71" s="570">
        <v>3</v>
      </c>
      <c r="M71" s="573">
        <v>62</v>
      </c>
      <c r="N71" s="573">
        <v>1.55</v>
      </c>
      <c r="O71" s="570">
        <v>0</v>
      </c>
      <c r="P71" s="573">
        <v>0</v>
      </c>
      <c r="Q71" s="573">
        <v>0</v>
      </c>
      <c r="R71" s="570">
        <v>3</v>
      </c>
      <c r="S71" s="573">
        <v>62</v>
      </c>
      <c r="T71" s="573">
        <v>1.55</v>
      </c>
    </row>
    <row r="72" spans="1:21" ht="15" thickBot="1" x14ac:dyDescent="0.35">
      <c r="A72" s="4" t="s">
        <v>3243</v>
      </c>
      <c r="B72" s="338" t="s">
        <v>96</v>
      </c>
      <c r="C72" s="339" t="s">
        <v>13</v>
      </c>
      <c r="D72" s="570">
        <v>575</v>
      </c>
      <c r="E72" s="6">
        <v>750</v>
      </c>
      <c r="F72" s="570">
        <v>1</v>
      </c>
      <c r="G72" s="573">
        <v>20</v>
      </c>
      <c r="H72" s="573">
        <v>0.5</v>
      </c>
      <c r="I72" s="570">
        <v>0</v>
      </c>
      <c r="J72" s="573">
        <v>0</v>
      </c>
      <c r="K72" s="573">
        <v>0</v>
      </c>
      <c r="L72" s="570">
        <v>1</v>
      </c>
      <c r="M72" s="573">
        <v>20</v>
      </c>
      <c r="N72" s="573">
        <v>0.5</v>
      </c>
      <c r="O72" s="570">
        <v>5</v>
      </c>
      <c r="P72" s="573">
        <v>20</v>
      </c>
      <c r="Q72" s="573">
        <v>0.5</v>
      </c>
      <c r="R72" s="570">
        <v>6</v>
      </c>
      <c r="S72" s="573">
        <v>40</v>
      </c>
      <c r="T72" s="573">
        <v>1</v>
      </c>
    </row>
    <row r="73" spans="1:21" ht="15" thickBot="1" x14ac:dyDescent="0.35">
      <c r="A73" s="4" t="s">
        <v>3244</v>
      </c>
      <c r="B73" s="470" t="s">
        <v>97</v>
      </c>
      <c r="C73" s="339" t="s">
        <v>13</v>
      </c>
      <c r="D73" s="570">
        <v>2738</v>
      </c>
      <c r="E73" s="41">
        <v>444</v>
      </c>
      <c r="F73" s="570">
        <v>0</v>
      </c>
      <c r="G73" s="573">
        <v>0</v>
      </c>
      <c r="H73" s="573">
        <v>0</v>
      </c>
      <c r="I73" s="570">
        <v>1</v>
      </c>
      <c r="J73" s="573">
        <v>35</v>
      </c>
      <c r="K73" s="573">
        <v>0.875</v>
      </c>
      <c r="L73" s="570">
        <v>1</v>
      </c>
      <c r="M73" s="573">
        <v>35</v>
      </c>
      <c r="N73" s="573">
        <v>0.875</v>
      </c>
      <c r="O73" s="570">
        <v>1</v>
      </c>
      <c r="P73" s="573">
        <v>14</v>
      </c>
      <c r="Q73" s="573">
        <v>0.35</v>
      </c>
      <c r="R73" s="570">
        <v>2</v>
      </c>
      <c r="S73" s="573">
        <v>49</v>
      </c>
      <c r="T73" s="573">
        <v>1.2250000000000001</v>
      </c>
      <c r="U73" s="498"/>
    </row>
    <row r="74" spans="1:21" x14ac:dyDescent="0.3">
      <c r="A74"/>
      <c r="B74" s="636" t="s">
        <v>2547</v>
      </c>
      <c r="C74" s="388"/>
      <c r="D74" s="575">
        <f>SUM(D4:D73)</f>
        <v>186862</v>
      </c>
      <c r="E74" s="575">
        <f t="shared" ref="E74:T74" si="0">SUM(E4:E73)</f>
        <v>174027</v>
      </c>
      <c r="F74" s="575">
        <f t="shared" si="0"/>
        <v>23</v>
      </c>
      <c r="G74" s="575">
        <f t="shared" si="0"/>
        <v>674.72</v>
      </c>
      <c r="H74" s="575">
        <f t="shared" si="0"/>
        <v>16.867999999999999</v>
      </c>
      <c r="I74" s="575">
        <f t="shared" si="0"/>
        <v>107</v>
      </c>
      <c r="J74" s="575">
        <f t="shared" si="0"/>
        <v>2292.8900000000003</v>
      </c>
      <c r="K74" s="575">
        <f t="shared" si="0"/>
        <v>57.327249999999999</v>
      </c>
      <c r="L74" s="575">
        <f t="shared" si="0"/>
        <v>133</v>
      </c>
      <c r="M74" s="575">
        <f t="shared" si="0"/>
        <v>3001.2999999999997</v>
      </c>
      <c r="N74" s="575">
        <f t="shared" si="0"/>
        <v>75.032500000000013</v>
      </c>
      <c r="O74" s="575">
        <f t="shared" si="0"/>
        <v>122</v>
      </c>
      <c r="P74" s="575">
        <f t="shared" si="0"/>
        <v>1320.1100000000001</v>
      </c>
      <c r="Q74" s="575">
        <f t="shared" si="0"/>
        <v>33.002749999999992</v>
      </c>
      <c r="R74" s="575">
        <f t="shared" si="0"/>
        <v>257</v>
      </c>
      <c r="S74" s="575">
        <f t="shared" si="0"/>
        <v>4356.41</v>
      </c>
      <c r="T74" s="576">
        <f t="shared" si="0"/>
        <v>108.91025000000003</v>
      </c>
      <c r="U74" s="498"/>
    </row>
    <row r="75" spans="1:21" ht="15" thickBot="1" x14ac:dyDescent="0.35">
      <c r="A75"/>
      <c r="B75" s="637" t="s">
        <v>2548</v>
      </c>
      <c r="C75" s="400"/>
      <c r="D75" s="577">
        <f>D74/70</f>
        <v>2669.457142857143</v>
      </c>
      <c r="E75" s="577">
        <f t="shared" ref="E75:T75" si="1">E74/70</f>
        <v>2486.1</v>
      </c>
      <c r="F75" s="578">
        <f t="shared" si="1"/>
        <v>0.32857142857142857</v>
      </c>
      <c r="G75" s="578">
        <f t="shared" si="1"/>
        <v>9.6388571428571428</v>
      </c>
      <c r="H75" s="578">
        <f t="shared" si="1"/>
        <v>0.24097142857142856</v>
      </c>
      <c r="I75" s="578">
        <f t="shared" si="1"/>
        <v>1.5285714285714285</v>
      </c>
      <c r="J75" s="578">
        <f t="shared" si="1"/>
        <v>32.755571428571436</v>
      </c>
      <c r="K75" s="578">
        <f t="shared" si="1"/>
        <v>0.81896071428571426</v>
      </c>
      <c r="L75" s="578">
        <f t="shared" si="1"/>
        <v>1.9</v>
      </c>
      <c r="M75" s="578">
        <f t="shared" si="1"/>
        <v>42.875714285714281</v>
      </c>
      <c r="N75" s="578">
        <f t="shared" si="1"/>
        <v>1.0718928571428574</v>
      </c>
      <c r="O75" s="578">
        <f t="shared" si="1"/>
        <v>1.7428571428571429</v>
      </c>
      <c r="P75" s="578">
        <f t="shared" si="1"/>
        <v>18.858714285714289</v>
      </c>
      <c r="Q75" s="578">
        <f t="shared" si="1"/>
        <v>0.47146785714285705</v>
      </c>
      <c r="R75" s="578">
        <f t="shared" si="1"/>
        <v>3.6714285714285713</v>
      </c>
      <c r="S75" s="578">
        <f t="shared" si="1"/>
        <v>62.234428571428566</v>
      </c>
      <c r="T75" s="579">
        <f t="shared" si="1"/>
        <v>1.5558607142857148</v>
      </c>
      <c r="U75" s="498"/>
    </row>
    <row r="76" spans="1:21" ht="15" thickBot="1" x14ac:dyDescent="0.35">
      <c r="A76"/>
      <c r="B76" s="638"/>
      <c r="C76" s="580"/>
      <c r="D76" s="581"/>
      <c r="E76" s="489"/>
      <c r="F76" s="581"/>
      <c r="G76" s="582"/>
      <c r="H76" s="582"/>
      <c r="I76" s="581"/>
      <c r="J76" s="582"/>
      <c r="K76" s="582"/>
      <c r="L76" s="581"/>
      <c r="M76" s="582"/>
      <c r="N76" s="582"/>
      <c r="O76" s="581"/>
      <c r="P76" s="582"/>
      <c r="Q76" s="582"/>
      <c r="R76" s="581"/>
      <c r="S76" s="582"/>
      <c r="T76" s="582"/>
      <c r="U76" s="498"/>
    </row>
    <row r="77" spans="1:21" ht="15" thickBot="1" x14ac:dyDescent="0.35">
      <c r="A77" s="4" t="s">
        <v>3483</v>
      </c>
      <c r="B77" s="466" t="s">
        <v>98</v>
      </c>
      <c r="C77" s="339" t="s">
        <v>99</v>
      </c>
      <c r="D77" s="570">
        <v>6351</v>
      </c>
      <c r="E77" s="41">
        <v>2390</v>
      </c>
      <c r="F77" s="570">
        <v>2</v>
      </c>
      <c r="G77" s="573">
        <v>52</v>
      </c>
      <c r="H77" s="573">
        <v>1.3</v>
      </c>
      <c r="I77" s="570">
        <v>0</v>
      </c>
      <c r="J77" s="573">
        <v>0</v>
      </c>
      <c r="K77" s="573">
        <v>0</v>
      </c>
      <c r="L77" s="570">
        <v>2</v>
      </c>
      <c r="M77" s="573">
        <v>52</v>
      </c>
      <c r="N77" s="573">
        <v>1.3</v>
      </c>
      <c r="O77" s="570">
        <v>11</v>
      </c>
      <c r="P77" s="573">
        <v>88</v>
      </c>
      <c r="Q77" s="573">
        <v>2.2000000000000002</v>
      </c>
      <c r="R77" s="570">
        <v>13</v>
      </c>
      <c r="S77" s="573">
        <v>140</v>
      </c>
      <c r="T77" s="573">
        <v>3.5</v>
      </c>
      <c r="U77" s="498"/>
    </row>
    <row r="78" spans="1:21" ht="15" thickBot="1" x14ac:dyDescent="0.35">
      <c r="A78" s="4" t="s">
        <v>3484</v>
      </c>
      <c r="B78" s="338" t="s">
        <v>100</v>
      </c>
      <c r="C78" s="339" t="s">
        <v>99</v>
      </c>
      <c r="D78" s="570">
        <v>6583</v>
      </c>
      <c r="E78" s="41">
        <v>2989</v>
      </c>
      <c r="F78" s="570">
        <v>0</v>
      </c>
      <c r="G78" s="573">
        <v>0</v>
      </c>
      <c r="H78" s="573">
        <v>0</v>
      </c>
      <c r="I78" s="570">
        <v>4</v>
      </c>
      <c r="J78" s="573">
        <v>136</v>
      </c>
      <c r="K78" s="573">
        <v>3.4</v>
      </c>
      <c r="L78" s="570">
        <v>4</v>
      </c>
      <c r="M78" s="573">
        <v>136</v>
      </c>
      <c r="N78" s="573">
        <v>3.4</v>
      </c>
      <c r="O78" s="570">
        <v>5</v>
      </c>
      <c r="P78" s="573">
        <v>110</v>
      </c>
      <c r="Q78" s="573">
        <v>2.75</v>
      </c>
      <c r="R78" s="570">
        <v>9</v>
      </c>
      <c r="S78" s="573">
        <v>246</v>
      </c>
      <c r="T78" s="573">
        <v>6.15</v>
      </c>
      <c r="U78" s="498"/>
    </row>
    <row r="79" spans="1:21" ht="15" thickBot="1" x14ac:dyDescent="0.35">
      <c r="A79" s="4" t="s">
        <v>3485</v>
      </c>
      <c r="B79" s="338" t="s">
        <v>103</v>
      </c>
      <c r="C79" s="339" t="s">
        <v>99</v>
      </c>
      <c r="D79" s="570">
        <v>5379</v>
      </c>
      <c r="E79" s="6">
        <v>2116</v>
      </c>
      <c r="F79" s="570">
        <v>1</v>
      </c>
      <c r="G79" s="573">
        <v>40</v>
      </c>
      <c r="H79" s="573">
        <v>1</v>
      </c>
      <c r="I79" s="570">
        <v>0</v>
      </c>
      <c r="J79" s="573">
        <v>0</v>
      </c>
      <c r="K79" s="573">
        <v>0</v>
      </c>
      <c r="L79" s="570">
        <v>1</v>
      </c>
      <c r="M79" s="573">
        <v>40</v>
      </c>
      <c r="N79" s="573">
        <v>1</v>
      </c>
      <c r="O79" s="570">
        <v>7</v>
      </c>
      <c r="P79" s="573">
        <v>110</v>
      </c>
      <c r="Q79" s="573">
        <v>2.75</v>
      </c>
      <c r="R79" s="570">
        <v>8</v>
      </c>
      <c r="S79" s="573">
        <v>150</v>
      </c>
      <c r="T79" s="573">
        <v>3.75</v>
      </c>
      <c r="U79" s="498"/>
    </row>
    <row r="80" spans="1:21" ht="15" thickBot="1" x14ac:dyDescent="0.35">
      <c r="A80" s="4" t="s">
        <v>3486</v>
      </c>
      <c r="B80" s="338" t="s">
        <v>104</v>
      </c>
      <c r="C80" s="339" t="s">
        <v>99</v>
      </c>
      <c r="D80" s="570">
        <v>4537</v>
      </c>
      <c r="E80" s="6">
        <v>1130</v>
      </c>
      <c r="F80" s="570">
        <v>0</v>
      </c>
      <c r="G80" s="573">
        <v>0</v>
      </c>
      <c r="H80" s="573">
        <v>0</v>
      </c>
      <c r="I80" s="570">
        <v>1</v>
      </c>
      <c r="J80" s="573">
        <v>20</v>
      </c>
      <c r="K80" s="573">
        <v>0.5</v>
      </c>
      <c r="L80" s="570">
        <v>1</v>
      </c>
      <c r="M80" s="573">
        <v>20</v>
      </c>
      <c r="N80" s="573">
        <v>0.5</v>
      </c>
      <c r="O80" s="570">
        <v>6</v>
      </c>
      <c r="P80" s="573">
        <v>19</v>
      </c>
      <c r="Q80" s="573">
        <v>0.47499999999999998</v>
      </c>
      <c r="R80" s="570">
        <v>7</v>
      </c>
      <c r="S80" s="573">
        <v>39</v>
      </c>
      <c r="T80" s="573">
        <v>0.97499999999999998</v>
      </c>
      <c r="U80" s="498"/>
    </row>
    <row r="81" spans="1:21" ht="15" thickBot="1" x14ac:dyDescent="0.35">
      <c r="A81" s="4" t="s">
        <v>3487</v>
      </c>
      <c r="B81" s="338" t="s">
        <v>105</v>
      </c>
      <c r="C81" s="339" t="s">
        <v>99</v>
      </c>
      <c r="D81" s="570">
        <v>6621</v>
      </c>
      <c r="E81" s="6">
        <v>5000</v>
      </c>
      <c r="F81" s="570">
        <v>0</v>
      </c>
      <c r="G81" s="573">
        <v>0</v>
      </c>
      <c r="H81" s="573">
        <v>0</v>
      </c>
      <c r="I81" s="570">
        <v>1</v>
      </c>
      <c r="J81" s="573">
        <v>40</v>
      </c>
      <c r="K81" s="573">
        <v>1</v>
      </c>
      <c r="L81" s="570">
        <v>1</v>
      </c>
      <c r="M81" s="573">
        <v>40</v>
      </c>
      <c r="N81" s="573">
        <v>1</v>
      </c>
      <c r="O81" s="570">
        <v>9</v>
      </c>
      <c r="P81" s="573">
        <v>102.5</v>
      </c>
      <c r="Q81" s="573">
        <v>2.5625</v>
      </c>
      <c r="R81" s="570">
        <v>10</v>
      </c>
      <c r="S81" s="573">
        <v>142.5</v>
      </c>
      <c r="T81" s="573">
        <v>3.5625</v>
      </c>
      <c r="U81" s="498"/>
    </row>
    <row r="82" spans="1:21" ht="15" thickBot="1" x14ac:dyDescent="0.35">
      <c r="A82" s="4" t="s">
        <v>3488</v>
      </c>
      <c r="B82" s="338" t="s">
        <v>106</v>
      </c>
      <c r="C82" s="339" t="s">
        <v>99</v>
      </c>
      <c r="D82" s="570">
        <v>4075</v>
      </c>
      <c r="E82" s="6">
        <v>1731</v>
      </c>
      <c r="F82" s="570">
        <v>0</v>
      </c>
      <c r="G82" s="573">
        <v>0</v>
      </c>
      <c r="H82" s="573">
        <v>0</v>
      </c>
      <c r="I82" s="570">
        <v>2</v>
      </c>
      <c r="J82" s="573">
        <v>70</v>
      </c>
      <c r="K82" s="573">
        <v>1.75</v>
      </c>
      <c r="L82" s="570">
        <v>2</v>
      </c>
      <c r="M82" s="573">
        <v>70</v>
      </c>
      <c r="N82" s="573">
        <v>1.75</v>
      </c>
      <c r="O82" s="570">
        <v>2</v>
      </c>
      <c r="P82" s="573">
        <v>34</v>
      </c>
      <c r="Q82" s="573">
        <v>0.85</v>
      </c>
      <c r="R82" s="570">
        <v>4</v>
      </c>
      <c r="S82" s="573">
        <v>104</v>
      </c>
      <c r="T82" s="573">
        <v>2.6</v>
      </c>
      <c r="U82" s="498"/>
    </row>
    <row r="83" spans="1:21" ht="15" thickBot="1" x14ac:dyDescent="0.35">
      <c r="A83" s="4" t="s">
        <v>3489</v>
      </c>
      <c r="B83" s="338" t="s">
        <v>107</v>
      </c>
      <c r="C83" s="339" t="s">
        <v>99</v>
      </c>
      <c r="D83" s="570">
        <v>5263</v>
      </c>
      <c r="E83" s="6">
        <v>4869</v>
      </c>
      <c r="F83" s="570">
        <v>2</v>
      </c>
      <c r="G83" s="573">
        <v>55</v>
      </c>
      <c r="H83" s="573">
        <v>1.375</v>
      </c>
      <c r="I83" s="570">
        <v>0</v>
      </c>
      <c r="J83" s="573">
        <v>0</v>
      </c>
      <c r="K83" s="573">
        <v>0</v>
      </c>
      <c r="L83" s="570">
        <v>2</v>
      </c>
      <c r="M83" s="573">
        <v>55</v>
      </c>
      <c r="N83" s="573">
        <v>1.375</v>
      </c>
      <c r="O83" s="570">
        <v>12</v>
      </c>
      <c r="P83" s="573">
        <v>263</v>
      </c>
      <c r="Q83" s="573">
        <v>6.5750000000000002</v>
      </c>
      <c r="R83" s="570">
        <v>14</v>
      </c>
      <c r="S83" s="573">
        <v>318</v>
      </c>
      <c r="T83" s="573">
        <v>7.95</v>
      </c>
      <c r="U83" s="498"/>
    </row>
    <row r="84" spans="1:21" ht="15" thickBot="1" x14ac:dyDescent="0.35">
      <c r="A84" s="4" t="s">
        <v>3490</v>
      </c>
      <c r="B84" s="338" t="s">
        <v>108</v>
      </c>
      <c r="C84" s="339" t="s">
        <v>99</v>
      </c>
      <c r="D84" s="570">
        <v>4005</v>
      </c>
      <c r="E84" s="6">
        <v>1450</v>
      </c>
      <c r="F84" s="570">
        <v>0</v>
      </c>
      <c r="G84" s="573">
        <v>0</v>
      </c>
      <c r="H84" s="573">
        <v>0</v>
      </c>
      <c r="I84" s="570">
        <v>1</v>
      </c>
      <c r="J84" s="573">
        <v>34</v>
      </c>
      <c r="K84" s="573">
        <v>0.85</v>
      </c>
      <c r="L84" s="570">
        <v>1</v>
      </c>
      <c r="M84" s="573">
        <v>34</v>
      </c>
      <c r="N84" s="573">
        <v>0.85</v>
      </c>
      <c r="O84" s="570">
        <v>2</v>
      </c>
      <c r="P84" s="573">
        <v>5</v>
      </c>
      <c r="Q84" s="573">
        <v>0.125</v>
      </c>
      <c r="R84" s="570">
        <v>2</v>
      </c>
      <c r="S84" s="573">
        <v>39</v>
      </c>
      <c r="T84" s="573">
        <v>0.97499999999999998</v>
      </c>
      <c r="U84" s="498"/>
    </row>
    <row r="85" spans="1:21" ht="15" thickBot="1" x14ac:dyDescent="0.35">
      <c r="A85" s="4" t="s">
        <v>3491</v>
      </c>
      <c r="B85" s="338" t="s">
        <v>109</v>
      </c>
      <c r="C85" s="339" t="s">
        <v>99</v>
      </c>
      <c r="D85" s="570">
        <v>4191</v>
      </c>
      <c r="E85" s="6">
        <v>461</v>
      </c>
      <c r="F85" s="570">
        <v>0</v>
      </c>
      <c r="G85" s="573">
        <v>0</v>
      </c>
      <c r="H85" s="573">
        <v>0</v>
      </c>
      <c r="I85" s="570">
        <v>1</v>
      </c>
      <c r="J85" s="573">
        <v>28</v>
      </c>
      <c r="K85" s="573">
        <v>0.7</v>
      </c>
      <c r="L85" s="570">
        <v>1</v>
      </c>
      <c r="M85" s="573">
        <v>28</v>
      </c>
      <c r="N85" s="573">
        <v>0.7</v>
      </c>
      <c r="O85" s="570">
        <v>2</v>
      </c>
      <c r="P85" s="573">
        <v>30</v>
      </c>
      <c r="Q85" s="573">
        <v>0.75</v>
      </c>
      <c r="R85" s="570">
        <v>3</v>
      </c>
      <c r="S85" s="573">
        <v>58</v>
      </c>
      <c r="T85" s="573">
        <v>1.45</v>
      </c>
      <c r="U85" s="498"/>
    </row>
    <row r="86" spans="1:21" ht="15" thickBot="1" x14ac:dyDescent="0.35">
      <c r="A86" s="4" t="s">
        <v>3492</v>
      </c>
      <c r="B86" s="338" t="s">
        <v>110</v>
      </c>
      <c r="C86" s="339" t="s">
        <v>99</v>
      </c>
      <c r="D86" s="570">
        <v>4622</v>
      </c>
      <c r="E86" s="6">
        <v>2142</v>
      </c>
      <c r="F86" s="570">
        <v>0</v>
      </c>
      <c r="G86" s="573">
        <v>0</v>
      </c>
      <c r="H86" s="573">
        <v>0</v>
      </c>
      <c r="I86" s="570">
        <v>1</v>
      </c>
      <c r="J86" s="573">
        <v>37</v>
      </c>
      <c r="K86" s="573">
        <v>0.92500000000000004</v>
      </c>
      <c r="L86" s="570">
        <v>1</v>
      </c>
      <c r="M86" s="573">
        <v>37</v>
      </c>
      <c r="N86" s="573">
        <v>0.92500000000000004</v>
      </c>
      <c r="O86" s="570">
        <v>6</v>
      </c>
      <c r="P86" s="573">
        <v>119</v>
      </c>
      <c r="Q86" s="573">
        <v>2.9750000000000001</v>
      </c>
      <c r="R86" s="570">
        <v>7</v>
      </c>
      <c r="S86" s="573">
        <v>156</v>
      </c>
      <c r="T86" s="573">
        <v>3.9</v>
      </c>
      <c r="U86" s="498"/>
    </row>
    <row r="87" spans="1:21" ht="15" thickBot="1" x14ac:dyDescent="0.35">
      <c r="A87" s="4" t="s">
        <v>3493</v>
      </c>
      <c r="B87" s="338" t="s">
        <v>111</v>
      </c>
      <c r="C87" s="339" t="s">
        <v>99</v>
      </c>
      <c r="D87" s="570">
        <v>4986</v>
      </c>
      <c r="E87" s="6">
        <v>3024</v>
      </c>
      <c r="F87" s="570">
        <v>0</v>
      </c>
      <c r="G87" s="573">
        <v>0</v>
      </c>
      <c r="H87" s="573">
        <v>0</v>
      </c>
      <c r="I87" s="570">
        <v>4</v>
      </c>
      <c r="J87" s="573">
        <v>108.9</v>
      </c>
      <c r="K87" s="573">
        <v>2.7225000000000001</v>
      </c>
      <c r="L87" s="570">
        <v>4</v>
      </c>
      <c r="M87" s="573">
        <v>108.9</v>
      </c>
      <c r="N87" s="573">
        <v>2.7225000000000001</v>
      </c>
      <c r="O87" s="570">
        <v>2</v>
      </c>
      <c r="P87" s="573">
        <v>24.26</v>
      </c>
      <c r="Q87" s="573">
        <v>0.60650000000000004</v>
      </c>
      <c r="R87" s="570">
        <v>6</v>
      </c>
      <c r="S87" s="573">
        <v>133.16</v>
      </c>
      <c r="T87" s="573">
        <v>3.3290000000000002</v>
      </c>
      <c r="U87" s="498"/>
    </row>
    <row r="88" spans="1:21" ht="15" thickBot="1" x14ac:dyDescent="0.35">
      <c r="A88" s="4" t="s">
        <v>3494</v>
      </c>
      <c r="B88" s="338" t="s">
        <v>112</v>
      </c>
      <c r="C88" s="339" t="s">
        <v>99</v>
      </c>
      <c r="D88" s="570">
        <v>4514</v>
      </c>
      <c r="E88" s="6">
        <v>1425</v>
      </c>
      <c r="F88" s="570">
        <v>0</v>
      </c>
      <c r="G88" s="573">
        <v>30</v>
      </c>
      <c r="H88" s="573">
        <v>0.75</v>
      </c>
      <c r="I88" s="570">
        <v>1</v>
      </c>
      <c r="J88" s="573">
        <v>30</v>
      </c>
      <c r="K88" s="573">
        <v>0.75</v>
      </c>
      <c r="L88" s="570">
        <v>1</v>
      </c>
      <c r="M88" s="573">
        <v>30</v>
      </c>
      <c r="N88" s="573">
        <v>0.75</v>
      </c>
      <c r="O88" s="570">
        <v>2</v>
      </c>
      <c r="P88" s="573">
        <v>36</v>
      </c>
      <c r="Q88" s="573">
        <v>0.9</v>
      </c>
      <c r="R88" s="570">
        <v>3</v>
      </c>
      <c r="S88" s="573">
        <v>66</v>
      </c>
      <c r="T88" s="573">
        <v>1.65</v>
      </c>
      <c r="U88" s="498"/>
    </row>
    <row r="89" spans="1:21" ht="15" thickBot="1" x14ac:dyDescent="0.35">
      <c r="A89" s="4" t="s">
        <v>3495</v>
      </c>
      <c r="B89" s="338" t="s">
        <v>113</v>
      </c>
      <c r="C89" s="339" t="s">
        <v>99</v>
      </c>
      <c r="D89" s="570">
        <v>6838</v>
      </c>
      <c r="E89" s="6">
        <v>3915</v>
      </c>
      <c r="F89" s="570">
        <v>0</v>
      </c>
      <c r="G89" s="573">
        <v>0</v>
      </c>
      <c r="H89" s="573">
        <v>0</v>
      </c>
      <c r="I89" s="570">
        <v>1</v>
      </c>
      <c r="J89" s="573">
        <v>37</v>
      </c>
      <c r="K89" s="573">
        <v>0.92500000000000004</v>
      </c>
      <c r="L89" s="570">
        <v>1</v>
      </c>
      <c r="M89" s="573">
        <v>37</v>
      </c>
      <c r="N89" s="573">
        <v>0.92500000000000004</v>
      </c>
      <c r="O89" s="570">
        <v>1</v>
      </c>
      <c r="P89" s="573">
        <v>11.5</v>
      </c>
      <c r="Q89" s="573">
        <v>0.28749999999999998</v>
      </c>
      <c r="R89" s="570">
        <v>2</v>
      </c>
      <c r="S89" s="573">
        <v>48.5</v>
      </c>
      <c r="T89" s="573">
        <v>1.2124999999999999</v>
      </c>
      <c r="U89" s="498"/>
    </row>
    <row r="90" spans="1:21" ht="15" thickBot="1" x14ac:dyDescent="0.35">
      <c r="A90" s="4" t="s">
        <v>3496</v>
      </c>
      <c r="B90" s="338" t="s">
        <v>114</v>
      </c>
      <c r="C90" s="339" t="s">
        <v>99</v>
      </c>
      <c r="D90" s="570">
        <v>4869</v>
      </c>
      <c r="E90" s="6">
        <v>1600</v>
      </c>
      <c r="F90" s="500" t="s">
        <v>34</v>
      </c>
      <c r="G90" s="571">
        <v>0</v>
      </c>
      <c r="H90" s="571">
        <v>0</v>
      </c>
      <c r="I90" s="570">
        <v>1</v>
      </c>
      <c r="J90" s="573">
        <v>20</v>
      </c>
      <c r="K90" s="573">
        <v>0.5</v>
      </c>
      <c r="L90" s="570">
        <v>1</v>
      </c>
      <c r="M90" s="573">
        <v>20</v>
      </c>
      <c r="N90" s="573">
        <v>0.5</v>
      </c>
      <c r="O90" s="570">
        <v>2</v>
      </c>
      <c r="P90" s="573">
        <v>25</v>
      </c>
      <c r="Q90" s="573">
        <v>0.625</v>
      </c>
      <c r="R90" s="570">
        <v>3</v>
      </c>
      <c r="S90" s="573">
        <v>45</v>
      </c>
      <c r="T90" s="573">
        <v>1.125</v>
      </c>
      <c r="U90" s="498"/>
    </row>
    <row r="91" spans="1:21" ht="15" thickBot="1" x14ac:dyDescent="0.35">
      <c r="A91" s="4" t="s">
        <v>3497</v>
      </c>
      <c r="B91" s="338" t="s">
        <v>115</v>
      </c>
      <c r="C91" s="339" t="s">
        <v>99</v>
      </c>
      <c r="D91" s="570">
        <v>4768</v>
      </c>
      <c r="E91" s="6">
        <v>3779</v>
      </c>
      <c r="F91" s="570">
        <v>0</v>
      </c>
      <c r="G91" s="573">
        <v>0</v>
      </c>
      <c r="H91" s="573">
        <v>0</v>
      </c>
      <c r="I91" s="570">
        <v>1</v>
      </c>
      <c r="J91" s="573">
        <v>40</v>
      </c>
      <c r="K91" s="573">
        <v>1</v>
      </c>
      <c r="L91" s="570">
        <v>1</v>
      </c>
      <c r="M91" s="573">
        <v>40</v>
      </c>
      <c r="N91" s="573">
        <v>1</v>
      </c>
      <c r="O91" s="570">
        <v>3</v>
      </c>
      <c r="P91" s="573">
        <v>80</v>
      </c>
      <c r="Q91" s="573">
        <v>2</v>
      </c>
      <c r="R91" s="570">
        <v>4</v>
      </c>
      <c r="S91" s="573">
        <v>120</v>
      </c>
      <c r="T91" s="573">
        <v>3</v>
      </c>
      <c r="U91" s="498"/>
    </row>
    <row r="92" spans="1:21" ht="15" thickBot="1" x14ac:dyDescent="0.35">
      <c r="A92" s="4" t="s">
        <v>3498</v>
      </c>
      <c r="B92" s="338" t="s">
        <v>116</v>
      </c>
      <c r="C92" s="339" t="s">
        <v>99</v>
      </c>
      <c r="D92" s="570">
        <v>5214</v>
      </c>
      <c r="E92" s="6">
        <v>1797</v>
      </c>
      <c r="F92" s="570">
        <v>0</v>
      </c>
      <c r="G92" s="573">
        <v>0</v>
      </c>
      <c r="H92" s="573">
        <v>0</v>
      </c>
      <c r="I92" s="570">
        <v>1</v>
      </c>
      <c r="J92" s="573">
        <v>40</v>
      </c>
      <c r="K92" s="573">
        <v>1</v>
      </c>
      <c r="L92" s="570">
        <v>1</v>
      </c>
      <c r="M92" s="573">
        <v>40</v>
      </c>
      <c r="N92" s="573">
        <v>1</v>
      </c>
      <c r="O92" s="570">
        <v>3</v>
      </c>
      <c r="P92" s="573">
        <v>74</v>
      </c>
      <c r="Q92" s="573">
        <v>1.85</v>
      </c>
      <c r="R92" s="570">
        <v>4</v>
      </c>
      <c r="S92" s="573">
        <v>114</v>
      </c>
      <c r="T92" s="573">
        <v>2.85</v>
      </c>
      <c r="U92" s="498"/>
    </row>
    <row r="93" spans="1:21" ht="15" thickBot="1" x14ac:dyDescent="0.35">
      <c r="A93" s="4" t="s">
        <v>3499</v>
      </c>
      <c r="B93" s="338" t="s">
        <v>117</v>
      </c>
      <c r="C93" s="339" t="s">
        <v>99</v>
      </c>
      <c r="D93" s="570">
        <v>5432</v>
      </c>
      <c r="E93" s="6">
        <v>2891</v>
      </c>
      <c r="F93" s="570">
        <v>0</v>
      </c>
      <c r="G93" s="573">
        <v>0</v>
      </c>
      <c r="H93" s="573">
        <v>0</v>
      </c>
      <c r="I93" s="570">
        <v>1</v>
      </c>
      <c r="J93" s="573">
        <v>40</v>
      </c>
      <c r="K93" s="573">
        <v>1</v>
      </c>
      <c r="L93" s="570">
        <v>1</v>
      </c>
      <c r="M93" s="573">
        <v>40</v>
      </c>
      <c r="N93" s="573">
        <v>1</v>
      </c>
      <c r="O93" s="570">
        <v>10</v>
      </c>
      <c r="P93" s="573">
        <v>132</v>
      </c>
      <c r="Q93" s="573">
        <v>3.3</v>
      </c>
      <c r="R93" s="570">
        <v>11</v>
      </c>
      <c r="S93" s="573">
        <v>172</v>
      </c>
      <c r="T93" s="573">
        <v>4.3</v>
      </c>
      <c r="U93" s="498"/>
    </row>
    <row r="94" spans="1:21" ht="15" thickBot="1" x14ac:dyDescent="0.35">
      <c r="A94" s="4" t="s">
        <v>3500</v>
      </c>
      <c r="B94" s="338" t="s">
        <v>118</v>
      </c>
      <c r="C94" s="339" t="s">
        <v>99</v>
      </c>
      <c r="D94" s="570">
        <v>6164</v>
      </c>
      <c r="E94" s="6">
        <v>2546</v>
      </c>
      <c r="F94" s="570">
        <v>1</v>
      </c>
      <c r="G94" s="573">
        <v>40</v>
      </c>
      <c r="H94" s="573">
        <v>1</v>
      </c>
      <c r="I94" s="570">
        <v>0</v>
      </c>
      <c r="J94" s="573">
        <v>0</v>
      </c>
      <c r="K94" s="573">
        <v>0</v>
      </c>
      <c r="L94" s="570">
        <v>1</v>
      </c>
      <c r="M94" s="573">
        <v>40</v>
      </c>
      <c r="N94" s="573">
        <v>1</v>
      </c>
      <c r="O94" s="570">
        <v>4</v>
      </c>
      <c r="P94" s="573">
        <v>94.5</v>
      </c>
      <c r="Q94" s="573">
        <v>2.3624999999999998</v>
      </c>
      <c r="R94" s="570">
        <v>5</v>
      </c>
      <c r="S94" s="573">
        <v>134.5</v>
      </c>
      <c r="T94" s="573">
        <v>3.3624999999999998</v>
      </c>
      <c r="U94" s="498"/>
    </row>
    <row r="95" spans="1:21" ht="15" thickBot="1" x14ac:dyDescent="0.35">
      <c r="A95" s="4" t="s">
        <v>3501</v>
      </c>
      <c r="B95" s="338" t="s">
        <v>119</v>
      </c>
      <c r="C95" s="339" t="s">
        <v>99</v>
      </c>
      <c r="D95" s="570">
        <v>5641</v>
      </c>
      <c r="E95" s="6">
        <v>938</v>
      </c>
      <c r="F95" s="570">
        <v>0</v>
      </c>
      <c r="G95" s="571">
        <v>0</v>
      </c>
      <c r="H95" s="571">
        <v>0</v>
      </c>
      <c r="I95" s="570">
        <v>3</v>
      </c>
      <c r="J95" s="573">
        <v>60</v>
      </c>
      <c r="K95" s="573">
        <v>1.5</v>
      </c>
      <c r="L95" s="570">
        <v>3</v>
      </c>
      <c r="M95" s="573">
        <v>60</v>
      </c>
      <c r="N95" s="573">
        <v>1.5</v>
      </c>
      <c r="O95" s="570">
        <v>2</v>
      </c>
      <c r="P95" s="573">
        <v>11</v>
      </c>
      <c r="Q95" s="573">
        <v>0.27500000000000002</v>
      </c>
      <c r="R95" s="570">
        <v>5</v>
      </c>
      <c r="S95" s="573">
        <v>65</v>
      </c>
      <c r="T95" s="573">
        <v>1.625</v>
      </c>
      <c r="U95" s="498"/>
    </row>
    <row r="96" spans="1:21" ht="15" thickBot="1" x14ac:dyDescent="0.35">
      <c r="A96" s="4" t="s">
        <v>3502</v>
      </c>
      <c r="B96" s="338" t="s">
        <v>120</v>
      </c>
      <c r="C96" s="339" t="s">
        <v>99</v>
      </c>
      <c r="D96" s="570">
        <v>6831</v>
      </c>
      <c r="E96" s="6">
        <v>767</v>
      </c>
      <c r="F96" s="570">
        <v>0</v>
      </c>
      <c r="G96" s="573">
        <v>0</v>
      </c>
      <c r="H96" s="573">
        <v>0</v>
      </c>
      <c r="I96" s="570">
        <v>1</v>
      </c>
      <c r="J96" s="573">
        <v>18</v>
      </c>
      <c r="K96" s="573">
        <v>0.45</v>
      </c>
      <c r="L96" s="570">
        <v>1</v>
      </c>
      <c r="M96" s="573">
        <v>36</v>
      </c>
      <c r="N96" s="573">
        <v>0.9</v>
      </c>
      <c r="O96" s="570">
        <v>1</v>
      </c>
      <c r="P96" s="573">
        <v>12</v>
      </c>
      <c r="Q96" s="573">
        <v>0.3</v>
      </c>
      <c r="R96" s="570">
        <v>3</v>
      </c>
      <c r="S96" s="573">
        <v>48</v>
      </c>
      <c r="T96" s="573">
        <v>1.2</v>
      </c>
      <c r="U96" s="498"/>
    </row>
    <row r="97" spans="1:21" ht="15" thickBot="1" x14ac:dyDescent="0.35">
      <c r="A97" s="4" t="s">
        <v>3503</v>
      </c>
      <c r="B97" s="338" t="s">
        <v>121</v>
      </c>
      <c r="C97" s="339" t="s">
        <v>99</v>
      </c>
      <c r="D97" s="570">
        <v>6119</v>
      </c>
      <c r="E97" s="6">
        <v>2975</v>
      </c>
      <c r="F97" s="570">
        <v>0</v>
      </c>
      <c r="G97" s="573">
        <v>0</v>
      </c>
      <c r="H97" s="573">
        <v>0</v>
      </c>
      <c r="I97" s="570">
        <v>4</v>
      </c>
      <c r="J97" s="573">
        <v>100</v>
      </c>
      <c r="K97" s="573">
        <v>2.5</v>
      </c>
      <c r="L97" s="570">
        <v>4</v>
      </c>
      <c r="M97" s="573">
        <v>100</v>
      </c>
      <c r="N97" s="573">
        <v>2.5</v>
      </c>
      <c r="O97" s="570">
        <v>4</v>
      </c>
      <c r="P97" s="573">
        <v>100</v>
      </c>
      <c r="Q97" s="573">
        <v>2.5</v>
      </c>
      <c r="R97" s="570">
        <v>8</v>
      </c>
      <c r="S97" s="573">
        <v>200</v>
      </c>
      <c r="T97" s="573">
        <v>5</v>
      </c>
      <c r="U97" s="498"/>
    </row>
    <row r="98" spans="1:21" ht="15" thickBot="1" x14ac:dyDescent="0.35">
      <c r="A98" s="4" t="s">
        <v>3504</v>
      </c>
      <c r="B98" s="338" t="s">
        <v>122</v>
      </c>
      <c r="C98" s="339" t="s">
        <v>99</v>
      </c>
      <c r="D98" s="570">
        <v>6582</v>
      </c>
      <c r="E98" s="6">
        <v>1985</v>
      </c>
      <c r="F98" s="570">
        <v>0</v>
      </c>
      <c r="G98" s="573">
        <v>0</v>
      </c>
      <c r="H98" s="573">
        <v>0</v>
      </c>
      <c r="I98" s="570">
        <v>1</v>
      </c>
      <c r="J98" s="573">
        <v>36</v>
      </c>
      <c r="K98" s="573">
        <v>0.9</v>
      </c>
      <c r="L98" s="570">
        <v>1</v>
      </c>
      <c r="M98" s="573">
        <v>36</v>
      </c>
      <c r="N98" s="573">
        <v>0.9</v>
      </c>
      <c r="O98" s="570">
        <v>5</v>
      </c>
      <c r="P98" s="573">
        <v>157</v>
      </c>
      <c r="Q98" s="573">
        <v>3.9249999999999998</v>
      </c>
      <c r="R98" s="570">
        <v>6</v>
      </c>
      <c r="S98" s="573">
        <v>193</v>
      </c>
      <c r="T98" s="573">
        <v>4.8250000000000002</v>
      </c>
      <c r="U98" s="498"/>
    </row>
    <row r="99" spans="1:21" ht="15" thickBot="1" x14ac:dyDescent="0.35">
      <c r="A99" s="4" t="s">
        <v>3505</v>
      </c>
      <c r="B99" s="338" t="s">
        <v>123</v>
      </c>
      <c r="C99" s="339" t="s">
        <v>99</v>
      </c>
      <c r="D99" s="570">
        <v>5933</v>
      </c>
      <c r="E99" s="6">
        <v>2798</v>
      </c>
      <c r="F99" s="570">
        <v>0</v>
      </c>
      <c r="G99" s="573">
        <v>0</v>
      </c>
      <c r="H99" s="573">
        <v>0</v>
      </c>
      <c r="I99" s="570">
        <v>1</v>
      </c>
      <c r="J99" s="573">
        <v>30</v>
      </c>
      <c r="K99" s="573">
        <v>0.75</v>
      </c>
      <c r="L99" s="570">
        <v>1</v>
      </c>
      <c r="M99" s="573">
        <v>30</v>
      </c>
      <c r="N99" s="573">
        <v>0.75</v>
      </c>
      <c r="O99" s="570">
        <v>9</v>
      </c>
      <c r="P99" s="573">
        <v>130</v>
      </c>
      <c r="Q99" s="573">
        <v>3.25</v>
      </c>
      <c r="R99" s="570">
        <v>10</v>
      </c>
      <c r="S99" s="573">
        <v>160</v>
      </c>
      <c r="T99" s="573">
        <v>4</v>
      </c>
      <c r="U99" s="498"/>
    </row>
    <row r="100" spans="1:21" ht="15" thickBot="1" x14ac:dyDescent="0.35">
      <c r="A100" s="4" t="s">
        <v>3506</v>
      </c>
      <c r="B100" s="338" t="s">
        <v>124</v>
      </c>
      <c r="C100" s="339" t="s">
        <v>99</v>
      </c>
      <c r="D100" s="570">
        <v>4220</v>
      </c>
      <c r="E100" s="6">
        <v>1395</v>
      </c>
      <c r="F100" s="570">
        <v>0</v>
      </c>
      <c r="G100" s="573">
        <v>0</v>
      </c>
      <c r="H100" s="573">
        <v>0</v>
      </c>
      <c r="I100" s="570">
        <v>2</v>
      </c>
      <c r="J100" s="573">
        <v>80</v>
      </c>
      <c r="K100" s="573">
        <v>2</v>
      </c>
      <c r="L100" s="570">
        <v>2</v>
      </c>
      <c r="M100" s="573">
        <v>80</v>
      </c>
      <c r="N100" s="573">
        <v>2</v>
      </c>
      <c r="O100" s="570">
        <v>3</v>
      </c>
      <c r="P100" s="573">
        <v>21</v>
      </c>
      <c r="Q100" s="573">
        <v>0.52500000000000002</v>
      </c>
      <c r="R100" s="570">
        <v>5</v>
      </c>
      <c r="S100" s="573">
        <v>101</v>
      </c>
      <c r="T100" s="573">
        <v>2.5249999999999999</v>
      </c>
      <c r="U100" s="498"/>
    </row>
    <row r="101" spans="1:21" ht="15" thickBot="1" x14ac:dyDescent="0.35">
      <c r="A101" s="4" t="s">
        <v>3507</v>
      </c>
      <c r="B101" s="338" t="s">
        <v>125</v>
      </c>
      <c r="C101" s="339" t="s">
        <v>99</v>
      </c>
      <c r="D101" s="570">
        <v>4610</v>
      </c>
      <c r="E101" s="6">
        <v>2014</v>
      </c>
      <c r="F101" s="570">
        <v>1</v>
      </c>
      <c r="G101" s="573">
        <v>36</v>
      </c>
      <c r="H101" s="573">
        <v>0.9</v>
      </c>
      <c r="I101" s="570">
        <v>0</v>
      </c>
      <c r="J101" s="573">
        <v>0</v>
      </c>
      <c r="K101" s="573">
        <v>0</v>
      </c>
      <c r="L101" s="570">
        <v>1</v>
      </c>
      <c r="M101" s="573">
        <v>36</v>
      </c>
      <c r="N101" s="573">
        <v>0.9</v>
      </c>
      <c r="O101" s="570">
        <v>2</v>
      </c>
      <c r="P101" s="573">
        <v>37</v>
      </c>
      <c r="Q101" s="573">
        <v>0.92500000000000004</v>
      </c>
      <c r="R101" s="570">
        <v>3</v>
      </c>
      <c r="S101" s="573">
        <v>73</v>
      </c>
      <c r="T101" s="573">
        <v>1.825</v>
      </c>
      <c r="U101" s="498"/>
    </row>
    <row r="102" spans="1:21" ht="15" thickBot="1" x14ac:dyDescent="0.35">
      <c r="A102" s="4" t="s">
        <v>3508</v>
      </c>
      <c r="B102" s="338" t="s">
        <v>126</v>
      </c>
      <c r="C102" s="339" t="s">
        <v>99</v>
      </c>
      <c r="D102" s="570">
        <v>5531</v>
      </c>
      <c r="E102" s="6">
        <v>2160</v>
      </c>
      <c r="F102" s="570">
        <v>0</v>
      </c>
      <c r="G102" s="573">
        <v>0</v>
      </c>
      <c r="H102" s="573">
        <v>0</v>
      </c>
      <c r="I102" s="570">
        <v>3</v>
      </c>
      <c r="J102" s="573">
        <v>44</v>
      </c>
      <c r="K102" s="573">
        <v>1.1000000000000001</v>
      </c>
      <c r="L102" s="570">
        <v>3</v>
      </c>
      <c r="M102" s="573">
        <v>44</v>
      </c>
      <c r="N102" s="573">
        <v>1.1000000000000001</v>
      </c>
      <c r="O102" s="570">
        <v>1</v>
      </c>
      <c r="P102" s="573">
        <v>1</v>
      </c>
      <c r="Q102" s="573">
        <v>2.5000000000000001E-2</v>
      </c>
      <c r="R102" s="570">
        <v>4</v>
      </c>
      <c r="S102" s="573">
        <v>44</v>
      </c>
      <c r="T102" s="573">
        <v>1.1000000000000001</v>
      </c>
      <c r="U102" s="498"/>
    </row>
    <row r="103" spans="1:21" ht="15" thickBot="1" x14ac:dyDescent="0.35">
      <c r="A103" s="4" t="s">
        <v>3509</v>
      </c>
      <c r="B103" s="338" t="s">
        <v>127</v>
      </c>
      <c r="C103" s="339" t="s">
        <v>99</v>
      </c>
      <c r="D103" s="570">
        <v>4978</v>
      </c>
      <c r="E103" s="6">
        <v>3667</v>
      </c>
      <c r="F103" s="570">
        <v>0</v>
      </c>
      <c r="G103" s="573">
        <v>0</v>
      </c>
      <c r="H103" s="573">
        <v>0</v>
      </c>
      <c r="I103" s="570">
        <v>1</v>
      </c>
      <c r="J103" s="573">
        <v>38</v>
      </c>
      <c r="K103" s="573">
        <v>0.95</v>
      </c>
      <c r="L103" s="570">
        <v>1</v>
      </c>
      <c r="M103" s="573">
        <v>38</v>
      </c>
      <c r="N103" s="573">
        <v>0.95</v>
      </c>
      <c r="O103" s="570">
        <v>2</v>
      </c>
      <c r="P103" s="573">
        <v>30</v>
      </c>
      <c r="Q103" s="573">
        <v>0.75</v>
      </c>
      <c r="R103" s="570">
        <v>3</v>
      </c>
      <c r="S103" s="573">
        <v>68</v>
      </c>
      <c r="T103" s="573">
        <v>1.7</v>
      </c>
      <c r="U103" s="498"/>
    </row>
    <row r="104" spans="1:21" ht="15" thickBot="1" x14ac:dyDescent="0.35">
      <c r="A104" s="4" t="s">
        <v>3510</v>
      </c>
      <c r="B104" s="338" t="s">
        <v>128</v>
      </c>
      <c r="C104" s="339" t="s">
        <v>99</v>
      </c>
      <c r="D104" s="570">
        <v>5784</v>
      </c>
      <c r="E104" s="6">
        <v>63947</v>
      </c>
      <c r="F104" s="570">
        <v>0</v>
      </c>
      <c r="G104" s="573">
        <v>0</v>
      </c>
      <c r="H104" s="573">
        <v>0</v>
      </c>
      <c r="I104" s="570">
        <v>7</v>
      </c>
      <c r="J104" s="573">
        <v>144</v>
      </c>
      <c r="K104" s="573">
        <v>3.6</v>
      </c>
      <c r="L104" s="570">
        <v>7</v>
      </c>
      <c r="M104" s="573">
        <v>144</v>
      </c>
      <c r="N104" s="573">
        <v>3.6</v>
      </c>
      <c r="O104" s="570">
        <v>0</v>
      </c>
      <c r="P104" s="573">
        <v>0</v>
      </c>
      <c r="Q104" s="573">
        <v>0</v>
      </c>
      <c r="R104" s="570">
        <v>7</v>
      </c>
      <c r="S104" s="573">
        <v>144</v>
      </c>
      <c r="T104" s="573">
        <v>3.6</v>
      </c>
      <c r="U104" s="498"/>
    </row>
    <row r="105" spans="1:21" ht="15" thickBot="1" x14ac:dyDescent="0.35">
      <c r="A105" s="4" t="s">
        <v>3511</v>
      </c>
      <c r="B105" s="338" t="s">
        <v>129</v>
      </c>
      <c r="C105" s="339" t="s">
        <v>99</v>
      </c>
      <c r="D105" s="570">
        <v>6443</v>
      </c>
      <c r="E105" s="6">
        <v>2495</v>
      </c>
      <c r="F105" s="570">
        <v>0</v>
      </c>
      <c r="G105" s="573">
        <v>0</v>
      </c>
      <c r="H105" s="573">
        <v>0</v>
      </c>
      <c r="I105" s="570">
        <v>1</v>
      </c>
      <c r="J105" s="573">
        <v>30</v>
      </c>
      <c r="K105" s="573">
        <v>0.75</v>
      </c>
      <c r="L105" s="570">
        <v>1</v>
      </c>
      <c r="M105" s="573">
        <v>30</v>
      </c>
      <c r="N105" s="573">
        <v>0.75</v>
      </c>
      <c r="O105" s="570">
        <v>2</v>
      </c>
      <c r="P105" s="573">
        <v>26</v>
      </c>
      <c r="Q105" s="573">
        <v>0.65</v>
      </c>
      <c r="R105" s="570">
        <v>3</v>
      </c>
      <c r="S105" s="573">
        <v>56</v>
      </c>
      <c r="T105" s="573">
        <v>1.4</v>
      </c>
      <c r="U105" s="498"/>
    </row>
    <row r="106" spans="1:21" ht="15" thickBot="1" x14ac:dyDescent="0.35">
      <c r="A106" s="4" t="s">
        <v>3512</v>
      </c>
      <c r="B106" s="338" t="s">
        <v>130</v>
      </c>
      <c r="C106" s="339" t="s">
        <v>99</v>
      </c>
      <c r="D106" s="570">
        <v>4080</v>
      </c>
      <c r="E106" s="6">
        <v>2809</v>
      </c>
      <c r="F106" s="570">
        <v>0</v>
      </c>
      <c r="G106" s="573">
        <v>0</v>
      </c>
      <c r="H106" s="573">
        <v>0</v>
      </c>
      <c r="I106" s="570">
        <v>1</v>
      </c>
      <c r="J106" s="573">
        <v>35</v>
      </c>
      <c r="K106" s="573">
        <v>0.875</v>
      </c>
      <c r="L106" s="570">
        <v>1</v>
      </c>
      <c r="M106" s="573">
        <v>35</v>
      </c>
      <c r="N106" s="573">
        <v>0.875</v>
      </c>
      <c r="O106" s="570">
        <v>1</v>
      </c>
      <c r="P106" s="573">
        <v>11</v>
      </c>
      <c r="Q106" s="573">
        <v>0.27500000000000002</v>
      </c>
      <c r="R106" s="570">
        <v>2</v>
      </c>
      <c r="S106" s="573">
        <v>46</v>
      </c>
      <c r="T106" s="573">
        <v>1.1499999999999999</v>
      </c>
      <c r="U106" s="498"/>
    </row>
    <row r="107" spans="1:21" ht="15" thickBot="1" x14ac:dyDescent="0.35">
      <c r="A107" s="4" t="s">
        <v>3513</v>
      </c>
      <c r="B107" s="338" t="s">
        <v>131</v>
      </c>
      <c r="C107" s="339" t="s">
        <v>99</v>
      </c>
      <c r="D107" s="570">
        <v>5945</v>
      </c>
      <c r="E107" s="6">
        <v>2962</v>
      </c>
      <c r="F107" s="570">
        <v>0</v>
      </c>
      <c r="G107" s="573">
        <v>0</v>
      </c>
      <c r="H107" s="573">
        <v>0</v>
      </c>
      <c r="I107" s="570">
        <v>4</v>
      </c>
      <c r="J107" s="573">
        <v>150</v>
      </c>
      <c r="K107" s="573">
        <v>3.75</v>
      </c>
      <c r="L107" s="570">
        <v>4</v>
      </c>
      <c r="M107" s="573">
        <v>150</v>
      </c>
      <c r="N107" s="573">
        <v>3.75</v>
      </c>
      <c r="O107" s="570">
        <v>1</v>
      </c>
      <c r="P107" s="573">
        <v>4</v>
      </c>
      <c r="Q107" s="573">
        <v>0.1</v>
      </c>
      <c r="R107" s="570">
        <v>5</v>
      </c>
      <c r="S107" s="573">
        <v>154</v>
      </c>
      <c r="T107" s="573">
        <v>3.85</v>
      </c>
      <c r="U107" s="498"/>
    </row>
    <row r="108" spans="1:21" ht="15" thickBot="1" x14ac:dyDescent="0.35">
      <c r="A108" s="4" t="s">
        <v>3514</v>
      </c>
      <c r="B108" s="338" t="s">
        <v>132</v>
      </c>
      <c r="C108" s="339" t="s">
        <v>99</v>
      </c>
      <c r="D108" s="570">
        <v>6997</v>
      </c>
      <c r="E108" s="6">
        <v>5452</v>
      </c>
      <c r="F108" s="570">
        <v>1</v>
      </c>
      <c r="G108" s="573">
        <v>40</v>
      </c>
      <c r="H108" s="573">
        <v>1</v>
      </c>
      <c r="I108" s="570">
        <v>12</v>
      </c>
      <c r="J108" s="573">
        <v>155</v>
      </c>
      <c r="K108" s="573">
        <v>3.875</v>
      </c>
      <c r="L108" s="570">
        <v>13</v>
      </c>
      <c r="M108" s="573">
        <v>195</v>
      </c>
      <c r="N108" s="573">
        <v>4.875</v>
      </c>
      <c r="O108" s="570">
        <v>0</v>
      </c>
      <c r="P108" s="573">
        <v>0</v>
      </c>
      <c r="Q108" s="573">
        <v>0</v>
      </c>
      <c r="R108" s="570">
        <v>13</v>
      </c>
      <c r="S108" s="573">
        <v>195</v>
      </c>
      <c r="T108" s="573">
        <v>4.875</v>
      </c>
      <c r="U108" s="498"/>
    </row>
    <row r="109" spans="1:21" ht="15" thickBot="1" x14ac:dyDescent="0.35">
      <c r="A109" s="4" t="s">
        <v>3515</v>
      </c>
      <c r="B109" s="338" t="s">
        <v>133</v>
      </c>
      <c r="C109" s="339" t="s">
        <v>99</v>
      </c>
      <c r="D109" s="570">
        <v>4168</v>
      </c>
      <c r="E109" s="6">
        <v>1579</v>
      </c>
      <c r="F109" s="570">
        <v>0</v>
      </c>
      <c r="G109" s="573">
        <v>0</v>
      </c>
      <c r="H109" s="573">
        <v>0</v>
      </c>
      <c r="I109" s="570">
        <v>5</v>
      </c>
      <c r="J109" s="573">
        <v>139</v>
      </c>
      <c r="K109" s="573">
        <v>3.4750000000000001</v>
      </c>
      <c r="L109" s="570">
        <v>5</v>
      </c>
      <c r="M109" s="573">
        <v>139</v>
      </c>
      <c r="N109" s="573">
        <v>3.4750000000000001</v>
      </c>
      <c r="O109" s="570">
        <v>2</v>
      </c>
      <c r="P109" s="573">
        <v>12</v>
      </c>
      <c r="Q109" s="573">
        <v>0.3</v>
      </c>
      <c r="R109" s="570">
        <v>7</v>
      </c>
      <c r="S109" s="573">
        <v>151</v>
      </c>
      <c r="T109" s="573">
        <v>3.7749999999999999</v>
      </c>
      <c r="U109" s="498"/>
    </row>
    <row r="110" spans="1:21" ht="15" thickBot="1" x14ac:dyDescent="0.35">
      <c r="A110" s="4" t="s">
        <v>3516</v>
      </c>
      <c r="B110" s="338" t="s">
        <v>134</v>
      </c>
      <c r="C110" s="339" t="s">
        <v>99</v>
      </c>
      <c r="D110" s="570">
        <v>4934</v>
      </c>
      <c r="E110" s="6">
        <v>1808</v>
      </c>
      <c r="F110" s="570">
        <v>1</v>
      </c>
      <c r="G110" s="573">
        <v>18</v>
      </c>
      <c r="H110" s="573">
        <v>0.45</v>
      </c>
      <c r="I110" s="570">
        <v>5</v>
      </c>
      <c r="J110" s="573">
        <v>120</v>
      </c>
      <c r="K110" s="573">
        <v>3</v>
      </c>
      <c r="L110" s="570">
        <v>6</v>
      </c>
      <c r="M110" s="573">
        <v>138</v>
      </c>
      <c r="N110" s="573">
        <v>3.45</v>
      </c>
      <c r="O110" s="570">
        <v>1</v>
      </c>
      <c r="P110" s="573">
        <v>13</v>
      </c>
      <c r="Q110" s="573">
        <v>0.32500000000000001</v>
      </c>
      <c r="R110" s="570">
        <v>7</v>
      </c>
      <c r="S110" s="573">
        <v>151</v>
      </c>
      <c r="T110" s="573">
        <v>3.7749999999999999</v>
      </c>
      <c r="U110" s="498"/>
    </row>
    <row r="111" spans="1:21" ht="15" thickBot="1" x14ac:dyDescent="0.35">
      <c r="A111" s="4" t="s">
        <v>3517</v>
      </c>
      <c r="B111" s="338" t="s">
        <v>135</v>
      </c>
      <c r="C111" s="339" t="s">
        <v>99</v>
      </c>
      <c r="D111" s="570">
        <v>5857</v>
      </c>
      <c r="E111" s="6">
        <v>3812</v>
      </c>
      <c r="F111" s="570">
        <v>0</v>
      </c>
      <c r="G111" s="573">
        <v>0</v>
      </c>
      <c r="H111" s="573">
        <v>0</v>
      </c>
      <c r="I111" s="570">
        <v>3</v>
      </c>
      <c r="J111" s="573">
        <v>75</v>
      </c>
      <c r="K111" s="573">
        <v>1.875</v>
      </c>
      <c r="L111" s="570">
        <v>3</v>
      </c>
      <c r="M111" s="573">
        <v>75</v>
      </c>
      <c r="N111" s="573">
        <v>1.875</v>
      </c>
      <c r="O111" s="570">
        <v>2</v>
      </c>
      <c r="P111" s="573">
        <v>10</v>
      </c>
      <c r="Q111" s="573">
        <v>0.25</v>
      </c>
      <c r="R111" s="570">
        <v>5</v>
      </c>
      <c r="S111" s="573">
        <v>85</v>
      </c>
      <c r="T111" s="573">
        <v>2.125</v>
      </c>
      <c r="U111" s="498"/>
    </row>
    <row r="112" spans="1:21" ht="15" thickBot="1" x14ac:dyDescent="0.35">
      <c r="A112" s="4" t="s">
        <v>3518</v>
      </c>
      <c r="B112" s="338" t="s">
        <v>136</v>
      </c>
      <c r="C112" s="339" t="s">
        <v>99</v>
      </c>
      <c r="D112" s="570">
        <v>4141</v>
      </c>
      <c r="E112" s="6">
        <v>1386</v>
      </c>
      <c r="F112" s="570">
        <v>0</v>
      </c>
      <c r="G112" s="571">
        <v>0</v>
      </c>
      <c r="H112" s="571">
        <v>0</v>
      </c>
      <c r="I112" s="570">
        <v>2</v>
      </c>
      <c r="J112" s="573">
        <v>40</v>
      </c>
      <c r="K112" s="573">
        <v>1</v>
      </c>
      <c r="L112" s="570">
        <v>2</v>
      </c>
      <c r="M112" s="573">
        <v>40</v>
      </c>
      <c r="N112" s="573">
        <v>1</v>
      </c>
      <c r="O112" s="570">
        <v>1</v>
      </c>
      <c r="P112" s="573">
        <v>4</v>
      </c>
      <c r="Q112" s="573">
        <v>0.1</v>
      </c>
      <c r="R112" s="570">
        <v>3</v>
      </c>
      <c r="S112" s="573">
        <v>44</v>
      </c>
      <c r="T112" s="573">
        <v>1.1000000000000001</v>
      </c>
      <c r="U112" s="498"/>
    </row>
    <row r="113" spans="1:21" ht="15" thickBot="1" x14ac:dyDescent="0.35">
      <c r="A113" s="4" t="s">
        <v>3519</v>
      </c>
      <c r="B113" s="338" t="s">
        <v>137</v>
      </c>
      <c r="C113" s="339" t="s">
        <v>99</v>
      </c>
      <c r="D113" s="570">
        <v>4197</v>
      </c>
      <c r="E113" s="6">
        <v>2974</v>
      </c>
      <c r="F113" s="570">
        <v>0</v>
      </c>
      <c r="G113" s="573">
        <v>0</v>
      </c>
      <c r="H113" s="573">
        <v>0</v>
      </c>
      <c r="I113" s="570">
        <v>1</v>
      </c>
      <c r="J113" s="573">
        <v>33</v>
      </c>
      <c r="K113" s="573">
        <v>0.82499999999999996</v>
      </c>
      <c r="L113" s="570">
        <v>1</v>
      </c>
      <c r="M113" s="573">
        <v>33</v>
      </c>
      <c r="N113" s="573">
        <v>0.82499999999999996</v>
      </c>
      <c r="O113" s="570">
        <v>4</v>
      </c>
      <c r="P113" s="573">
        <v>22</v>
      </c>
      <c r="Q113" s="573">
        <v>0.55000000000000004</v>
      </c>
      <c r="R113" s="570">
        <v>4</v>
      </c>
      <c r="S113" s="573">
        <v>55</v>
      </c>
      <c r="T113" s="573">
        <v>1.375</v>
      </c>
      <c r="U113" s="498"/>
    </row>
    <row r="114" spans="1:21" ht="15" thickBot="1" x14ac:dyDescent="0.35">
      <c r="A114" s="4" t="s">
        <v>3520</v>
      </c>
      <c r="B114" s="338" t="s">
        <v>138</v>
      </c>
      <c r="C114" s="339" t="s">
        <v>99</v>
      </c>
      <c r="D114" s="570">
        <v>5068</v>
      </c>
      <c r="E114" s="6">
        <v>1873</v>
      </c>
      <c r="F114" s="570">
        <v>0</v>
      </c>
      <c r="G114" s="573">
        <v>0</v>
      </c>
      <c r="H114" s="573">
        <v>0</v>
      </c>
      <c r="I114" s="570">
        <v>5</v>
      </c>
      <c r="J114" s="573">
        <v>116.34</v>
      </c>
      <c r="K114" s="573">
        <v>2.9085000000000001</v>
      </c>
      <c r="L114" s="570">
        <v>5</v>
      </c>
      <c r="M114" s="573">
        <v>116.34</v>
      </c>
      <c r="N114" s="573">
        <v>2.9085000000000001</v>
      </c>
      <c r="O114" s="570">
        <v>2</v>
      </c>
      <c r="P114" s="573">
        <v>56.79</v>
      </c>
      <c r="Q114" s="573">
        <v>1.4197500000000001</v>
      </c>
      <c r="R114" s="570">
        <v>7</v>
      </c>
      <c r="S114" s="573">
        <v>173.13</v>
      </c>
      <c r="T114" s="573">
        <v>4.3282499999999997</v>
      </c>
      <c r="U114" s="498"/>
    </row>
    <row r="115" spans="1:21" ht="15" thickBot="1" x14ac:dyDescent="0.35">
      <c r="A115" s="4" t="s">
        <v>3521</v>
      </c>
      <c r="B115" s="338" t="s">
        <v>139</v>
      </c>
      <c r="C115" s="339" t="s">
        <v>99</v>
      </c>
      <c r="D115" s="570">
        <v>4968</v>
      </c>
      <c r="E115" s="6">
        <v>2649</v>
      </c>
      <c r="F115" s="570">
        <v>0</v>
      </c>
      <c r="G115" s="573">
        <v>0</v>
      </c>
      <c r="H115" s="573">
        <v>0</v>
      </c>
      <c r="I115" s="570">
        <v>1</v>
      </c>
      <c r="J115" s="573">
        <v>35</v>
      </c>
      <c r="K115" s="573">
        <v>0.875</v>
      </c>
      <c r="L115" s="570">
        <v>1</v>
      </c>
      <c r="M115" s="573">
        <v>35</v>
      </c>
      <c r="N115" s="573">
        <v>0.875</v>
      </c>
      <c r="O115" s="570">
        <v>1</v>
      </c>
      <c r="P115" s="573">
        <v>20</v>
      </c>
      <c r="Q115" s="573">
        <v>0.5</v>
      </c>
      <c r="R115" s="570">
        <v>2</v>
      </c>
      <c r="S115" s="573">
        <v>55</v>
      </c>
      <c r="T115" s="573">
        <v>1.375</v>
      </c>
      <c r="U115" s="498"/>
    </row>
    <row r="116" spans="1:21" ht="15" thickBot="1" x14ac:dyDescent="0.35">
      <c r="A116" s="4" t="s">
        <v>3522</v>
      </c>
      <c r="B116" s="338" t="s">
        <v>140</v>
      </c>
      <c r="C116" s="339" t="s">
        <v>99</v>
      </c>
      <c r="D116" s="570">
        <v>4101</v>
      </c>
      <c r="E116" s="6">
        <v>4350</v>
      </c>
      <c r="F116" s="570">
        <v>0</v>
      </c>
      <c r="G116" s="573">
        <v>0</v>
      </c>
      <c r="H116" s="573">
        <v>0</v>
      </c>
      <c r="I116" s="570">
        <v>1</v>
      </c>
      <c r="J116" s="573">
        <v>38</v>
      </c>
      <c r="K116" s="573">
        <v>0.95</v>
      </c>
      <c r="L116" s="570">
        <v>1</v>
      </c>
      <c r="M116" s="573">
        <v>38</v>
      </c>
      <c r="N116" s="573">
        <v>0.95</v>
      </c>
      <c r="O116" s="570">
        <v>4</v>
      </c>
      <c r="P116" s="573">
        <v>57</v>
      </c>
      <c r="Q116" s="573">
        <v>1.425</v>
      </c>
      <c r="R116" s="570">
        <v>5</v>
      </c>
      <c r="S116" s="573">
        <v>95</v>
      </c>
      <c r="T116" s="573">
        <v>2.375</v>
      </c>
      <c r="U116" s="498"/>
    </row>
    <row r="117" spans="1:21" ht="15" thickBot="1" x14ac:dyDescent="0.35">
      <c r="A117" s="4" t="s">
        <v>3523</v>
      </c>
      <c r="B117" s="338" t="s">
        <v>141</v>
      </c>
      <c r="C117" s="339" t="s">
        <v>99</v>
      </c>
      <c r="D117" s="570">
        <v>5241</v>
      </c>
      <c r="E117" s="6">
        <v>3626</v>
      </c>
      <c r="F117" s="570">
        <v>0</v>
      </c>
      <c r="G117" s="573">
        <v>0</v>
      </c>
      <c r="H117" s="573">
        <v>0</v>
      </c>
      <c r="I117" s="570">
        <v>4</v>
      </c>
      <c r="J117" s="573">
        <v>84</v>
      </c>
      <c r="K117" s="573">
        <v>2.1</v>
      </c>
      <c r="L117" s="570">
        <v>4</v>
      </c>
      <c r="M117" s="573">
        <v>84</v>
      </c>
      <c r="N117" s="573">
        <v>2.1</v>
      </c>
      <c r="O117" s="570">
        <v>0</v>
      </c>
      <c r="P117" s="573">
        <v>0</v>
      </c>
      <c r="Q117" s="573">
        <v>0</v>
      </c>
      <c r="R117" s="570">
        <v>4</v>
      </c>
      <c r="S117" s="573">
        <v>84</v>
      </c>
      <c r="T117" s="573">
        <v>2.1</v>
      </c>
      <c r="U117" s="498"/>
    </row>
    <row r="118" spans="1:21" ht="15" thickBot="1" x14ac:dyDescent="0.35">
      <c r="A118" s="4" t="s">
        <v>3524</v>
      </c>
      <c r="B118" s="338" t="s">
        <v>142</v>
      </c>
      <c r="C118" s="339" t="s">
        <v>99</v>
      </c>
      <c r="D118" s="570">
        <v>5160</v>
      </c>
      <c r="E118" s="6">
        <v>3645</v>
      </c>
      <c r="F118" s="570">
        <v>0</v>
      </c>
      <c r="G118" s="573">
        <v>0</v>
      </c>
      <c r="H118" s="573">
        <v>0</v>
      </c>
      <c r="I118" s="570">
        <v>1</v>
      </c>
      <c r="J118" s="573">
        <v>40</v>
      </c>
      <c r="K118" s="573">
        <v>1</v>
      </c>
      <c r="L118" s="570">
        <v>1</v>
      </c>
      <c r="M118" s="573">
        <v>40</v>
      </c>
      <c r="N118" s="573">
        <v>1</v>
      </c>
      <c r="O118" s="570">
        <v>5</v>
      </c>
      <c r="P118" s="573">
        <v>84</v>
      </c>
      <c r="Q118" s="573">
        <v>2.1</v>
      </c>
      <c r="R118" s="570">
        <v>6</v>
      </c>
      <c r="S118" s="573">
        <v>124</v>
      </c>
      <c r="T118" s="573">
        <v>3.1</v>
      </c>
      <c r="U118" s="498"/>
    </row>
    <row r="119" spans="1:21" ht="15" thickBot="1" x14ac:dyDescent="0.35">
      <c r="A119" s="4" t="s">
        <v>3525</v>
      </c>
      <c r="B119" s="338" t="s">
        <v>143</v>
      </c>
      <c r="C119" s="339" t="s">
        <v>99</v>
      </c>
      <c r="D119" s="570">
        <v>5841</v>
      </c>
      <c r="E119" s="6">
        <v>4050</v>
      </c>
      <c r="F119" s="570">
        <v>0</v>
      </c>
      <c r="G119" s="573">
        <v>0</v>
      </c>
      <c r="H119" s="573">
        <v>0</v>
      </c>
      <c r="I119" s="570">
        <v>1</v>
      </c>
      <c r="J119" s="573">
        <v>37.5</v>
      </c>
      <c r="K119" s="573">
        <v>0.9375</v>
      </c>
      <c r="L119" s="570">
        <v>1</v>
      </c>
      <c r="M119" s="573">
        <v>37.5</v>
      </c>
      <c r="N119" s="573">
        <v>0.9375</v>
      </c>
      <c r="O119" s="570">
        <v>5</v>
      </c>
      <c r="P119" s="573">
        <v>55</v>
      </c>
      <c r="Q119" s="573">
        <v>1.375</v>
      </c>
      <c r="R119" s="570">
        <v>6</v>
      </c>
      <c r="S119" s="573">
        <v>92.5</v>
      </c>
      <c r="T119" s="573">
        <v>2.3125</v>
      </c>
      <c r="U119" s="498"/>
    </row>
    <row r="120" spans="1:21" ht="15" thickBot="1" x14ac:dyDescent="0.35">
      <c r="A120" s="4" t="s">
        <v>3526</v>
      </c>
      <c r="B120" s="338" t="s">
        <v>144</v>
      </c>
      <c r="C120" s="339" t="s">
        <v>99</v>
      </c>
      <c r="D120" s="570">
        <v>4730</v>
      </c>
      <c r="E120" s="6">
        <v>3030</v>
      </c>
      <c r="F120" s="570">
        <v>0</v>
      </c>
      <c r="G120" s="573">
        <v>0</v>
      </c>
      <c r="H120" s="573">
        <v>0</v>
      </c>
      <c r="I120" s="570">
        <v>1</v>
      </c>
      <c r="J120" s="573">
        <v>32</v>
      </c>
      <c r="K120" s="573">
        <v>0.8</v>
      </c>
      <c r="L120" s="570">
        <v>1</v>
      </c>
      <c r="M120" s="573">
        <v>32</v>
      </c>
      <c r="N120" s="573">
        <v>0.8</v>
      </c>
      <c r="O120" s="570">
        <v>3</v>
      </c>
      <c r="P120" s="573">
        <v>30</v>
      </c>
      <c r="Q120" s="573">
        <v>0.75</v>
      </c>
      <c r="R120" s="570">
        <v>4</v>
      </c>
      <c r="S120" s="573">
        <v>62</v>
      </c>
      <c r="T120" s="573">
        <v>1.55</v>
      </c>
      <c r="U120" s="498"/>
    </row>
    <row r="121" spans="1:21" ht="15" thickBot="1" x14ac:dyDescent="0.35">
      <c r="A121" s="4" t="s">
        <v>3527</v>
      </c>
      <c r="B121" s="338" t="s">
        <v>145</v>
      </c>
      <c r="C121" s="339" t="s">
        <v>99</v>
      </c>
      <c r="D121" s="570">
        <v>5072</v>
      </c>
      <c r="E121" s="6">
        <v>2752</v>
      </c>
      <c r="F121" s="570">
        <v>0</v>
      </c>
      <c r="G121" s="573">
        <v>0</v>
      </c>
      <c r="H121" s="573">
        <v>0</v>
      </c>
      <c r="I121" s="570">
        <v>1</v>
      </c>
      <c r="J121" s="573">
        <v>40</v>
      </c>
      <c r="K121" s="573">
        <v>1</v>
      </c>
      <c r="L121" s="570">
        <v>1</v>
      </c>
      <c r="M121" s="573">
        <v>40</v>
      </c>
      <c r="N121" s="573">
        <v>1</v>
      </c>
      <c r="O121" s="570">
        <v>5</v>
      </c>
      <c r="P121" s="573">
        <v>77</v>
      </c>
      <c r="Q121" s="573">
        <v>1.925</v>
      </c>
      <c r="R121" s="570">
        <v>6</v>
      </c>
      <c r="S121" s="573">
        <v>117</v>
      </c>
      <c r="T121" s="573">
        <v>2.9249999999999998</v>
      </c>
      <c r="U121" s="498"/>
    </row>
    <row r="122" spans="1:21" ht="15" thickBot="1" x14ac:dyDescent="0.35">
      <c r="A122" s="4" t="s">
        <v>3528</v>
      </c>
      <c r="B122" s="338" t="s">
        <v>146</v>
      </c>
      <c r="C122" s="339" t="s">
        <v>99</v>
      </c>
      <c r="D122" s="570">
        <v>6634</v>
      </c>
      <c r="E122" s="6">
        <v>7224</v>
      </c>
      <c r="F122" s="570">
        <v>1</v>
      </c>
      <c r="G122" s="573">
        <v>45</v>
      </c>
      <c r="H122" s="573">
        <v>1.125</v>
      </c>
      <c r="I122" s="570">
        <v>3</v>
      </c>
      <c r="J122" s="573">
        <v>123</v>
      </c>
      <c r="K122" s="573">
        <v>3.0750000000000002</v>
      </c>
      <c r="L122" s="570">
        <v>4</v>
      </c>
      <c r="M122" s="573">
        <v>168</v>
      </c>
      <c r="N122" s="573">
        <v>4.2</v>
      </c>
      <c r="O122" s="570">
        <v>0</v>
      </c>
      <c r="P122" s="573">
        <v>0</v>
      </c>
      <c r="Q122" s="573">
        <v>0</v>
      </c>
      <c r="R122" s="570">
        <v>4</v>
      </c>
      <c r="S122" s="573">
        <v>168</v>
      </c>
      <c r="T122" s="573">
        <v>4.2</v>
      </c>
      <c r="U122" s="498"/>
    </row>
    <row r="123" spans="1:21" ht="15" thickBot="1" x14ac:dyDescent="0.35">
      <c r="A123" s="4" t="s">
        <v>3529</v>
      </c>
      <c r="B123" s="338" t="s">
        <v>147</v>
      </c>
      <c r="C123" s="339" t="s">
        <v>99</v>
      </c>
      <c r="D123" s="570">
        <v>5819</v>
      </c>
      <c r="E123" s="6">
        <v>4277</v>
      </c>
      <c r="F123" s="570">
        <v>0</v>
      </c>
      <c r="G123" s="573">
        <v>0</v>
      </c>
      <c r="H123" s="573">
        <v>0</v>
      </c>
      <c r="I123" s="570">
        <v>1</v>
      </c>
      <c r="J123" s="573">
        <v>40</v>
      </c>
      <c r="K123" s="573">
        <v>1</v>
      </c>
      <c r="L123" s="570">
        <v>1</v>
      </c>
      <c r="M123" s="573">
        <v>40</v>
      </c>
      <c r="N123" s="573">
        <v>1</v>
      </c>
      <c r="O123" s="570">
        <v>12</v>
      </c>
      <c r="P123" s="573">
        <v>178.84</v>
      </c>
      <c r="Q123" s="573">
        <v>4.4710000000000001</v>
      </c>
      <c r="R123" s="570">
        <v>13</v>
      </c>
      <c r="S123" s="573">
        <v>218.84</v>
      </c>
      <c r="T123" s="573">
        <v>5.4710000000000001</v>
      </c>
      <c r="U123" s="498"/>
    </row>
    <row r="124" spans="1:21" ht="15" thickBot="1" x14ac:dyDescent="0.35">
      <c r="A124" s="4" t="s">
        <v>3530</v>
      </c>
      <c r="B124" s="338" t="s">
        <v>148</v>
      </c>
      <c r="C124" s="339" t="s">
        <v>99</v>
      </c>
      <c r="D124" s="570">
        <v>6834</v>
      </c>
      <c r="E124" s="6">
        <v>1975</v>
      </c>
      <c r="F124" s="570">
        <v>0</v>
      </c>
      <c r="G124" s="573">
        <v>0</v>
      </c>
      <c r="H124" s="573">
        <v>0</v>
      </c>
      <c r="I124" s="570">
        <v>2</v>
      </c>
      <c r="J124" s="573">
        <v>80</v>
      </c>
      <c r="K124" s="573">
        <v>2</v>
      </c>
      <c r="L124" s="570">
        <v>2</v>
      </c>
      <c r="M124" s="573">
        <v>80</v>
      </c>
      <c r="N124" s="573">
        <v>2</v>
      </c>
      <c r="O124" s="570">
        <v>6</v>
      </c>
      <c r="P124" s="573">
        <v>80</v>
      </c>
      <c r="Q124" s="573">
        <v>2</v>
      </c>
      <c r="R124" s="570">
        <v>8</v>
      </c>
      <c r="S124" s="573">
        <v>160</v>
      </c>
      <c r="T124" s="573">
        <v>4</v>
      </c>
      <c r="U124" s="498"/>
    </row>
    <row r="125" spans="1:21" ht="15" thickBot="1" x14ac:dyDescent="0.35">
      <c r="A125" s="4" t="s">
        <v>3531</v>
      </c>
      <c r="B125" s="338" t="s">
        <v>149</v>
      </c>
      <c r="C125" s="339" t="s">
        <v>99</v>
      </c>
      <c r="D125" s="570">
        <v>4469</v>
      </c>
      <c r="E125" s="6">
        <v>327</v>
      </c>
      <c r="F125" s="570">
        <v>0</v>
      </c>
      <c r="G125" s="573">
        <v>0</v>
      </c>
      <c r="H125" s="573">
        <v>0</v>
      </c>
      <c r="I125" s="570">
        <v>1</v>
      </c>
      <c r="J125" s="573">
        <v>20</v>
      </c>
      <c r="K125" s="573">
        <v>0.5</v>
      </c>
      <c r="L125" s="570">
        <v>1</v>
      </c>
      <c r="M125" s="573">
        <v>20</v>
      </c>
      <c r="N125" s="573">
        <v>0.5</v>
      </c>
      <c r="O125" s="570">
        <v>0</v>
      </c>
      <c r="P125" s="573">
        <v>0</v>
      </c>
      <c r="Q125" s="573">
        <v>0</v>
      </c>
      <c r="R125" s="570">
        <v>1</v>
      </c>
      <c r="S125" s="573">
        <v>20</v>
      </c>
      <c r="T125" s="573">
        <v>0.5</v>
      </c>
      <c r="U125" s="498"/>
    </row>
    <row r="126" spans="1:21" ht="15" thickBot="1" x14ac:dyDescent="0.35">
      <c r="A126" s="4" t="s">
        <v>3532</v>
      </c>
      <c r="B126" s="338" t="s">
        <v>150</v>
      </c>
      <c r="C126" s="339" t="s">
        <v>99</v>
      </c>
      <c r="D126" s="570">
        <v>6174</v>
      </c>
      <c r="E126" s="6">
        <v>2385</v>
      </c>
      <c r="F126" s="570">
        <v>0</v>
      </c>
      <c r="G126" s="573">
        <v>0</v>
      </c>
      <c r="H126" s="573">
        <v>0</v>
      </c>
      <c r="I126" s="570">
        <v>2</v>
      </c>
      <c r="J126" s="573">
        <v>65.459999999999994</v>
      </c>
      <c r="K126" s="573">
        <v>1.6365000000000001</v>
      </c>
      <c r="L126" s="570">
        <v>2</v>
      </c>
      <c r="M126" s="573">
        <v>65.459999999999994</v>
      </c>
      <c r="N126" s="573">
        <v>1.6365000000000001</v>
      </c>
      <c r="O126" s="570">
        <v>6</v>
      </c>
      <c r="P126" s="573">
        <v>119.99</v>
      </c>
      <c r="Q126" s="573">
        <v>2.9997500000000001</v>
      </c>
      <c r="R126" s="570">
        <v>8</v>
      </c>
      <c r="S126" s="573">
        <v>185.45</v>
      </c>
      <c r="T126" s="573">
        <v>4.6362500000000004</v>
      </c>
      <c r="U126" s="498"/>
    </row>
    <row r="127" spans="1:21" ht="15" thickBot="1" x14ac:dyDescent="0.35">
      <c r="A127" s="4" t="s">
        <v>3533</v>
      </c>
      <c r="B127" s="338" t="s">
        <v>151</v>
      </c>
      <c r="C127" s="339" t="s">
        <v>99</v>
      </c>
      <c r="D127" s="570">
        <v>6458</v>
      </c>
      <c r="E127" s="6">
        <v>3985</v>
      </c>
      <c r="F127" s="570">
        <v>0</v>
      </c>
      <c r="G127" s="573">
        <v>0</v>
      </c>
      <c r="H127" s="573">
        <v>0</v>
      </c>
      <c r="I127" s="570">
        <v>1</v>
      </c>
      <c r="J127" s="573">
        <v>30</v>
      </c>
      <c r="K127" s="573">
        <v>0.75</v>
      </c>
      <c r="L127" s="570">
        <v>2</v>
      </c>
      <c r="M127" s="573">
        <v>70</v>
      </c>
      <c r="N127" s="573">
        <v>1.75</v>
      </c>
      <c r="O127" s="570">
        <v>3</v>
      </c>
      <c r="P127" s="573">
        <v>55</v>
      </c>
      <c r="Q127" s="573">
        <v>1.375</v>
      </c>
      <c r="R127" s="570">
        <v>5</v>
      </c>
      <c r="S127" s="573">
        <v>125</v>
      </c>
      <c r="T127" s="573">
        <v>3.125</v>
      </c>
      <c r="U127" s="498"/>
    </row>
    <row r="128" spans="1:21" ht="15" thickBot="1" x14ac:dyDescent="0.35">
      <c r="A128" s="4" t="s">
        <v>3534</v>
      </c>
      <c r="B128" s="338" t="s">
        <v>152</v>
      </c>
      <c r="C128" s="339" t="s">
        <v>99</v>
      </c>
      <c r="D128" s="570">
        <v>6341</v>
      </c>
      <c r="E128" s="6">
        <v>2825</v>
      </c>
      <c r="F128" s="570">
        <v>0</v>
      </c>
      <c r="G128" s="573">
        <v>0</v>
      </c>
      <c r="H128" s="573">
        <v>0</v>
      </c>
      <c r="I128" s="570">
        <v>1</v>
      </c>
      <c r="J128" s="573">
        <v>40</v>
      </c>
      <c r="K128" s="573">
        <v>1</v>
      </c>
      <c r="L128" s="570">
        <v>1</v>
      </c>
      <c r="M128" s="573">
        <v>40</v>
      </c>
      <c r="N128" s="573">
        <v>1</v>
      </c>
      <c r="O128" s="570">
        <v>5</v>
      </c>
      <c r="P128" s="573">
        <v>73</v>
      </c>
      <c r="Q128" s="573">
        <v>1.825</v>
      </c>
      <c r="R128" s="570">
        <v>5</v>
      </c>
      <c r="S128" s="573">
        <v>113</v>
      </c>
      <c r="T128" s="573">
        <v>2.8250000000000002</v>
      </c>
      <c r="U128" s="498"/>
    </row>
    <row r="129" spans="1:21" ht="15" thickBot="1" x14ac:dyDescent="0.35">
      <c r="A129" s="4" t="s">
        <v>3535</v>
      </c>
      <c r="B129" s="338" t="s">
        <v>153</v>
      </c>
      <c r="C129" s="339" t="s">
        <v>99</v>
      </c>
      <c r="D129" s="570">
        <v>5433</v>
      </c>
      <c r="E129" s="6">
        <v>63338</v>
      </c>
      <c r="F129" s="570">
        <v>0</v>
      </c>
      <c r="G129" s="573">
        <v>0</v>
      </c>
      <c r="H129" s="573">
        <v>0</v>
      </c>
      <c r="I129" s="570">
        <v>6</v>
      </c>
      <c r="J129" s="573">
        <v>114</v>
      </c>
      <c r="K129" s="573">
        <v>2.85</v>
      </c>
      <c r="L129" s="570">
        <v>6</v>
      </c>
      <c r="M129" s="573">
        <v>114</v>
      </c>
      <c r="N129" s="573">
        <v>2.85</v>
      </c>
      <c r="O129" s="570">
        <v>0</v>
      </c>
      <c r="P129" s="573">
        <v>0</v>
      </c>
      <c r="Q129" s="573">
        <v>0</v>
      </c>
      <c r="R129" s="570">
        <v>6</v>
      </c>
      <c r="S129" s="573">
        <v>114</v>
      </c>
      <c r="T129" s="573">
        <v>2.85</v>
      </c>
      <c r="U129" s="498"/>
    </row>
    <row r="130" spans="1:21" ht="15" thickBot="1" x14ac:dyDescent="0.35">
      <c r="A130" s="4" t="s">
        <v>3536</v>
      </c>
      <c r="B130" s="338" t="s">
        <v>154</v>
      </c>
      <c r="C130" s="339" t="s">
        <v>99</v>
      </c>
      <c r="D130" s="570">
        <v>4105</v>
      </c>
      <c r="E130" s="6">
        <v>1155</v>
      </c>
      <c r="F130" s="570">
        <v>0</v>
      </c>
      <c r="G130" s="573">
        <v>0</v>
      </c>
      <c r="H130" s="573">
        <v>0</v>
      </c>
      <c r="I130" s="570">
        <v>1</v>
      </c>
      <c r="J130" s="573">
        <v>26</v>
      </c>
      <c r="K130" s="573">
        <v>0.65</v>
      </c>
      <c r="L130" s="570">
        <v>1</v>
      </c>
      <c r="M130" s="573">
        <v>26</v>
      </c>
      <c r="N130" s="573">
        <v>0.65</v>
      </c>
      <c r="O130" s="570">
        <v>3</v>
      </c>
      <c r="P130" s="573">
        <v>10</v>
      </c>
      <c r="Q130" s="573">
        <v>0.25</v>
      </c>
      <c r="R130" s="570">
        <v>4</v>
      </c>
      <c r="S130" s="573">
        <v>36</v>
      </c>
      <c r="T130" s="573">
        <v>0.9</v>
      </c>
      <c r="U130" s="498"/>
    </row>
    <row r="131" spans="1:21" ht="15" thickBot="1" x14ac:dyDescent="0.35">
      <c r="A131" s="4" t="s">
        <v>3537</v>
      </c>
      <c r="B131" s="338" t="s">
        <v>155</v>
      </c>
      <c r="C131" s="339" t="s">
        <v>99</v>
      </c>
      <c r="D131" s="570">
        <v>5033</v>
      </c>
      <c r="E131" s="6">
        <v>763</v>
      </c>
      <c r="F131" s="570">
        <v>0</v>
      </c>
      <c r="G131" s="571">
        <v>0</v>
      </c>
      <c r="H131" s="571">
        <v>0</v>
      </c>
      <c r="I131" s="570">
        <v>1</v>
      </c>
      <c r="J131" s="573">
        <v>26</v>
      </c>
      <c r="K131" s="573">
        <v>0.65</v>
      </c>
      <c r="L131" s="570">
        <v>1</v>
      </c>
      <c r="M131" s="573">
        <v>26</v>
      </c>
      <c r="N131" s="573">
        <v>0.65</v>
      </c>
      <c r="O131" s="570">
        <v>4</v>
      </c>
      <c r="P131" s="573">
        <v>19</v>
      </c>
      <c r="Q131" s="573">
        <v>0.47499999999999998</v>
      </c>
      <c r="R131" s="570">
        <v>5</v>
      </c>
      <c r="S131" s="573">
        <v>45</v>
      </c>
      <c r="T131" s="573">
        <v>1.125</v>
      </c>
      <c r="U131" s="498"/>
    </row>
    <row r="132" spans="1:21" ht="15" thickBot="1" x14ac:dyDescent="0.35">
      <c r="A132" s="4" t="s">
        <v>3538</v>
      </c>
      <c r="B132" s="338" t="s">
        <v>156</v>
      </c>
      <c r="C132" s="339" t="s">
        <v>99</v>
      </c>
      <c r="D132" s="570">
        <v>5413</v>
      </c>
      <c r="E132" s="6">
        <v>3027</v>
      </c>
      <c r="F132" s="570">
        <v>0</v>
      </c>
      <c r="G132" s="573">
        <v>0</v>
      </c>
      <c r="H132" s="573">
        <v>0</v>
      </c>
      <c r="I132" s="570">
        <v>1</v>
      </c>
      <c r="J132" s="573">
        <v>28</v>
      </c>
      <c r="K132" s="573">
        <v>0.7</v>
      </c>
      <c r="L132" s="570">
        <v>1</v>
      </c>
      <c r="M132" s="573">
        <v>28</v>
      </c>
      <c r="N132" s="573">
        <v>0.7</v>
      </c>
      <c r="O132" s="570">
        <v>2</v>
      </c>
      <c r="P132" s="573">
        <v>37</v>
      </c>
      <c r="Q132" s="573">
        <v>0.92500000000000004</v>
      </c>
      <c r="R132" s="570">
        <v>3</v>
      </c>
      <c r="S132" s="573">
        <v>65</v>
      </c>
      <c r="T132" s="573">
        <v>1.625</v>
      </c>
      <c r="U132" s="498"/>
    </row>
    <row r="133" spans="1:21" ht="15" thickBot="1" x14ac:dyDescent="0.35">
      <c r="A133" s="4" t="s">
        <v>3539</v>
      </c>
      <c r="B133" s="338" t="s">
        <v>157</v>
      </c>
      <c r="C133" s="339" t="s">
        <v>99</v>
      </c>
      <c r="D133" s="570">
        <v>6847</v>
      </c>
      <c r="E133" s="6">
        <v>1502</v>
      </c>
      <c r="F133" s="570">
        <v>0</v>
      </c>
      <c r="G133" s="573">
        <v>0</v>
      </c>
      <c r="H133" s="573">
        <v>0</v>
      </c>
      <c r="I133" s="570">
        <v>2</v>
      </c>
      <c r="J133" s="573">
        <v>56</v>
      </c>
      <c r="K133" s="573">
        <v>1.4</v>
      </c>
      <c r="L133" s="570">
        <v>2</v>
      </c>
      <c r="M133" s="573">
        <v>56</v>
      </c>
      <c r="N133" s="573">
        <v>1.4</v>
      </c>
      <c r="O133" s="570">
        <v>3</v>
      </c>
      <c r="P133" s="573">
        <v>48</v>
      </c>
      <c r="Q133" s="573">
        <v>1.2</v>
      </c>
      <c r="R133" s="570">
        <v>5</v>
      </c>
      <c r="S133" s="573">
        <v>104</v>
      </c>
      <c r="T133" s="573">
        <v>2.6</v>
      </c>
      <c r="U133" s="498"/>
    </row>
    <row r="134" spans="1:21" ht="15" thickBot="1" x14ac:dyDescent="0.35">
      <c r="A134" s="4" t="s">
        <v>3540</v>
      </c>
      <c r="B134" s="338" t="s">
        <v>158</v>
      </c>
      <c r="C134" s="339" t="s">
        <v>99</v>
      </c>
      <c r="D134" s="570">
        <v>6240</v>
      </c>
      <c r="E134" s="6">
        <v>2672</v>
      </c>
      <c r="F134" s="570">
        <v>0</v>
      </c>
      <c r="G134" s="573">
        <v>0</v>
      </c>
      <c r="H134" s="573">
        <v>0</v>
      </c>
      <c r="I134" s="570">
        <v>1</v>
      </c>
      <c r="J134" s="573">
        <v>45</v>
      </c>
      <c r="K134" s="573">
        <v>1.125</v>
      </c>
      <c r="L134" s="570">
        <v>1</v>
      </c>
      <c r="M134" s="573">
        <v>45</v>
      </c>
      <c r="N134" s="573">
        <v>1.125</v>
      </c>
      <c r="O134" s="570">
        <v>3</v>
      </c>
      <c r="P134" s="573">
        <v>70</v>
      </c>
      <c r="Q134" s="573">
        <v>1.75</v>
      </c>
      <c r="R134" s="570">
        <v>4</v>
      </c>
      <c r="S134" s="573">
        <v>115</v>
      </c>
      <c r="T134" s="573">
        <v>2.875</v>
      </c>
      <c r="U134" s="498"/>
    </row>
    <row r="135" spans="1:21" ht="15" thickBot="1" x14ac:dyDescent="0.35">
      <c r="A135" s="4" t="s">
        <v>3541</v>
      </c>
      <c r="B135" s="338" t="s">
        <v>159</v>
      </c>
      <c r="C135" s="339" t="s">
        <v>99</v>
      </c>
      <c r="D135" s="570">
        <v>4110</v>
      </c>
      <c r="E135" s="6">
        <v>660</v>
      </c>
      <c r="F135" s="570">
        <v>0</v>
      </c>
      <c r="G135" s="573">
        <v>0</v>
      </c>
      <c r="H135" s="573">
        <v>0</v>
      </c>
      <c r="I135" s="570">
        <v>1</v>
      </c>
      <c r="J135" s="573">
        <v>30</v>
      </c>
      <c r="K135" s="573">
        <v>0.75</v>
      </c>
      <c r="L135" s="570">
        <v>1</v>
      </c>
      <c r="M135" s="573">
        <v>30</v>
      </c>
      <c r="N135" s="573">
        <v>0.75</v>
      </c>
      <c r="O135" s="570">
        <v>2</v>
      </c>
      <c r="P135" s="573">
        <v>21</v>
      </c>
      <c r="Q135" s="573">
        <v>0.52500000000000002</v>
      </c>
      <c r="R135" s="570">
        <v>3</v>
      </c>
      <c r="S135" s="573">
        <v>51</v>
      </c>
      <c r="T135" s="573">
        <v>1.2749999999999999</v>
      </c>
      <c r="U135" s="498"/>
    </row>
    <row r="136" spans="1:21" ht="15" thickBot="1" x14ac:dyDescent="0.35">
      <c r="A136" s="4" t="s">
        <v>3542</v>
      </c>
      <c r="B136" s="338" t="s">
        <v>160</v>
      </c>
      <c r="C136" s="339" t="s">
        <v>99</v>
      </c>
      <c r="D136" s="570">
        <v>5523</v>
      </c>
      <c r="E136" s="6">
        <v>3131</v>
      </c>
      <c r="F136" s="570">
        <v>1</v>
      </c>
      <c r="G136" s="573">
        <v>35</v>
      </c>
      <c r="H136" s="573">
        <v>0.875</v>
      </c>
      <c r="I136" s="570">
        <v>5</v>
      </c>
      <c r="J136" s="573">
        <v>107</v>
      </c>
      <c r="K136" s="573">
        <v>2.6749999999999998</v>
      </c>
      <c r="L136" s="570">
        <v>6</v>
      </c>
      <c r="M136" s="573">
        <v>107</v>
      </c>
      <c r="N136" s="573">
        <v>2.6749999999999998</v>
      </c>
      <c r="O136" s="570">
        <v>1</v>
      </c>
      <c r="P136" s="573">
        <v>1</v>
      </c>
      <c r="Q136" s="573">
        <v>2.5000000000000001E-2</v>
      </c>
      <c r="R136" s="570">
        <v>7</v>
      </c>
      <c r="S136" s="573">
        <v>108</v>
      </c>
      <c r="T136" s="573">
        <v>2.7</v>
      </c>
      <c r="U136" s="498"/>
    </row>
    <row r="137" spans="1:21" ht="15" thickBot="1" x14ac:dyDescent="0.35">
      <c r="A137" s="4" t="s">
        <v>3543</v>
      </c>
      <c r="B137" s="338" t="s">
        <v>161</v>
      </c>
      <c r="C137" s="339" t="s">
        <v>99</v>
      </c>
      <c r="D137" s="570">
        <v>4659</v>
      </c>
      <c r="E137" s="6">
        <v>3420</v>
      </c>
      <c r="F137" s="570">
        <v>0</v>
      </c>
      <c r="G137" s="573">
        <v>0</v>
      </c>
      <c r="H137" s="573">
        <v>0</v>
      </c>
      <c r="I137" s="570">
        <v>1</v>
      </c>
      <c r="J137" s="573">
        <v>40</v>
      </c>
      <c r="K137" s="573">
        <v>1</v>
      </c>
      <c r="L137" s="570">
        <v>1</v>
      </c>
      <c r="M137" s="573">
        <v>40</v>
      </c>
      <c r="N137" s="573">
        <v>1</v>
      </c>
      <c r="O137" s="570">
        <v>4</v>
      </c>
      <c r="P137" s="573">
        <v>74</v>
      </c>
      <c r="Q137" s="573">
        <v>1.85</v>
      </c>
      <c r="R137" s="570">
        <v>5</v>
      </c>
      <c r="S137" s="573">
        <v>114</v>
      </c>
      <c r="T137" s="573">
        <v>2.85</v>
      </c>
      <c r="U137" s="498"/>
    </row>
    <row r="138" spans="1:21" ht="15" thickBot="1" x14ac:dyDescent="0.35">
      <c r="A138" s="4" t="s">
        <v>3544</v>
      </c>
      <c r="B138" s="338" t="s">
        <v>2032</v>
      </c>
      <c r="C138" s="339" t="s">
        <v>99</v>
      </c>
      <c r="D138" s="570">
        <v>6295</v>
      </c>
      <c r="E138" s="6">
        <v>4626</v>
      </c>
      <c r="F138" s="570">
        <v>0</v>
      </c>
      <c r="G138" s="573">
        <v>0</v>
      </c>
      <c r="H138" s="573">
        <v>0</v>
      </c>
      <c r="I138" s="570">
        <v>1</v>
      </c>
      <c r="J138" s="573">
        <v>45</v>
      </c>
      <c r="K138" s="573">
        <v>1.125</v>
      </c>
      <c r="L138" s="570">
        <v>1</v>
      </c>
      <c r="M138" s="573">
        <v>45</v>
      </c>
      <c r="N138" s="573">
        <v>1.125</v>
      </c>
      <c r="O138" s="570">
        <v>6</v>
      </c>
      <c r="P138" s="573">
        <v>140</v>
      </c>
      <c r="Q138" s="573">
        <v>3.5</v>
      </c>
      <c r="R138" s="570">
        <v>7</v>
      </c>
      <c r="S138" s="573">
        <v>185</v>
      </c>
      <c r="T138" s="573">
        <v>4.625</v>
      </c>
      <c r="U138" s="498"/>
    </row>
    <row r="139" spans="1:21" ht="15" thickBot="1" x14ac:dyDescent="0.35">
      <c r="A139" s="4" t="s">
        <v>3545</v>
      </c>
      <c r="B139" s="338" t="s">
        <v>163</v>
      </c>
      <c r="C139" s="339" t="s">
        <v>99</v>
      </c>
      <c r="D139" s="570">
        <v>4434</v>
      </c>
      <c r="E139" s="6">
        <v>2285</v>
      </c>
      <c r="F139" s="570">
        <v>0</v>
      </c>
      <c r="G139" s="573">
        <v>0</v>
      </c>
      <c r="H139" s="573">
        <v>0</v>
      </c>
      <c r="I139" s="570">
        <v>1</v>
      </c>
      <c r="J139" s="573">
        <v>40</v>
      </c>
      <c r="K139" s="573">
        <v>1</v>
      </c>
      <c r="L139" s="570">
        <v>1</v>
      </c>
      <c r="M139" s="573">
        <v>40</v>
      </c>
      <c r="N139" s="573">
        <v>1</v>
      </c>
      <c r="O139" s="570">
        <v>2</v>
      </c>
      <c r="P139" s="573">
        <v>26</v>
      </c>
      <c r="Q139" s="573">
        <v>0.65</v>
      </c>
      <c r="R139" s="570">
        <v>2</v>
      </c>
      <c r="S139" s="573">
        <v>66</v>
      </c>
      <c r="T139" s="573">
        <v>1.65</v>
      </c>
      <c r="U139" s="498"/>
    </row>
    <row r="140" spans="1:21" ht="15" thickBot="1" x14ac:dyDescent="0.35">
      <c r="A140" s="4" t="s">
        <v>3546</v>
      </c>
      <c r="B140" s="338" t="s">
        <v>164</v>
      </c>
      <c r="C140" s="339" t="s">
        <v>99</v>
      </c>
      <c r="D140" s="570">
        <v>4375</v>
      </c>
      <c r="E140" s="6">
        <v>6231</v>
      </c>
      <c r="F140" s="570">
        <v>0</v>
      </c>
      <c r="G140" s="573">
        <v>0</v>
      </c>
      <c r="H140" s="573">
        <v>0</v>
      </c>
      <c r="I140" s="570">
        <v>1</v>
      </c>
      <c r="J140" s="573">
        <v>40</v>
      </c>
      <c r="K140" s="573">
        <v>1</v>
      </c>
      <c r="L140" s="570">
        <v>1</v>
      </c>
      <c r="M140" s="573">
        <v>40</v>
      </c>
      <c r="N140" s="573">
        <v>1</v>
      </c>
      <c r="O140" s="570">
        <v>4</v>
      </c>
      <c r="P140" s="573">
        <v>87</v>
      </c>
      <c r="Q140" s="573">
        <v>2.1749999999999998</v>
      </c>
      <c r="R140" s="570">
        <v>5</v>
      </c>
      <c r="S140" s="573">
        <v>127</v>
      </c>
      <c r="T140" s="573">
        <v>3.1749999999999998</v>
      </c>
      <c r="U140" s="498"/>
    </row>
    <row r="141" spans="1:21" ht="15" thickBot="1" x14ac:dyDescent="0.35">
      <c r="A141" s="4" t="s">
        <v>3547</v>
      </c>
      <c r="B141" s="338" t="s">
        <v>165</v>
      </c>
      <c r="C141" s="339" t="s">
        <v>99</v>
      </c>
      <c r="D141" s="570">
        <v>5101</v>
      </c>
      <c r="E141" s="6">
        <v>2800</v>
      </c>
      <c r="F141" s="570">
        <v>1</v>
      </c>
      <c r="G141" s="573">
        <v>29</v>
      </c>
      <c r="H141" s="573">
        <v>0.72499999999999998</v>
      </c>
      <c r="I141" s="570">
        <v>1</v>
      </c>
      <c r="J141" s="573">
        <v>35</v>
      </c>
      <c r="K141" s="573">
        <v>0.875</v>
      </c>
      <c r="L141" s="570">
        <v>2</v>
      </c>
      <c r="M141" s="573">
        <v>64</v>
      </c>
      <c r="N141" s="573">
        <v>1.6</v>
      </c>
      <c r="O141" s="570">
        <v>9</v>
      </c>
      <c r="P141" s="573">
        <v>115.62</v>
      </c>
      <c r="Q141" s="573">
        <v>2.8904999999999998</v>
      </c>
      <c r="R141" s="570">
        <v>11</v>
      </c>
      <c r="S141" s="573">
        <v>179.62</v>
      </c>
      <c r="T141" s="573">
        <v>4.4904999999999999</v>
      </c>
      <c r="U141" s="498"/>
    </row>
    <row r="142" spans="1:21" ht="15" thickBot="1" x14ac:dyDescent="0.35">
      <c r="A142" s="4" t="s">
        <v>3548</v>
      </c>
      <c r="B142" s="338" t="s">
        <v>166</v>
      </c>
      <c r="C142" s="339" t="s">
        <v>99</v>
      </c>
      <c r="D142" s="570">
        <v>4038</v>
      </c>
      <c r="E142" s="6">
        <v>1421</v>
      </c>
      <c r="F142" s="570">
        <v>0</v>
      </c>
      <c r="G142" s="573">
        <v>0</v>
      </c>
      <c r="H142" s="573">
        <v>0</v>
      </c>
      <c r="I142" s="570">
        <v>1</v>
      </c>
      <c r="J142" s="573">
        <v>32</v>
      </c>
      <c r="K142" s="573">
        <v>0.8</v>
      </c>
      <c r="L142" s="570">
        <v>1</v>
      </c>
      <c r="M142" s="573">
        <v>32</v>
      </c>
      <c r="N142" s="573">
        <v>0.8</v>
      </c>
      <c r="O142" s="570">
        <v>3</v>
      </c>
      <c r="P142" s="573">
        <v>38</v>
      </c>
      <c r="Q142" s="573">
        <v>0.95</v>
      </c>
      <c r="R142" s="570">
        <v>4</v>
      </c>
      <c r="S142" s="573">
        <v>70</v>
      </c>
      <c r="T142" s="573">
        <v>1.75</v>
      </c>
      <c r="U142" s="498"/>
    </row>
    <row r="143" spans="1:21" ht="15" thickBot="1" x14ac:dyDescent="0.35">
      <c r="A143" s="4" t="s">
        <v>3549</v>
      </c>
      <c r="B143" s="338" t="s">
        <v>167</v>
      </c>
      <c r="C143" s="339" t="s">
        <v>99</v>
      </c>
      <c r="D143" s="570">
        <v>5246</v>
      </c>
      <c r="E143" s="6">
        <v>948</v>
      </c>
      <c r="F143" s="570">
        <v>0</v>
      </c>
      <c r="G143" s="573">
        <v>0</v>
      </c>
      <c r="H143" s="573">
        <v>0</v>
      </c>
      <c r="I143" s="570">
        <v>2</v>
      </c>
      <c r="J143" s="573">
        <v>56.5</v>
      </c>
      <c r="K143" s="573">
        <v>1.4125000000000001</v>
      </c>
      <c r="L143" s="570">
        <v>2</v>
      </c>
      <c r="M143" s="573">
        <v>56.5</v>
      </c>
      <c r="N143" s="573">
        <v>1.4125000000000001</v>
      </c>
      <c r="O143" s="570">
        <v>2</v>
      </c>
      <c r="P143" s="573">
        <v>28</v>
      </c>
      <c r="Q143" s="573">
        <v>0.7</v>
      </c>
      <c r="R143" s="570">
        <v>4</v>
      </c>
      <c r="S143" s="573">
        <v>84.5</v>
      </c>
      <c r="T143" s="573">
        <v>2.1124999999999998</v>
      </c>
      <c r="U143" s="498"/>
    </row>
    <row r="144" spans="1:21" ht="15" thickBot="1" x14ac:dyDescent="0.35">
      <c r="A144" s="4" t="s">
        <v>3550</v>
      </c>
      <c r="B144" s="338" t="s">
        <v>168</v>
      </c>
      <c r="C144" s="339" t="s">
        <v>99</v>
      </c>
      <c r="D144" s="570">
        <v>4340</v>
      </c>
      <c r="E144" s="6">
        <v>3851</v>
      </c>
      <c r="F144" s="570">
        <v>0</v>
      </c>
      <c r="G144" s="573">
        <v>0</v>
      </c>
      <c r="H144" s="573">
        <v>0</v>
      </c>
      <c r="I144" s="570">
        <v>2</v>
      </c>
      <c r="J144" s="573">
        <v>64.42</v>
      </c>
      <c r="K144" s="573">
        <v>1.6105</v>
      </c>
      <c r="L144" s="570">
        <v>2</v>
      </c>
      <c r="M144" s="573">
        <v>64.42</v>
      </c>
      <c r="N144" s="573">
        <v>1.6105</v>
      </c>
      <c r="O144" s="570">
        <v>2</v>
      </c>
      <c r="P144" s="573">
        <v>20.68</v>
      </c>
      <c r="Q144" s="573">
        <v>0.51700000000000002</v>
      </c>
      <c r="R144" s="570">
        <v>4</v>
      </c>
      <c r="S144" s="573">
        <v>85.1</v>
      </c>
      <c r="T144" s="573">
        <v>2.1274999999999999</v>
      </c>
      <c r="U144" s="498"/>
    </row>
    <row r="145" spans="1:21" ht="15" thickBot="1" x14ac:dyDescent="0.35">
      <c r="A145" s="4" t="s">
        <v>3551</v>
      </c>
      <c r="B145" s="338" t="s">
        <v>169</v>
      </c>
      <c r="C145" s="339" t="s">
        <v>99</v>
      </c>
      <c r="D145" s="570">
        <v>5479</v>
      </c>
      <c r="E145" s="6">
        <v>4256</v>
      </c>
      <c r="F145" s="570">
        <v>1</v>
      </c>
      <c r="G145" s="573">
        <v>35</v>
      </c>
      <c r="H145" s="573">
        <v>0.875</v>
      </c>
      <c r="I145" s="570">
        <v>0</v>
      </c>
      <c r="J145" s="573">
        <v>0</v>
      </c>
      <c r="K145" s="573">
        <v>0</v>
      </c>
      <c r="L145" s="570">
        <v>1</v>
      </c>
      <c r="M145" s="573">
        <v>35</v>
      </c>
      <c r="N145" s="573">
        <v>0.875</v>
      </c>
      <c r="O145" s="570">
        <v>3</v>
      </c>
      <c r="P145" s="573">
        <v>33</v>
      </c>
      <c r="Q145" s="573">
        <v>0.82499999999999996</v>
      </c>
      <c r="R145" s="570">
        <v>4</v>
      </c>
      <c r="S145" s="573">
        <v>68</v>
      </c>
      <c r="T145" s="573">
        <v>1.7</v>
      </c>
      <c r="U145" s="498"/>
    </row>
    <row r="146" spans="1:21" ht="15" thickBot="1" x14ac:dyDescent="0.35">
      <c r="A146" s="4" t="s">
        <v>3552</v>
      </c>
      <c r="B146" s="338" t="s">
        <v>170</v>
      </c>
      <c r="C146" s="339" t="s">
        <v>99</v>
      </c>
      <c r="D146" s="570">
        <v>6680</v>
      </c>
      <c r="E146" s="6">
        <v>3860</v>
      </c>
      <c r="F146" s="570">
        <v>0</v>
      </c>
      <c r="G146" s="573">
        <v>0</v>
      </c>
      <c r="H146" s="573">
        <v>0</v>
      </c>
      <c r="I146" s="570">
        <v>1</v>
      </c>
      <c r="J146" s="573">
        <v>35</v>
      </c>
      <c r="K146" s="573">
        <v>0.875</v>
      </c>
      <c r="L146" s="570">
        <v>1</v>
      </c>
      <c r="M146" s="573">
        <v>35</v>
      </c>
      <c r="N146" s="573">
        <v>0.875</v>
      </c>
      <c r="O146" s="570">
        <v>1</v>
      </c>
      <c r="P146" s="573">
        <v>22</v>
      </c>
      <c r="Q146" s="573">
        <v>0.55000000000000004</v>
      </c>
      <c r="R146" s="570">
        <v>2</v>
      </c>
      <c r="S146" s="573">
        <v>57</v>
      </c>
      <c r="T146" s="573">
        <v>1.425</v>
      </c>
      <c r="U146" s="498"/>
    </row>
    <row r="147" spans="1:21" ht="15" thickBot="1" x14ac:dyDescent="0.35">
      <c r="A147" s="4" t="s">
        <v>3553</v>
      </c>
      <c r="B147" s="338" t="s">
        <v>171</v>
      </c>
      <c r="C147" s="339" t="s">
        <v>99</v>
      </c>
      <c r="D147" s="570">
        <v>6033</v>
      </c>
      <c r="E147" s="6">
        <v>7001</v>
      </c>
      <c r="F147" s="570">
        <v>0</v>
      </c>
      <c r="G147" s="573">
        <v>0</v>
      </c>
      <c r="H147" s="573">
        <v>0</v>
      </c>
      <c r="I147" s="570">
        <v>1</v>
      </c>
      <c r="J147" s="573">
        <v>40</v>
      </c>
      <c r="K147" s="573">
        <v>1</v>
      </c>
      <c r="L147" s="570">
        <v>1</v>
      </c>
      <c r="M147" s="573">
        <v>40</v>
      </c>
      <c r="N147" s="573">
        <v>1</v>
      </c>
      <c r="O147" s="570">
        <v>2</v>
      </c>
      <c r="P147" s="573">
        <v>21</v>
      </c>
      <c r="Q147" s="573">
        <v>0.52500000000000002</v>
      </c>
      <c r="R147" s="570">
        <v>3</v>
      </c>
      <c r="S147" s="573">
        <v>61</v>
      </c>
      <c r="T147" s="573">
        <v>1.5249999999999999</v>
      </c>
      <c r="U147" s="498"/>
    </row>
    <row r="148" spans="1:21" ht="15" thickBot="1" x14ac:dyDescent="0.35">
      <c r="A148" s="4" t="s">
        <v>3554</v>
      </c>
      <c r="B148" s="338" t="s">
        <v>172</v>
      </c>
      <c r="C148" s="339" t="s">
        <v>99</v>
      </c>
      <c r="D148" s="570">
        <v>5092</v>
      </c>
      <c r="E148" s="6">
        <v>1700</v>
      </c>
      <c r="F148" s="570">
        <v>0</v>
      </c>
      <c r="G148" s="573">
        <v>0</v>
      </c>
      <c r="H148" s="573">
        <v>0</v>
      </c>
      <c r="I148" s="570">
        <v>1</v>
      </c>
      <c r="J148" s="573">
        <v>30</v>
      </c>
      <c r="K148" s="573">
        <v>0.75</v>
      </c>
      <c r="L148" s="570">
        <v>1</v>
      </c>
      <c r="M148" s="573">
        <v>30</v>
      </c>
      <c r="N148" s="573">
        <v>0.75</v>
      </c>
      <c r="O148" s="570">
        <v>7</v>
      </c>
      <c r="P148" s="573">
        <v>28</v>
      </c>
      <c r="Q148" s="573">
        <v>0.7</v>
      </c>
      <c r="R148" s="570">
        <v>7</v>
      </c>
      <c r="S148" s="573">
        <v>58</v>
      </c>
      <c r="T148" s="573">
        <v>1.45</v>
      </c>
      <c r="U148" s="498"/>
    </row>
    <row r="149" spans="1:21" ht="15" thickBot="1" x14ac:dyDescent="0.35">
      <c r="A149" s="4" t="s">
        <v>3555</v>
      </c>
      <c r="B149" s="338" t="s">
        <v>173</v>
      </c>
      <c r="C149" s="339" t="s">
        <v>99</v>
      </c>
      <c r="D149" s="570">
        <v>4757</v>
      </c>
      <c r="E149" s="6">
        <v>2074</v>
      </c>
      <c r="F149" s="570">
        <v>0</v>
      </c>
      <c r="G149" s="573">
        <v>0</v>
      </c>
      <c r="H149" s="573">
        <v>0</v>
      </c>
      <c r="I149" s="570">
        <v>2</v>
      </c>
      <c r="J149" s="573">
        <v>80</v>
      </c>
      <c r="K149" s="573">
        <v>2</v>
      </c>
      <c r="L149" s="570">
        <v>2</v>
      </c>
      <c r="M149" s="573">
        <v>80</v>
      </c>
      <c r="N149" s="573">
        <v>2</v>
      </c>
      <c r="O149" s="570">
        <v>3</v>
      </c>
      <c r="P149" s="573">
        <v>25</v>
      </c>
      <c r="Q149" s="573">
        <v>0.625</v>
      </c>
      <c r="R149" s="570">
        <v>5</v>
      </c>
      <c r="S149" s="573">
        <v>105</v>
      </c>
      <c r="T149" s="573">
        <v>2.625</v>
      </c>
      <c r="U149" s="498"/>
    </row>
    <row r="150" spans="1:21" ht="15" thickBot="1" x14ac:dyDescent="0.35">
      <c r="A150" s="4" t="s">
        <v>3556</v>
      </c>
      <c r="B150" s="338" t="s">
        <v>174</v>
      </c>
      <c r="C150" s="339" t="s">
        <v>99</v>
      </c>
      <c r="D150" s="570">
        <v>4614</v>
      </c>
      <c r="E150" s="6">
        <v>1053</v>
      </c>
      <c r="F150" s="570">
        <v>0</v>
      </c>
      <c r="G150" s="573">
        <v>0</v>
      </c>
      <c r="H150" s="573">
        <v>0</v>
      </c>
      <c r="I150" s="570">
        <v>1</v>
      </c>
      <c r="J150" s="573">
        <v>40</v>
      </c>
      <c r="K150" s="573">
        <v>1</v>
      </c>
      <c r="L150" s="570">
        <v>1</v>
      </c>
      <c r="M150" s="573">
        <v>40</v>
      </c>
      <c r="N150" s="573">
        <v>1</v>
      </c>
      <c r="O150" s="570">
        <v>3</v>
      </c>
      <c r="P150" s="573">
        <v>33</v>
      </c>
      <c r="Q150" s="573">
        <v>0.82499999999999996</v>
      </c>
      <c r="R150" s="570">
        <v>4</v>
      </c>
      <c r="S150" s="573">
        <v>73</v>
      </c>
      <c r="T150" s="573">
        <v>1.825</v>
      </c>
      <c r="U150" s="498"/>
    </row>
    <row r="151" spans="1:21" ht="15" thickBot="1" x14ac:dyDescent="0.35">
      <c r="A151" s="4" t="s">
        <v>3557</v>
      </c>
      <c r="B151" s="338" t="s">
        <v>175</v>
      </c>
      <c r="C151" s="339" t="s">
        <v>99</v>
      </c>
      <c r="D151" s="570">
        <v>6999</v>
      </c>
      <c r="E151" s="6">
        <v>3396</v>
      </c>
      <c r="F151" s="570">
        <v>1</v>
      </c>
      <c r="G151" s="573">
        <v>40</v>
      </c>
      <c r="H151" s="573">
        <v>1</v>
      </c>
      <c r="I151" s="570">
        <v>0</v>
      </c>
      <c r="J151" s="573">
        <v>0</v>
      </c>
      <c r="K151" s="573">
        <v>0</v>
      </c>
      <c r="L151" s="570">
        <v>1</v>
      </c>
      <c r="M151" s="573">
        <v>40</v>
      </c>
      <c r="N151" s="573">
        <v>1</v>
      </c>
      <c r="O151" s="570">
        <v>7</v>
      </c>
      <c r="P151" s="573">
        <v>125</v>
      </c>
      <c r="Q151" s="573">
        <v>3.125</v>
      </c>
      <c r="R151" s="570">
        <v>8</v>
      </c>
      <c r="S151" s="573">
        <v>165</v>
      </c>
      <c r="T151" s="573">
        <v>4.125</v>
      </c>
      <c r="U151" s="498"/>
    </row>
    <row r="152" spans="1:21" ht="15" thickBot="1" x14ac:dyDescent="0.35">
      <c r="A152" s="4" t="s">
        <v>3558</v>
      </c>
      <c r="B152" s="338" t="s">
        <v>176</v>
      </c>
      <c r="C152" s="339" t="s">
        <v>99</v>
      </c>
      <c r="D152" s="570">
        <v>4837</v>
      </c>
      <c r="E152" s="6">
        <v>1265</v>
      </c>
      <c r="F152" s="570">
        <v>0</v>
      </c>
      <c r="G152" s="573">
        <v>0</v>
      </c>
      <c r="H152" s="573">
        <v>0</v>
      </c>
      <c r="I152" s="570">
        <v>1</v>
      </c>
      <c r="J152" s="573">
        <v>30</v>
      </c>
      <c r="K152" s="573">
        <v>0.75</v>
      </c>
      <c r="L152" s="570">
        <v>1</v>
      </c>
      <c r="M152" s="573">
        <v>30</v>
      </c>
      <c r="N152" s="573">
        <v>0.75</v>
      </c>
      <c r="O152" s="570">
        <v>4</v>
      </c>
      <c r="P152" s="573">
        <v>102</v>
      </c>
      <c r="Q152" s="573">
        <v>2.5499999999999998</v>
      </c>
      <c r="R152" s="570">
        <v>5</v>
      </c>
      <c r="S152" s="573">
        <v>132</v>
      </c>
      <c r="T152" s="573">
        <v>3.3</v>
      </c>
      <c r="U152" s="498"/>
    </row>
    <row r="153" spans="1:21" ht="15" thickBot="1" x14ac:dyDescent="0.35">
      <c r="A153" s="4" t="s">
        <v>3559</v>
      </c>
      <c r="B153" s="470" t="s">
        <v>177</v>
      </c>
      <c r="C153" s="339" t="s">
        <v>99</v>
      </c>
      <c r="D153" s="570">
        <v>5240</v>
      </c>
      <c r="E153" s="6">
        <v>1930</v>
      </c>
      <c r="F153" s="570">
        <v>0</v>
      </c>
      <c r="G153" s="573">
        <v>0</v>
      </c>
      <c r="H153" s="573">
        <v>0</v>
      </c>
      <c r="I153" s="570">
        <v>7</v>
      </c>
      <c r="J153" s="573">
        <v>114</v>
      </c>
      <c r="K153" s="573">
        <v>2.85</v>
      </c>
      <c r="L153" s="570">
        <v>7</v>
      </c>
      <c r="M153" s="573">
        <v>114</v>
      </c>
      <c r="N153" s="573">
        <v>2.85</v>
      </c>
      <c r="O153" s="570">
        <v>0</v>
      </c>
      <c r="P153" s="573">
        <v>0</v>
      </c>
      <c r="Q153" s="573">
        <v>0</v>
      </c>
      <c r="R153" s="570">
        <v>7</v>
      </c>
      <c r="S153" s="573">
        <v>114</v>
      </c>
      <c r="T153" s="573">
        <v>2.85</v>
      </c>
      <c r="U153" s="498"/>
    </row>
    <row r="154" spans="1:21" x14ac:dyDescent="0.3">
      <c r="A154"/>
      <c r="B154" s="636" t="s">
        <v>2549</v>
      </c>
      <c r="C154" s="388"/>
      <c r="D154" s="575">
        <f>SUM(D77:D153)</f>
        <v>411236</v>
      </c>
      <c r="E154" s="575">
        <f t="shared" ref="E154:T154" si="2">SUM(E77:E153)</f>
        <v>330516</v>
      </c>
      <c r="F154" s="575">
        <f t="shared" si="2"/>
        <v>14</v>
      </c>
      <c r="G154" s="575">
        <f t="shared" si="2"/>
        <v>495</v>
      </c>
      <c r="H154" s="575">
        <f t="shared" si="2"/>
        <v>12.375</v>
      </c>
      <c r="I154" s="575">
        <f t="shared" si="2"/>
        <v>146</v>
      </c>
      <c r="J154" s="575">
        <f t="shared" si="2"/>
        <v>3983.1200000000003</v>
      </c>
      <c r="K154" s="575">
        <f t="shared" si="2"/>
        <v>99.578000000000003</v>
      </c>
      <c r="L154" s="575">
        <f t="shared" si="2"/>
        <v>161</v>
      </c>
      <c r="M154" s="575">
        <f t="shared" si="2"/>
        <v>4471.1200000000008</v>
      </c>
      <c r="N154" s="575">
        <f t="shared" si="2"/>
        <v>111.77799999999999</v>
      </c>
      <c r="O154" s="575">
        <f t="shared" si="2"/>
        <v>269</v>
      </c>
      <c r="P154" s="575">
        <f t="shared" si="2"/>
        <v>3969.68</v>
      </c>
      <c r="Q154" s="575">
        <f t="shared" si="2"/>
        <v>99.242000000000004</v>
      </c>
      <c r="R154" s="575">
        <f t="shared" si="2"/>
        <v>426</v>
      </c>
      <c r="S154" s="575">
        <f t="shared" si="2"/>
        <v>8433.7999999999993</v>
      </c>
      <c r="T154" s="576">
        <f t="shared" si="2"/>
        <v>210.84499999999997</v>
      </c>
      <c r="U154" s="498"/>
    </row>
    <row r="155" spans="1:21" ht="15" thickBot="1" x14ac:dyDescent="0.35">
      <c r="A155"/>
      <c r="B155" s="637" t="s">
        <v>2550</v>
      </c>
      <c r="C155" s="400"/>
      <c r="D155" s="577">
        <f>D154/77</f>
        <v>5340.727272727273</v>
      </c>
      <c r="E155" s="577">
        <f t="shared" ref="E155:T155" si="3">E154/77</f>
        <v>4292.4155844155848</v>
      </c>
      <c r="F155" s="578">
        <f t="shared" si="3"/>
        <v>0.18181818181818182</v>
      </c>
      <c r="G155" s="578">
        <f t="shared" si="3"/>
        <v>6.4285714285714288</v>
      </c>
      <c r="H155" s="578">
        <f t="shared" si="3"/>
        <v>0.16071428571428573</v>
      </c>
      <c r="I155" s="578">
        <f t="shared" si="3"/>
        <v>1.8961038961038961</v>
      </c>
      <c r="J155" s="578">
        <f t="shared" si="3"/>
        <v>51.728831168831171</v>
      </c>
      <c r="K155" s="578">
        <f t="shared" si="3"/>
        <v>1.2932207792207793</v>
      </c>
      <c r="L155" s="578">
        <f t="shared" si="3"/>
        <v>2.0909090909090908</v>
      </c>
      <c r="M155" s="578">
        <f t="shared" si="3"/>
        <v>58.066493506493515</v>
      </c>
      <c r="N155" s="578">
        <f t="shared" si="3"/>
        <v>1.4516623376623377</v>
      </c>
      <c r="O155" s="578">
        <f t="shared" si="3"/>
        <v>3.4935064935064934</v>
      </c>
      <c r="P155" s="578">
        <f t="shared" si="3"/>
        <v>51.554285714285712</v>
      </c>
      <c r="Q155" s="578">
        <f t="shared" si="3"/>
        <v>1.2888571428571429</v>
      </c>
      <c r="R155" s="578">
        <f t="shared" si="3"/>
        <v>5.5324675324675328</v>
      </c>
      <c r="S155" s="578">
        <f t="shared" si="3"/>
        <v>109.52987012987012</v>
      </c>
      <c r="T155" s="579">
        <f t="shared" si="3"/>
        <v>2.7382467532467527</v>
      </c>
      <c r="U155" s="498"/>
    </row>
    <row r="156" spans="1:21" ht="15" thickBot="1" x14ac:dyDescent="0.35">
      <c r="A156"/>
      <c r="B156" s="639"/>
      <c r="C156" s="336"/>
      <c r="D156" s="574"/>
      <c r="E156" s="26"/>
      <c r="F156" s="574"/>
      <c r="G156" s="583"/>
      <c r="H156" s="583"/>
      <c r="I156" s="574"/>
      <c r="J156" s="583"/>
      <c r="K156" s="583"/>
      <c r="L156" s="574"/>
      <c r="M156" s="583"/>
      <c r="N156" s="583"/>
      <c r="O156" s="574"/>
      <c r="P156" s="583"/>
      <c r="Q156" s="583"/>
      <c r="R156" s="574"/>
      <c r="S156" s="583"/>
      <c r="T156" s="583"/>
      <c r="U156" s="498"/>
    </row>
    <row r="157" spans="1:21" ht="15" thickBot="1" x14ac:dyDescent="0.35">
      <c r="A157" s="4" t="s">
        <v>3408</v>
      </c>
      <c r="B157" s="466" t="s">
        <v>178</v>
      </c>
      <c r="C157" s="339" t="s">
        <v>179</v>
      </c>
      <c r="D157" s="570">
        <v>7410</v>
      </c>
      <c r="E157" s="41">
        <v>10011</v>
      </c>
      <c r="F157" s="570">
        <v>1</v>
      </c>
      <c r="G157" s="573">
        <v>40</v>
      </c>
      <c r="H157" s="573">
        <v>1</v>
      </c>
      <c r="I157" s="570">
        <v>3</v>
      </c>
      <c r="J157" s="573">
        <v>60</v>
      </c>
      <c r="K157" s="573">
        <v>1.5</v>
      </c>
      <c r="L157" s="570">
        <v>4</v>
      </c>
      <c r="M157" s="573">
        <v>100</v>
      </c>
      <c r="N157" s="573">
        <v>2.5</v>
      </c>
      <c r="O157" s="570">
        <v>2</v>
      </c>
      <c r="P157" s="573">
        <v>32</v>
      </c>
      <c r="Q157" s="573">
        <v>0.8</v>
      </c>
      <c r="R157" s="570">
        <v>6</v>
      </c>
      <c r="S157" s="573">
        <v>132</v>
      </c>
      <c r="T157" s="573">
        <v>3.3</v>
      </c>
      <c r="U157" s="498"/>
    </row>
    <row r="158" spans="1:21" ht="15" thickBot="1" x14ac:dyDescent="0.35">
      <c r="A158" s="4" t="s">
        <v>3409</v>
      </c>
      <c r="B158" s="338" t="s">
        <v>180</v>
      </c>
      <c r="C158" s="339" t="s">
        <v>179</v>
      </c>
      <c r="D158" s="570">
        <v>11569</v>
      </c>
      <c r="E158" s="6">
        <v>3044</v>
      </c>
      <c r="F158" s="570">
        <v>3</v>
      </c>
      <c r="G158" s="573">
        <v>105</v>
      </c>
      <c r="H158" s="573">
        <v>2.625</v>
      </c>
      <c r="I158" s="570">
        <v>0</v>
      </c>
      <c r="J158" s="573">
        <v>0</v>
      </c>
      <c r="K158" s="573">
        <v>0</v>
      </c>
      <c r="L158" s="570">
        <v>3</v>
      </c>
      <c r="M158" s="573">
        <v>105</v>
      </c>
      <c r="N158" s="573">
        <v>2.625</v>
      </c>
      <c r="O158" s="570">
        <v>11</v>
      </c>
      <c r="P158" s="573">
        <v>201</v>
      </c>
      <c r="Q158" s="573">
        <v>5.0250000000000004</v>
      </c>
      <c r="R158" s="570">
        <v>14</v>
      </c>
      <c r="S158" s="573">
        <v>306</v>
      </c>
      <c r="T158" s="573">
        <v>7.65</v>
      </c>
      <c r="U158" s="498"/>
    </row>
    <row r="159" spans="1:21" ht="15" thickBot="1" x14ac:dyDescent="0.35">
      <c r="A159" s="4" t="s">
        <v>3410</v>
      </c>
      <c r="B159" s="338" t="s">
        <v>181</v>
      </c>
      <c r="C159" s="339" t="s">
        <v>179</v>
      </c>
      <c r="D159" s="570">
        <v>9706</v>
      </c>
      <c r="E159" s="6">
        <v>4124</v>
      </c>
      <c r="F159" s="570">
        <v>1</v>
      </c>
      <c r="G159" s="573">
        <v>40</v>
      </c>
      <c r="H159" s="573">
        <v>1</v>
      </c>
      <c r="I159" s="570">
        <v>2</v>
      </c>
      <c r="J159" s="573">
        <v>70</v>
      </c>
      <c r="K159" s="573">
        <v>1.75</v>
      </c>
      <c r="L159" s="570">
        <v>3</v>
      </c>
      <c r="M159" s="573">
        <v>110</v>
      </c>
      <c r="N159" s="573">
        <v>2.75</v>
      </c>
      <c r="O159" s="570">
        <v>10</v>
      </c>
      <c r="P159" s="573">
        <v>229</v>
      </c>
      <c r="Q159" s="573">
        <v>5.7249999999999996</v>
      </c>
      <c r="R159" s="570">
        <v>13</v>
      </c>
      <c r="S159" s="573">
        <v>339</v>
      </c>
      <c r="T159" s="573">
        <v>8.4749999999999996</v>
      </c>
      <c r="U159" s="498"/>
    </row>
    <row r="160" spans="1:21" ht="15" thickBot="1" x14ac:dyDescent="0.35">
      <c r="A160" s="4" t="s">
        <v>3411</v>
      </c>
      <c r="B160" s="338" t="s">
        <v>182</v>
      </c>
      <c r="C160" s="339" t="s">
        <v>179</v>
      </c>
      <c r="D160" s="570">
        <v>11902</v>
      </c>
      <c r="E160" s="6">
        <v>17975</v>
      </c>
      <c r="F160" s="570">
        <v>1</v>
      </c>
      <c r="G160" s="573">
        <v>40</v>
      </c>
      <c r="H160" s="573">
        <v>1</v>
      </c>
      <c r="I160" s="570">
        <v>3</v>
      </c>
      <c r="J160" s="573">
        <v>120</v>
      </c>
      <c r="K160" s="573">
        <v>3</v>
      </c>
      <c r="L160" s="570">
        <v>4</v>
      </c>
      <c r="M160" s="573">
        <v>160</v>
      </c>
      <c r="N160" s="573">
        <v>4</v>
      </c>
      <c r="O160" s="570">
        <v>3</v>
      </c>
      <c r="P160" s="573">
        <v>45</v>
      </c>
      <c r="Q160" s="573">
        <v>1.125</v>
      </c>
      <c r="R160" s="570">
        <v>7</v>
      </c>
      <c r="S160" s="573">
        <v>205</v>
      </c>
      <c r="T160" s="573">
        <v>5.125</v>
      </c>
      <c r="U160" s="498"/>
    </row>
    <row r="161" spans="1:21" ht="15" thickBot="1" x14ac:dyDescent="0.35">
      <c r="A161" s="4" t="s">
        <v>3412</v>
      </c>
      <c r="B161" s="338" t="s">
        <v>183</v>
      </c>
      <c r="C161" s="339" t="s">
        <v>179</v>
      </c>
      <c r="D161" s="570">
        <v>11000</v>
      </c>
      <c r="E161" s="6">
        <v>6558</v>
      </c>
      <c r="F161" s="570">
        <v>0</v>
      </c>
      <c r="G161" s="573">
        <v>0</v>
      </c>
      <c r="H161" s="573">
        <v>0</v>
      </c>
      <c r="I161" s="570">
        <v>4</v>
      </c>
      <c r="J161" s="573">
        <v>120</v>
      </c>
      <c r="K161" s="573">
        <v>3</v>
      </c>
      <c r="L161" s="570">
        <v>4</v>
      </c>
      <c r="M161" s="573">
        <v>120</v>
      </c>
      <c r="N161" s="573">
        <v>3</v>
      </c>
      <c r="O161" s="570">
        <v>2</v>
      </c>
      <c r="P161" s="573">
        <v>37</v>
      </c>
      <c r="Q161" s="573">
        <v>0.92500000000000004</v>
      </c>
      <c r="R161" s="570">
        <v>6</v>
      </c>
      <c r="S161" s="573">
        <v>157</v>
      </c>
      <c r="T161" s="573">
        <v>3.9249999999999998</v>
      </c>
      <c r="U161" s="498"/>
    </row>
    <row r="162" spans="1:21" ht="15" thickBot="1" x14ac:dyDescent="0.35">
      <c r="A162" s="4" t="s">
        <v>3413</v>
      </c>
      <c r="B162" s="338" t="s">
        <v>184</v>
      </c>
      <c r="C162" s="339" t="s">
        <v>179</v>
      </c>
      <c r="D162" s="570">
        <v>7172</v>
      </c>
      <c r="E162" s="6">
        <v>2820</v>
      </c>
      <c r="F162" s="570">
        <v>0</v>
      </c>
      <c r="G162" s="571">
        <v>0</v>
      </c>
      <c r="H162" s="571">
        <v>0</v>
      </c>
      <c r="I162" s="570">
        <v>2</v>
      </c>
      <c r="J162" s="573">
        <v>86</v>
      </c>
      <c r="K162" s="573">
        <v>2.15</v>
      </c>
      <c r="L162" s="570">
        <v>2</v>
      </c>
      <c r="M162" s="573">
        <v>86</v>
      </c>
      <c r="N162" s="573">
        <v>2.15</v>
      </c>
      <c r="O162" s="570">
        <v>1</v>
      </c>
      <c r="P162" s="573">
        <v>20</v>
      </c>
      <c r="Q162" s="573">
        <v>0.5</v>
      </c>
      <c r="R162" s="570">
        <v>3</v>
      </c>
      <c r="S162" s="573">
        <v>106</v>
      </c>
      <c r="T162" s="573">
        <v>2.65</v>
      </c>
      <c r="U162" s="498"/>
    </row>
    <row r="163" spans="1:21" ht="15" thickBot="1" x14ac:dyDescent="0.35">
      <c r="A163" s="4" t="s">
        <v>3414</v>
      </c>
      <c r="B163" s="338" t="s">
        <v>185</v>
      </c>
      <c r="C163" s="339" t="s">
        <v>179</v>
      </c>
      <c r="D163" s="570">
        <v>9197</v>
      </c>
      <c r="E163" s="6">
        <v>6531</v>
      </c>
      <c r="F163" s="570">
        <v>0</v>
      </c>
      <c r="G163" s="573">
        <v>0</v>
      </c>
      <c r="H163" s="573">
        <v>0</v>
      </c>
      <c r="I163" s="570">
        <v>1</v>
      </c>
      <c r="J163" s="573">
        <v>40</v>
      </c>
      <c r="K163" s="573">
        <v>1</v>
      </c>
      <c r="L163" s="570">
        <v>1</v>
      </c>
      <c r="M163" s="573">
        <v>40</v>
      </c>
      <c r="N163" s="573">
        <v>1</v>
      </c>
      <c r="O163" s="570">
        <v>12</v>
      </c>
      <c r="P163" s="573">
        <v>240.25</v>
      </c>
      <c r="Q163" s="573">
        <v>6.0062499999999996</v>
      </c>
      <c r="R163" s="570">
        <v>13</v>
      </c>
      <c r="S163" s="573">
        <v>280.25</v>
      </c>
      <c r="T163" s="573">
        <v>7.0062499999999996</v>
      </c>
      <c r="U163" s="498"/>
    </row>
    <row r="164" spans="1:21" ht="15" thickBot="1" x14ac:dyDescent="0.35">
      <c r="A164" s="4" t="s">
        <v>3415</v>
      </c>
      <c r="B164" s="338" t="s">
        <v>186</v>
      </c>
      <c r="C164" s="339" t="s">
        <v>179</v>
      </c>
      <c r="D164" s="570">
        <v>11825</v>
      </c>
      <c r="E164" s="6">
        <v>5491</v>
      </c>
      <c r="F164" s="570">
        <v>2</v>
      </c>
      <c r="G164" s="573">
        <v>72</v>
      </c>
      <c r="H164" s="573">
        <v>1.8</v>
      </c>
      <c r="I164" s="570">
        <v>0</v>
      </c>
      <c r="J164" s="573">
        <v>0</v>
      </c>
      <c r="K164" s="573">
        <v>0</v>
      </c>
      <c r="L164" s="570">
        <v>2</v>
      </c>
      <c r="M164" s="573">
        <v>72</v>
      </c>
      <c r="N164" s="573">
        <v>1.8</v>
      </c>
      <c r="O164" s="570">
        <v>11</v>
      </c>
      <c r="P164" s="573">
        <v>158.5</v>
      </c>
      <c r="Q164" s="573">
        <v>3.9624999999999999</v>
      </c>
      <c r="R164" s="570">
        <v>13</v>
      </c>
      <c r="S164" s="573">
        <v>230.5</v>
      </c>
      <c r="T164" s="573">
        <v>5.7625000000000002</v>
      </c>
      <c r="U164" s="498"/>
    </row>
    <row r="165" spans="1:21" ht="15" thickBot="1" x14ac:dyDescent="0.35">
      <c r="A165" s="4" t="s">
        <v>3416</v>
      </c>
      <c r="B165" s="338" t="s">
        <v>187</v>
      </c>
      <c r="C165" s="339" t="s">
        <v>179</v>
      </c>
      <c r="D165" s="570">
        <v>7226</v>
      </c>
      <c r="E165" s="6">
        <v>3870</v>
      </c>
      <c r="F165" s="570">
        <v>0</v>
      </c>
      <c r="G165" s="573">
        <v>0</v>
      </c>
      <c r="H165" s="573">
        <v>0</v>
      </c>
      <c r="I165" s="570">
        <v>8</v>
      </c>
      <c r="J165" s="573">
        <v>256</v>
      </c>
      <c r="K165" s="573">
        <v>6.4</v>
      </c>
      <c r="L165" s="570">
        <v>8</v>
      </c>
      <c r="M165" s="573">
        <v>256</v>
      </c>
      <c r="N165" s="573">
        <v>6.4</v>
      </c>
      <c r="O165" s="570">
        <v>2</v>
      </c>
      <c r="P165" s="573">
        <v>28</v>
      </c>
      <c r="Q165" s="573">
        <v>0.7</v>
      </c>
      <c r="R165" s="570">
        <v>10</v>
      </c>
      <c r="S165" s="573">
        <v>284</v>
      </c>
      <c r="T165" s="573">
        <v>7.1</v>
      </c>
      <c r="U165" s="498"/>
    </row>
    <row r="166" spans="1:21" ht="15" thickBot="1" x14ac:dyDescent="0.35">
      <c r="A166" s="4" t="s">
        <v>3417</v>
      </c>
      <c r="B166" s="338" t="s">
        <v>188</v>
      </c>
      <c r="C166" s="339" t="s">
        <v>179</v>
      </c>
      <c r="D166" s="570">
        <v>10090</v>
      </c>
      <c r="E166" s="6">
        <v>5614</v>
      </c>
      <c r="F166" s="570">
        <v>1</v>
      </c>
      <c r="G166" s="573">
        <v>40</v>
      </c>
      <c r="H166" s="573">
        <v>1</v>
      </c>
      <c r="I166" s="570">
        <v>3</v>
      </c>
      <c r="J166" s="573">
        <v>120</v>
      </c>
      <c r="K166" s="573">
        <v>3</v>
      </c>
      <c r="L166" s="570">
        <v>4</v>
      </c>
      <c r="M166" s="573">
        <v>160</v>
      </c>
      <c r="N166" s="573">
        <v>4</v>
      </c>
      <c r="O166" s="570">
        <v>7</v>
      </c>
      <c r="P166" s="573">
        <v>94</v>
      </c>
      <c r="Q166" s="573">
        <v>2.35</v>
      </c>
      <c r="R166" s="570">
        <v>11</v>
      </c>
      <c r="S166" s="573">
        <v>254</v>
      </c>
      <c r="T166" s="573">
        <v>6.35</v>
      </c>
      <c r="U166" s="498"/>
    </row>
    <row r="167" spans="1:21" ht="15" thickBot="1" x14ac:dyDescent="0.35">
      <c r="A167" s="4" t="s">
        <v>3418</v>
      </c>
      <c r="B167" s="338" t="s">
        <v>189</v>
      </c>
      <c r="C167" s="339" t="s">
        <v>179</v>
      </c>
      <c r="D167" s="570">
        <v>9705</v>
      </c>
      <c r="E167" s="6">
        <v>6413</v>
      </c>
      <c r="F167" s="570">
        <v>0</v>
      </c>
      <c r="G167" s="573">
        <v>0</v>
      </c>
      <c r="H167" s="573">
        <v>0</v>
      </c>
      <c r="I167" s="570">
        <v>1</v>
      </c>
      <c r="J167" s="573">
        <v>40</v>
      </c>
      <c r="K167" s="573">
        <v>1</v>
      </c>
      <c r="L167" s="570">
        <v>1</v>
      </c>
      <c r="M167" s="573">
        <v>40</v>
      </c>
      <c r="N167" s="573">
        <v>1</v>
      </c>
      <c r="O167" s="570">
        <v>6</v>
      </c>
      <c r="P167" s="573">
        <v>120</v>
      </c>
      <c r="Q167" s="573">
        <v>3</v>
      </c>
      <c r="R167" s="570">
        <v>6</v>
      </c>
      <c r="S167" s="573">
        <v>160</v>
      </c>
      <c r="T167" s="573">
        <v>4</v>
      </c>
      <c r="U167" s="498"/>
    </row>
    <row r="168" spans="1:21" ht="15" thickBot="1" x14ac:dyDescent="0.35">
      <c r="A168" s="4" t="s">
        <v>3419</v>
      </c>
      <c r="B168" s="338" t="s">
        <v>190</v>
      </c>
      <c r="C168" s="339" t="s">
        <v>179</v>
      </c>
      <c r="D168" s="570">
        <v>8692</v>
      </c>
      <c r="E168" s="6">
        <v>4475</v>
      </c>
      <c r="F168" s="570">
        <v>0</v>
      </c>
      <c r="G168" s="573">
        <v>0</v>
      </c>
      <c r="H168" s="573">
        <v>0</v>
      </c>
      <c r="I168" s="570">
        <v>2</v>
      </c>
      <c r="J168" s="573">
        <v>85.5</v>
      </c>
      <c r="K168" s="573">
        <v>2.1375000000000002</v>
      </c>
      <c r="L168" s="570">
        <v>2</v>
      </c>
      <c r="M168" s="573">
        <v>85.5</v>
      </c>
      <c r="N168" s="573">
        <v>2.1375000000000002</v>
      </c>
      <c r="O168" s="570">
        <v>2</v>
      </c>
      <c r="P168" s="573">
        <v>95</v>
      </c>
      <c r="Q168" s="573">
        <v>2.375</v>
      </c>
      <c r="R168" s="570">
        <v>4</v>
      </c>
      <c r="S168" s="573">
        <v>180.5</v>
      </c>
      <c r="T168" s="573">
        <v>4.5125000000000002</v>
      </c>
      <c r="U168" s="498"/>
    </row>
    <row r="169" spans="1:21" ht="15" thickBot="1" x14ac:dyDescent="0.35">
      <c r="A169" s="4" t="s">
        <v>3420</v>
      </c>
      <c r="B169" s="338" t="s">
        <v>191</v>
      </c>
      <c r="C169" s="339" t="s">
        <v>179</v>
      </c>
      <c r="D169" s="570">
        <v>11833</v>
      </c>
      <c r="E169" s="6">
        <v>5938</v>
      </c>
      <c r="F169" s="570">
        <v>2</v>
      </c>
      <c r="G169" s="573">
        <v>80</v>
      </c>
      <c r="H169" s="573">
        <v>2</v>
      </c>
      <c r="I169" s="570">
        <v>2</v>
      </c>
      <c r="J169" s="573">
        <v>80</v>
      </c>
      <c r="K169" s="573">
        <v>2</v>
      </c>
      <c r="L169" s="570">
        <v>4</v>
      </c>
      <c r="M169" s="573">
        <v>160</v>
      </c>
      <c r="N169" s="573">
        <v>4</v>
      </c>
      <c r="O169" s="570">
        <v>12</v>
      </c>
      <c r="P169" s="573">
        <v>303</v>
      </c>
      <c r="Q169" s="573">
        <v>7.5750000000000002</v>
      </c>
      <c r="R169" s="570">
        <v>16</v>
      </c>
      <c r="S169" s="573">
        <v>463</v>
      </c>
      <c r="T169" s="573">
        <v>11.574999999999999</v>
      </c>
      <c r="U169" s="498"/>
    </row>
    <row r="170" spans="1:21" ht="15" thickBot="1" x14ac:dyDescent="0.35">
      <c r="A170" s="4" t="s">
        <v>3421</v>
      </c>
      <c r="B170" s="338" t="s">
        <v>192</v>
      </c>
      <c r="C170" s="339" t="s">
        <v>179</v>
      </c>
      <c r="D170" s="570">
        <v>10857</v>
      </c>
      <c r="E170" s="6">
        <v>2403</v>
      </c>
      <c r="F170" s="570">
        <v>0</v>
      </c>
      <c r="G170" s="573">
        <v>0</v>
      </c>
      <c r="H170" s="573">
        <v>0</v>
      </c>
      <c r="I170" s="570">
        <v>4</v>
      </c>
      <c r="J170" s="573">
        <v>133</v>
      </c>
      <c r="K170" s="573">
        <v>3.3250000000000002</v>
      </c>
      <c r="L170" s="570">
        <v>4</v>
      </c>
      <c r="M170" s="573">
        <v>133</v>
      </c>
      <c r="N170" s="573">
        <v>3.3250000000000002</v>
      </c>
      <c r="O170" s="570">
        <v>2</v>
      </c>
      <c r="P170" s="573">
        <v>36</v>
      </c>
      <c r="Q170" s="573">
        <v>0.9</v>
      </c>
      <c r="R170" s="570">
        <v>6</v>
      </c>
      <c r="S170" s="573">
        <v>169</v>
      </c>
      <c r="T170" s="573">
        <v>4.2249999999999996</v>
      </c>
      <c r="U170" s="498"/>
    </row>
    <row r="171" spans="1:21" ht="15" thickBot="1" x14ac:dyDescent="0.35">
      <c r="A171" s="4" t="s">
        <v>3422</v>
      </c>
      <c r="B171" s="338" t="s">
        <v>193</v>
      </c>
      <c r="C171" s="339" t="s">
        <v>179</v>
      </c>
      <c r="D171" s="570">
        <v>9467</v>
      </c>
      <c r="E171" s="6">
        <v>2760</v>
      </c>
      <c r="F171" s="570">
        <v>0</v>
      </c>
      <c r="G171" s="573">
        <v>0</v>
      </c>
      <c r="H171" s="573">
        <v>0</v>
      </c>
      <c r="I171" s="570">
        <v>1</v>
      </c>
      <c r="J171" s="573">
        <v>40</v>
      </c>
      <c r="K171" s="573">
        <v>1</v>
      </c>
      <c r="L171" s="570">
        <v>1</v>
      </c>
      <c r="M171" s="573">
        <v>40</v>
      </c>
      <c r="N171" s="573">
        <v>1</v>
      </c>
      <c r="O171" s="570">
        <v>8</v>
      </c>
      <c r="P171" s="573">
        <v>59</v>
      </c>
      <c r="Q171" s="573">
        <v>1.4750000000000001</v>
      </c>
      <c r="R171" s="570">
        <v>9</v>
      </c>
      <c r="S171" s="573">
        <v>99</v>
      </c>
      <c r="T171" s="573">
        <v>2.4750000000000001</v>
      </c>
      <c r="U171" s="498"/>
    </row>
    <row r="172" spans="1:21" ht="15" thickBot="1" x14ac:dyDescent="0.35">
      <c r="A172" s="4" t="s">
        <v>3423</v>
      </c>
      <c r="B172" s="338" t="s">
        <v>194</v>
      </c>
      <c r="C172" s="339" t="s">
        <v>179</v>
      </c>
      <c r="D172" s="570">
        <v>8257</v>
      </c>
      <c r="E172" s="6">
        <v>4124</v>
      </c>
      <c r="F172" s="570">
        <v>3</v>
      </c>
      <c r="G172" s="573">
        <v>82</v>
      </c>
      <c r="H172" s="573">
        <v>2.0499999999999998</v>
      </c>
      <c r="I172" s="570">
        <v>0</v>
      </c>
      <c r="J172" s="573">
        <v>0</v>
      </c>
      <c r="K172" s="573">
        <v>0</v>
      </c>
      <c r="L172" s="570">
        <v>3</v>
      </c>
      <c r="M172" s="573">
        <v>82</v>
      </c>
      <c r="N172" s="573">
        <v>2.0499999999999998</v>
      </c>
      <c r="O172" s="570">
        <v>10</v>
      </c>
      <c r="P172" s="573">
        <v>89</v>
      </c>
      <c r="Q172" s="573">
        <v>2.2250000000000001</v>
      </c>
      <c r="R172" s="570">
        <v>13</v>
      </c>
      <c r="S172" s="573">
        <v>171</v>
      </c>
      <c r="T172" s="573">
        <v>4.2750000000000004</v>
      </c>
      <c r="U172" s="498"/>
    </row>
    <row r="173" spans="1:21" ht="15" thickBot="1" x14ac:dyDescent="0.35">
      <c r="A173" s="4" t="s">
        <v>3424</v>
      </c>
      <c r="B173" s="338" t="s">
        <v>195</v>
      </c>
      <c r="C173" s="339" t="s">
        <v>179</v>
      </c>
      <c r="D173" s="570">
        <v>9420</v>
      </c>
      <c r="E173" s="6">
        <v>8267</v>
      </c>
      <c r="F173" s="570">
        <v>7</v>
      </c>
      <c r="G173" s="573">
        <v>187</v>
      </c>
      <c r="H173" s="573">
        <v>4.6749999999999998</v>
      </c>
      <c r="I173" s="570">
        <v>2</v>
      </c>
      <c r="J173" s="573">
        <v>67.5</v>
      </c>
      <c r="K173" s="573">
        <v>1.6875</v>
      </c>
      <c r="L173" s="570">
        <v>9</v>
      </c>
      <c r="M173" s="573">
        <v>254</v>
      </c>
      <c r="N173" s="573">
        <v>6.35</v>
      </c>
      <c r="O173" s="570">
        <v>10</v>
      </c>
      <c r="P173" s="573">
        <v>233</v>
      </c>
      <c r="Q173" s="573">
        <v>5.8250000000000002</v>
      </c>
      <c r="R173" s="570">
        <v>19</v>
      </c>
      <c r="S173" s="573">
        <v>487</v>
      </c>
      <c r="T173" s="573">
        <v>12.175000000000001</v>
      </c>
      <c r="U173" s="498"/>
    </row>
    <row r="174" spans="1:21" ht="15" thickBot="1" x14ac:dyDescent="0.35">
      <c r="A174" s="4" t="s">
        <v>3425</v>
      </c>
      <c r="B174" s="338" t="s">
        <v>196</v>
      </c>
      <c r="C174" s="339" t="s">
        <v>179</v>
      </c>
      <c r="D174" s="570">
        <v>11862</v>
      </c>
      <c r="E174" s="6">
        <v>5750</v>
      </c>
      <c r="F174" s="570">
        <v>0</v>
      </c>
      <c r="G174" s="573">
        <v>0</v>
      </c>
      <c r="H174" s="573">
        <v>0</v>
      </c>
      <c r="I174" s="570">
        <v>4</v>
      </c>
      <c r="J174" s="573">
        <v>130</v>
      </c>
      <c r="K174" s="573">
        <v>3.25</v>
      </c>
      <c r="L174" s="570">
        <v>4</v>
      </c>
      <c r="M174" s="573">
        <v>130</v>
      </c>
      <c r="N174" s="573">
        <v>3.25</v>
      </c>
      <c r="O174" s="570">
        <v>3</v>
      </c>
      <c r="P174" s="573">
        <v>47</v>
      </c>
      <c r="Q174" s="573">
        <v>1.175</v>
      </c>
      <c r="R174" s="570">
        <v>7</v>
      </c>
      <c r="S174" s="573">
        <v>177</v>
      </c>
      <c r="T174" s="573">
        <v>4.4249999999999998</v>
      </c>
      <c r="U174" s="498"/>
    </row>
    <row r="175" spans="1:21" ht="15" thickBot="1" x14ac:dyDescent="0.35">
      <c r="A175" s="4" t="s">
        <v>3426</v>
      </c>
      <c r="B175" s="338" t="s">
        <v>197</v>
      </c>
      <c r="C175" s="339" t="s">
        <v>179</v>
      </c>
      <c r="D175" s="570">
        <v>10021</v>
      </c>
      <c r="E175" s="6">
        <v>2461</v>
      </c>
      <c r="F175" s="570">
        <v>0</v>
      </c>
      <c r="G175" s="573">
        <v>0</v>
      </c>
      <c r="H175" s="573">
        <v>0</v>
      </c>
      <c r="I175" s="570">
        <v>2</v>
      </c>
      <c r="J175" s="573">
        <v>62</v>
      </c>
      <c r="K175" s="573">
        <v>1.55</v>
      </c>
      <c r="L175" s="570">
        <v>2</v>
      </c>
      <c r="M175" s="573">
        <v>56</v>
      </c>
      <c r="N175" s="573">
        <v>1.4</v>
      </c>
      <c r="O175" s="570">
        <v>5</v>
      </c>
      <c r="P175" s="573">
        <v>60</v>
      </c>
      <c r="Q175" s="573">
        <v>1.5</v>
      </c>
      <c r="R175" s="570">
        <v>7</v>
      </c>
      <c r="S175" s="573">
        <v>116</v>
      </c>
      <c r="T175" s="573">
        <v>2.9</v>
      </c>
      <c r="U175" s="498"/>
    </row>
    <row r="176" spans="1:21" ht="15" thickBot="1" x14ac:dyDescent="0.35">
      <c r="A176" s="4" t="s">
        <v>3427</v>
      </c>
      <c r="B176" s="338" t="s">
        <v>198</v>
      </c>
      <c r="C176" s="339" t="s">
        <v>179</v>
      </c>
      <c r="D176" s="570">
        <v>7439</v>
      </c>
      <c r="E176" s="6">
        <v>5156</v>
      </c>
      <c r="F176" s="570">
        <v>1</v>
      </c>
      <c r="G176" s="573">
        <v>40</v>
      </c>
      <c r="H176" s="573">
        <v>1</v>
      </c>
      <c r="I176" s="570">
        <v>2</v>
      </c>
      <c r="J176" s="573">
        <v>52</v>
      </c>
      <c r="K176" s="573">
        <v>1.3</v>
      </c>
      <c r="L176" s="570">
        <v>3</v>
      </c>
      <c r="M176" s="573">
        <v>92</v>
      </c>
      <c r="N176" s="573">
        <v>2.2999999999999998</v>
      </c>
      <c r="O176" s="570">
        <v>4</v>
      </c>
      <c r="P176" s="573">
        <v>70</v>
      </c>
      <c r="Q176" s="573">
        <v>1.75</v>
      </c>
      <c r="R176" s="570">
        <v>7</v>
      </c>
      <c r="S176" s="573">
        <v>162</v>
      </c>
      <c r="T176" s="573">
        <v>4.05</v>
      </c>
      <c r="U176" s="498"/>
    </row>
    <row r="177" spans="1:21" ht="15" thickBot="1" x14ac:dyDescent="0.35">
      <c r="A177" s="4" t="s">
        <v>3428</v>
      </c>
      <c r="B177" s="338" t="s">
        <v>199</v>
      </c>
      <c r="C177" s="339" t="s">
        <v>179</v>
      </c>
      <c r="D177" s="570">
        <v>7392</v>
      </c>
      <c r="E177" s="6">
        <v>4430</v>
      </c>
      <c r="F177" s="570">
        <v>1</v>
      </c>
      <c r="G177" s="573">
        <v>40</v>
      </c>
      <c r="H177" s="573">
        <v>1</v>
      </c>
      <c r="I177" s="570">
        <v>0</v>
      </c>
      <c r="J177" s="571">
        <v>0</v>
      </c>
      <c r="K177" s="571">
        <v>0</v>
      </c>
      <c r="L177" s="570">
        <v>1</v>
      </c>
      <c r="M177" s="573">
        <v>40</v>
      </c>
      <c r="N177" s="573">
        <v>1</v>
      </c>
      <c r="O177" s="570">
        <v>7</v>
      </c>
      <c r="P177" s="573">
        <v>88</v>
      </c>
      <c r="Q177" s="573">
        <v>2.2000000000000002</v>
      </c>
      <c r="R177" s="570">
        <v>8</v>
      </c>
      <c r="S177" s="573">
        <v>128</v>
      </c>
      <c r="T177" s="573">
        <v>3.2</v>
      </c>
      <c r="U177" s="498"/>
    </row>
    <row r="178" spans="1:21" ht="15" thickBot="1" x14ac:dyDescent="0.35">
      <c r="A178" s="4" t="s">
        <v>3429</v>
      </c>
      <c r="B178" s="338" t="s">
        <v>200</v>
      </c>
      <c r="C178" s="339" t="s">
        <v>179</v>
      </c>
      <c r="D178" s="570">
        <v>7717</v>
      </c>
      <c r="E178" s="6">
        <v>3424</v>
      </c>
      <c r="F178" s="570">
        <v>1</v>
      </c>
      <c r="G178" s="573">
        <v>7.5</v>
      </c>
      <c r="H178" s="573">
        <v>0.1875</v>
      </c>
      <c r="I178" s="570">
        <v>3</v>
      </c>
      <c r="J178" s="573">
        <v>66</v>
      </c>
      <c r="K178" s="573">
        <v>1.65</v>
      </c>
      <c r="L178" s="570">
        <v>4</v>
      </c>
      <c r="M178" s="573">
        <v>73.5</v>
      </c>
      <c r="N178" s="573">
        <v>1.8374999999999999</v>
      </c>
      <c r="O178" s="570">
        <v>1</v>
      </c>
      <c r="P178" s="573">
        <v>7.5</v>
      </c>
      <c r="Q178" s="573">
        <v>0.1875</v>
      </c>
      <c r="R178" s="570">
        <v>5</v>
      </c>
      <c r="S178" s="573">
        <v>81</v>
      </c>
      <c r="T178" s="573">
        <v>2.0249999999999999</v>
      </c>
      <c r="U178" s="498"/>
    </row>
    <row r="179" spans="1:21" ht="15" thickBot="1" x14ac:dyDescent="0.35">
      <c r="A179" s="4" t="s">
        <v>3430</v>
      </c>
      <c r="B179" s="338" t="s">
        <v>201</v>
      </c>
      <c r="C179" s="339" t="s">
        <v>179</v>
      </c>
      <c r="D179" s="570">
        <v>7824</v>
      </c>
      <c r="E179" s="6">
        <v>8434</v>
      </c>
      <c r="F179" s="570">
        <v>1</v>
      </c>
      <c r="G179" s="573">
        <v>25</v>
      </c>
      <c r="H179" s="573">
        <v>0.625</v>
      </c>
      <c r="I179" s="570">
        <v>7</v>
      </c>
      <c r="J179" s="573">
        <v>175</v>
      </c>
      <c r="K179" s="573">
        <v>4.375</v>
      </c>
      <c r="L179" s="570">
        <v>8</v>
      </c>
      <c r="M179" s="573">
        <v>200</v>
      </c>
      <c r="N179" s="573">
        <v>5</v>
      </c>
      <c r="O179" s="570">
        <v>3</v>
      </c>
      <c r="P179" s="573">
        <v>20</v>
      </c>
      <c r="Q179" s="573">
        <v>0.5</v>
      </c>
      <c r="R179" s="570">
        <v>11</v>
      </c>
      <c r="S179" s="573">
        <v>220</v>
      </c>
      <c r="T179" s="573">
        <v>5.5</v>
      </c>
      <c r="U179" s="498"/>
    </row>
    <row r="180" spans="1:21" ht="15" thickBot="1" x14ac:dyDescent="0.35">
      <c r="A180" s="4" t="s">
        <v>3431</v>
      </c>
      <c r="B180" s="338" t="s">
        <v>202</v>
      </c>
      <c r="C180" s="339" t="s">
        <v>179</v>
      </c>
      <c r="D180" s="570">
        <v>9476</v>
      </c>
      <c r="E180" s="6">
        <v>3388</v>
      </c>
      <c r="F180" s="570">
        <v>0</v>
      </c>
      <c r="G180" s="573">
        <v>0</v>
      </c>
      <c r="H180" s="573">
        <v>0</v>
      </c>
      <c r="I180" s="570">
        <v>2</v>
      </c>
      <c r="J180" s="573">
        <v>60</v>
      </c>
      <c r="K180" s="573">
        <v>1.5</v>
      </c>
      <c r="L180" s="570">
        <v>2</v>
      </c>
      <c r="M180" s="573">
        <v>60</v>
      </c>
      <c r="N180" s="573">
        <v>1.5</v>
      </c>
      <c r="O180" s="570">
        <v>1</v>
      </c>
      <c r="P180" s="573">
        <v>10</v>
      </c>
      <c r="Q180" s="573">
        <v>0.25</v>
      </c>
      <c r="R180" s="570">
        <v>3</v>
      </c>
      <c r="S180" s="573">
        <v>70</v>
      </c>
      <c r="T180" s="573">
        <v>1.75</v>
      </c>
      <c r="U180" s="498"/>
    </row>
    <row r="181" spans="1:21" ht="15" thickBot="1" x14ac:dyDescent="0.35">
      <c r="A181" s="4" t="s">
        <v>3432</v>
      </c>
      <c r="B181" s="338" t="s">
        <v>203</v>
      </c>
      <c r="C181" s="339" t="s">
        <v>179</v>
      </c>
      <c r="D181" s="570">
        <v>10002</v>
      </c>
      <c r="E181" s="6">
        <v>4006</v>
      </c>
      <c r="F181" s="570">
        <v>2</v>
      </c>
      <c r="G181" s="573">
        <v>50</v>
      </c>
      <c r="H181" s="573">
        <v>1.25</v>
      </c>
      <c r="I181" s="570">
        <v>1</v>
      </c>
      <c r="J181" s="573">
        <v>20</v>
      </c>
      <c r="K181" s="573">
        <v>0.5</v>
      </c>
      <c r="L181" s="570">
        <v>3</v>
      </c>
      <c r="M181" s="573">
        <v>70</v>
      </c>
      <c r="N181" s="573">
        <v>1.75</v>
      </c>
      <c r="O181" s="570">
        <v>11</v>
      </c>
      <c r="P181" s="573">
        <v>116</v>
      </c>
      <c r="Q181" s="573">
        <v>2.9</v>
      </c>
      <c r="R181" s="570">
        <v>14</v>
      </c>
      <c r="S181" s="573">
        <v>186</v>
      </c>
      <c r="T181" s="573">
        <v>4.6500000000000004</v>
      </c>
      <c r="U181" s="498"/>
    </row>
    <row r="182" spans="1:21" ht="15" thickBot="1" x14ac:dyDescent="0.35">
      <c r="A182" s="4" t="s">
        <v>3433</v>
      </c>
      <c r="B182" s="338" t="s">
        <v>204</v>
      </c>
      <c r="C182" s="339" t="s">
        <v>179</v>
      </c>
      <c r="D182" s="570">
        <v>11239</v>
      </c>
      <c r="E182" s="6">
        <v>2925</v>
      </c>
      <c r="F182" s="570">
        <v>0</v>
      </c>
      <c r="G182" s="573">
        <v>0</v>
      </c>
      <c r="H182" s="573">
        <v>0</v>
      </c>
      <c r="I182" s="570">
        <v>1</v>
      </c>
      <c r="J182" s="573">
        <v>40</v>
      </c>
      <c r="K182" s="573">
        <v>1</v>
      </c>
      <c r="L182" s="570">
        <v>1</v>
      </c>
      <c r="M182" s="573">
        <v>40</v>
      </c>
      <c r="N182" s="573">
        <v>1</v>
      </c>
      <c r="O182" s="570">
        <v>5</v>
      </c>
      <c r="P182" s="573">
        <v>112</v>
      </c>
      <c r="Q182" s="573">
        <v>2.8</v>
      </c>
      <c r="R182" s="570">
        <v>6</v>
      </c>
      <c r="S182" s="573">
        <v>152</v>
      </c>
      <c r="T182" s="573">
        <v>3.8</v>
      </c>
      <c r="U182" s="498"/>
    </row>
    <row r="183" spans="1:21" ht="15" thickBot="1" x14ac:dyDescent="0.35">
      <c r="A183" s="4" t="s">
        <v>3434</v>
      </c>
      <c r="B183" s="338" t="s">
        <v>205</v>
      </c>
      <c r="C183" s="339" t="s">
        <v>179</v>
      </c>
      <c r="D183" s="570">
        <v>8891</v>
      </c>
      <c r="E183" s="6">
        <v>2673</v>
      </c>
      <c r="F183" s="570">
        <v>1</v>
      </c>
      <c r="G183" s="573">
        <v>42</v>
      </c>
      <c r="H183" s="573">
        <v>1.05</v>
      </c>
      <c r="I183" s="570">
        <v>3</v>
      </c>
      <c r="J183" s="573">
        <v>78</v>
      </c>
      <c r="K183" s="573">
        <v>1.95</v>
      </c>
      <c r="L183" s="570">
        <v>4</v>
      </c>
      <c r="M183" s="573">
        <v>130</v>
      </c>
      <c r="N183" s="573">
        <v>3.25</v>
      </c>
      <c r="O183" s="570">
        <v>6</v>
      </c>
      <c r="P183" s="573">
        <v>84</v>
      </c>
      <c r="Q183" s="573">
        <v>2.1</v>
      </c>
      <c r="R183" s="570">
        <v>10</v>
      </c>
      <c r="S183" s="573">
        <v>214</v>
      </c>
      <c r="T183" s="573">
        <v>5.35</v>
      </c>
      <c r="U183" s="498"/>
    </row>
    <row r="184" spans="1:21" ht="15" thickBot="1" x14ac:dyDescent="0.35">
      <c r="A184" s="4" t="s">
        <v>3407</v>
      </c>
      <c r="B184" s="338" t="s">
        <v>289</v>
      </c>
      <c r="C184" s="339" t="s">
        <v>179</v>
      </c>
      <c r="D184" s="570">
        <v>11639</v>
      </c>
      <c r="E184" s="6">
        <v>6247</v>
      </c>
      <c r="F184" s="570">
        <v>2</v>
      </c>
      <c r="G184" s="573">
        <v>60</v>
      </c>
      <c r="H184" s="573">
        <v>1.5</v>
      </c>
      <c r="I184" s="570">
        <v>2</v>
      </c>
      <c r="J184" s="573">
        <v>69.5</v>
      </c>
      <c r="K184" s="573">
        <v>1.7375</v>
      </c>
      <c r="L184" s="570">
        <v>4</v>
      </c>
      <c r="M184" s="573">
        <v>132</v>
      </c>
      <c r="N184" s="573">
        <v>3.3</v>
      </c>
      <c r="O184" s="570">
        <v>4</v>
      </c>
      <c r="P184" s="573">
        <v>85</v>
      </c>
      <c r="Q184" s="573">
        <v>2.125</v>
      </c>
      <c r="R184" s="570">
        <v>8</v>
      </c>
      <c r="S184" s="573">
        <v>217</v>
      </c>
      <c r="T184" s="573">
        <v>5.4249999999999998</v>
      </c>
      <c r="U184" s="498"/>
    </row>
    <row r="185" spans="1:21" ht="15" thickBot="1" x14ac:dyDescent="0.35">
      <c r="A185" s="4" t="s">
        <v>3435</v>
      </c>
      <c r="B185" s="338" t="s">
        <v>206</v>
      </c>
      <c r="C185" s="339" t="s">
        <v>179</v>
      </c>
      <c r="D185" s="570">
        <v>8133</v>
      </c>
      <c r="E185" s="6">
        <v>7235</v>
      </c>
      <c r="F185" s="570">
        <v>0</v>
      </c>
      <c r="G185" s="573">
        <v>0</v>
      </c>
      <c r="H185" s="573">
        <v>0</v>
      </c>
      <c r="I185" s="570">
        <v>3</v>
      </c>
      <c r="J185" s="573">
        <v>79</v>
      </c>
      <c r="K185" s="573">
        <v>1.9750000000000001</v>
      </c>
      <c r="L185" s="570">
        <v>3</v>
      </c>
      <c r="M185" s="573">
        <v>79</v>
      </c>
      <c r="N185" s="573">
        <v>1.9750000000000001</v>
      </c>
      <c r="O185" s="570">
        <v>4</v>
      </c>
      <c r="P185" s="573">
        <v>107</v>
      </c>
      <c r="Q185" s="573">
        <v>2.6749999999999998</v>
      </c>
      <c r="R185" s="570">
        <v>7</v>
      </c>
      <c r="S185" s="573">
        <v>186</v>
      </c>
      <c r="T185" s="573">
        <v>4.6500000000000004</v>
      </c>
      <c r="U185" s="498"/>
    </row>
    <row r="186" spans="1:21" ht="15" thickBot="1" x14ac:dyDescent="0.35">
      <c r="A186" s="4" t="s">
        <v>3436</v>
      </c>
      <c r="B186" s="338" t="s">
        <v>207</v>
      </c>
      <c r="C186" s="339" t="s">
        <v>179</v>
      </c>
      <c r="D186" s="570">
        <v>7135</v>
      </c>
      <c r="E186" s="6">
        <v>3410</v>
      </c>
      <c r="F186" s="570">
        <v>2</v>
      </c>
      <c r="G186" s="573">
        <v>60</v>
      </c>
      <c r="H186" s="573">
        <v>1.5</v>
      </c>
      <c r="I186" s="570">
        <v>1</v>
      </c>
      <c r="J186" s="573">
        <v>40</v>
      </c>
      <c r="K186" s="573">
        <v>1</v>
      </c>
      <c r="L186" s="570">
        <v>3</v>
      </c>
      <c r="M186" s="573">
        <v>100</v>
      </c>
      <c r="N186" s="573">
        <v>2.5</v>
      </c>
      <c r="O186" s="570">
        <v>3</v>
      </c>
      <c r="P186" s="573">
        <v>49</v>
      </c>
      <c r="Q186" s="573">
        <v>1.2250000000000001</v>
      </c>
      <c r="R186" s="570">
        <v>6</v>
      </c>
      <c r="S186" s="573">
        <v>149</v>
      </c>
      <c r="T186" s="573">
        <v>3.7250000000000001</v>
      </c>
      <c r="U186" s="498"/>
    </row>
    <row r="187" spans="1:21" ht="15" thickBot="1" x14ac:dyDescent="0.35">
      <c r="A187" s="4" t="s">
        <v>3437</v>
      </c>
      <c r="B187" s="338" t="s">
        <v>208</v>
      </c>
      <c r="C187" s="339" t="s">
        <v>179</v>
      </c>
      <c r="D187" s="570">
        <v>11870</v>
      </c>
      <c r="E187" s="6">
        <v>9729</v>
      </c>
      <c r="F187" s="570">
        <v>2</v>
      </c>
      <c r="G187" s="573">
        <v>47</v>
      </c>
      <c r="H187" s="573">
        <v>1.175</v>
      </c>
      <c r="I187" s="570">
        <v>0</v>
      </c>
      <c r="J187" s="573">
        <v>0</v>
      </c>
      <c r="K187" s="573">
        <v>0</v>
      </c>
      <c r="L187" s="570">
        <v>2</v>
      </c>
      <c r="M187" s="573">
        <v>47</v>
      </c>
      <c r="N187" s="573">
        <v>1.175</v>
      </c>
      <c r="O187" s="570">
        <v>8</v>
      </c>
      <c r="P187" s="573">
        <v>124</v>
      </c>
      <c r="Q187" s="573">
        <v>3.1</v>
      </c>
      <c r="R187" s="570">
        <v>10</v>
      </c>
      <c r="S187" s="573">
        <v>171</v>
      </c>
      <c r="T187" s="573">
        <v>4.2750000000000004</v>
      </c>
      <c r="U187" s="498"/>
    </row>
    <row r="188" spans="1:21" ht="15" thickBot="1" x14ac:dyDescent="0.35">
      <c r="A188" s="4" t="s">
        <v>3438</v>
      </c>
      <c r="B188" s="338" t="s">
        <v>209</v>
      </c>
      <c r="C188" s="339" t="s">
        <v>179</v>
      </c>
      <c r="D188" s="570">
        <v>8764</v>
      </c>
      <c r="E188" s="6">
        <v>4997</v>
      </c>
      <c r="F188" s="570">
        <v>3</v>
      </c>
      <c r="G188" s="573">
        <v>56</v>
      </c>
      <c r="H188" s="573">
        <v>1.4</v>
      </c>
      <c r="I188" s="570">
        <v>0</v>
      </c>
      <c r="J188" s="573">
        <v>0</v>
      </c>
      <c r="K188" s="573">
        <v>0</v>
      </c>
      <c r="L188" s="570">
        <v>3</v>
      </c>
      <c r="M188" s="573">
        <v>56</v>
      </c>
      <c r="N188" s="573">
        <v>1.4</v>
      </c>
      <c r="O188" s="570">
        <v>11</v>
      </c>
      <c r="P188" s="573">
        <v>224</v>
      </c>
      <c r="Q188" s="573">
        <v>5.6</v>
      </c>
      <c r="R188" s="570">
        <v>14</v>
      </c>
      <c r="S188" s="573">
        <v>280</v>
      </c>
      <c r="T188" s="573">
        <v>7</v>
      </c>
      <c r="U188" s="498"/>
    </row>
    <row r="189" spans="1:21" ht="15" thickBot="1" x14ac:dyDescent="0.35">
      <c r="A189" s="4" t="s">
        <v>3439</v>
      </c>
      <c r="B189" s="338" t="s">
        <v>210</v>
      </c>
      <c r="C189" s="339" t="s">
        <v>179</v>
      </c>
      <c r="D189" s="570">
        <v>8046</v>
      </c>
      <c r="E189" s="6">
        <v>2283</v>
      </c>
      <c r="F189" s="570">
        <v>0</v>
      </c>
      <c r="G189" s="573">
        <v>0</v>
      </c>
      <c r="H189" s="573">
        <v>0</v>
      </c>
      <c r="I189" s="570">
        <v>2</v>
      </c>
      <c r="J189" s="573">
        <v>80</v>
      </c>
      <c r="K189" s="573">
        <v>2</v>
      </c>
      <c r="L189" s="570">
        <v>2</v>
      </c>
      <c r="M189" s="573">
        <v>80</v>
      </c>
      <c r="N189" s="573">
        <v>2</v>
      </c>
      <c r="O189" s="570">
        <v>3</v>
      </c>
      <c r="P189" s="573">
        <v>25</v>
      </c>
      <c r="Q189" s="573">
        <v>0.625</v>
      </c>
      <c r="R189" s="570">
        <v>5</v>
      </c>
      <c r="S189" s="573">
        <v>105</v>
      </c>
      <c r="T189" s="573">
        <v>2.625</v>
      </c>
      <c r="U189" s="498"/>
    </row>
    <row r="190" spans="1:21" ht="15" thickBot="1" x14ac:dyDescent="0.35">
      <c r="A190" s="4" t="s">
        <v>3440</v>
      </c>
      <c r="B190" s="338" t="s">
        <v>211</v>
      </c>
      <c r="C190" s="339" t="s">
        <v>179</v>
      </c>
      <c r="D190" s="570">
        <v>9233</v>
      </c>
      <c r="E190" s="6">
        <v>5284</v>
      </c>
      <c r="F190" s="570">
        <v>0</v>
      </c>
      <c r="G190" s="573">
        <v>0</v>
      </c>
      <c r="H190" s="573">
        <v>0</v>
      </c>
      <c r="I190" s="570">
        <v>1</v>
      </c>
      <c r="J190" s="573">
        <v>40</v>
      </c>
      <c r="K190" s="573">
        <v>1</v>
      </c>
      <c r="L190" s="570">
        <v>1</v>
      </c>
      <c r="M190" s="573">
        <v>40</v>
      </c>
      <c r="N190" s="573">
        <v>1</v>
      </c>
      <c r="O190" s="570">
        <v>2</v>
      </c>
      <c r="P190" s="573">
        <v>44</v>
      </c>
      <c r="Q190" s="573">
        <v>1.1000000000000001</v>
      </c>
      <c r="R190" s="570">
        <v>3</v>
      </c>
      <c r="S190" s="573">
        <v>84</v>
      </c>
      <c r="T190" s="573">
        <v>2.1</v>
      </c>
      <c r="U190" s="498"/>
    </row>
    <row r="191" spans="1:21" ht="15" thickBot="1" x14ac:dyDescent="0.35">
      <c r="A191" s="4" t="s">
        <v>3441</v>
      </c>
      <c r="B191" s="338" t="s">
        <v>212</v>
      </c>
      <c r="C191" s="339" t="s">
        <v>179</v>
      </c>
      <c r="D191" s="570">
        <v>9533</v>
      </c>
      <c r="E191" s="6">
        <v>1577</v>
      </c>
      <c r="F191" s="570">
        <v>0</v>
      </c>
      <c r="G191" s="573">
        <v>0</v>
      </c>
      <c r="H191" s="573">
        <v>0</v>
      </c>
      <c r="I191" s="570">
        <v>1</v>
      </c>
      <c r="J191" s="573">
        <v>2</v>
      </c>
      <c r="K191" s="573">
        <v>0.05</v>
      </c>
      <c r="L191" s="570">
        <v>1</v>
      </c>
      <c r="M191" s="573">
        <v>2</v>
      </c>
      <c r="N191" s="573">
        <v>0.05</v>
      </c>
      <c r="O191" s="570">
        <v>2</v>
      </c>
      <c r="P191" s="573">
        <v>52.5</v>
      </c>
      <c r="Q191" s="573">
        <v>1.3125</v>
      </c>
      <c r="R191" s="570">
        <v>2</v>
      </c>
      <c r="S191" s="573">
        <v>54.5</v>
      </c>
      <c r="T191" s="573">
        <v>1.3625</v>
      </c>
      <c r="U191" s="498"/>
    </row>
    <row r="192" spans="1:21" ht="15" thickBot="1" x14ac:dyDescent="0.35">
      <c r="A192" s="4" t="s">
        <v>3442</v>
      </c>
      <c r="B192" s="338" t="s">
        <v>213</v>
      </c>
      <c r="C192" s="339" t="s">
        <v>179</v>
      </c>
      <c r="D192" s="570">
        <v>10470</v>
      </c>
      <c r="E192" s="6">
        <v>3758</v>
      </c>
      <c r="F192" s="570">
        <v>2</v>
      </c>
      <c r="G192" s="573">
        <v>80</v>
      </c>
      <c r="H192" s="573">
        <v>2</v>
      </c>
      <c r="I192" s="570">
        <v>0</v>
      </c>
      <c r="J192" s="573">
        <v>0</v>
      </c>
      <c r="K192" s="573">
        <v>0</v>
      </c>
      <c r="L192" s="570">
        <v>2</v>
      </c>
      <c r="M192" s="573">
        <v>80</v>
      </c>
      <c r="N192" s="573">
        <v>2</v>
      </c>
      <c r="O192" s="570">
        <v>6</v>
      </c>
      <c r="P192" s="573">
        <v>128</v>
      </c>
      <c r="Q192" s="573">
        <v>3.2</v>
      </c>
      <c r="R192" s="570">
        <v>8</v>
      </c>
      <c r="S192" s="573">
        <v>208</v>
      </c>
      <c r="T192" s="573">
        <v>5.2</v>
      </c>
      <c r="U192" s="498"/>
    </row>
    <row r="193" spans="1:21" ht="15" thickBot="1" x14ac:dyDescent="0.35">
      <c r="A193" s="4" t="s">
        <v>3443</v>
      </c>
      <c r="B193" s="338" t="s">
        <v>214</v>
      </c>
      <c r="C193" s="339" t="s">
        <v>179</v>
      </c>
      <c r="D193" s="570">
        <v>10360</v>
      </c>
      <c r="E193" s="6">
        <v>5811</v>
      </c>
      <c r="F193" s="570">
        <v>1</v>
      </c>
      <c r="G193" s="573">
        <v>30</v>
      </c>
      <c r="H193" s="573">
        <v>0.75</v>
      </c>
      <c r="I193" s="570">
        <v>3</v>
      </c>
      <c r="J193" s="573">
        <v>100</v>
      </c>
      <c r="K193" s="573">
        <v>2.5</v>
      </c>
      <c r="L193" s="570">
        <v>4</v>
      </c>
      <c r="M193" s="573">
        <v>130</v>
      </c>
      <c r="N193" s="573">
        <v>3.25</v>
      </c>
      <c r="O193" s="570">
        <v>2</v>
      </c>
      <c r="P193" s="573">
        <v>42</v>
      </c>
      <c r="Q193" s="573">
        <v>1.05</v>
      </c>
      <c r="R193" s="570">
        <v>6</v>
      </c>
      <c r="S193" s="573">
        <v>172</v>
      </c>
      <c r="T193" s="573">
        <v>4.3</v>
      </c>
      <c r="U193" s="498"/>
    </row>
    <row r="194" spans="1:21" ht="15" thickBot="1" x14ac:dyDescent="0.35">
      <c r="A194" s="4" t="s">
        <v>3444</v>
      </c>
      <c r="B194" s="338" t="s">
        <v>215</v>
      </c>
      <c r="C194" s="339" t="s">
        <v>179</v>
      </c>
      <c r="D194" s="570">
        <v>7312</v>
      </c>
      <c r="E194" s="6">
        <v>3231</v>
      </c>
      <c r="F194" s="570">
        <v>1</v>
      </c>
      <c r="G194" s="573">
        <v>40</v>
      </c>
      <c r="H194" s="573">
        <v>1</v>
      </c>
      <c r="I194" s="570">
        <v>1</v>
      </c>
      <c r="J194" s="573">
        <v>32</v>
      </c>
      <c r="K194" s="573">
        <v>0.8</v>
      </c>
      <c r="L194" s="570">
        <v>2</v>
      </c>
      <c r="M194" s="573">
        <v>72</v>
      </c>
      <c r="N194" s="573">
        <v>1.8</v>
      </c>
      <c r="O194" s="570">
        <v>7</v>
      </c>
      <c r="P194" s="573">
        <v>143</v>
      </c>
      <c r="Q194" s="573">
        <v>3.5750000000000002</v>
      </c>
      <c r="R194" s="570">
        <v>9</v>
      </c>
      <c r="S194" s="573">
        <v>215</v>
      </c>
      <c r="T194" s="573">
        <v>5.375</v>
      </c>
      <c r="U194" s="498"/>
    </row>
    <row r="195" spans="1:21" ht="15" thickBot="1" x14ac:dyDescent="0.35">
      <c r="A195" s="4" t="s">
        <v>3445</v>
      </c>
      <c r="B195" s="338" t="s">
        <v>218</v>
      </c>
      <c r="C195" s="339" t="s">
        <v>179</v>
      </c>
      <c r="D195" s="570">
        <v>8344</v>
      </c>
      <c r="E195" s="6">
        <v>2963</v>
      </c>
      <c r="F195" s="570">
        <v>0</v>
      </c>
      <c r="G195" s="573">
        <v>0</v>
      </c>
      <c r="H195" s="573">
        <v>0</v>
      </c>
      <c r="I195" s="570">
        <v>2</v>
      </c>
      <c r="J195" s="573">
        <v>79</v>
      </c>
      <c r="K195" s="573">
        <v>1.9750000000000001</v>
      </c>
      <c r="L195" s="570">
        <v>1</v>
      </c>
      <c r="M195" s="573">
        <v>79</v>
      </c>
      <c r="N195" s="573">
        <v>1.9750000000000001</v>
      </c>
      <c r="O195" s="570">
        <v>0</v>
      </c>
      <c r="P195" s="573">
        <v>0</v>
      </c>
      <c r="Q195" s="573">
        <v>0</v>
      </c>
      <c r="R195" s="570">
        <v>3</v>
      </c>
      <c r="S195" s="573">
        <v>79</v>
      </c>
      <c r="T195" s="573">
        <v>1.9750000000000001</v>
      </c>
      <c r="U195" s="498"/>
    </row>
    <row r="196" spans="1:21" ht="15" thickBot="1" x14ac:dyDescent="0.35">
      <c r="A196" s="4" t="s">
        <v>3446</v>
      </c>
      <c r="B196" s="338" t="s">
        <v>219</v>
      </c>
      <c r="C196" s="339" t="s">
        <v>179</v>
      </c>
      <c r="D196" s="570">
        <v>7424</v>
      </c>
      <c r="E196" s="6">
        <v>2753</v>
      </c>
      <c r="F196" s="570">
        <v>1</v>
      </c>
      <c r="G196" s="573">
        <v>30</v>
      </c>
      <c r="H196" s="573">
        <v>0.75</v>
      </c>
      <c r="I196" s="570">
        <v>1</v>
      </c>
      <c r="J196" s="573">
        <v>38</v>
      </c>
      <c r="K196" s="573">
        <v>0.95</v>
      </c>
      <c r="L196" s="570">
        <v>2</v>
      </c>
      <c r="M196" s="573">
        <v>68</v>
      </c>
      <c r="N196" s="573">
        <v>1.7</v>
      </c>
      <c r="O196" s="570">
        <v>7</v>
      </c>
      <c r="P196" s="573">
        <v>71</v>
      </c>
      <c r="Q196" s="573">
        <v>1.7749999999999999</v>
      </c>
      <c r="R196" s="570">
        <v>9</v>
      </c>
      <c r="S196" s="573">
        <v>139</v>
      </c>
      <c r="T196" s="573">
        <v>3.4750000000000001</v>
      </c>
      <c r="U196" s="498"/>
    </row>
    <row r="197" spans="1:21" ht="15" thickBot="1" x14ac:dyDescent="0.35">
      <c r="A197" s="4" t="s">
        <v>3447</v>
      </c>
      <c r="B197" s="338" t="s">
        <v>220</v>
      </c>
      <c r="C197" s="339" t="s">
        <v>179</v>
      </c>
      <c r="D197" s="570">
        <v>9765</v>
      </c>
      <c r="E197" s="6">
        <v>4521</v>
      </c>
      <c r="F197" s="570">
        <v>0</v>
      </c>
      <c r="G197" s="573">
        <v>0</v>
      </c>
      <c r="H197" s="573">
        <v>0</v>
      </c>
      <c r="I197" s="570">
        <v>4</v>
      </c>
      <c r="J197" s="573">
        <v>136</v>
      </c>
      <c r="K197" s="573">
        <v>3.4</v>
      </c>
      <c r="L197" s="570">
        <v>4</v>
      </c>
      <c r="M197" s="573">
        <v>136</v>
      </c>
      <c r="N197" s="573">
        <v>3.4</v>
      </c>
      <c r="O197" s="570">
        <v>5</v>
      </c>
      <c r="P197" s="573">
        <v>82</v>
      </c>
      <c r="Q197" s="573">
        <v>2.0499999999999998</v>
      </c>
      <c r="R197" s="570">
        <v>9</v>
      </c>
      <c r="S197" s="573">
        <v>218</v>
      </c>
      <c r="T197" s="573">
        <v>5.45</v>
      </c>
      <c r="U197" s="498"/>
    </row>
    <row r="198" spans="1:21" ht="15" thickBot="1" x14ac:dyDescent="0.35">
      <c r="A198" s="4" t="s">
        <v>3448</v>
      </c>
      <c r="B198" s="338" t="s">
        <v>221</v>
      </c>
      <c r="C198" s="339" t="s">
        <v>179</v>
      </c>
      <c r="D198" s="570">
        <v>9623</v>
      </c>
      <c r="E198" s="6">
        <v>2534</v>
      </c>
      <c r="F198" s="570">
        <v>0</v>
      </c>
      <c r="G198" s="573">
        <v>0</v>
      </c>
      <c r="H198" s="573">
        <v>0</v>
      </c>
      <c r="I198" s="570">
        <v>2</v>
      </c>
      <c r="J198" s="573">
        <v>66</v>
      </c>
      <c r="K198" s="573">
        <v>1.65</v>
      </c>
      <c r="L198" s="570">
        <v>2</v>
      </c>
      <c r="M198" s="573">
        <v>66</v>
      </c>
      <c r="N198" s="573">
        <v>1.65</v>
      </c>
      <c r="O198" s="570">
        <v>1</v>
      </c>
      <c r="P198" s="573">
        <v>20</v>
      </c>
      <c r="Q198" s="573">
        <v>0.5</v>
      </c>
      <c r="R198" s="570">
        <v>3</v>
      </c>
      <c r="S198" s="573">
        <v>86</v>
      </c>
      <c r="T198" s="573">
        <v>2.15</v>
      </c>
      <c r="U198" s="498"/>
    </row>
    <row r="199" spans="1:21" ht="15" thickBot="1" x14ac:dyDescent="0.35">
      <c r="A199" s="4" t="s">
        <v>3449</v>
      </c>
      <c r="B199" s="338" t="s">
        <v>222</v>
      </c>
      <c r="C199" s="339" t="s">
        <v>179</v>
      </c>
      <c r="D199" s="570">
        <v>7656</v>
      </c>
      <c r="E199" s="6">
        <v>2614</v>
      </c>
      <c r="F199" s="570">
        <v>0</v>
      </c>
      <c r="G199" s="573">
        <v>0</v>
      </c>
      <c r="H199" s="573">
        <v>0</v>
      </c>
      <c r="I199" s="570">
        <v>3</v>
      </c>
      <c r="J199" s="573">
        <v>72</v>
      </c>
      <c r="K199" s="573">
        <v>1.8</v>
      </c>
      <c r="L199" s="570">
        <v>3</v>
      </c>
      <c r="M199" s="573">
        <v>72</v>
      </c>
      <c r="N199" s="573">
        <v>1.8</v>
      </c>
      <c r="O199" s="570">
        <v>0</v>
      </c>
      <c r="P199" s="573">
        <v>0</v>
      </c>
      <c r="Q199" s="573">
        <v>0</v>
      </c>
      <c r="R199" s="570">
        <v>3</v>
      </c>
      <c r="S199" s="573">
        <v>72</v>
      </c>
      <c r="T199" s="573">
        <v>1.8</v>
      </c>
      <c r="U199" s="498"/>
    </row>
    <row r="200" spans="1:21" ht="15" thickBot="1" x14ac:dyDescent="0.35">
      <c r="A200" s="4" t="s">
        <v>3450</v>
      </c>
      <c r="B200" s="338" t="s">
        <v>223</v>
      </c>
      <c r="C200" s="339" t="s">
        <v>179</v>
      </c>
      <c r="D200" s="570">
        <v>8354</v>
      </c>
      <c r="E200" s="6">
        <v>5589</v>
      </c>
      <c r="F200" s="570">
        <v>0</v>
      </c>
      <c r="G200" s="573">
        <v>0</v>
      </c>
      <c r="H200" s="573">
        <v>0</v>
      </c>
      <c r="I200" s="570">
        <v>1</v>
      </c>
      <c r="J200" s="573">
        <v>40</v>
      </c>
      <c r="K200" s="573">
        <v>1</v>
      </c>
      <c r="L200" s="570">
        <v>1</v>
      </c>
      <c r="M200" s="573">
        <v>40</v>
      </c>
      <c r="N200" s="573">
        <v>1</v>
      </c>
      <c r="O200" s="570">
        <v>7</v>
      </c>
      <c r="P200" s="573">
        <v>170</v>
      </c>
      <c r="Q200" s="573">
        <v>4.25</v>
      </c>
      <c r="R200" s="570">
        <v>8</v>
      </c>
      <c r="S200" s="573">
        <v>210</v>
      </c>
      <c r="T200" s="573">
        <v>5.25</v>
      </c>
      <c r="U200" s="498"/>
    </row>
    <row r="201" spans="1:21" ht="15" thickBot="1" x14ac:dyDescent="0.35">
      <c r="A201" s="4" t="s">
        <v>3451</v>
      </c>
      <c r="B201" s="338" t="s">
        <v>224</v>
      </c>
      <c r="C201" s="339" t="s">
        <v>179</v>
      </c>
      <c r="D201" s="570">
        <v>8640</v>
      </c>
      <c r="E201" s="6">
        <v>3263</v>
      </c>
      <c r="F201" s="570">
        <v>1</v>
      </c>
      <c r="G201" s="573">
        <v>40</v>
      </c>
      <c r="H201" s="573">
        <v>1</v>
      </c>
      <c r="I201" s="570">
        <v>0</v>
      </c>
      <c r="J201" s="573">
        <v>0</v>
      </c>
      <c r="K201" s="573">
        <v>0</v>
      </c>
      <c r="L201" s="570">
        <v>1</v>
      </c>
      <c r="M201" s="573">
        <v>40</v>
      </c>
      <c r="N201" s="573">
        <v>1</v>
      </c>
      <c r="O201" s="570">
        <v>2</v>
      </c>
      <c r="P201" s="573">
        <v>40</v>
      </c>
      <c r="Q201" s="573">
        <v>1</v>
      </c>
      <c r="R201" s="570">
        <v>3</v>
      </c>
      <c r="S201" s="573">
        <v>80</v>
      </c>
      <c r="T201" s="573">
        <v>2</v>
      </c>
      <c r="U201" s="498"/>
    </row>
    <row r="202" spans="1:21" ht="15" thickBot="1" x14ac:dyDescent="0.35">
      <c r="A202" s="4" t="s">
        <v>3452</v>
      </c>
      <c r="B202" s="338" t="s">
        <v>225</v>
      </c>
      <c r="C202" s="339" t="s">
        <v>179</v>
      </c>
      <c r="D202" s="570">
        <v>9969</v>
      </c>
      <c r="E202" s="6">
        <v>9846</v>
      </c>
      <c r="F202" s="570">
        <v>2</v>
      </c>
      <c r="G202" s="573">
        <v>70</v>
      </c>
      <c r="H202" s="573">
        <v>1.75</v>
      </c>
      <c r="I202" s="570">
        <v>1</v>
      </c>
      <c r="J202" s="573">
        <v>30</v>
      </c>
      <c r="K202" s="573">
        <v>0.75</v>
      </c>
      <c r="L202" s="570">
        <v>3</v>
      </c>
      <c r="M202" s="573">
        <v>100</v>
      </c>
      <c r="N202" s="573">
        <v>2.5</v>
      </c>
      <c r="O202" s="570">
        <v>9</v>
      </c>
      <c r="P202" s="573">
        <v>203</v>
      </c>
      <c r="Q202" s="573">
        <v>5.0750000000000002</v>
      </c>
      <c r="R202" s="570">
        <v>12</v>
      </c>
      <c r="S202" s="573">
        <v>303</v>
      </c>
      <c r="T202" s="573">
        <v>7.5750000000000002</v>
      </c>
      <c r="U202" s="498"/>
    </row>
    <row r="203" spans="1:21" ht="15" thickBot="1" x14ac:dyDescent="0.35">
      <c r="A203" s="4" t="s">
        <v>3453</v>
      </c>
      <c r="B203" s="338" t="s">
        <v>226</v>
      </c>
      <c r="C203" s="339" t="s">
        <v>179</v>
      </c>
      <c r="D203" s="570">
        <v>7034</v>
      </c>
      <c r="E203" s="6">
        <v>4864</v>
      </c>
      <c r="F203" s="570">
        <v>1</v>
      </c>
      <c r="G203" s="573">
        <v>35.5</v>
      </c>
      <c r="H203" s="573">
        <v>0.88749999999999996</v>
      </c>
      <c r="I203" s="570">
        <v>4</v>
      </c>
      <c r="J203" s="573">
        <v>80</v>
      </c>
      <c r="K203" s="573">
        <v>2</v>
      </c>
      <c r="L203" s="570">
        <v>5</v>
      </c>
      <c r="M203" s="573">
        <v>115.5</v>
      </c>
      <c r="N203" s="573">
        <v>2.8875000000000002</v>
      </c>
      <c r="O203" s="570">
        <v>1</v>
      </c>
      <c r="P203" s="573">
        <v>12</v>
      </c>
      <c r="Q203" s="573">
        <v>0.3</v>
      </c>
      <c r="R203" s="570">
        <v>6</v>
      </c>
      <c r="S203" s="573">
        <v>127.5</v>
      </c>
      <c r="T203" s="573">
        <v>3.1875</v>
      </c>
      <c r="U203" s="498"/>
    </row>
    <row r="204" spans="1:21" ht="15" thickBot="1" x14ac:dyDescent="0.35">
      <c r="A204" s="4" t="s">
        <v>3454</v>
      </c>
      <c r="B204" s="338" t="s">
        <v>227</v>
      </c>
      <c r="C204" s="339" t="s">
        <v>179</v>
      </c>
      <c r="D204" s="570">
        <v>8833</v>
      </c>
      <c r="E204" s="6">
        <v>5597</v>
      </c>
      <c r="F204" s="570">
        <v>2</v>
      </c>
      <c r="G204" s="573">
        <v>44</v>
      </c>
      <c r="H204" s="573">
        <v>1.1000000000000001</v>
      </c>
      <c r="I204" s="570">
        <v>1</v>
      </c>
      <c r="J204" s="573">
        <v>40</v>
      </c>
      <c r="K204" s="573">
        <v>1</v>
      </c>
      <c r="L204" s="570">
        <v>3</v>
      </c>
      <c r="M204" s="573">
        <v>84</v>
      </c>
      <c r="N204" s="573">
        <v>2.1</v>
      </c>
      <c r="O204" s="570">
        <v>5</v>
      </c>
      <c r="P204" s="573">
        <v>120</v>
      </c>
      <c r="Q204" s="573">
        <v>3</v>
      </c>
      <c r="R204" s="570">
        <v>8</v>
      </c>
      <c r="S204" s="573">
        <v>204</v>
      </c>
      <c r="T204" s="573">
        <v>5.0999999999999996</v>
      </c>
      <c r="U204" s="498"/>
    </row>
    <row r="205" spans="1:21" ht="15" thickBot="1" x14ac:dyDescent="0.35">
      <c r="A205" s="4" t="s">
        <v>3455</v>
      </c>
      <c r="B205" s="338" t="s">
        <v>228</v>
      </c>
      <c r="C205" s="339" t="s">
        <v>179</v>
      </c>
      <c r="D205" s="570">
        <v>7431</v>
      </c>
      <c r="E205" s="6">
        <v>4399</v>
      </c>
      <c r="F205" s="570">
        <v>0</v>
      </c>
      <c r="G205" s="573">
        <v>0</v>
      </c>
      <c r="H205" s="573">
        <v>0</v>
      </c>
      <c r="I205" s="570">
        <v>2</v>
      </c>
      <c r="J205" s="573">
        <v>80</v>
      </c>
      <c r="K205" s="573">
        <v>2</v>
      </c>
      <c r="L205" s="570">
        <v>2</v>
      </c>
      <c r="M205" s="573">
        <v>80</v>
      </c>
      <c r="N205" s="573">
        <v>2</v>
      </c>
      <c r="O205" s="570">
        <v>7</v>
      </c>
      <c r="P205" s="573">
        <v>90</v>
      </c>
      <c r="Q205" s="573">
        <v>2.25</v>
      </c>
      <c r="R205" s="570">
        <v>9</v>
      </c>
      <c r="S205" s="573">
        <v>170</v>
      </c>
      <c r="T205" s="573">
        <v>4.25</v>
      </c>
      <c r="U205" s="498"/>
    </row>
    <row r="206" spans="1:21" ht="15" thickBot="1" x14ac:dyDescent="0.35">
      <c r="A206" s="4" t="s">
        <v>3456</v>
      </c>
      <c r="B206" s="338" t="s">
        <v>229</v>
      </c>
      <c r="C206" s="339" t="s">
        <v>179</v>
      </c>
      <c r="D206" s="570">
        <v>11503</v>
      </c>
      <c r="E206" s="6">
        <v>9948</v>
      </c>
      <c r="F206" s="570">
        <v>2</v>
      </c>
      <c r="G206" s="573">
        <v>72</v>
      </c>
      <c r="H206" s="573">
        <v>1.8</v>
      </c>
      <c r="I206" s="570">
        <v>0</v>
      </c>
      <c r="J206" s="573">
        <v>0</v>
      </c>
      <c r="K206" s="573">
        <v>0</v>
      </c>
      <c r="L206" s="570">
        <v>2</v>
      </c>
      <c r="M206" s="573">
        <v>72</v>
      </c>
      <c r="N206" s="573">
        <v>1.8</v>
      </c>
      <c r="O206" s="570">
        <v>11</v>
      </c>
      <c r="P206" s="573">
        <v>197</v>
      </c>
      <c r="Q206" s="573">
        <v>4.9249999999999998</v>
      </c>
      <c r="R206" s="570">
        <v>13</v>
      </c>
      <c r="S206" s="573">
        <v>269</v>
      </c>
      <c r="T206" s="573">
        <v>6.7249999999999996</v>
      </c>
      <c r="U206" s="498"/>
    </row>
    <row r="207" spans="1:21" ht="15" thickBot="1" x14ac:dyDescent="0.35">
      <c r="A207" s="4" t="s">
        <v>3457</v>
      </c>
      <c r="B207" s="338" t="s">
        <v>230</v>
      </c>
      <c r="C207" s="339" t="s">
        <v>179</v>
      </c>
      <c r="D207" s="570">
        <v>8891</v>
      </c>
      <c r="E207" s="6">
        <v>6594</v>
      </c>
      <c r="F207" s="570">
        <v>2</v>
      </c>
      <c r="G207" s="573">
        <v>80</v>
      </c>
      <c r="H207" s="573">
        <v>2</v>
      </c>
      <c r="I207" s="570">
        <v>3</v>
      </c>
      <c r="J207" s="573">
        <v>80</v>
      </c>
      <c r="K207" s="573">
        <v>2</v>
      </c>
      <c r="L207" s="570">
        <v>5</v>
      </c>
      <c r="M207" s="573">
        <v>161</v>
      </c>
      <c r="N207" s="573">
        <v>4.0250000000000004</v>
      </c>
      <c r="O207" s="570">
        <v>6</v>
      </c>
      <c r="P207" s="573">
        <v>50</v>
      </c>
      <c r="Q207" s="573">
        <v>1.25</v>
      </c>
      <c r="R207" s="570">
        <v>11</v>
      </c>
      <c r="S207" s="573">
        <v>211</v>
      </c>
      <c r="T207" s="573">
        <v>5.2750000000000004</v>
      </c>
      <c r="U207" s="498"/>
    </row>
    <row r="208" spans="1:21" ht="15" thickBot="1" x14ac:dyDescent="0.35">
      <c r="A208" s="4" t="s">
        <v>3458</v>
      </c>
      <c r="B208" s="338" t="s">
        <v>231</v>
      </c>
      <c r="C208" s="339" t="s">
        <v>179</v>
      </c>
      <c r="D208" s="570">
        <v>8150</v>
      </c>
      <c r="E208" s="6">
        <v>8557</v>
      </c>
      <c r="F208" s="570">
        <v>1</v>
      </c>
      <c r="G208" s="573">
        <v>35</v>
      </c>
      <c r="H208" s="573">
        <v>0.875</v>
      </c>
      <c r="I208" s="570">
        <v>1</v>
      </c>
      <c r="J208" s="573">
        <v>26</v>
      </c>
      <c r="K208" s="573">
        <v>0.65</v>
      </c>
      <c r="L208" s="570">
        <v>2</v>
      </c>
      <c r="M208" s="573">
        <v>61</v>
      </c>
      <c r="N208" s="573">
        <v>1.5249999999999999</v>
      </c>
      <c r="O208" s="570">
        <v>2</v>
      </c>
      <c r="P208" s="573">
        <v>37</v>
      </c>
      <c r="Q208" s="573">
        <v>0.92500000000000004</v>
      </c>
      <c r="R208" s="570">
        <v>4</v>
      </c>
      <c r="S208" s="573">
        <v>98</v>
      </c>
      <c r="T208" s="573">
        <v>2.4500000000000002</v>
      </c>
      <c r="U208" s="498"/>
    </row>
    <row r="209" spans="1:21" ht="15" thickBot="1" x14ac:dyDescent="0.35">
      <c r="A209" s="4" t="s">
        <v>3459</v>
      </c>
      <c r="B209" s="338" t="s">
        <v>232</v>
      </c>
      <c r="C209" s="339" t="s">
        <v>179</v>
      </c>
      <c r="D209" s="570">
        <v>7580</v>
      </c>
      <c r="E209" s="6">
        <v>3867</v>
      </c>
      <c r="F209" s="570">
        <v>2</v>
      </c>
      <c r="G209" s="573">
        <v>56</v>
      </c>
      <c r="H209" s="573">
        <v>1.4</v>
      </c>
      <c r="I209" s="570">
        <v>3</v>
      </c>
      <c r="J209" s="573">
        <v>90</v>
      </c>
      <c r="K209" s="573">
        <v>2.25</v>
      </c>
      <c r="L209" s="570">
        <v>5</v>
      </c>
      <c r="M209" s="573">
        <v>136</v>
      </c>
      <c r="N209" s="573">
        <v>3.4</v>
      </c>
      <c r="O209" s="570">
        <v>7</v>
      </c>
      <c r="P209" s="573">
        <v>127</v>
      </c>
      <c r="Q209" s="573">
        <v>3.1749999999999998</v>
      </c>
      <c r="R209" s="570">
        <v>12</v>
      </c>
      <c r="S209" s="573">
        <v>263</v>
      </c>
      <c r="T209" s="573">
        <v>6.5750000000000002</v>
      </c>
      <c r="U209" s="498"/>
    </row>
    <row r="210" spans="1:21" ht="15" thickBot="1" x14ac:dyDescent="0.35">
      <c r="A210" s="4" t="s">
        <v>3460</v>
      </c>
      <c r="B210" s="338" t="s">
        <v>233</v>
      </c>
      <c r="C210" s="339" t="s">
        <v>179</v>
      </c>
      <c r="D210" s="570">
        <v>11480</v>
      </c>
      <c r="E210" s="6">
        <v>6243</v>
      </c>
      <c r="F210" s="570">
        <v>2</v>
      </c>
      <c r="G210" s="573">
        <v>80</v>
      </c>
      <c r="H210" s="573">
        <v>2</v>
      </c>
      <c r="I210" s="570">
        <v>2</v>
      </c>
      <c r="J210" s="573">
        <v>80</v>
      </c>
      <c r="K210" s="573">
        <v>2</v>
      </c>
      <c r="L210" s="570">
        <v>4</v>
      </c>
      <c r="M210" s="573">
        <v>160</v>
      </c>
      <c r="N210" s="573">
        <v>4</v>
      </c>
      <c r="O210" s="570">
        <v>9</v>
      </c>
      <c r="P210" s="573">
        <v>110</v>
      </c>
      <c r="Q210" s="573">
        <v>2.75</v>
      </c>
      <c r="R210" s="570">
        <v>13</v>
      </c>
      <c r="S210" s="573">
        <v>270</v>
      </c>
      <c r="T210" s="573">
        <v>6.75</v>
      </c>
      <c r="U210" s="498"/>
    </row>
    <row r="211" spans="1:21" ht="15" thickBot="1" x14ac:dyDescent="0.35">
      <c r="A211" s="4" t="s">
        <v>3461</v>
      </c>
      <c r="B211" s="338" t="s">
        <v>234</v>
      </c>
      <c r="C211" s="339" t="s">
        <v>179</v>
      </c>
      <c r="D211" s="570">
        <v>7798</v>
      </c>
      <c r="E211" s="6">
        <v>3450</v>
      </c>
      <c r="F211" s="570">
        <v>0</v>
      </c>
      <c r="G211" s="573">
        <v>0</v>
      </c>
      <c r="H211" s="573">
        <v>0</v>
      </c>
      <c r="I211" s="570">
        <v>3</v>
      </c>
      <c r="J211" s="573">
        <v>90</v>
      </c>
      <c r="K211" s="573">
        <v>2.25</v>
      </c>
      <c r="L211" s="570">
        <v>3</v>
      </c>
      <c r="M211" s="573">
        <v>86</v>
      </c>
      <c r="N211" s="573">
        <v>2.15</v>
      </c>
      <c r="O211" s="570">
        <v>5</v>
      </c>
      <c r="P211" s="573">
        <v>91</v>
      </c>
      <c r="Q211" s="573">
        <v>2.2749999999999999</v>
      </c>
      <c r="R211" s="570">
        <v>8</v>
      </c>
      <c r="S211" s="573">
        <v>175</v>
      </c>
      <c r="T211" s="573">
        <v>4.375</v>
      </c>
      <c r="U211" s="498"/>
    </row>
    <row r="212" spans="1:21" ht="15" thickBot="1" x14ac:dyDescent="0.35">
      <c r="A212" s="4" t="s">
        <v>3462</v>
      </c>
      <c r="B212" s="338" t="s">
        <v>235</v>
      </c>
      <c r="C212" s="339" t="s">
        <v>179</v>
      </c>
      <c r="D212" s="570">
        <v>7357</v>
      </c>
      <c r="E212" s="6">
        <v>2197</v>
      </c>
      <c r="F212" s="570">
        <v>0</v>
      </c>
      <c r="G212" s="573">
        <v>0</v>
      </c>
      <c r="H212" s="573">
        <v>0</v>
      </c>
      <c r="I212" s="570">
        <v>5</v>
      </c>
      <c r="J212" s="573">
        <v>134</v>
      </c>
      <c r="K212" s="573">
        <v>3.35</v>
      </c>
      <c r="L212" s="570">
        <v>5</v>
      </c>
      <c r="M212" s="573">
        <v>134</v>
      </c>
      <c r="N212" s="573">
        <v>3.35</v>
      </c>
      <c r="O212" s="570">
        <v>1</v>
      </c>
      <c r="P212" s="573">
        <v>14</v>
      </c>
      <c r="Q212" s="573">
        <v>0.35</v>
      </c>
      <c r="R212" s="570">
        <v>6</v>
      </c>
      <c r="S212" s="573">
        <v>148</v>
      </c>
      <c r="T212" s="573">
        <v>3.7</v>
      </c>
      <c r="U212" s="498"/>
    </row>
    <row r="213" spans="1:21" ht="15" thickBot="1" x14ac:dyDescent="0.35">
      <c r="A213" s="4" t="s">
        <v>3463</v>
      </c>
      <c r="B213" s="338" t="s">
        <v>236</v>
      </c>
      <c r="C213" s="339" t="s">
        <v>179</v>
      </c>
      <c r="D213" s="570">
        <v>7103</v>
      </c>
      <c r="E213" s="6">
        <v>3738</v>
      </c>
      <c r="F213" s="570">
        <v>0</v>
      </c>
      <c r="G213" s="573">
        <v>0</v>
      </c>
      <c r="H213" s="573">
        <v>0</v>
      </c>
      <c r="I213" s="570">
        <v>1</v>
      </c>
      <c r="J213" s="573">
        <v>40</v>
      </c>
      <c r="K213" s="573">
        <v>1</v>
      </c>
      <c r="L213" s="570">
        <v>1</v>
      </c>
      <c r="M213" s="573">
        <v>40</v>
      </c>
      <c r="N213" s="573">
        <v>1</v>
      </c>
      <c r="O213" s="570">
        <v>15</v>
      </c>
      <c r="P213" s="573">
        <v>174</v>
      </c>
      <c r="Q213" s="573">
        <v>4.3499999999999996</v>
      </c>
      <c r="R213" s="570">
        <v>16</v>
      </c>
      <c r="S213" s="573">
        <v>214</v>
      </c>
      <c r="T213" s="573">
        <v>5.35</v>
      </c>
      <c r="U213" s="498"/>
    </row>
    <row r="214" spans="1:21" ht="15" thickBot="1" x14ac:dyDescent="0.35">
      <c r="A214" s="4" t="s">
        <v>3464</v>
      </c>
      <c r="B214" s="338" t="s">
        <v>237</v>
      </c>
      <c r="C214" s="339" t="s">
        <v>179</v>
      </c>
      <c r="D214" s="570">
        <v>10017</v>
      </c>
      <c r="E214" s="6">
        <v>6912</v>
      </c>
      <c r="F214" s="570">
        <v>0</v>
      </c>
      <c r="G214" s="573">
        <v>0</v>
      </c>
      <c r="H214" s="573">
        <v>0</v>
      </c>
      <c r="I214" s="570">
        <v>3</v>
      </c>
      <c r="J214" s="573">
        <v>110</v>
      </c>
      <c r="K214" s="573">
        <v>2.75</v>
      </c>
      <c r="L214" s="570">
        <v>3</v>
      </c>
      <c r="M214" s="573">
        <v>101</v>
      </c>
      <c r="N214" s="573">
        <v>2.5249999999999999</v>
      </c>
      <c r="O214" s="570">
        <v>5</v>
      </c>
      <c r="P214" s="573">
        <v>102</v>
      </c>
      <c r="Q214" s="573">
        <v>2.5499999999999998</v>
      </c>
      <c r="R214" s="570">
        <v>9</v>
      </c>
      <c r="S214" s="573">
        <v>203</v>
      </c>
      <c r="T214" s="573">
        <v>5.0750000000000002</v>
      </c>
      <c r="U214" s="498"/>
    </row>
    <row r="215" spans="1:21" ht="15" thickBot="1" x14ac:dyDescent="0.35">
      <c r="A215" s="4" t="s">
        <v>3465</v>
      </c>
      <c r="B215" s="338" t="s">
        <v>238</v>
      </c>
      <c r="C215" s="339" t="s">
        <v>179</v>
      </c>
      <c r="D215" s="570">
        <v>7272</v>
      </c>
      <c r="E215" s="6">
        <v>2570</v>
      </c>
      <c r="F215" s="570">
        <v>0</v>
      </c>
      <c r="G215" s="573">
        <v>0</v>
      </c>
      <c r="H215" s="573">
        <v>0</v>
      </c>
      <c r="I215" s="570">
        <v>0</v>
      </c>
      <c r="J215" s="573">
        <v>0</v>
      </c>
      <c r="K215" s="573">
        <v>0</v>
      </c>
      <c r="L215" s="570">
        <v>0</v>
      </c>
      <c r="M215" s="573">
        <v>0</v>
      </c>
      <c r="N215" s="573">
        <v>0</v>
      </c>
      <c r="O215" s="570">
        <v>6</v>
      </c>
      <c r="P215" s="573">
        <v>144</v>
      </c>
      <c r="Q215" s="573">
        <v>3.6</v>
      </c>
      <c r="R215" s="570">
        <v>6</v>
      </c>
      <c r="S215" s="573">
        <v>144</v>
      </c>
      <c r="T215" s="573">
        <v>3.6</v>
      </c>
      <c r="U215" s="498"/>
    </row>
    <row r="216" spans="1:21" ht="15" thickBot="1" x14ac:dyDescent="0.35">
      <c r="A216" s="4" t="s">
        <v>3466</v>
      </c>
      <c r="B216" s="338" t="s">
        <v>239</v>
      </c>
      <c r="C216" s="339" t="s">
        <v>179</v>
      </c>
      <c r="D216" s="570">
        <v>11377</v>
      </c>
      <c r="E216" s="6">
        <v>3715</v>
      </c>
      <c r="F216" s="570">
        <v>0</v>
      </c>
      <c r="G216" s="573">
        <v>0</v>
      </c>
      <c r="H216" s="573">
        <v>0</v>
      </c>
      <c r="I216" s="570">
        <v>1</v>
      </c>
      <c r="J216" s="573">
        <v>35</v>
      </c>
      <c r="K216" s="573">
        <v>0.875</v>
      </c>
      <c r="L216" s="570">
        <v>1</v>
      </c>
      <c r="M216" s="573">
        <v>35</v>
      </c>
      <c r="N216" s="573">
        <v>0.875</v>
      </c>
      <c r="O216" s="570">
        <v>10</v>
      </c>
      <c r="P216" s="573">
        <v>196</v>
      </c>
      <c r="Q216" s="573">
        <v>4.9000000000000004</v>
      </c>
      <c r="R216" s="570">
        <v>11</v>
      </c>
      <c r="S216" s="573">
        <v>231</v>
      </c>
      <c r="T216" s="573">
        <v>5.7750000000000004</v>
      </c>
      <c r="U216" s="498"/>
    </row>
    <row r="217" spans="1:21" ht="15" thickBot="1" x14ac:dyDescent="0.35">
      <c r="A217" s="4" t="s">
        <v>3467</v>
      </c>
      <c r="B217" s="338" t="s">
        <v>240</v>
      </c>
      <c r="C217" s="339" t="s">
        <v>179</v>
      </c>
      <c r="D217" s="570">
        <v>8386</v>
      </c>
      <c r="E217" s="6">
        <v>6855</v>
      </c>
      <c r="F217" s="570">
        <v>2</v>
      </c>
      <c r="G217" s="573">
        <v>50</v>
      </c>
      <c r="H217" s="573">
        <v>1.25</v>
      </c>
      <c r="I217" s="570">
        <v>9</v>
      </c>
      <c r="J217" s="573">
        <v>169</v>
      </c>
      <c r="K217" s="573">
        <v>4.2249999999999996</v>
      </c>
      <c r="L217" s="570">
        <v>11</v>
      </c>
      <c r="M217" s="573">
        <v>219</v>
      </c>
      <c r="N217" s="573">
        <v>5.4749999999999996</v>
      </c>
      <c r="O217" s="570">
        <v>6</v>
      </c>
      <c r="P217" s="573">
        <v>53</v>
      </c>
      <c r="Q217" s="573">
        <v>1.325</v>
      </c>
      <c r="R217" s="570">
        <v>17</v>
      </c>
      <c r="S217" s="573">
        <v>272</v>
      </c>
      <c r="T217" s="573">
        <v>6.8</v>
      </c>
      <c r="U217" s="498"/>
    </row>
    <row r="218" spans="1:21" ht="15" thickBot="1" x14ac:dyDescent="0.35">
      <c r="A218" s="4" t="s">
        <v>3468</v>
      </c>
      <c r="B218" s="338" t="s">
        <v>241</v>
      </c>
      <c r="C218" s="339" t="s">
        <v>179</v>
      </c>
      <c r="D218" s="570">
        <v>9110</v>
      </c>
      <c r="E218" s="6">
        <v>2858</v>
      </c>
      <c r="F218" s="570">
        <v>0</v>
      </c>
      <c r="G218" s="573">
        <v>0</v>
      </c>
      <c r="H218" s="573">
        <v>0</v>
      </c>
      <c r="I218" s="570">
        <v>6</v>
      </c>
      <c r="J218" s="573">
        <v>140</v>
      </c>
      <c r="K218" s="573">
        <v>3.5</v>
      </c>
      <c r="L218" s="570">
        <v>6</v>
      </c>
      <c r="M218" s="573">
        <v>140</v>
      </c>
      <c r="N218" s="573">
        <v>3.5</v>
      </c>
      <c r="O218" s="570">
        <v>6</v>
      </c>
      <c r="P218" s="573">
        <v>27</v>
      </c>
      <c r="Q218" s="573">
        <v>0.67500000000000004</v>
      </c>
      <c r="R218" s="570">
        <v>12</v>
      </c>
      <c r="S218" s="573">
        <v>167</v>
      </c>
      <c r="T218" s="573">
        <v>4.1749999999999998</v>
      </c>
      <c r="U218" s="498"/>
    </row>
    <row r="219" spans="1:21" ht="15" thickBot="1" x14ac:dyDescent="0.35">
      <c r="A219" s="4" t="s">
        <v>3469</v>
      </c>
      <c r="B219" s="338" t="s">
        <v>242</v>
      </c>
      <c r="C219" s="339" t="s">
        <v>179</v>
      </c>
      <c r="D219" s="570">
        <v>9645</v>
      </c>
      <c r="E219" s="6">
        <v>5495</v>
      </c>
      <c r="F219" s="570">
        <v>1</v>
      </c>
      <c r="G219" s="573">
        <v>40</v>
      </c>
      <c r="H219" s="573">
        <v>1</v>
      </c>
      <c r="I219" s="570">
        <v>0</v>
      </c>
      <c r="J219" s="573">
        <v>0</v>
      </c>
      <c r="K219" s="573">
        <v>0</v>
      </c>
      <c r="L219" s="570">
        <v>1</v>
      </c>
      <c r="M219" s="573">
        <v>40</v>
      </c>
      <c r="N219" s="573">
        <v>1</v>
      </c>
      <c r="O219" s="570">
        <v>8</v>
      </c>
      <c r="P219" s="573">
        <v>222.5</v>
      </c>
      <c r="Q219" s="573">
        <v>5.5625</v>
      </c>
      <c r="R219" s="570">
        <v>9</v>
      </c>
      <c r="S219" s="573">
        <v>262.5</v>
      </c>
      <c r="T219" s="573">
        <v>6.5625</v>
      </c>
      <c r="U219" s="498"/>
    </row>
    <row r="220" spans="1:21" ht="15" thickBot="1" x14ac:dyDescent="0.35">
      <c r="A220" s="4" t="s">
        <v>3470</v>
      </c>
      <c r="B220" s="338" t="s">
        <v>243</v>
      </c>
      <c r="C220" s="339" t="s">
        <v>179</v>
      </c>
      <c r="D220" s="570">
        <v>9301</v>
      </c>
      <c r="E220" s="6">
        <v>4990</v>
      </c>
      <c r="F220" s="570">
        <v>1</v>
      </c>
      <c r="G220" s="573">
        <v>40</v>
      </c>
      <c r="H220" s="573">
        <v>1</v>
      </c>
      <c r="I220" s="500" t="s">
        <v>34</v>
      </c>
      <c r="J220" s="571">
        <v>0</v>
      </c>
      <c r="K220" s="571">
        <v>0</v>
      </c>
      <c r="L220" s="570">
        <v>1</v>
      </c>
      <c r="M220" s="573">
        <v>40</v>
      </c>
      <c r="N220" s="573">
        <v>1</v>
      </c>
      <c r="O220" s="570">
        <v>4</v>
      </c>
      <c r="P220" s="573">
        <v>150</v>
      </c>
      <c r="Q220" s="573">
        <v>3.75</v>
      </c>
      <c r="R220" s="570">
        <v>5</v>
      </c>
      <c r="S220" s="573">
        <v>190</v>
      </c>
      <c r="T220" s="573">
        <v>4.75</v>
      </c>
      <c r="U220" s="498"/>
    </row>
    <row r="221" spans="1:21" ht="15" thickBot="1" x14ac:dyDescent="0.35">
      <c r="A221" s="4" t="s">
        <v>3471</v>
      </c>
      <c r="B221" s="338" t="s">
        <v>244</v>
      </c>
      <c r="C221" s="339" t="s">
        <v>179</v>
      </c>
      <c r="D221" s="570">
        <v>7851</v>
      </c>
      <c r="E221" s="6">
        <v>2236</v>
      </c>
      <c r="F221" s="570">
        <v>0</v>
      </c>
      <c r="G221" s="573">
        <v>0</v>
      </c>
      <c r="H221" s="573">
        <v>0</v>
      </c>
      <c r="I221" s="570">
        <v>1</v>
      </c>
      <c r="J221" s="573">
        <v>40</v>
      </c>
      <c r="K221" s="573">
        <v>1</v>
      </c>
      <c r="L221" s="570">
        <v>1</v>
      </c>
      <c r="M221" s="573">
        <v>40</v>
      </c>
      <c r="N221" s="573">
        <v>1</v>
      </c>
      <c r="O221" s="570">
        <v>5</v>
      </c>
      <c r="P221" s="573">
        <v>113</v>
      </c>
      <c r="Q221" s="573">
        <v>2.8250000000000002</v>
      </c>
      <c r="R221" s="570">
        <v>6</v>
      </c>
      <c r="S221" s="573">
        <v>153</v>
      </c>
      <c r="T221" s="573">
        <v>3.8250000000000002</v>
      </c>
      <c r="U221" s="498"/>
    </row>
    <row r="222" spans="1:21" ht="15" thickBot="1" x14ac:dyDescent="0.35">
      <c r="A222" s="4" t="s">
        <v>3472</v>
      </c>
      <c r="B222" s="338" t="s">
        <v>245</v>
      </c>
      <c r="C222" s="339" t="s">
        <v>179</v>
      </c>
      <c r="D222" s="570">
        <v>10250</v>
      </c>
      <c r="E222" s="6">
        <v>4395</v>
      </c>
      <c r="F222" s="570">
        <v>1</v>
      </c>
      <c r="G222" s="573">
        <v>40</v>
      </c>
      <c r="H222" s="573">
        <v>1</v>
      </c>
      <c r="I222" s="570">
        <v>0</v>
      </c>
      <c r="J222" s="573">
        <v>0</v>
      </c>
      <c r="K222" s="573">
        <v>0</v>
      </c>
      <c r="L222" s="570">
        <v>1</v>
      </c>
      <c r="M222" s="573">
        <v>40</v>
      </c>
      <c r="N222" s="573">
        <v>1</v>
      </c>
      <c r="O222" s="570">
        <v>8</v>
      </c>
      <c r="P222" s="573">
        <v>201</v>
      </c>
      <c r="Q222" s="573">
        <v>5.0250000000000004</v>
      </c>
      <c r="R222" s="570">
        <v>9</v>
      </c>
      <c r="S222" s="573">
        <v>241</v>
      </c>
      <c r="T222" s="573">
        <v>6.0250000000000004</v>
      </c>
      <c r="U222" s="498"/>
    </row>
    <row r="223" spans="1:21" ht="15" thickBot="1" x14ac:dyDescent="0.35">
      <c r="A223" s="4" t="s">
        <v>3473</v>
      </c>
      <c r="B223" s="338" t="s">
        <v>246</v>
      </c>
      <c r="C223" s="339" t="s">
        <v>179</v>
      </c>
      <c r="D223" s="570">
        <v>10662</v>
      </c>
      <c r="E223" s="6">
        <v>5153</v>
      </c>
      <c r="F223" s="570">
        <v>1</v>
      </c>
      <c r="G223" s="573">
        <v>40</v>
      </c>
      <c r="H223" s="573">
        <v>1</v>
      </c>
      <c r="I223" s="570">
        <v>2</v>
      </c>
      <c r="J223" s="573">
        <v>55</v>
      </c>
      <c r="K223" s="573">
        <v>1.375</v>
      </c>
      <c r="L223" s="570">
        <v>3</v>
      </c>
      <c r="M223" s="573">
        <v>95</v>
      </c>
      <c r="N223" s="573">
        <v>2.375</v>
      </c>
      <c r="O223" s="570">
        <v>1</v>
      </c>
      <c r="P223" s="573">
        <v>10</v>
      </c>
      <c r="Q223" s="573">
        <v>0.25</v>
      </c>
      <c r="R223" s="570">
        <v>4</v>
      </c>
      <c r="S223" s="573">
        <v>105</v>
      </c>
      <c r="T223" s="573">
        <v>2.625</v>
      </c>
      <c r="U223" s="498"/>
    </row>
    <row r="224" spans="1:21" ht="15" thickBot="1" x14ac:dyDescent="0.35">
      <c r="A224" s="4" t="s">
        <v>3474</v>
      </c>
      <c r="B224" s="338" t="s">
        <v>247</v>
      </c>
      <c r="C224" s="339" t="s">
        <v>179</v>
      </c>
      <c r="D224" s="570">
        <v>11985</v>
      </c>
      <c r="E224" s="6">
        <v>13092</v>
      </c>
      <c r="F224" s="570">
        <v>0</v>
      </c>
      <c r="G224" s="573">
        <v>0</v>
      </c>
      <c r="H224" s="573">
        <v>0</v>
      </c>
      <c r="I224" s="570">
        <v>2</v>
      </c>
      <c r="J224" s="573">
        <v>80</v>
      </c>
      <c r="K224" s="573">
        <v>2</v>
      </c>
      <c r="L224" s="570">
        <v>2</v>
      </c>
      <c r="M224" s="573">
        <v>80</v>
      </c>
      <c r="N224" s="573">
        <v>2</v>
      </c>
      <c r="O224" s="570">
        <v>8</v>
      </c>
      <c r="P224" s="573">
        <v>141</v>
      </c>
      <c r="Q224" s="573">
        <v>3.5249999999999999</v>
      </c>
      <c r="R224" s="570">
        <v>10</v>
      </c>
      <c r="S224" s="573">
        <v>221</v>
      </c>
      <c r="T224" s="573">
        <v>5.5250000000000004</v>
      </c>
      <c r="U224" s="498"/>
    </row>
    <row r="225" spans="1:21" ht="15" thickBot="1" x14ac:dyDescent="0.35">
      <c r="A225" s="4" t="s">
        <v>3475</v>
      </c>
      <c r="B225" s="338" t="s">
        <v>248</v>
      </c>
      <c r="C225" s="339" t="s">
        <v>179</v>
      </c>
      <c r="D225" s="570">
        <v>8147</v>
      </c>
      <c r="E225" s="6">
        <v>7608</v>
      </c>
      <c r="F225" s="570">
        <v>0</v>
      </c>
      <c r="G225" s="573">
        <v>0</v>
      </c>
      <c r="H225" s="573">
        <v>0</v>
      </c>
      <c r="I225" s="570">
        <v>6</v>
      </c>
      <c r="J225" s="573">
        <v>112</v>
      </c>
      <c r="K225" s="573">
        <v>2.8</v>
      </c>
      <c r="L225" s="570">
        <v>6</v>
      </c>
      <c r="M225" s="573">
        <v>112</v>
      </c>
      <c r="N225" s="573">
        <v>2.8</v>
      </c>
      <c r="O225" s="570">
        <v>1</v>
      </c>
      <c r="P225" s="573">
        <v>4</v>
      </c>
      <c r="Q225" s="573">
        <v>0.1</v>
      </c>
      <c r="R225" s="570">
        <v>7</v>
      </c>
      <c r="S225" s="573">
        <v>116</v>
      </c>
      <c r="T225" s="573">
        <v>2.9</v>
      </c>
      <c r="U225" s="498"/>
    </row>
    <row r="226" spans="1:21" ht="15" thickBot="1" x14ac:dyDescent="0.35">
      <c r="A226" s="4" t="s">
        <v>3476</v>
      </c>
      <c r="B226" s="338" t="s">
        <v>249</v>
      </c>
      <c r="C226" s="339" t="s">
        <v>179</v>
      </c>
      <c r="D226" s="570">
        <v>9714</v>
      </c>
      <c r="E226" s="6">
        <v>3996</v>
      </c>
      <c r="F226" s="570">
        <v>0</v>
      </c>
      <c r="G226" s="573">
        <v>0</v>
      </c>
      <c r="H226" s="573">
        <v>0</v>
      </c>
      <c r="I226" s="570">
        <v>0</v>
      </c>
      <c r="J226" s="573">
        <v>80</v>
      </c>
      <c r="K226" s="573">
        <v>2</v>
      </c>
      <c r="L226" s="570">
        <v>2</v>
      </c>
      <c r="M226" s="573">
        <v>80</v>
      </c>
      <c r="N226" s="573">
        <v>2</v>
      </c>
      <c r="O226" s="570">
        <v>4</v>
      </c>
      <c r="P226" s="573">
        <v>81.5</v>
      </c>
      <c r="Q226" s="573">
        <v>2.0375000000000001</v>
      </c>
      <c r="R226" s="570">
        <v>6</v>
      </c>
      <c r="S226" s="573">
        <v>161.5</v>
      </c>
      <c r="T226" s="573">
        <v>4.0374999999999996</v>
      </c>
      <c r="U226" s="498"/>
    </row>
    <row r="227" spans="1:21" ht="15" thickBot="1" x14ac:dyDescent="0.35">
      <c r="A227" s="4" t="s">
        <v>3477</v>
      </c>
      <c r="B227" s="338" t="s">
        <v>250</v>
      </c>
      <c r="C227" s="339" t="s">
        <v>179</v>
      </c>
      <c r="D227" s="570">
        <v>9514</v>
      </c>
      <c r="E227" s="6">
        <v>11868</v>
      </c>
      <c r="F227" s="570">
        <v>0</v>
      </c>
      <c r="G227" s="573">
        <v>0</v>
      </c>
      <c r="H227" s="573">
        <v>0</v>
      </c>
      <c r="I227" s="570">
        <v>1</v>
      </c>
      <c r="J227" s="573">
        <v>40</v>
      </c>
      <c r="K227" s="573">
        <v>1</v>
      </c>
      <c r="L227" s="570">
        <v>1</v>
      </c>
      <c r="M227" s="573">
        <v>40</v>
      </c>
      <c r="N227" s="573">
        <v>1</v>
      </c>
      <c r="O227" s="570">
        <v>2</v>
      </c>
      <c r="P227" s="573">
        <v>40</v>
      </c>
      <c r="Q227" s="573">
        <v>1</v>
      </c>
      <c r="R227" s="570">
        <v>4</v>
      </c>
      <c r="S227" s="573">
        <v>80</v>
      </c>
      <c r="T227" s="573">
        <v>2</v>
      </c>
      <c r="U227" s="498"/>
    </row>
    <row r="228" spans="1:21" ht="15" thickBot="1" x14ac:dyDescent="0.35">
      <c r="A228" s="4" t="s">
        <v>3478</v>
      </c>
      <c r="B228" s="338" t="s">
        <v>251</v>
      </c>
      <c r="C228" s="339" t="s">
        <v>179</v>
      </c>
      <c r="D228" s="570">
        <v>10251</v>
      </c>
      <c r="E228" s="6">
        <v>6738</v>
      </c>
      <c r="F228" s="570">
        <v>1</v>
      </c>
      <c r="G228" s="573">
        <v>40</v>
      </c>
      <c r="H228" s="573">
        <v>1</v>
      </c>
      <c r="I228" s="570">
        <v>0</v>
      </c>
      <c r="J228" s="573">
        <v>0</v>
      </c>
      <c r="K228" s="573">
        <v>0</v>
      </c>
      <c r="L228" s="570">
        <v>1</v>
      </c>
      <c r="M228" s="573">
        <v>40</v>
      </c>
      <c r="N228" s="573">
        <v>1</v>
      </c>
      <c r="O228" s="570">
        <v>7</v>
      </c>
      <c r="P228" s="573">
        <v>131</v>
      </c>
      <c r="Q228" s="573">
        <v>3.2749999999999999</v>
      </c>
      <c r="R228" s="570">
        <v>8</v>
      </c>
      <c r="S228" s="573">
        <v>171</v>
      </c>
      <c r="T228" s="573">
        <v>4.2750000000000004</v>
      </c>
      <c r="U228" s="498"/>
    </row>
    <row r="229" spans="1:21" ht="15" thickBot="1" x14ac:dyDescent="0.35">
      <c r="A229" s="4" t="s">
        <v>3479</v>
      </c>
      <c r="B229" s="338" t="s">
        <v>252</v>
      </c>
      <c r="C229" s="339" t="s">
        <v>179</v>
      </c>
      <c r="D229" s="570">
        <v>7370</v>
      </c>
      <c r="E229" s="6">
        <v>4818</v>
      </c>
      <c r="F229" s="570">
        <v>0</v>
      </c>
      <c r="G229" s="573">
        <v>0</v>
      </c>
      <c r="H229" s="573">
        <v>0</v>
      </c>
      <c r="I229" s="570">
        <v>1</v>
      </c>
      <c r="J229" s="573">
        <v>40</v>
      </c>
      <c r="K229" s="573">
        <v>1</v>
      </c>
      <c r="L229" s="570">
        <v>1</v>
      </c>
      <c r="M229" s="573">
        <v>40</v>
      </c>
      <c r="N229" s="573">
        <v>1</v>
      </c>
      <c r="O229" s="570">
        <v>7</v>
      </c>
      <c r="P229" s="573">
        <v>223</v>
      </c>
      <c r="Q229" s="573">
        <v>5.5750000000000002</v>
      </c>
      <c r="R229" s="570">
        <v>7</v>
      </c>
      <c r="S229" s="573">
        <v>263</v>
      </c>
      <c r="T229" s="573">
        <v>6.5750000000000002</v>
      </c>
      <c r="U229" s="498"/>
    </row>
    <row r="230" spans="1:21" ht="15" thickBot="1" x14ac:dyDescent="0.35">
      <c r="A230" s="4" t="s">
        <v>3480</v>
      </c>
      <c r="B230" s="338" t="s">
        <v>253</v>
      </c>
      <c r="C230" s="339" t="s">
        <v>179</v>
      </c>
      <c r="D230" s="570">
        <v>8533</v>
      </c>
      <c r="E230" s="6">
        <v>2945</v>
      </c>
      <c r="F230" s="570">
        <v>0</v>
      </c>
      <c r="G230" s="573">
        <v>0</v>
      </c>
      <c r="H230" s="573">
        <v>0</v>
      </c>
      <c r="I230" s="570">
        <v>9</v>
      </c>
      <c r="J230" s="573">
        <v>360</v>
      </c>
      <c r="K230" s="573">
        <v>9</v>
      </c>
      <c r="L230" s="570">
        <v>9</v>
      </c>
      <c r="M230" s="573">
        <v>360</v>
      </c>
      <c r="N230" s="573">
        <v>9</v>
      </c>
      <c r="O230" s="570">
        <v>0</v>
      </c>
      <c r="P230" s="573">
        <v>0</v>
      </c>
      <c r="Q230" s="573">
        <v>0</v>
      </c>
      <c r="R230" s="570">
        <v>9</v>
      </c>
      <c r="S230" s="573">
        <v>360</v>
      </c>
      <c r="T230" s="573">
        <v>9</v>
      </c>
      <c r="U230" s="498"/>
    </row>
    <row r="231" spans="1:21" ht="15" thickBot="1" x14ac:dyDescent="0.35">
      <c r="A231" s="4" t="s">
        <v>3481</v>
      </c>
      <c r="B231" s="338" t="s">
        <v>254</v>
      </c>
      <c r="C231" s="339" t="s">
        <v>179</v>
      </c>
      <c r="D231" s="570">
        <v>11811</v>
      </c>
      <c r="E231" s="6">
        <v>3947</v>
      </c>
      <c r="F231" s="570">
        <v>1</v>
      </c>
      <c r="G231" s="573">
        <v>40</v>
      </c>
      <c r="H231" s="573">
        <v>1</v>
      </c>
      <c r="I231" s="570">
        <v>4</v>
      </c>
      <c r="J231" s="573">
        <v>111</v>
      </c>
      <c r="K231" s="573">
        <v>2.7749999999999999</v>
      </c>
      <c r="L231" s="570">
        <v>5</v>
      </c>
      <c r="M231" s="573">
        <v>151</v>
      </c>
      <c r="N231" s="573">
        <v>3.7749999999999999</v>
      </c>
      <c r="O231" s="570">
        <v>7</v>
      </c>
      <c r="P231" s="573">
        <v>113</v>
      </c>
      <c r="Q231" s="573">
        <v>2.8250000000000002</v>
      </c>
      <c r="R231" s="570">
        <v>12</v>
      </c>
      <c r="S231" s="573">
        <v>264</v>
      </c>
      <c r="T231" s="573">
        <v>6.6</v>
      </c>
      <c r="U231" s="498"/>
    </row>
    <row r="232" spans="1:21" ht="15" thickBot="1" x14ac:dyDescent="0.35">
      <c r="A232" s="4" t="s">
        <v>3482</v>
      </c>
      <c r="B232" s="338" t="s">
        <v>255</v>
      </c>
      <c r="C232" s="339" t="s">
        <v>179</v>
      </c>
      <c r="D232" s="570">
        <v>10014</v>
      </c>
      <c r="E232" s="6">
        <v>7432</v>
      </c>
      <c r="F232" s="570">
        <v>1</v>
      </c>
      <c r="G232" s="573">
        <v>30</v>
      </c>
      <c r="H232" s="573">
        <v>0.75</v>
      </c>
      <c r="I232" s="570">
        <v>0</v>
      </c>
      <c r="J232" s="573">
        <v>0</v>
      </c>
      <c r="K232" s="573">
        <v>0</v>
      </c>
      <c r="L232" s="570">
        <v>1</v>
      </c>
      <c r="M232" s="573">
        <v>30</v>
      </c>
      <c r="N232" s="573">
        <v>0.75</v>
      </c>
      <c r="O232" s="570">
        <v>6</v>
      </c>
      <c r="P232" s="573">
        <v>93.5</v>
      </c>
      <c r="Q232" s="573">
        <v>2.3374999999999999</v>
      </c>
      <c r="R232" s="570">
        <v>7</v>
      </c>
      <c r="S232" s="573">
        <v>123.5</v>
      </c>
      <c r="T232" s="573">
        <v>3.0874999999999999</v>
      </c>
      <c r="U232" s="498"/>
    </row>
    <row r="233" spans="1:21" x14ac:dyDescent="0.3">
      <c r="A233"/>
      <c r="B233" s="636" t="s">
        <v>3560</v>
      </c>
      <c r="C233" s="387"/>
      <c r="D233" s="575">
        <f>SUM(D157:D232)</f>
        <v>703831</v>
      </c>
      <c r="E233" s="575">
        <f t="shared" ref="E233:T233" si="4">SUM(E157:E232)</f>
        <v>397787</v>
      </c>
      <c r="F233" s="575">
        <f t="shared" si="4"/>
        <v>66</v>
      </c>
      <c r="G233" s="575">
        <f t="shared" si="4"/>
        <v>2126</v>
      </c>
      <c r="H233" s="575">
        <f t="shared" si="4"/>
        <v>53.150000000000006</v>
      </c>
      <c r="I233" s="575">
        <f t="shared" si="4"/>
        <v>161</v>
      </c>
      <c r="J233" s="575">
        <f t="shared" si="4"/>
        <v>5016.5</v>
      </c>
      <c r="K233" s="575">
        <f t="shared" si="4"/>
        <v>125.41249999999999</v>
      </c>
      <c r="L233" s="575">
        <f t="shared" si="4"/>
        <v>228</v>
      </c>
      <c r="M233" s="575">
        <f t="shared" si="4"/>
        <v>7126.5</v>
      </c>
      <c r="N233" s="575">
        <f t="shared" si="4"/>
        <v>178.16250000000002</v>
      </c>
      <c r="O233" s="575">
        <f t="shared" si="4"/>
        <v>410</v>
      </c>
      <c r="P233" s="575">
        <f t="shared" si="4"/>
        <v>7311.25</v>
      </c>
      <c r="Q233" s="575">
        <f t="shared" si="4"/>
        <v>182.78124999999997</v>
      </c>
      <c r="R233" s="575">
        <f t="shared" si="4"/>
        <v>639</v>
      </c>
      <c r="S233" s="575">
        <f t="shared" si="4"/>
        <v>14435.75</v>
      </c>
      <c r="T233" s="576">
        <f t="shared" si="4"/>
        <v>360.89374999999995</v>
      </c>
      <c r="U233" s="498"/>
    </row>
    <row r="234" spans="1:21" ht="15" thickBot="1" x14ac:dyDescent="0.35">
      <c r="A234"/>
      <c r="B234" s="637" t="s">
        <v>3561</v>
      </c>
      <c r="C234" s="399"/>
      <c r="D234" s="577">
        <f>D233/76</f>
        <v>9260.9342105263149</v>
      </c>
      <c r="E234" s="577">
        <f>E233/76</f>
        <v>5234.0394736842109</v>
      </c>
      <c r="F234" s="650">
        <f t="shared" ref="F234:T234" si="5">F233/76</f>
        <v>0.86842105263157898</v>
      </c>
      <c r="G234" s="650">
        <f t="shared" si="5"/>
        <v>27.973684210526315</v>
      </c>
      <c r="H234" s="650">
        <f t="shared" si="5"/>
        <v>0.69934210526315799</v>
      </c>
      <c r="I234" s="650">
        <f t="shared" si="5"/>
        <v>2.1184210526315788</v>
      </c>
      <c r="J234" s="650">
        <f t="shared" si="5"/>
        <v>66.006578947368425</v>
      </c>
      <c r="K234" s="650">
        <f t="shared" si="5"/>
        <v>1.6501644736842105</v>
      </c>
      <c r="L234" s="650">
        <f t="shared" si="5"/>
        <v>3</v>
      </c>
      <c r="M234" s="650">
        <f t="shared" si="5"/>
        <v>93.76973684210526</v>
      </c>
      <c r="N234" s="650">
        <f t="shared" si="5"/>
        <v>2.3442434210526319</v>
      </c>
      <c r="O234" s="650">
        <f t="shared" si="5"/>
        <v>5.3947368421052628</v>
      </c>
      <c r="P234" s="650">
        <f t="shared" si="5"/>
        <v>96.200657894736835</v>
      </c>
      <c r="Q234" s="650">
        <f t="shared" si="5"/>
        <v>2.4050164473684208</v>
      </c>
      <c r="R234" s="650">
        <f t="shared" si="5"/>
        <v>8.4078947368421044</v>
      </c>
      <c r="S234" s="650">
        <f t="shared" si="5"/>
        <v>189.94407894736841</v>
      </c>
      <c r="T234" s="651">
        <f t="shared" si="5"/>
        <v>4.7486019736842096</v>
      </c>
      <c r="U234" s="498"/>
    </row>
    <row r="235" spans="1:21" ht="15" thickBot="1" x14ac:dyDescent="0.35">
      <c r="A235"/>
      <c r="B235" s="639"/>
      <c r="C235" s="336"/>
      <c r="D235" s="574"/>
      <c r="E235" s="26"/>
      <c r="F235" s="574"/>
      <c r="G235" s="583"/>
      <c r="H235" s="583"/>
      <c r="I235" s="574"/>
      <c r="J235" s="583"/>
      <c r="K235" s="583"/>
      <c r="L235" s="574"/>
      <c r="M235" s="583"/>
      <c r="N235" s="583"/>
      <c r="O235" s="574"/>
      <c r="P235" s="583"/>
      <c r="Q235" s="583"/>
      <c r="R235" s="574"/>
      <c r="S235" s="583"/>
      <c r="T235" s="583"/>
      <c r="U235" s="498"/>
    </row>
    <row r="236" spans="1:21" ht="15" thickBot="1" x14ac:dyDescent="0.35">
      <c r="A236" s="4" t="s">
        <v>3332</v>
      </c>
      <c r="B236" s="466" t="s">
        <v>256</v>
      </c>
      <c r="C236" s="339" t="s">
        <v>257</v>
      </c>
      <c r="D236" s="570">
        <v>21133</v>
      </c>
      <c r="E236" s="41">
        <v>5359</v>
      </c>
      <c r="F236" s="570">
        <v>3</v>
      </c>
      <c r="G236" s="573">
        <v>120</v>
      </c>
      <c r="H236" s="573">
        <v>3</v>
      </c>
      <c r="I236" s="570">
        <v>0</v>
      </c>
      <c r="J236" s="573">
        <v>0</v>
      </c>
      <c r="K236" s="573">
        <v>0</v>
      </c>
      <c r="L236" s="570">
        <v>3</v>
      </c>
      <c r="M236" s="573">
        <v>120</v>
      </c>
      <c r="N236" s="573">
        <v>3</v>
      </c>
      <c r="O236" s="570">
        <v>7</v>
      </c>
      <c r="P236" s="573">
        <v>156</v>
      </c>
      <c r="Q236" s="573">
        <v>3.9</v>
      </c>
      <c r="R236" s="570">
        <v>10</v>
      </c>
      <c r="S236" s="573">
        <v>276</v>
      </c>
      <c r="T236" s="573">
        <v>6.9</v>
      </c>
      <c r="U236" s="498"/>
    </row>
    <row r="237" spans="1:21" ht="15" thickBot="1" x14ac:dyDescent="0.35">
      <c r="A237" s="4" t="s">
        <v>3333</v>
      </c>
      <c r="B237" s="338" t="s">
        <v>258</v>
      </c>
      <c r="C237" s="339" t="s">
        <v>257</v>
      </c>
      <c r="D237" s="570">
        <v>13741</v>
      </c>
      <c r="E237" s="6">
        <v>2020</v>
      </c>
      <c r="F237" s="570">
        <v>1</v>
      </c>
      <c r="G237" s="573">
        <v>40</v>
      </c>
      <c r="H237" s="573">
        <v>1</v>
      </c>
      <c r="I237" s="570">
        <v>1</v>
      </c>
      <c r="J237" s="573">
        <v>8</v>
      </c>
      <c r="K237" s="573">
        <v>0.2</v>
      </c>
      <c r="L237" s="570">
        <v>1</v>
      </c>
      <c r="M237" s="573">
        <v>48</v>
      </c>
      <c r="N237" s="573">
        <v>1.2</v>
      </c>
      <c r="O237" s="570">
        <v>2</v>
      </c>
      <c r="P237" s="573">
        <v>54</v>
      </c>
      <c r="Q237" s="573">
        <v>1.35</v>
      </c>
      <c r="R237" s="570">
        <v>4</v>
      </c>
      <c r="S237" s="573">
        <v>102</v>
      </c>
      <c r="T237" s="573">
        <v>2.5499999999999998</v>
      </c>
      <c r="U237" s="498"/>
    </row>
    <row r="238" spans="1:21" ht="15" thickBot="1" x14ac:dyDescent="0.35">
      <c r="A238" s="4" t="s">
        <v>3334</v>
      </c>
      <c r="B238" s="338" t="s">
        <v>259</v>
      </c>
      <c r="C238" s="339" t="s">
        <v>257</v>
      </c>
      <c r="D238" s="570">
        <v>17401</v>
      </c>
      <c r="E238" s="6">
        <v>3319</v>
      </c>
      <c r="F238" s="570">
        <v>3</v>
      </c>
      <c r="G238" s="573">
        <v>120</v>
      </c>
      <c r="H238" s="573">
        <v>3</v>
      </c>
      <c r="I238" s="570">
        <v>0</v>
      </c>
      <c r="J238" s="573">
        <v>0</v>
      </c>
      <c r="K238" s="573">
        <v>0</v>
      </c>
      <c r="L238" s="570">
        <v>3</v>
      </c>
      <c r="M238" s="573">
        <v>120</v>
      </c>
      <c r="N238" s="573">
        <v>3</v>
      </c>
      <c r="O238" s="570">
        <v>10</v>
      </c>
      <c r="P238" s="573">
        <v>160</v>
      </c>
      <c r="Q238" s="573">
        <v>4</v>
      </c>
      <c r="R238" s="570">
        <v>13</v>
      </c>
      <c r="S238" s="573">
        <v>280</v>
      </c>
      <c r="T238" s="573">
        <v>7</v>
      </c>
      <c r="U238" s="498"/>
    </row>
    <row r="239" spans="1:21" ht="15" thickBot="1" x14ac:dyDescent="0.35">
      <c r="A239" s="4" t="s">
        <v>3335</v>
      </c>
      <c r="B239" s="338" t="s">
        <v>260</v>
      </c>
      <c r="C239" s="339" t="s">
        <v>257</v>
      </c>
      <c r="D239" s="570">
        <v>21412</v>
      </c>
      <c r="E239" s="6">
        <v>12840</v>
      </c>
      <c r="F239" s="570">
        <v>11</v>
      </c>
      <c r="G239" s="573">
        <v>205</v>
      </c>
      <c r="H239" s="573">
        <v>5.125</v>
      </c>
      <c r="I239" s="570">
        <v>1</v>
      </c>
      <c r="J239" s="573">
        <v>24</v>
      </c>
      <c r="K239" s="573">
        <v>0.6</v>
      </c>
      <c r="L239" s="570">
        <v>12</v>
      </c>
      <c r="M239" s="573">
        <v>253</v>
      </c>
      <c r="N239" s="573">
        <v>6.3250000000000002</v>
      </c>
      <c r="O239" s="570">
        <v>17</v>
      </c>
      <c r="P239" s="573">
        <v>300</v>
      </c>
      <c r="Q239" s="573">
        <v>7.5</v>
      </c>
      <c r="R239" s="570">
        <v>28</v>
      </c>
      <c r="S239" s="573">
        <v>553</v>
      </c>
      <c r="T239" s="573">
        <v>13.824999999999999</v>
      </c>
      <c r="U239" s="498"/>
    </row>
    <row r="240" spans="1:21" ht="15" thickBot="1" x14ac:dyDescent="0.35">
      <c r="A240" s="4" t="s">
        <v>3336</v>
      </c>
      <c r="B240" s="338" t="s">
        <v>261</v>
      </c>
      <c r="C240" s="339" t="s">
        <v>257</v>
      </c>
      <c r="D240" s="570">
        <v>25883</v>
      </c>
      <c r="E240" s="6">
        <v>11391</v>
      </c>
      <c r="F240" s="570">
        <v>5</v>
      </c>
      <c r="G240" s="573">
        <v>164</v>
      </c>
      <c r="H240" s="573">
        <v>4.0999999999999996</v>
      </c>
      <c r="I240" s="570">
        <v>0</v>
      </c>
      <c r="J240" s="573">
        <v>0</v>
      </c>
      <c r="K240" s="573">
        <v>0</v>
      </c>
      <c r="L240" s="570">
        <v>5</v>
      </c>
      <c r="M240" s="573">
        <v>164</v>
      </c>
      <c r="N240" s="573">
        <v>4.0999999999999996</v>
      </c>
      <c r="O240" s="570">
        <v>16</v>
      </c>
      <c r="P240" s="573">
        <v>273</v>
      </c>
      <c r="Q240" s="573">
        <v>6.8250000000000002</v>
      </c>
      <c r="R240" s="570">
        <v>21</v>
      </c>
      <c r="S240" s="573">
        <v>437</v>
      </c>
      <c r="T240" s="573">
        <v>10.925000000000001</v>
      </c>
      <c r="U240" s="498"/>
    </row>
    <row r="241" spans="1:21" ht="15" thickBot="1" x14ac:dyDescent="0.35">
      <c r="A241" s="4" t="s">
        <v>3337</v>
      </c>
      <c r="B241" s="338" t="s">
        <v>262</v>
      </c>
      <c r="C241" s="339" t="s">
        <v>257</v>
      </c>
      <c r="D241" s="570">
        <v>24787</v>
      </c>
      <c r="E241" s="6">
        <v>5218</v>
      </c>
      <c r="F241" s="570">
        <v>3</v>
      </c>
      <c r="G241" s="573">
        <v>112.5</v>
      </c>
      <c r="H241" s="573">
        <v>2.8125</v>
      </c>
      <c r="I241" s="570">
        <v>0</v>
      </c>
      <c r="J241" s="573">
        <v>0</v>
      </c>
      <c r="K241" s="573">
        <v>0</v>
      </c>
      <c r="L241" s="570">
        <v>3</v>
      </c>
      <c r="M241" s="573">
        <v>112.5</v>
      </c>
      <c r="N241" s="573">
        <v>2.8125</v>
      </c>
      <c r="O241" s="570">
        <v>13</v>
      </c>
      <c r="P241" s="573">
        <v>330</v>
      </c>
      <c r="Q241" s="573">
        <v>8.25</v>
      </c>
      <c r="R241" s="570">
        <v>16</v>
      </c>
      <c r="S241" s="573">
        <v>442.5</v>
      </c>
      <c r="T241" s="573">
        <v>11.0625</v>
      </c>
      <c r="U241" s="498"/>
    </row>
    <row r="242" spans="1:21" ht="15" thickBot="1" x14ac:dyDescent="0.35">
      <c r="A242" s="4" t="s">
        <v>3338</v>
      </c>
      <c r="B242" s="338" t="s">
        <v>263</v>
      </c>
      <c r="C242" s="339" t="s">
        <v>257</v>
      </c>
      <c r="D242" s="570">
        <v>14970</v>
      </c>
      <c r="E242" s="6">
        <v>7960</v>
      </c>
      <c r="F242" s="570">
        <v>7</v>
      </c>
      <c r="G242" s="573">
        <v>150</v>
      </c>
      <c r="H242" s="573">
        <v>3.75</v>
      </c>
      <c r="I242" s="570">
        <v>0</v>
      </c>
      <c r="J242" s="573">
        <v>0</v>
      </c>
      <c r="K242" s="573">
        <v>0</v>
      </c>
      <c r="L242" s="570">
        <v>7</v>
      </c>
      <c r="M242" s="573">
        <v>150</v>
      </c>
      <c r="N242" s="573">
        <v>3.75</v>
      </c>
      <c r="O242" s="570">
        <v>14</v>
      </c>
      <c r="P242" s="573">
        <v>242</v>
      </c>
      <c r="Q242" s="573">
        <v>6.05</v>
      </c>
      <c r="R242" s="570">
        <v>21</v>
      </c>
      <c r="S242" s="573">
        <v>392</v>
      </c>
      <c r="T242" s="573">
        <v>9.8000000000000007</v>
      </c>
      <c r="U242" s="498"/>
    </row>
    <row r="243" spans="1:21" ht="15" thickBot="1" x14ac:dyDescent="0.35">
      <c r="A243" s="4" t="s">
        <v>3339</v>
      </c>
      <c r="B243" s="338" t="s">
        <v>264</v>
      </c>
      <c r="C243" s="339" t="s">
        <v>257</v>
      </c>
      <c r="D243" s="570">
        <v>20141</v>
      </c>
      <c r="E243" s="6">
        <v>5863</v>
      </c>
      <c r="F243" s="570">
        <v>2</v>
      </c>
      <c r="G243" s="573">
        <v>80</v>
      </c>
      <c r="H243" s="573">
        <v>2</v>
      </c>
      <c r="I243" s="570">
        <v>0</v>
      </c>
      <c r="J243" s="573">
        <v>0</v>
      </c>
      <c r="K243" s="573">
        <v>0</v>
      </c>
      <c r="L243" s="570">
        <v>2</v>
      </c>
      <c r="M243" s="573">
        <v>80</v>
      </c>
      <c r="N243" s="573">
        <v>2</v>
      </c>
      <c r="O243" s="570">
        <v>7</v>
      </c>
      <c r="P243" s="573">
        <v>120</v>
      </c>
      <c r="Q243" s="573">
        <v>3</v>
      </c>
      <c r="R243" s="570">
        <v>9</v>
      </c>
      <c r="S243" s="573">
        <v>200</v>
      </c>
      <c r="T243" s="573">
        <v>5</v>
      </c>
      <c r="U243" s="498"/>
    </row>
    <row r="244" spans="1:21" ht="15" thickBot="1" x14ac:dyDescent="0.35">
      <c r="A244" s="4" t="s">
        <v>3340</v>
      </c>
      <c r="B244" s="338" t="s">
        <v>265</v>
      </c>
      <c r="C244" s="339" t="s">
        <v>257</v>
      </c>
      <c r="D244" s="570">
        <v>15175</v>
      </c>
      <c r="E244" s="6">
        <v>8475</v>
      </c>
      <c r="F244" s="570">
        <v>3</v>
      </c>
      <c r="G244" s="573">
        <v>112</v>
      </c>
      <c r="H244" s="573">
        <v>2.8</v>
      </c>
      <c r="I244" s="570">
        <v>5</v>
      </c>
      <c r="J244" s="573">
        <v>117</v>
      </c>
      <c r="K244" s="573">
        <v>2.9249999999999998</v>
      </c>
      <c r="L244" s="570">
        <v>8</v>
      </c>
      <c r="M244" s="573">
        <v>229</v>
      </c>
      <c r="N244" s="573">
        <v>5.7249999999999996</v>
      </c>
      <c r="O244" s="570">
        <v>11</v>
      </c>
      <c r="P244" s="573">
        <v>254</v>
      </c>
      <c r="Q244" s="573">
        <v>6.35</v>
      </c>
      <c r="R244" s="570">
        <v>19</v>
      </c>
      <c r="S244" s="573">
        <v>483</v>
      </c>
      <c r="T244" s="573">
        <v>12.074999999999999</v>
      </c>
      <c r="U244" s="498"/>
    </row>
    <row r="245" spans="1:21" ht="15" thickBot="1" x14ac:dyDescent="0.35">
      <c r="A245" s="4" t="s">
        <v>3341</v>
      </c>
      <c r="B245" s="338" t="s">
        <v>266</v>
      </c>
      <c r="C245" s="339" t="s">
        <v>257</v>
      </c>
      <c r="D245" s="570">
        <v>12667</v>
      </c>
      <c r="E245" s="6">
        <v>9894</v>
      </c>
      <c r="F245" s="570">
        <v>1</v>
      </c>
      <c r="G245" s="573">
        <v>40</v>
      </c>
      <c r="H245" s="573">
        <v>1</v>
      </c>
      <c r="I245" s="570">
        <v>2</v>
      </c>
      <c r="J245" s="573">
        <v>80</v>
      </c>
      <c r="K245" s="573">
        <v>2</v>
      </c>
      <c r="L245" s="570">
        <v>3</v>
      </c>
      <c r="M245" s="573">
        <v>120</v>
      </c>
      <c r="N245" s="573">
        <v>3</v>
      </c>
      <c r="O245" s="570">
        <v>4</v>
      </c>
      <c r="P245" s="573">
        <v>60</v>
      </c>
      <c r="Q245" s="573">
        <v>1.5</v>
      </c>
      <c r="R245" s="570">
        <v>7</v>
      </c>
      <c r="S245" s="573">
        <v>180</v>
      </c>
      <c r="T245" s="573">
        <v>4.5</v>
      </c>
      <c r="U245" s="498"/>
    </row>
    <row r="246" spans="1:21" ht="15" thickBot="1" x14ac:dyDescent="0.35">
      <c r="A246" s="4" t="s">
        <v>3342</v>
      </c>
      <c r="B246" s="338" t="s">
        <v>267</v>
      </c>
      <c r="C246" s="339" t="s">
        <v>257</v>
      </c>
      <c r="D246" s="570">
        <v>19008</v>
      </c>
      <c r="E246" s="6">
        <v>8183</v>
      </c>
      <c r="F246" s="570">
        <v>1</v>
      </c>
      <c r="G246" s="573">
        <v>40</v>
      </c>
      <c r="H246" s="573">
        <v>1</v>
      </c>
      <c r="I246" s="570">
        <v>1</v>
      </c>
      <c r="J246" s="573">
        <v>40</v>
      </c>
      <c r="K246" s="573">
        <v>1</v>
      </c>
      <c r="L246" s="570">
        <v>2</v>
      </c>
      <c r="M246" s="573">
        <v>80</v>
      </c>
      <c r="N246" s="573">
        <v>2</v>
      </c>
      <c r="O246" s="570">
        <v>8</v>
      </c>
      <c r="P246" s="573">
        <v>163</v>
      </c>
      <c r="Q246" s="573">
        <v>4.0750000000000002</v>
      </c>
      <c r="R246" s="570">
        <v>10</v>
      </c>
      <c r="S246" s="573">
        <v>243</v>
      </c>
      <c r="T246" s="573">
        <v>6.0750000000000002</v>
      </c>
      <c r="U246" s="498"/>
    </row>
    <row r="247" spans="1:21" ht="15" thickBot="1" x14ac:dyDescent="0.35">
      <c r="A247" s="4" t="s">
        <v>3343</v>
      </c>
      <c r="B247" s="338" t="s">
        <v>268</v>
      </c>
      <c r="C247" s="339" t="s">
        <v>257</v>
      </c>
      <c r="D247" s="570">
        <v>15068</v>
      </c>
      <c r="E247" s="6">
        <v>9280</v>
      </c>
      <c r="F247" s="570">
        <v>1</v>
      </c>
      <c r="G247" s="573">
        <v>40</v>
      </c>
      <c r="H247" s="573">
        <v>1</v>
      </c>
      <c r="I247" s="570">
        <v>1</v>
      </c>
      <c r="J247" s="573">
        <v>40</v>
      </c>
      <c r="K247" s="573">
        <v>1</v>
      </c>
      <c r="L247" s="570">
        <v>2</v>
      </c>
      <c r="M247" s="573">
        <v>80</v>
      </c>
      <c r="N247" s="573">
        <v>2</v>
      </c>
      <c r="O247" s="570">
        <v>8</v>
      </c>
      <c r="P247" s="573">
        <v>181</v>
      </c>
      <c r="Q247" s="573">
        <v>4.5250000000000004</v>
      </c>
      <c r="R247" s="570">
        <v>10</v>
      </c>
      <c r="S247" s="573">
        <v>261</v>
      </c>
      <c r="T247" s="573">
        <v>6.5250000000000004</v>
      </c>
      <c r="U247" s="498"/>
    </row>
    <row r="248" spans="1:21" ht="15" thickBot="1" x14ac:dyDescent="0.35">
      <c r="A248" s="4" t="s">
        <v>3344</v>
      </c>
      <c r="B248" s="338" t="s">
        <v>269</v>
      </c>
      <c r="C248" s="339" t="s">
        <v>257</v>
      </c>
      <c r="D248" s="570">
        <v>13894</v>
      </c>
      <c r="E248" s="6">
        <v>5491</v>
      </c>
      <c r="F248" s="570">
        <v>2</v>
      </c>
      <c r="G248" s="573">
        <v>80</v>
      </c>
      <c r="H248" s="573">
        <v>2</v>
      </c>
      <c r="I248" s="570">
        <v>1</v>
      </c>
      <c r="J248" s="573">
        <v>1</v>
      </c>
      <c r="K248" s="573">
        <v>2.5000000000000001E-2</v>
      </c>
      <c r="L248" s="570">
        <v>3</v>
      </c>
      <c r="M248" s="573">
        <v>120</v>
      </c>
      <c r="N248" s="573">
        <v>3</v>
      </c>
      <c r="O248" s="570">
        <v>11</v>
      </c>
      <c r="P248" s="573">
        <v>196</v>
      </c>
      <c r="Q248" s="573">
        <v>4.9000000000000004</v>
      </c>
      <c r="R248" s="570">
        <v>14</v>
      </c>
      <c r="S248" s="573">
        <v>316</v>
      </c>
      <c r="T248" s="573">
        <v>7.9</v>
      </c>
      <c r="U248" s="498"/>
    </row>
    <row r="249" spans="1:21" ht="15" thickBot="1" x14ac:dyDescent="0.35">
      <c r="A249" s="4" t="s">
        <v>3345</v>
      </c>
      <c r="B249" s="338" t="s">
        <v>270</v>
      </c>
      <c r="C249" s="339" t="s">
        <v>257</v>
      </c>
      <c r="D249" s="570">
        <v>15010</v>
      </c>
      <c r="E249" s="6">
        <v>9642</v>
      </c>
      <c r="F249" s="570">
        <v>10</v>
      </c>
      <c r="G249" s="573">
        <v>360</v>
      </c>
      <c r="H249" s="573">
        <v>9</v>
      </c>
      <c r="I249" s="570">
        <v>0</v>
      </c>
      <c r="J249" s="573">
        <v>0</v>
      </c>
      <c r="K249" s="573">
        <v>0</v>
      </c>
      <c r="L249" s="570">
        <v>10</v>
      </c>
      <c r="M249" s="573">
        <v>360</v>
      </c>
      <c r="N249" s="573">
        <v>9</v>
      </c>
      <c r="O249" s="570">
        <v>14</v>
      </c>
      <c r="P249" s="573">
        <v>379</v>
      </c>
      <c r="Q249" s="573">
        <v>9.4749999999999996</v>
      </c>
      <c r="R249" s="570">
        <v>24</v>
      </c>
      <c r="S249" s="573">
        <v>739</v>
      </c>
      <c r="T249" s="573">
        <v>18.475000000000001</v>
      </c>
      <c r="U249" s="498"/>
    </row>
    <row r="250" spans="1:21" ht="15" thickBot="1" x14ac:dyDescent="0.35">
      <c r="A250" s="4" t="s">
        <v>3346</v>
      </c>
      <c r="B250" s="338" t="s">
        <v>271</v>
      </c>
      <c r="C250" s="339" t="s">
        <v>257</v>
      </c>
      <c r="D250" s="570">
        <v>12982</v>
      </c>
      <c r="E250" s="6">
        <v>11332</v>
      </c>
      <c r="F250" s="570">
        <v>2</v>
      </c>
      <c r="G250" s="573">
        <v>80</v>
      </c>
      <c r="H250" s="573">
        <v>2</v>
      </c>
      <c r="I250" s="570">
        <v>2</v>
      </c>
      <c r="J250" s="573">
        <v>78</v>
      </c>
      <c r="K250" s="573">
        <v>1.95</v>
      </c>
      <c r="L250" s="570">
        <v>4</v>
      </c>
      <c r="M250" s="573">
        <v>158</v>
      </c>
      <c r="N250" s="573">
        <v>3.95</v>
      </c>
      <c r="O250" s="570">
        <v>3</v>
      </c>
      <c r="P250" s="573">
        <v>40</v>
      </c>
      <c r="Q250" s="573">
        <v>1</v>
      </c>
      <c r="R250" s="570">
        <v>7</v>
      </c>
      <c r="S250" s="573">
        <v>198</v>
      </c>
      <c r="T250" s="573">
        <v>4.95</v>
      </c>
      <c r="U250" s="498"/>
    </row>
    <row r="251" spans="1:21" ht="15" thickBot="1" x14ac:dyDescent="0.35">
      <c r="A251" s="4" t="s">
        <v>3347</v>
      </c>
      <c r="B251" s="338" t="s">
        <v>272</v>
      </c>
      <c r="C251" s="339" t="s">
        <v>257</v>
      </c>
      <c r="D251" s="570">
        <v>14854</v>
      </c>
      <c r="E251" s="6">
        <v>2949</v>
      </c>
      <c r="F251" s="570">
        <v>7</v>
      </c>
      <c r="G251" s="573">
        <v>210</v>
      </c>
      <c r="H251" s="573">
        <v>5.25</v>
      </c>
      <c r="I251" s="500" t="s">
        <v>34</v>
      </c>
      <c r="J251" s="571">
        <v>0</v>
      </c>
      <c r="K251" s="571">
        <v>0</v>
      </c>
      <c r="L251" s="570">
        <v>7</v>
      </c>
      <c r="M251" s="573">
        <v>210</v>
      </c>
      <c r="N251" s="573">
        <v>5.25</v>
      </c>
      <c r="O251" s="570">
        <v>12</v>
      </c>
      <c r="P251" s="573">
        <v>166</v>
      </c>
      <c r="Q251" s="573">
        <v>4.1500000000000004</v>
      </c>
      <c r="R251" s="570">
        <v>16</v>
      </c>
      <c r="S251" s="573">
        <v>376</v>
      </c>
      <c r="T251" s="573">
        <v>9.4</v>
      </c>
      <c r="U251" s="498"/>
    </row>
    <row r="252" spans="1:21" ht="15" thickBot="1" x14ac:dyDescent="0.35">
      <c r="A252" s="4" t="s">
        <v>3348</v>
      </c>
      <c r="B252" s="338" t="s">
        <v>273</v>
      </c>
      <c r="C252" s="339" t="s">
        <v>257</v>
      </c>
      <c r="D252" s="570">
        <v>14074</v>
      </c>
      <c r="E252" s="6">
        <v>7177</v>
      </c>
      <c r="F252" s="570">
        <v>1</v>
      </c>
      <c r="G252" s="573">
        <v>40</v>
      </c>
      <c r="H252" s="573">
        <v>1</v>
      </c>
      <c r="I252" s="570">
        <v>0</v>
      </c>
      <c r="J252" s="573">
        <v>0</v>
      </c>
      <c r="K252" s="573">
        <v>0</v>
      </c>
      <c r="L252" s="570">
        <v>1</v>
      </c>
      <c r="M252" s="573">
        <v>40</v>
      </c>
      <c r="N252" s="573">
        <v>1</v>
      </c>
      <c r="O252" s="570">
        <v>15</v>
      </c>
      <c r="P252" s="573">
        <v>303.89999999999998</v>
      </c>
      <c r="Q252" s="573">
        <v>7.5975000000000001</v>
      </c>
      <c r="R252" s="570">
        <v>15</v>
      </c>
      <c r="S252" s="573">
        <v>343.9</v>
      </c>
      <c r="T252" s="573">
        <v>8.5975000000000001</v>
      </c>
      <c r="U252" s="498"/>
    </row>
    <row r="253" spans="1:21" ht="15" thickBot="1" x14ac:dyDescent="0.35">
      <c r="A253" s="4" t="s">
        <v>3349</v>
      </c>
      <c r="B253" s="338" t="s">
        <v>274</v>
      </c>
      <c r="C253" s="339" t="s">
        <v>257</v>
      </c>
      <c r="D253" s="570">
        <v>19591</v>
      </c>
      <c r="E253" s="6">
        <v>12767</v>
      </c>
      <c r="F253" s="570">
        <v>13</v>
      </c>
      <c r="G253" s="573">
        <v>350</v>
      </c>
      <c r="H253" s="573">
        <v>8.75</v>
      </c>
      <c r="I253" s="570">
        <v>0</v>
      </c>
      <c r="J253" s="573">
        <v>0</v>
      </c>
      <c r="K253" s="573">
        <v>0</v>
      </c>
      <c r="L253" s="570">
        <v>13</v>
      </c>
      <c r="M253" s="573">
        <v>350</v>
      </c>
      <c r="N253" s="573">
        <v>8.75</v>
      </c>
      <c r="O253" s="570">
        <v>21</v>
      </c>
      <c r="P253" s="573">
        <v>340</v>
      </c>
      <c r="Q253" s="573">
        <v>8.5</v>
      </c>
      <c r="R253" s="570">
        <v>34</v>
      </c>
      <c r="S253" s="573">
        <v>690</v>
      </c>
      <c r="T253" s="573">
        <v>17.25</v>
      </c>
      <c r="U253" s="498"/>
    </row>
    <row r="254" spans="1:21" ht="15" thickBot="1" x14ac:dyDescent="0.35">
      <c r="A254" s="4" t="s">
        <v>3350</v>
      </c>
      <c r="B254" s="338" t="s">
        <v>275</v>
      </c>
      <c r="C254" s="339" t="s">
        <v>257</v>
      </c>
      <c r="D254" s="570">
        <v>13306</v>
      </c>
      <c r="E254" s="6">
        <v>9085</v>
      </c>
      <c r="F254" s="570">
        <v>1</v>
      </c>
      <c r="G254" s="573">
        <v>40</v>
      </c>
      <c r="H254" s="573">
        <v>1</v>
      </c>
      <c r="I254" s="570">
        <v>7</v>
      </c>
      <c r="J254" s="573">
        <v>198</v>
      </c>
      <c r="K254" s="573">
        <v>4.95</v>
      </c>
      <c r="L254" s="570">
        <v>8</v>
      </c>
      <c r="M254" s="573">
        <v>238</v>
      </c>
      <c r="N254" s="573">
        <v>5.95</v>
      </c>
      <c r="O254" s="570">
        <v>1</v>
      </c>
      <c r="P254" s="573">
        <v>20</v>
      </c>
      <c r="Q254" s="573">
        <v>0.5</v>
      </c>
      <c r="R254" s="570">
        <v>9</v>
      </c>
      <c r="S254" s="573">
        <v>258</v>
      </c>
      <c r="T254" s="573">
        <v>6.45</v>
      </c>
      <c r="U254" s="498"/>
    </row>
    <row r="255" spans="1:21" ht="15" thickBot="1" x14ac:dyDescent="0.35">
      <c r="A255" s="4" t="s">
        <v>3351</v>
      </c>
      <c r="B255" s="338" t="s">
        <v>276</v>
      </c>
      <c r="C255" s="339" t="s">
        <v>257</v>
      </c>
      <c r="D255" s="570">
        <v>25830</v>
      </c>
      <c r="E255" s="6">
        <v>9942</v>
      </c>
      <c r="F255" s="570">
        <v>2</v>
      </c>
      <c r="G255" s="573">
        <v>80</v>
      </c>
      <c r="H255" s="573">
        <v>2</v>
      </c>
      <c r="I255" s="570">
        <v>1</v>
      </c>
      <c r="J255" s="573">
        <v>40</v>
      </c>
      <c r="K255" s="573">
        <v>1</v>
      </c>
      <c r="L255" s="570">
        <v>3</v>
      </c>
      <c r="M255" s="573">
        <v>120</v>
      </c>
      <c r="N255" s="573">
        <v>3</v>
      </c>
      <c r="O255" s="570">
        <v>7</v>
      </c>
      <c r="P255" s="573">
        <v>175</v>
      </c>
      <c r="Q255" s="573">
        <v>4.375</v>
      </c>
      <c r="R255" s="570">
        <v>10</v>
      </c>
      <c r="S255" s="573">
        <v>295</v>
      </c>
      <c r="T255" s="573">
        <v>7.375</v>
      </c>
      <c r="U255" s="498"/>
    </row>
    <row r="256" spans="1:21" ht="15" thickBot="1" x14ac:dyDescent="0.35">
      <c r="A256" s="4" t="s">
        <v>3352</v>
      </c>
      <c r="B256" s="338" t="s">
        <v>277</v>
      </c>
      <c r="C256" s="339" t="s">
        <v>257</v>
      </c>
      <c r="D256" s="570">
        <v>14230</v>
      </c>
      <c r="E256" s="6">
        <v>2910</v>
      </c>
      <c r="F256" s="570">
        <v>1</v>
      </c>
      <c r="G256" s="573">
        <v>40</v>
      </c>
      <c r="H256" s="573">
        <v>1</v>
      </c>
      <c r="I256" s="570">
        <v>3</v>
      </c>
      <c r="J256" s="573">
        <v>110</v>
      </c>
      <c r="K256" s="573">
        <v>2.75</v>
      </c>
      <c r="L256" s="570">
        <v>4</v>
      </c>
      <c r="M256" s="573">
        <v>150</v>
      </c>
      <c r="N256" s="573">
        <v>3.75</v>
      </c>
      <c r="O256" s="570">
        <v>4</v>
      </c>
      <c r="P256" s="573">
        <v>75</v>
      </c>
      <c r="Q256" s="573">
        <v>1.875</v>
      </c>
      <c r="R256" s="570">
        <v>8</v>
      </c>
      <c r="S256" s="573">
        <v>225</v>
      </c>
      <c r="T256" s="573">
        <v>5.625</v>
      </c>
      <c r="U256" s="498"/>
    </row>
    <row r="257" spans="1:21" ht="15" thickBot="1" x14ac:dyDescent="0.35">
      <c r="A257" s="4" t="s">
        <v>3353</v>
      </c>
      <c r="B257" s="338" t="s">
        <v>278</v>
      </c>
      <c r="C257" s="339" t="s">
        <v>257</v>
      </c>
      <c r="D257" s="570">
        <v>19900</v>
      </c>
      <c r="E257" s="6">
        <v>10077</v>
      </c>
      <c r="F257" s="570">
        <v>10</v>
      </c>
      <c r="G257" s="573">
        <v>230</v>
      </c>
      <c r="H257" s="573">
        <v>5.75</v>
      </c>
      <c r="I257" s="570">
        <v>1</v>
      </c>
      <c r="J257" s="573">
        <v>20</v>
      </c>
      <c r="K257" s="573">
        <v>0.5</v>
      </c>
      <c r="L257" s="570">
        <v>11</v>
      </c>
      <c r="M257" s="573">
        <v>250</v>
      </c>
      <c r="N257" s="573">
        <v>6.25</v>
      </c>
      <c r="O257" s="570">
        <v>8</v>
      </c>
      <c r="P257" s="573">
        <v>180</v>
      </c>
      <c r="Q257" s="573">
        <v>4.5</v>
      </c>
      <c r="R257" s="570">
        <v>18</v>
      </c>
      <c r="S257" s="573">
        <v>430</v>
      </c>
      <c r="T257" s="573">
        <v>10.75</v>
      </c>
      <c r="U257" s="498"/>
    </row>
    <row r="258" spans="1:21" ht="15" thickBot="1" x14ac:dyDescent="0.35">
      <c r="A258" s="4" t="s">
        <v>3354</v>
      </c>
      <c r="B258" s="338" t="s">
        <v>279</v>
      </c>
      <c r="C258" s="339" t="s">
        <v>257</v>
      </c>
      <c r="D258" s="570">
        <v>17626</v>
      </c>
      <c r="E258" s="6">
        <v>9989</v>
      </c>
      <c r="F258" s="570">
        <v>3</v>
      </c>
      <c r="G258" s="573">
        <v>120</v>
      </c>
      <c r="H258" s="573">
        <v>3</v>
      </c>
      <c r="I258" s="570">
        <v>1</v>
      </c>
      <c r="J258" s="573">
        <v>30</v>
      </c>
      <c r="K258" s="573">
        <v>0.75</v>
      </c>
      <c r="L258" s="570">
        <v>4</v>
      </c>
      <c r="M258" s="573">
        <v>150</v>
      </c>
      <c r="N258" s="573">
        <v>3.75</v>
      </c>
      <c r="O258" s="570">
        <v>12</v>
      </c>
      <c r="P258" s="573">
        <v>250</v>
      </c>
      <c r="Q258" s="573">
        <v>6.25</v>
      </c>
      <c r="R258" s="570">
        <v>16</v>
      </c>
      <c r="S258" s="573">
        <v>400</v>
      </c>
      <c r="T258" s="573">
        <v>10</v>
      </c>
      <c r="U258" s="498"/>
    </row>
    <row r="259" spans="1:21" ht="15" thickBot="1" x14ac:dyDescent="0.35">
      <c r="A259" s="4" t="s">
        <v>3355</v>
      </c>
      <c r="B259" s="338" t="s">
        <v>280</v>
      </c>
      <c r="C259" s="339" t="s">
        <v>257</v>
      </c>
      <c r="D259" s="570">
        <v>13167</v>
      </c>
      <c r="E259" s="6">
        <v>5134</v>
      </c>
      <c r="F259" s="570">
        <v>4</v>
      </c>
      <c r="G259" s="573">
        <v>80</v>
      </c>
      <c r="H259" s="573">
        <v>2</v>
      </c>
      <c r="I259" s="570">
        <v>0</v>
      </c>
      <c r="J259" s="573">
        <v>0</v>
      </c>
      <c r="K259" s="573">
        <v>0</v>
      </c>
      <c r="L259" s="570">
        <v>4</v>
      </c>
      <c r="M259" s="573">
        <v>80</v>
      </c>
      <c r="N259" s="573">
        <v>2</v>
      </c>
      <c r="O259" s="570">
        <v>10</v>
      </c>
      <c r="P259" s="573">
        <v>110</v>
      </c>
      <c r="Q259" s="573">
        <v>2.75</v>
      </c>
      <c r="R259" s="570">
        <v>14</v>
      </c>
      <c r="S259" s="573">
        <v>190</v>
      </c>
      <c r="T259" s="573">
        <v>4.75</v>
      </c>
      <c r="U259" s="498"/>
    </row>
    <row r="260" spans="1:21" ht="15" thickBot="1" x14ac:dyDescent="0.35">
      <c r="A260" s="4" t="s">
        <v>3356</v>
      </c>
      <c r="B260" s="338" t="s">
        <v>281</v>
      </c>
      <c r="C260" s="339" t="s">
        <v>257</v>
      </c>
      <c r="D260" s="570">
        <v>17068</v>
      </c>
      <c r="E260" s="6">
        <v>21652</v>
      </c>
      <c r="F260" s="570">
        <v>0</v>
      </c>
      <c r="G260" s="573">
        <v>0</v>
      </c>
      <c r="H260" s="573">
        <v>0</v>
      </c>
      <c r="I260" s="570">
        <v>1</v>
      </c>
      <c r="J260" s="573">
        <v>40</v>
      </c>
      <c r="K260" s="573">
        <v>1</v>
      </c>
      <c r="L260" s="570">
        <v>1</v>
      </c>
      <c r="M260" s="573">
        <v>40</v>
      </c>
      <c r="N260" s="573">
        <v>1</v>
      </c>
      <c r="O260" s="570">
        <v>9</v>
      </c>
      <c r="P260" s="573">
        <v>256</v>
      </c>
      <c r="Q260" s="573">
        <v>6.4</v>
      </c>
      <c r="R260" s="570">
        <v>10</v>
      </c>
      <c r="S260" s="573">
        <v>296</v>
      </c>
      <c r="T260" s="573">
        <v>7.4</v>
      </c>
      <c r="U260" s="498"/>
    </row>
    <row r="261" spans="1:21" ht="15" thickBot="1" x14ac:dyDescent="0.35">
      <c r="A261" s="4" t="s">
        <v>3357</v>
      </c>
      <c r="B261" s="338" t="s">
        <v>282</v>
      </c>
      <c r="C261" s="339" t="s">
        <v>257</v>
      </c>
      <c r="D261" s="570">
        <v>14480</v>
      </c>
      <c r="E261" s="6">
        <v>7850</v>
      </c>
      <c r="F261" s="570">
        <v>6</v>
      </c>
      <c r="G261" s="573">
        <v>83</v>
      </c>
      <c r="H261" s="573">
        <v>2.0750000000000002</v>
      </c>
      <c r="I261" s="570">
        <v>0</v>
      </c>
      <c r="J261" s="573">
        <v>0</v>
      </c>
      <c r="K261" s="573">
        <v>0</v>
      </c>
      <c r="L261" s="570">
        <v>6</v>
      </c>
      <c r="M261" s="573">
        <v>83</v>
      </c>
      <c r="N261" s="573">
        <v>2.0750000000000002</v>
      </c>
      <c r="O261" s="570">
        <v>14</v>
      </c>
      <c r="P261" s="573">
        <v>194.5</v>
      </c>
      <c r="Q261" s="573">
        <v>4.8624999999999998</v>
      </c>
      <c r="R261" s="570">
        <v>20</v>
      </c>
      <c r="S261" s="573">
        <v>277.5</v>
      </c>
      <c r="T261" s="573">
        <v>6.9375</v>
      </c>
      <c r="U261" s="498"/>
    </row>
    <row r="262" spans="1:21" ht="15" thickBot="1" x14ac:dyDescent="0.35">
      <c r="A262" s="4" t="s">
        <v>3358</v>
      </c>
      <c r="B262" s="338" t="s">
        <v>283</v>
      </c>
      <c r="C262" s="339" t="s">
        <v>257</v>
      </c>
      <c r="D262" s="570">
        <v>13326</v>
      </c>
      <c r="E262" s="6">
        <v>4491</v>
      </c>
      <c r="F262" s="570">
        <v>4</v>
      </c>
      <c r="G262" s="573">
        <v>148</v>
      </c>
      <c r="H262" s="573">
        <v>3.7</v>
      </c>
      <c r="I262" s="570">
        <v>0</v>
      </c>
      <c r="J262" s="573">
        <v>0</v>
      </c>
      <c r="K262" s="573">
        <v>0</v>
      </c>
      <c r="L262" s="570">
        <v>4</v>
      </c>
      <c r="M262" s="573">
        <v>148</v>
      </c>
      <c r="N262" s="573">
        <v>3.7</v>
      </c>
      <c r="O262" s="570">
        <v>11</v>
      </c>
      <c r="P262" s="573">
        <v>239</v>
      </c>
      <c r="Q262" s="573">
        <v>5.9749999999999996</v>
      </c>
      <c r="R262" s="570">
        <v>15</v>
      </c>
      <c r="S262" s="573">
        <v>387</v>
      </c>
      <c r="T262" s="573">
        <v>9.6750000000000007</v>
      </c>
      <c r="U262" s="498"/>
    </row>
    <row r="263" spans="1:21" ht="15" thickBot="1" x14ac:dyDescent="0.35">
      <c r="A263" s="4" t="s">
        <v>3359</v>
      </c>
      <c r="B263" s="338" t="s">
        <v>284</v>
      </c>
      <c r="C263" s="339" t="s">
        <v>257</v>
      </c>
      <c r="D263" s="570">
        <v>25692</v>
      </c>
      <c r="E263" s="6">
        <v>4600</v>
      </c>
      <c r="F263" s="570">
        <v>1</v>
      </c>
      <c r="G263" s="573">
        <v>40</v>
      </c>
      <c r="H263" s="573">
        <v>1</v>
      </c>
      <c r="I263" s="570">
        <v>0</v>
      </c>
      <c r="J263" s="573">
        <v>0</v>
      </c>
      <c r="K263" s="573">
        <v>0</v>
      </c>
      <c r="L263" s="570">
        <v>1</v>
      </c>
      <c r="M263" s="573">
        <v>40</v>
      </c>
      <c r="N263" s="573">
        <v>1</v>
      </c>
      <c r="O263" s="570">
        <v>16</v>
      </c>
      <c r="P263" s="573">
        <v>335</v>
      </c>
      <c r="Q263" s="573">
        <v>8.375</v>
      </c>
      <c r="R263" s="570">
        <v>17</v>
      </c>
      <c r="S263" s="573">
        <v>375</v>
      </c>
      <c r="T263" s="573">
        <v>9.375</v>
      </c>
      <c r="U263" s="498"/>
    </row>
    <row r="264" spans="1:21" ht="15" thickBot="1" x14ac:dyDescent="0.35">
      <c r="A264" s="4" t="s">
        <v>3360</v>
      </c>
      <c r="B264" s="338" t="s">
        <v>285</v>
      </c>
      <c r="C264" s="339" t="s">
        <v>257</v>
      </c>
      <c r="D264" s="570">
        <v>15959</v>
      </c>
      <c r="E264" s="6">
        <v>5286</v>
      </c>
      <c r="F264" s="570">
        <v>1</v>
      </c>
      <c r="G264" s="573">
        <v>40</v>
      </c>
      <c r="H264" s="573">
        <v>1</v>
      </c>
      <c r="I264" s="570">
        <v>5</v>
      </c>
      <c r="J264" s="573">
        <v>125</v>
      </c>
      <c r="K264" s="573">
        <v>3.125</v>
      </c>
      <c r="L264" s="570">
        <v>6</v>
      </c>
      <c r="M264" s="573">
        <v>165</v>
      </c>
      <c r="N264" s="573">
        <v>4.125</v>
      </c>
      <c r="O264" s="570">
        <v>10</v>
      </c>
      <c r="P264" s="573">
        <v>207</v>
      </c>
      <c r="Q264" s="573">
        <v>5.1749999999999998</v>
      </c>
      <c r="R264" s="570">
        <v>16</v>
      </c>
      <c r="S264" s="573">
        <v>372</v>
      </c>
      <c r="T264" s="573">
        <v>9.3000000000000007</v>
      </c>
      <c r="U264" s="498"/>
    </row>
    <row r="265" spans="1:21" ht="15" thickBot="1" x14ac:dyDescent="0.35">
      <c r="A265" s="4" t="s">
        <v>3361</v>
      </c>
      <c r="B265" s="338" t="s">
        <v>286</v>
      </c>
      <c r="C265" s="339" t="s">
        <v>257</v>
      </c>
      <c r="D265" s="570">
        <v>21165</v>
      </c>
      <c r="E265" s="6">
        <v>12231</v>
      </c>
      <c r="F265" s="570">
        <v>3</v>
      </c>
      <c r="G265" s="573">
        <v>120</v>
      </c>
      <c r="H265" s="573">
        <v>3</v>
      </c>
      <c r="I265" s="570">
        <v>0</v>
      </c>
      <c r="J265" s="573">
        <v>0</v>
      </c>
      <c r="K265" s="573">
        <v>0</v>
      </c>
      <c r="L265" s="570">
        <v>3</v>
      </c>
      <c r="M265" s="573">
        <v>120</v>
      </c>
      <c r="N265" s="573">
        <v>3</v>
      </c>
      <c r="O265" s="570">
        <v>9</v>
      </c>
      <c r="P265" s="573">
        <v>196</v>
      </c>
      <c r="Q265" s="573">
        <v>4.9000000000000004</v>
      </c>
      <c r="R265" s="570">
        <v>12</v>
      </c>
      <c r="S265" s="573">
        <v>316</v>
      </c>
      <c r="T265" s="573">
        <v>7.9</v>
      </c>
      <c r="U265" s="498"/>
    </row>
    <row r="266" spans="1:21" ht="15" thickBot="1" x14ac:dyDescent="0.35">
      <c r="A266" s="4" t="s">
        <v>3362</v>
      </c>
      <c r="B266" s="338" t="s">
        <v>287</v>
      </c>
      <c r="C266" s="339" t="s">
        <v>257</v>
      </c>
      <c r="D266" s="570">
        <v>22423</v>
      </c>
      <c r="E266" s="6">
        <v>7633</v>
      </c>
      <c r="F266" s="570">
        <v>2</v>
      </c>
      <c r="G266" s="573">
        <v>60</v>
      </c>
      <c r="H266" s="573">
        <v>1.5</v>
      </c>
      <c r="I266" s="570">
        <v>0</v>
      </c>
      <c r="J266" s="573">
        <v>0</v>
      </c>
      <c r="K266" s="573">
        <v>0</v>
      </c>
      <c r="L266" s="570">
        <v>2</v>
      </c>
      <c r="M266" s="573">
        <v>60</v>
      </c>
      <c r="N266" s="573">
        <v>1.5</v>
      </c>
      <c r="O266" s="570">
        <v>10</v>
      </c>
      <c r="P266" s="573">
        <v>280</v>
      </c>
      <c r="Q266" s="573">
        <v>7</v>
      </c>
      <c r="R266" s="570">
        <v>11</v>
      </c>
      <c r="S266" s="573">
        <v>340</v>
      </c>
      <c r="T266" s="573">
        <v>8.5</v>
      </c>
      <c r="U266" s="498"/>
    </row>
    <row r="267" spans="1:21" ht="15" thickBot="1" x14ac:dyDescent="0.35">
      <c r="A267" s="4" t="s">
        <v>3363</v>
      </c>
      <c r="B267" s="338" t="s">
        <v>288</v>
      </c>
      <c r="C267" s="339" t="s">
        <v>257</v>
      </c>
      <c r="D267" s="570">
        <v>14236</v>
      </c>
      <c r="E267" s="6">
        <v>7639</v>
      </c>
      <c r="F267" s="570">
        <v>7</v>
      </c>
      <c r="G267" s="573">
        <v>152</v>
      </c>
      <c r="H267" s="573">
        <v>3.8</v>
      </c>
      <c r="I267" s="500" t="s">
        <v>34</v>
      </c>
      <c r="J267" s="571">
        <v>0</v>
      </c>
      <c r="K267" s="571">
        <v>0</v>
      </c>
      <c r="L267" s="570">
        <v>7</v>
      </c>
      <c r="M267" s="573">
        <v>152</v>
      </c>
      <c r="N267" s="573">
        <v>3.8</v>
      </c>
      <c r="O267" s="570">
        <v>10</v>
      </c>
      <c r="P267" s="573">
        <v>131</v>
      </c>
      <c r="Q267" s="573">
        <v>3.2749999999999999</v>
      </c>
      <c r="R267" s="570">
        <v>17</v>
      </c>
      <c r="S267" s="573">
        <v>283</v>
      </c>
      <c r="T267" s="573">
        <v>7.0750000000000002</v>
      </c>
      <c r="U267" s="498"/>
    </row>
    <row r="268" spans="1:21" ht="15" thickBot="1" x14ac:dyDescent="0.35">
      <c r="A268" s="4" t="s">
        <v>3364</v>
      </c>
      <c r="B268" s="338" t="s">
        <v>290</v>
      </c>
      <c r="C268" s="339" t="s">
        <v>257</v>
      </c>
      <c r="D268" s="570">
        <v>24587</v>
      </c>
      <c r="E268" s="6">
        <v>1244</v>
      </c>
      <c r="F268" s="570">
        <v>0</v>
      </c>
      <c r="G268" s="573">
        <v>0</v>
      </c>
      <c r="H268" s="573">
        <v>0</v>
      </c>
      <c r="I268" s="570">
        <v>0</v>
      </c>
      <c r="J268" s="573">
        <v>0</v>
      </c>
      <c r="K268" s="573">
        <v>0</v>
      </c>
      <c r="L268" s="570">
        <v>0</v>
      </c>
      <c r="M268" s="573">
        <v>0</v>
      </c>
      <c r="N268" s="573">
        <v>0</v>
      </c>
      <c r="O268" s="570">
        <v>0</v>
      </c>
      <c r="P268" s="573">
        <v>0</v>
      </c>
      <c r="Q268" s="573">
        <v>0</v>
      </c>
      <c r="R268" s="570">
        <v>0</v>
      </c>
      <c r="S268" s="573">
        <v>0</v>
      </c>
      <c r="T268" s="571">
        <v>0</v>
      </c>
      <c r="U268" s="498"/>
    </row>
    <row r="269" spans="1:21" ht="15" thickBot="1" x14ac:dyDescent="0.35">
      <c r="A269" s="4" t="s">
        <v>3365</v>
      </c>
      <c r="B269" s="338" t="s">
        <v>291</v>
      </c>
      <c r="C269" s="339" t="s">
        <v>257</v>
      </c>
      <c r="D269" s="570">
        <v>13233</v>
      </c>
      <c r="E269" s="6">
        <v>5758</v>
      </c>
      <c r="F269" s="570">
        <v>3</v>
      </c>
      <c r="G269" s="573">
        <v>110</v>
      </c>
      <c r="H269" s="573">
        <v>2.75</v>
      </c>
      <c r="I269" s="570">
        <v>9</v>
      </c>
      <c r="J269" s="573">
        <v>240.5</v>
      </c>
      <c r="K269" s="573">
        <v>6.0125000000000002</v>
      </c>
      <c r="L269" s="570">
        <v>12</v>
      </c>
      <c r="M269" s="573">
        <v>350.5</v>
      </c>
      <c r="N269" s="573">
        <v>8.7624999999999993</v>
      </c>
      <c r="O269" s="570">
        <v>2</v>
      </c>
      <c r="P269" s="573">
        <v>26</v>
      </c>
      <c r="Q269" s="573">
        <v>0.65</v>
      </c>
      <c r="R269" s="570">
        <v>14</v>
      </c>
      <c r="S269" s="573">
        <v>376.5</v>
      </c>
      <c r="T269" s="573">
        <v>9.4124999999999996</v>
      </c>
      <c r="U269" s="498"/>
    </row>
    <row r="270" spans="1:21" ht="15" thickBot="1" x14ac:dyDescent="0.35">
      <c r="A270" s="4" t="s">
        <v>3366</v>
      </c>
      <c r="B270" s="338" t="s">
        <v>292</v>
      </c>
      <c r="C270" s="339" t="s">
        <v>257</v>
      </c>
      <c r="D270" s="570">
        <v>16422</v>
      </c>
      <c r="E270" s="6">
        <v>9846</v>
      </c>
      <c r="F270" s="570">
        <v>7</v>
      </c>
      <c r="G270" s="573">
        <v>114</v>
      </c>
      <c r="H270" s="573">
        <v>2.85</v>
      </c>
      <c r="I270" s="570">
        <v>0</v>
      </c>
      <c r="J270" s="573">
        <v>0</v>
      </c>
      <c r="K270" s="573">
        <v>0</v>
      </c>
      <c r="L270" s="570">
        <v>7</v>
      </c>
      <c r="M270" s="573">
        <v>114</v>
      </c>
      <c r="N270" s="573">
        <v>2.85</v>
      </c>
      <c r="O270" s="570">
        <v>7</v>
      </c>
      <c r="P270" s="573">
        <v>114</v>
      </c>
      <c r="Q270" s="573">
        <v>2.85</v>
      </c>
      <c r="R270" s="570">
        <v>15</v>
      </c>
      <c r="S270" s="573">
        <v>228</v>
      </c>
      <c r="T270" s="573">
        <v>5.7</v>
      </c>
      <c r="U270" s="498"/>
    </row>
    <row r="271" spans="1:21" ht="15" thickBot="1" x14ac:dyDescent="0.35">
      <c r="A271" s="4" t="s">
        <v>3367</v>
      </c>
      <c r="B271" s="338" t="s">
        <v>293</v>
      </c>
      <c r="C271" s="339" t="s">
        <v>257</v>
      </c>
      <c r="D271" s="570">
        <v>19202</v>
      </c>
      <c r="E271" s="6">
        <v>9408</v>
      </c>
      <c r="F271" s="570">
        <v>6</v>
      </c>
      <c r="G271" s="573">
        <v>209.5</v>
      </c>
      <c r="H271" s="573">
        <v>5.2374999999999998</v>
      </c>
      <c r="I271" s="570">
        <v>0</v>
      </c>
      <c r="J271" s="573">
        <v>0</v>
      </c>
      <c r="K271" s="573">
        <v>0</v>
      </c>
      <c r="L271" s="570">
        <v>6</v>
      </c>
      <c r="M271" s="573">
        <v>209.5</v>
      </c>
      <c r="N271" s="573">
        <v>5.2374999999999998</v>
      </c>
      <c r="O271" s="570">
        <v>15</v>
      </c>
      <c r="P271" s="573">
        <v>295</v>
      </c>
      <c r="Q271" s="573">
        <v>7.375</v>
      </c>
      <c r="R271" s="570">
        <v>21</v>
      </c>
      <c r="S271" s="573">
        <v>504.5</v>
      </c>
      <c r="T271" s="573">
        <v>12.612500000000001</v>
      </c>
      <c r="U271" s="498"/>
    </row>
    <row r="272" spans="1:21" ht="15" thickBot="1" x14ac:dyDescent="0.35">
      <c r="A272" s="4" t="s">
        <v>3368</v>
      </c>
      <c r="B272" s="338" t="s">
        <v>294</v>
      </c>
      <c r="C272" s="339" t="s">
        <v>257</v>
      </c>
      <c r="D272" s="570">
        <v>23088</v>
      </c>
      <c r="E272" s="6">
        <v>11254</v>
      </c>
      <c r="F272" s="570">
        <v>0</v>
      </c>
      <c r="G272" s="573">
        <v>0</v>
      </c>
      <c r="H272" s="573">
        <v>0</v>
      </c>
      <c r="I272" s="570">
        <v>2</v>
      </c>
      <c r="J272" s="573">
        <v>65</v>
      </c>
      <c r="K272" s="573">
        <v>1.625</v>
      </c>
      <c r="L272" s="570">
        <v>2</v>
      </c>
      <c r="M272" s="573">
        <v>65</v>
      </c>
      <c r="N272" s="573">
        <v>1.625</v>
      </c>
      <c r="O272" s="570">
        <v>8</v>
      </c>
      <c r="P272" s="573">
        <v>223</v>
      </c>
      <c r="Q272" s="573">
        <v>5.5750000000000002</v>
      </c>
      <c r="R272" s="570">
        <v>10</v>
      </c>
      <c r="S272" s="573">
        <v>288</v>
      </c>
      <c r="T272" s="573">
        <v>7.2</v>
      </c>
      <c r="U272" s="498"/>
    </row>
    <row r="273" spans="1:21" ht="15" thickBot="1" x14ac:dyDescent="0.35">
      <c r="A273" s="4" t="s">
        <v>3369</v>
      </c>
      <c r="B273" s="338" t="s">
        <v>295</v>
      </c>
      <c r="C273" s="339" t="s">
        <v>257</v>
      </c>
      <c r="D273" s="570">
        <v>15322</v>
      </c>
      <c r="E273" s="6">
        <v>12657</v>
      </c>
      <c r="F273" s="570">
        <v>2</v>
      </c>
      <c r="G273" s="573">
        <v>81.81</v>
      </c>
      <c r="H273" s="573">
        <v>2.0452499999999998</v>
      </c>
      <c r="I273" s="570">
        <v>0</v>
      </c>
      <c r="J273" s="573">
        <v>0</v>
      </c>
      <c r="K273" s="573">
        <v>0</v>
      </c>
      <c r="L273" s="570">
        <v>2</v>
      </c>
      <c r="M273" s="573">
        <v>81.81</v>
      </c>
      <c r="N273" s="573">
        <v>2.0452499999999998</v>
      </c>
      <c r="O273" s="570">
        <v>6</v>
      </c>
      <c r="P273" s="573">
        <v>230</v>
      </c>
      <c r="Q273" s="573">
        <v>5.75</v>
      </c>
      <c r="R273" s="570">
        <v>8</v>
      </c>
      <c r="S273" s="573">
        <v>311.81</v>
      </c>
      <c r="T273" s="573">
        <v>7.7952500000000002</v>
      </c>
      <c r="U273" s="498"/>
    </row>
    <row r="274" spans="1:21" ht="15" thickBot="1" x14ac:dyDescent="0.35">
      <c r="A274" s="4" t="s">
        <v>3370</v>
      </c>
      <c r="B274" s="338" t="s">
        <v>296</v>
      </c>
      <c r="C274" s="339" t="s">
        <v>257</v>
      </c>
      <c r="D274" s="570">
        <v>23096</v>
      </c>
      <c r="E274" s="6">
        <v>7656</v>
      </c>
      <c r="F274" s="570">
        <v>2</v>
      </c>
      <c r="G274" s="573">
        <v>80</v>
      </c>
      <c r="H274" s="573">
        <v>2</v>
      </c>
      <c r="I274" s="570">
        <v>10</v>
      </c>
      <c r="J274" s="573">
        <v>215</v>
      </c>
      <c r="K274" s="573">
        <v>5.375</v>
      </c>
      <c r="L274" s="570">
        <v>12</v>
      </c>
      <c r="M274" s="573">
        <v>295</v>
      </c>
      <c r="N274" s="573">
        <v>7.375</v>
      </c>
      <c r="O274" s="570">
        <v>4</v>
      </c>
      <c r="P274" s="573">
        <v>16</v>
      </c>
      <c r="Q274" s="573">
        <v>0.4</v>
      </c>
      <c r="R274" s="570">
        <v>16</v>
      </c>
      <c r="S274" s="573">
        <v>311</v>
      </c>
      <c r="T274" s="573">
        <v>7.7750000000000004</v>
      </c>
      <c r="U274" s="498"/>
    </row>
    <row r="275" spans="1:21" ht="15" thickBot="1" x14ac:dyDescent="0.35">
      <c r="A275" s="4" t="s">
        <v>3371</v>
      </c>
      <c r="B275" s="338" t="s">
        <v>297</v>
      </c>
      <c r="C275" s="339" t="s">
        <v>257</v>
      </c>
      <c r="D275" s="570">
        <v>21871</v>
      </c>
      <c r="E275" s="6">
        <v>8282</v>
      </c>
      <c r="F275" s="570">
        <v>0</v>
      </c>
      <c r="G275" s="573">
        <v>0</v>
      </c>
      <c r="H275" s="573">
        <v>0</v>
      </c>
      <c r="I275" s="570">
        <v>2</v>
      </c>
      <c r="J275" s="573">
        <v>72</v>
      </c>
      <c r="K275" s="573">
        <v>1.8</v>
      </c>
      <c r="L275" s="570">
        <v>2</v>
      </c>
      <c r="M275" s="573">
        <v>72</v>
      </c>
      <c r="N275" s="573">
        <v>1.8</v>
      </c>
      <c r="O275" s="570">
        <v>9</v>
      </c>
      <c r="P275" s="573">
        <v>246</v>
      </c>
      <c r="Q275" s="573">
        <v>6.15</v>
      </c>
      <c r="R275" s="570">
        <v>11</v>
      </c>
      <c r="S275" s="573">
        <v>318</v>
      </c>
      <c r="T275" s="573">
        <v>7.95</v>
      </c>
      <c r="U275" s="498"/>
    </row>
    <row r="276" spans="1:21" ht="15" thickBot="1" x14ac:dyDescent="0.35">
      <c r="A276" s="4" t="s">
        <v>3372</v>
      </c>
      <c r="B276" s="338" t="s">
        <v>298</v>
      </c>
      <c r="C276" s="339" t="s">
        <v>257</v>
      </c>
      <c r="D276" s="570">
        <v>13600</v>
      </c>
      <c r="E276" s="6">
        <v>4630</v>
      </c>
      <c r="F276" s="570">
        <v>2</v>
      </c>
      <c r="G276" s="573">
        <v>80</v>
      </c>
      <c r="H276" s="573">
        <v>2</v>
      </c>
      <c r="I276" s="570">
        <v>1</v>
      </c>
      <c r="J276" s="573">
        <v>20</v>
      </c>
      <c r="K276" s="573">
        <v>0.5</v>
      </c>
      <c r="L276" s="570">
        <v>3</v>
      </c>
      <c r="M276" s="573">
        <v>100</v>
      </c>
      <c r="N276" s="573">
        <v>2.5</v>
      </c>
      <c r="O276" s="570">
        <v>2</v>
      </c>
      <c r="P276" s="573">
        <v>35</v>
      </c>
      <c r="Q276" s="573">
        <v>0.875</v>
      </c>
      <c r="R276" s="570">
        <v>5</v>
      </c>
      <c r="S276" s="573">
        <v>135</v>
      </c>
      <c r="T276" s="573">
        <v>3.375</v>
      </c>
      <c r="U276" s="498"/>
    </row>
    <row r="277" spans="1:21" ht="15" thickBot="1" x14ac:dyDescent="0.35">
      <c r="A277" s="4" t="s">
        <v>3373</v>
      </c>
      <c r="B277" s="338" t="s">
        <v>299</v>
      </c>
      <c r="C277" s="339" t="s">
        <v>257</v>
      </c>
      <c r="D277" s="570">
        <v>17153</v>
      </c>
      <c r="E277" s="6">
        <v>11982</v>
      </c>
      <c r="F277" s="570">
        <v>2</v>
      </c>
      <c r="G277" s="573">
        <v>50</v>
      </c>
      <c r="H277" s="573">
        <v>1.25</v>
      </c>
      <c r="I277" s="570">
        <v>0</v>
      </c>
      <c r="J277" s="573">
        <v>0</v>
      </c>
      <c r="K277" s="573">
        <v>0</v>
      </c>
      <c r="L277" s="570">
        <v>2</v>
      </c>
      <c r="M277" s="573">
        <v>50</v>
      </c>
      <c r="N277" s="573">
        <v>1.25</v>
      </c>
      <c r="O277" s="570">
        <v>8</v>
      </c>
      <c r="P277" s="573">
        <v>180</v>
      </c>
      <c r="Q277" s="573">
        <v>4.5</v>
      </c>
      <c r="R277" s="570">
        <v>10</v>
      </c>
      <c r="S277" s="573">
        <v>230</v>
      </c>
      <c r="T277" s="573">
        <v>5.75</v>
      </c>
      <c r="U277" s="498"/>
    </row>
    <row r="278" spans="1:21" ht="15" thickBot="1" x14ac:dyDescent="0.35">
      <c r="A278" s="4" t="s">
        <v>3374</v>
      </c>
      <c r="B278" s="338" t="s">
        <v>300</v>
      </c>
      <c r="C278" s="339" t="s">
        <v>257</v>
      </c>
      <c r="D278" s="570">
        <v>25369</v>
      </c>
      <c r="E278" s="6">
        <v>10993</v>
      </c>
      <c r="F278" s="570">
        <v>2</v>
      </c>
      <c r="G278" s="573">
        <v>72</v>
      </c>
      <c r="H278" s="573">
        <v>1.8</v>
      </c>
      <c r="I278" s="570">
        <v>0</v>
      </c>
      <c r="J278" s="573">
        <v>0</v>
      </c>
      <c r="K278" s="573">
        <v>0</v>
      </c>
      <c r="L278" s="570">
        <v>2</v>
      </c>
      <c r="M278" s="573">
        <v>72</v>
      </c>
      <c r="N278" s="573">
        <v>1.8</v>
      </c>
      <c r="O278" s="570">
        <v>3</v>
      </c>
      <c r="P278" s="573">
        <v>63.5</v>
      </c>
      <c r="Q278" s="573">
        <v>1.5874999999999999</v>
      </c>
      <c r="R278" s="570">
        <v>5</v>
      </c>
      <c r="S278" s="573">
        <v>135.5</v>
      </c>
      <c r="T278" s="573">
        <v>3.3875000000000002</v>
      </c>
      <c r="U278" s="498"/>
    </row>
    <row r="279" spans="1:21" ht="15" thickBot="1" x14ac:dyDescent="0.35">
      <c r="A279" s="4" t="s">
        <v>3375</v>
      </c>
      <c r="B279" s="338" t="s">
        <v>301</v>
      </c>
      <c r="C279" s="339" t="s">
        <v>257</v>
      </c>
      <c r="D279" s="570">
        <v>22258</v>
      </c>
      <c r="E279" s="6">
        <v>15230</v>
      </c>
      <c r="F279" s="570">
        <v>4</v>
      </c>
      <c r="G279" s="573">
        <v>160</v>
      </c>
      <c r="H279" s="573">
        <v>4</v>
      </c>
      <c r="I279" s="570">
        <v>0</v>
      </c>
      <c r="J279" s="573">
        <v>0</v>
      </c>
      <c r="K279" s="573">
        <v>0</v>
      </c>
      <c r="L279" s="570">
        <v>5</v>
      </c>
      <c r="M279" s="573">
        <v>200</v>
      </c>
      <c r="N279" s="573">
        <v>5</v>
      </c>
      <c r="O279" s="570">
        <v>9</v>
      </c>
      <c r="P279" s="573">
        <v>203</v>
      </c>
      <c r="Q279" s="573">
        <v>5.0750000000000002</v>
      </c>
      <c r="R279" s="570">
        <v>18</v>
      </c>
      <c r="S279" s="573">
        <v>403</v>
      </c>
      <c r="T279" s="573">
        <v>10.074999999999999</v>
      </c>
      <c r="U279" s="498"/>
    </row>
    <row r="280" spans="1:21" ht="15" thickBot="1" x14ac:dyDescent="0.35">
      <c r="A280" s="4" t="s">
        <v>3376</v>
      </c>
      <c r="B280" s="338" t="s">
        <v>302</v>
      </c>
      <c r="C280" s="339" t="s">
        <v>257</v>
      </c>
      <c r="D280" s="570">
        <v>14545</v>
      </c>
      <c r="E280" s="6">
        <v>5707</v>
      </c>
      <c r="F280" s="570">
        <v>2</v>
      </c>
      <c r="G280" s="573">
        <v>65</v>
      </c>
      <c r="H280" s="573">
        <v>1.625</v>
      </c>
      <c r="I280" s="570">
        <v>0</v>
      </c>
      <c r="J280" s="573">
        <v>0</v>
      </c>
      <c r="K280" s="573">
        <v>0</v>
      </c>
      <c r="L280" s="570">
        <v>2</v>
      </c>
      <c r="M280" s="573">
        <v>65</v>
      </c>
      <c r="N280" s="573">
        <v>1.625</v>
      </c>
      <c r="O280" s="570">
        <v>9</v>
      </c>
      <c r="P280" s="573">
        <v>220</v>
      </c>
      <c r="Q280" s="573">
        <v>5.5</v>
      </c>
      <c r="R280" s="570">
        <v>11</v>
      </c>
      <c r="S280" s="573">
        <v>285</v>
      </c>
      <c r="T280" s="573">
        <v>7.125</v>
      </c>
      <c r="U280" s="498"/>
    </row>
    <row r="281" spans="1:21" ht="15" thickBot="1" x14ac:dyDescent="0.35">
      <c r="A281" s="4" t="s">
        <v>3377</v>
      </c>
      <c r="B281" s="338" t="s">
        <v>303</v>
      </c>
      <c r="C281" s="339" t="s">
        <v>257</v>
      </c>
      <c r="D281" s="570">
        <v>13452</v>
      </c>
      <c r="E281" s="6">
        <v>5823</v>
      </c>
      <c r="F281" s="570">
        <v>3</v>
      </c>
      <c r="G281" s="573">
        <v>120</v>
      </c>
      <c r="H281" s="573">
        <v>3</v>
      </c>
      <c r="I281" s="570">
        <v>1</v>
      </c>
      <c r="J281" s="573">
        <v>36</v>
      </c>
      <c r="K281" s="573">
        <v>0.9</v>
      </c>
      <c r="L281" s="570">
        <v>4</v>
      </c>
      <c r="M281" s="573">
        <v>156</v>
      </c>
      <c r="N281" s="573">
        <v>3.9</v>
      </c>
      <c r="O281" s="570">
        <v>8</v>
      </c>
      <c r="P281" s="573">
        <v>148</v>
      </c>
      <c r="Q281" s="573">
        <v>3.7</v>
      </c>
      <c r="R281" s="570">
        <v>12</v>
      </c>
      <c r="S281" s="573">
        <v>304</v>
      </c>
      <c r="T281" s="573">
        <v>7.6</v>
      </c>
      <c r="U281" s="498"/>
    </row>
    <row r="282" spans="1:21" ht="15" thickBot="1" x14ac:dyDescent="0.35">
      <c r="A282" s="4" t="s">
        <v>3378</v>
      </c>
      <c r="B282" s="338" t="s">
        <v>304</v>
      </c>
      <c r="C282" s="339" t="s">
        <v>257</v>
      </c>
      <c r="D282" s="570">
        <v>22995</v>
      </c>
      <c r="E282" s="6">
        <v>5349</v>
      </c>
      <c r="F282" s="570">
        <v>2</v>
      </c>
      <c r="G282" s="573">
        <v>77.5</v>
      </c>
      <c r="H282" s="573">
        <v>1.9375</v>
      </c>
      <c r="I282" s="570">
        <v>4</v>
      </c>
      <c r="J282" s="573">
        <v>132.5</v>
      </c>
      <c r="K282" s="573">
        <v>3.3125</v>
      </c>
      <c r="L282" s="570">
        <v>6</v>
      </c>
      <c r="M282" s="573">
        <v>210</v>
      </c>
      <c r="N282" s="573">
        <v>5.25</v>
      </c>
      <c r="O282" s="570">
        <v>15</v>
      </c>
      <c r="P282" s="573">
        <v>439.5</v>
      </c>
      <c r="Q282" s="573">
        <v>10.987500000000001</v>
      </c>
      <c r="R282" s="570">
        <v>21</v>
      </c>
      <c r="S282" s="573">
        <v>649.5</v>
      </c>
      <c r="T282" s="573">
        <v>16.237500000000001</v>
      </c>
      <c r="U282" s="498"/>
    </row>
    <row r="283" spans="1:21" ht="15" thickBot="1" x14ac:dyDescent="0.35">
      <c r="A283" s="4" t="s">
        <v>3379</v>
      </c>
      <c r="B283" s="338" t="s">
        <v>305</v>
      </c>
      <c r="C283" s="339" t="s">
        <v>257</v>
      </c>
      <c r="D283" s="570">
        <v>14948</v>
      </c>
      <c r="E283" s="6">
        <v>6278</v>
      </c>
      <c r="F283" s="570">
        <v>5</v>
      </c>
      <c r="G283" s="573">
        <v>200</v>
      </c>
      <c r="H283" s="573">
        <v>5</v>
      </c>
      <c r="I283" s="570">
        <v>0</v>
      </c>
      <c r="J283" s="573">
        <v>0</v>
      </c>
      <c r="K283" s="573">
        <v>0</v>
      </c>
      <c r="L283" s="570">
        <v>5</v>
      </c>
      <c r="M283" s="573">
        <v>200</v>
      </c>
      <c r="N283" s="573">
        <v>5</v>
      </c>
      <c r="O283" s="570">
        <v>19</v>
      </c>
      <c r="P283" s="573">
        <v>421</v>
      </c>
      <c r="Q283" s="573">
        <v>10.525</v>
      </c>
      <c r="R283" s="570">
        <v>24</v>
      </c>
      <c r="S283" s="573">
        <v>621</v>
      </c>
      <c r="T283" s="573">
        <v>15.525</v>
      </c>
      <c r="U283" s="498"/>
    </row>
    <row r="284" spans="1:21" ht="15" thickBot="1" x14ac:dyDescent="0.35">
      <c r="A284" s="4" t="s">
        <v>3380</v>
      </c>
      <c r="B284" s="338" t="s">
        <v>306</v>
      </c>
      <c r="C284" s="339" t="s">
        <v>257</v>
      </c>
      <c r="D284" s="570">
        <v>18393</v>
      </c>
      <c r="E284" s="6">
        <v>6547</v>
      </c>
      <c r="F284" s="570">
        <v>4</v>
      </c>
      <c r="G284" s="573">
        <v>132</v>
      </c>
      <c r="H284" s="573">
        <v>3.3</v>
      </c>
      <c r="I284" s="570">
        <v>9</v>
      </c>
      <c r="J284" s="573">
        <v>257</v>
      </c>
      <c r="K284" s="573">
        <v>6.4249999999999998</v>
      </c>
      <c r="L284" s="570">
        <v>13</v>
      </c>
      <c r="M284" s="573">
        <v>389</v>
      </c>
      <c r="N284" s="573">
        <v>9.7249999999999996</v>
      </c>
      <c r="O284" s="570">
        <v>6</v>
      </c>
      <c r="P284" s="573">
        <v>97</v>
      </c>
      <c r="Q284" s="573">
        <v>2.4249999999999998</v>
      </c>
      <c r="R284" s="570">
        <v>19</v>
      </c>
      <c r="S284" s="573">
        <v>494</v>
      </c>
      <c r="T284" s="573">
        <v>12.35</v>
      </c>
      <c r="U284" s="498"/>
    </row>
    <row r="285" spans="1:21" ht="15" thickBot="1" x14ac:dyDescent="0.35">
      <c r="A285" s="4" t="s">
        <v>3381</v>
      </c>
      <c r="B285" s="338" t="s">
        <v>307</v>
      </c>
      <c r="C285" s="339" t="s">
        <v>257</v>
      </c>
      <c r="D285" s="570">
        <v>14384</v>
      </c>
      <c r="E285" s="6">
        <v>3176</v>
      </c>
      <c r="F285" s="570">
        <v>1</v>
      </c>
      <c r="G285" s="573">
        <v>40</v>
      </c>
      <c r="H285" s="573">
        <v>1</v>
      </c>
      <c r="I285" s="570">
        <v>0</v>
      </c>
      <c r="J285" s="573">
        <v>0</v>
      </c>
      <c r="K285" s="573">
        <v>0</v>
      </c>
      <c r="L285" s="570">
        <v>1</v>
      </c>
      <c r="M285" s="573">
        <v>40</v>
      </c>
      <c r="N285" s="573">
        <v>1</v>
      </c>
      <c r="O285" s="570">
        <v>4</v>
      </c>
      <c r="P285" s="573">
        <v>136</v>
      </c>
      <c r="Q285" s="573">
        <v>3.4</v>
      </c>
      <c r="R285" s="570">
        <v>5</v>
      </c>
      <c r="S285" s="573">
        <v>176</v>
      </c>
      <c r="T285" s="573">
        <v>4.4000000000000004</v>
      </c>
      <c r="U285" s="498"/>
    </row>
    <row r="286" spans="1:21" ht="15" thickBot="1" x14ac:dyDescent="0.35">
      <c r="A286" s="4" t="s">
        <v>3382</v>
      </c>
      <c r="B286" s="338" t="s">
        <v>308</v>
      </c>
      <c r="C286" s="339" t="s">
        <v>257</v>
      </c>
      <c r="D286" s="570">
        <v>17511</v>
      </c>
      <c r="E286" s="6">
        <v>5508</v>
      </c>
      <c r="F286" s="570">
        <v>3</v>
      </c>
      <c r="G286" s="573">
        <v>80</v>
      </c>
      <c r="H286" s="573">
        <v>2</v>
      </c>
      <c r="I286" s="570">
        <v>2</v>
      </c>
      <c r="J286" s="573">
        <v>61</v>
      </c>
      <c r="K286" s="573">
        <v>1.5249999999999999</v>
      </c>
      <c r="L286" s="570">
        <v>5</v>
      </c>
      <c r="M286" s="573">
        <v>141</v>
      </c>
      <c r="N286" s="573">
        <v>3.5249999999999999</v>
      </c>
      <c r="O286" s="570">
        <v>3</v>
      </c>
      <c r="P286" s="573">
        <v>68</v>
      </c>
      <c r="Q286" s="573">
        <v>1.7</v>
      </c>
      <c r="R286" s="570">
        <v>8</v>
      </c>
      <c r="S286" s="573">
        <v>209</v>
      </c>
      <c r="T286" s="573">
        <v>5.2249999999999996</v>
      </c>
      <c r="U286" s="498"/>
    </row>
    <row r="287" spans="1:21" ht="15" thickBot="1" x14ac:dyDescent="0.35">
      <c r="A287" s="4" t="s">
        <v>3383</v>
      </c>
      <c r="B287" s="338" t="s">
        <v>309</v>
      </c>
      <c r="C287" s="339" t="s">
        <v>257</v>
      </c>
      <c r="D287" s="570">
        <v>15736</v>
      </c>
      <c r="E287" s="6">
        <v>7643</v>
      </c>
      <c r="F287" s="570">
        <v>9</v>
      </c>
      <c r="G287" s="573">
        <v>294.13</v>
      </c>
      <c r="H287" s="573">
        <v>7.3532500000000001</v>
      </c>
      <c r="I287" s="570">
        <v>1</v>
      </c>
      <c r="J287" s="573">
        <v>19.5</v>
      </c>
      <c r="K287" s="573">
        <v>0.48749999999999999</v>
      </c>
      <c r="L287" s="570">
        <v>10</v>
      </c>
      <c r="M287" s="573">
        <v>313.63</v>
      </c>
      <c r="N287" s="573">
        <v>7.8407499999999999</v>
      </c>
      <c r="O287" s="570">
        <v>14</v>
      </c>
      <c r="P287" s="573">
        <v>262.5</v>
      </c>
      <c r="Q287" s="573">
        <v>6.5625</v>
      </c>
      <c r="R287" s="570">
        <v>24</v>
      </c>
      <c r="S287" s="573">
        <v>576.13</v>
      </c>
      <c r="T287" s="573">
        <v>14.40325</v>
      </c>
      <c r="U287" s="498"/>
    </row>
    <row r="288" spans="1:21" ht="15" thickBot="1" x14ac:dyDescent="0.35">
      <c r="A288" s="4" t="s">
        <v>3384</v>
      </c>
      <c r="B288" s="338" t="s">
        <v>310</v>
      </c>
      <c r="C288" s="339" t="s">
        <v>257</v>
      </c>
      <c r="D288" s="570">
        <v>13097</v>
      </c>
      <c r="E288" s="6">
        <v>2305</v>
      </c>
      <c r="F288" s="570">
        <v>1</v>
      </c>
      <c r="G288" s="573">
        <v>40</v>
      </c>
      <c r="H288" s="573">
        <v>1</v>
      </c>
      <c r="I288" s="570">
        <v>0</v>
      </c>
      <c r="J288" s="573">
        <v>0</v>
      </c>
      <c r="K288" s="573">
        <v>0</v>
      </c>
      <c r="L288" s="570">
        <v>1</v>
      </c>
      <c r="M288" s="573">
        <v>40</v>
      </c>
      <c r="N288" s="573">
        <v>1</v>
      </c>
      <c r="O288" s="570">
        <v>6</v>
      </c>
      <c r="P288" s="573">
        <v>109</v>
      </c>
      <c r="Q288" s="573">
        <v>2.7250000000000001</v>
      </c>
      <c r="R288" s="570">
        <v>7</v>
      </c>
      <c r="S288" s="573">
        <v>149</v>
      </c>
      <c r="T288" s="573">
        <v>3.7250000000000001</v>
      </c>
      <c r="U288" s="498"/>
    </row>
    <row r="289" spans="1:21" ht="15" thickBot="1" x14ac:dyDescent="0.35">
      <c r="A289" s="4" t="s">
        <v>3385</v>
      </c>
      <c r="B289" s="338" t="s">
        <v>311</v>
      </c>
      <c r="C289" s="339" t="s">
        <v>257</v>
      </c>
      <c r="D289" s="570">
        <v>22857</v>
      </c>
      <c r="E289" s="6">
        <v>5830</v>
      </c>
      <c r="F289" s="570">
        <v>7</v>
      </c>
      <c r="G289" s="573">
        <v>188</v>
      </c>
      <c r="H289" s="573">
        <v>4.7</v>
      </c>
      <c r="I289" s="570">
        <v>0</v>
      </c>
      <c r="J289" s="573">
        <v>0</v>
      </c>
      <c r="K289" s="573">
        <v>0</v>
      </c>
      <c r="L289" s="570">
        <v>7</v>
      </c>
      <c r="M289" s="573">
        <v>188</v>
      </c>
      <c r="N289" s="573">
        <v>4.7</v>
      </c>
      <c r="O289" s="570">
        <v>11</v>
      </c>
      <c r="P289" s="573">
        <v>340</v>
      </c>
      <c r="Q289" s="573">
        <v>8.5</v>
      </c>
      <c r="R289" s="570">
        <v>18</v>
      </c>
      <c r="S289" s="573">
        <v>528</v>
      </c>
      <c r="T289" s="573">
        <v>13.2</v>
      </c>
      <c r="U289" s="498"/>
    </row>
    <row r="290" spans="1:21" ht="15" thickBot="1" x14ac:dyDescent="0.35">
      <c r="A290" s="4" t="s">
        <v>3386</v>
      </c>
      <c r="B290" s="338" t="s">
        <v>312</v>
      </c>
      <c r="C290" s="339" t="s">
        <v>257</v>
      </c>
      <c r="D290" s="570">
        <v>25686</v>
      </c>
      <c r="E290" s="6">
        <v>15776</v>
      </c>
      <c r="F290" s="570">
        <v>2</v>
      </c>
      <c r="G290" s="573">
        <v>80</v>
      </c>
      <c r="H290" s="573">
        <v>2</v>
      </c>
      <c r="I290" s="570">
        <v>2</v>
      </c>
      <c r="J290" s="573">
        <v>80</v>
      </c>
      <c r="K290" s="573">
        <v>2</v>
      </c>
      <c r="L290" s="570">
        <v>4</v>
      </c>
      <c r="M290" s="573">
        <v>160</v>
      </c>
      <c r="N290" s="573">
        <v>4</v>
      </c>
      <c r="O290" s="570">
        <v>22</v>
      </c>
      <c r="P290" s="573">
        <v>474</v>
      </c>
      <c r="Q290" s="573">
        <v>11.85</v>
      </c>
      <c r="R290" s="570">
        <v>26</v>
      </c>
      <c r="S290" s="573">
        <v>634</v>
      </c>
      <c r="T290" s="573">
        <v>15.85</v>
      </c>
      <c r="U290" s="498"/>
    </row>
    <row r="291" spans="1:21" ht="15" thickBot="1" x14ac:dyDescent="0.35">
      <c r="A291" s="4" t="s">
        <v>3387</v>
      </c>
      <c r="B291" s="338" t="s">
        <v>313</v>
      </c>
      <c r="C291" s="339" t="s">
        <v>257</v>
      </c>
      <c r="D291" s="570">
        <v>11448</v>
      </c>
      <c r="E291" s="6">
        <v>3954</v>
      </c>
      <c r="F291" s="570">
        <v>1</v>
      </c>
      <c r="G291" s="573">
        <v>40</v>
      </c>
      <c r="H291" s="573">
        <v>1</v>
      </c>
      <c r="I291" s="570">
        <v>4</v>
      </c>
      <c r="J291" s="573">
        <v>140</v>
      </c>
      <c r="K291" s="573">
        <v>3.5</v>
      </c>
      <c r="L291" s="570">
        <v>5</v>
      </c>
      <c r="M291" s="573">
        <v>180</v>
      </c>
      <c r="N291" s="573">
        <v>4.5</v>
      </c>
      <c r="O291" s="570">
        <v>3</v>
      </c>
      <c r="P291" s="573">
        <v>59</v>
      </c>
      <c r="Q291" s="573">
        <v>1.4750000000000001</v>
      </c>
      <c r="R291" s="570">
        <v>8</v>
      </c>
      <c r="S291" s="573">
        <v>239</v>
      </c>
      <c r="T291" s="573">
        <v>5.9749999999999996</v>
      </c>
      <c r="U291" s="498"/>
    </row>
    <row r="292" spans="1:21" ht="15" thickBot="1" x14ac:dyDescent="0.35">
      <c r="A292" s="4" t="s">
        <v>3388</v>
      </c>
      <c r="B292" s="338" t="s">
        <v>314</v>
      </c>
      <c r="C292" s="339" t="s">
        <v>257</v>
      </c>
      <c r="D292" s="570">
        <v>24164</v>
      </c>
      <c r="E292" s="6">
        <v>21257</v>
      </c>
      <c r="F292" s="570">
        <v>2</v>
      </c>
      <c r="G292" s="573">
        <v>80</v>
      </c>
      <c r="H292" s="573">
        <v>2</v>
      </c>
      <c r="I292" s="570">
        <v>1</v>
      </c>
      <c r="J292" s="573">
        <v>38.4</v>
      </c>
      <c r="K292" s="573">
        <v>0.96</v>
      </c>
      <c r="L292" s="570">
        <v>3</v>
      </c>
      <c r="M292" s="573">
        <v>118.4</v>
      </c>
      <c r="N292" s="573">
        <v>2.96</v>
      </c>
      <c r="O292" s="570">
        <v>21</v>
      </c>
      <c r="P292" s="573">
        <v>327.48</v>
      </c>
      <c r="Q292" s="573">
        <v>8.1869999999999994</v>
      </c>
      <c r="R292" s="570">
        <v>24</v>
      </c>
      <c r="S292" s="573">
        <v>445.88</v>
      </c>
      <c r="T292" s="573">
        <v>11.147</v>
      </c>
      <c r="U292" s="498"/>
    </row>
    <row r="293" spans="1:21" ht="15" thickBot="1" x14ac:dyDescent="0.35">
      <c r="A293" s="4" t="s">
        <v>3389</v>
      </c>
      <c r="B293" s="338" t="s">
        <v>315</v>
      </c>
      <c r="C293" s="339" t="s">
        <v>257</v>
      </c>
      <c r="D293" s="570">
        <v>14230</v>
      </c>
      <c r="E293" s="6">
        <v>13083</v>
      </c>
      <c r="F293" s="570">
        <v>1</v>
      </c>
      <c r="G293" s="573">
        <v>40</v>
      </c>
      <c r="H293" s="573">
        <v>1</v>
      </c>
      <c r="I293" s="570">
        <v>1</v>
      </c>
      <c r="J293" s="573">
        <v>40</v>
      </c>
      <c r="K293" s="573">
        <v>1</v>
      </c>
      <c r="L293" s="570">
        <v>2</v>
      </c>
      <c r="M293" s="573">
        <v>80</v>
      </c>
      <c r="N293" s="573">
        <v>2</v>
      </c>
      <c r="O293" s="570">
        <v>17</v>
      </c>
      <c r="P293" s="573">
        <v>267.11</v>
      </c>
      <c r="Q293" s="573">
        <v>6.6777499999999996</v>
      </c>
      <c r="R293" s="570">
        <v>19</v>
      </c>
      <c r="S293" s="573">
        <v>347.11</v>
      </c>
      <c r="T293" s="573">
        <v>8.6777499999999996</v>
      </c>
      <c r="U293" s="498"/>
    </row>
    <row r="294" spans="1:21" ht="15" thickBot="1" x14ac:dyDescent="0.35">
      <c r="A294" s="4" t="s">
        <v>3390</v>
      </c>
      <c r="B294" s="338" t="s">
        <v>316</v>
      </c>
      <c r="C294" s="339" t="s">
        <v>257</v>
      </c>
      <c r="D294" s="570">
        <v>20526</v>
      </c>
      <c r="E294" s="6">
        <v>11993</v>
      </c>
      <c r="F294" s="570">
        <v>14</v>
      </c>
      <c r="G294" s="573">
        <v>280</v>
      </c>
      <c r="H294" s="573">
        <v>7</v>
      </c>
      <c r="I294" s="570">
        <v>6</v>
      </c>
      <c r="J294" s="573">
        <v>114</v>
      </c>
      <c r="K294" s="573">
        <v>2.85</v>
      </c>
      <c r="L294" s="570">
        <v>20</v>
      </c>
      <c r="M294" s="573">
        <v>394</v>
      </c>
      <c r="N294" s="573">
        <v>9.85</v>
      </c>
      <c r="O294" s="570">
        <v>9</v>
      </c>
      <c r="P294" s="573">
        <v>144</v>
      </c>
      <c r="Q294" s="573">
        <v>3.6</v>
      </c>
      <c r="R294" s="570">
        <v>29</v>
      </c>
      <c r="S294" s="573">
        <v>538</v>
      </c>
      <c r="T294" s="573">
        <v>13.45</v>
      </c>
      <c r="U294" s="498"/>
    </row>
    <row r="295" spans="1:21" ht="15" thickBot="1" x14ac:dyDescent="0.35">
      <c r="A295" s="4" t="s">
        <v>3391</v>
      </c>
      <c r="B295" s="338" t="s">
        <v>317</v>
      </c>
      <c r="C295" s="339" t="s">
        <v>257</v>
      </c>
      <c r="D295" s="570">
        <v>13579</v>
      </c>
      <c r="E295" s="6">
        <v>9532</v>
      </c>
      <c r="F295" s="570">
        <v>2</v>
      </c>
      <c r="G295" s="573">
        <v>80</v>
      </c>
      <c r="H295" s="573">
        <v>2</v>
      </c>
      <c r="I295" s="570">
        <v>0</v>
      </c>
      <c r="J295" s="573">
        <v>0</v>
      </c>
      <c r="K295" s="573">
        <v>0</v>
      </c>
      <c r="L295" s="570">
        <v>2</v>
      </c>
      <c r="M295" s="573">
        <v>80</v>
      </c>
      <c r="N295" s="573">
        <v>2</v>
      </c>
      <c r="O295" s="570">
        <v>16</v>
      </c>
      <c r="P295" s="573">
        <v>322</v>
      </c>
      <c r="Q295" s="573">
        <v>8.0500000000000007</v>
      </c>
      <c r="R295" s="570">
        <v>18</v>
      </c>
      <c r="S295" s="573">
        <v>402</v>
      </c>
      <c r="T295" s="573">
        <v>10.050000000000001</v>
      </c>
      <c r="U295" s="498"/>
    </row>
    <row r="296" spans="1:21" ht="15" thickBot="1" x14ac:dyDescent="0.35">
      <c r="A296" s="4" t="s">
        <v>3392</v>
      </c>
      <c r="B296" s="338" t="s">
        <v>318</v>
      </c>
      <c r="C296" s="339" t="s">
        <v>257</v>
      </c>
      <c r="D296" s="570">
        <v>14568</v>
      </c>
      <c r="E296" s="6">
        <v>7135</v>
      </c>
      <c r="F296" s="570">
        <v>3</v>
      </c>
      <c r="G296" s="573">
        <v>70</v>
      </c>
      <c r="H296" s="573">
        <v>1.75</v>
      </c>
      <c r="I296" s="570">
        <v>4</v>
      </c>
      <c r="J296" s="573">
        <v>140</v>
      </c>
      <c r="K296" s="573">
        <v>3.5</v>
      </c>
      <c r="L296" s="570">
        <v>7</v>
      </c>
      <c r="M296" s="573">
        <v>210</v>
      </c>
      <c r="N296" s="573">
        <v>5.25</v>
      </c>
      <c r="O296" s="570">
        <v>11</v>
      </c>
      <c r="P296" s="573">
        <v>158</v>
      </c>
      <c r="Q296" s="573">
        <v>3.95</v>
      </c>
      <c r="R296" s="570">
        <v>18</v>
      </c>
      <c r="S296" s="573">
        <v>368</v>
      </c>
      <c r="T296" s="573">
        <v>9.1999999999999993</v>
      </c>
      <c r="U296" s="498"/>
    </row>
    <row r="297" spans="1:21" ht="15" thickBot="1" x14ac:dyDescent="0.35">
      <c r="A297" s="4" t="s">
        <v>3393</v>
      </c>
      <c r="B297" s="338" t="s">
        <v>319</v>
      </c>
      <c r="C297" s="339" t="s">
        <v>257</v>
      </c>
      <c r="D297" s="570">
        <v>12798</v>
      </c>
      <c r="E297" s="6">
        <v>7101</v>
      </c>
      <c r="F297" s="570">
        <v>1</v>
      </c>
      <c r="G297" s="573">
        <v>45</v>
      </c>
      <c r="H297" s="573">
        <v>1.125</v>
      </c>
      <c r="I297" s="570">
        <v>10</v>
      </c>
      <c r="J297" s="573">
        <v>300</v>
      </c>
      <c r="K297" s="573">
        <v>7.5</v>
      </c>
      <c r="L297" s="570">
        <v>11</v>
      </c>
      <c r="M297" s="573">
        <v>345</v>
      </c>
      <c r="N297" s="573">
        <v>8.625</v>
      </c>
      <c r="O297" s="570">
        <v>7</v>
      </c>
      <c r="P297" s="573">
        <v>50</v>
      </c>
      <c r="Q297" s="573">
        <v>1.25</v>
      </c>
      <c r="R297" s="570">
        <v>18</v>
      </c>
      <c r="S297" s="573">
        <v>395</v>
      </c>
      <c r="T297" s="573">
        <v>9.875</v>
      </c>
      <c r="U297" s="498"/>
    </row>
    <row r="298" spans="1:21" ht="15" thickBot="1" x14ac:dyDescent="0.35">
      <c r="A298" s="4" t="s">
        <v>3394</v>
      </c>
      <c r="B298" s="338" t="s">
        <v>320</v>
      </c>
      <c r="C298" s="339" t="s">
        <v>257</v>
      </c>
      <c r="D298" s="570">
        <v>13912</v>
      </c>
      <c r="E298" s="6">
        <v>12149</v>
      </c>
      <c r="F298" s="570">
        <v>2</v>
      </c>
      <c r="G298" s="573">
        <v>78</v>
      </c>
      <c r="H298" s="573">
        <v>1.95</v>
      </c>
      <c r="I298" s="570">
        <v>0</v>
      </c>
      <c r="J298" s="573">
        <v>0</v>
      </c>
      <c r="K298" s="573">
        <v>0</v>
      </c>
      <c r="L298" s="570">
        <v>2</v>
      </c>
      <c r="M298" s="573">
        <v>78</v>
      </c>
      <c r="N298" s="573">
        <v>1.95</v>
      </c>
      <c r="O298" s="570">
        <v>9</v>
      </c>
      <c r="P298" s="573">
        <v>204</v>
      </c>
      <c r="Q298" s="573">
        <v>5.0999999999999996</v>
      </c>
      <c r="R298" s="570">
        <v>11</v>
      </c>
      <c r="S298" s="573">
        <v>282</v>
      </c>
      <c r="T298" s="573">
        <v>7.05</v>
      </c>
      <c r="U298" s="498"/>
    </row>
    <row r="299" spans="1:21" ht="15" thickBot="1" x14ac:dyDescent="0.35">
      <c r="A299" s="4" t="s">
        <v>3395</v>
      </c>
      <c r="B299" s="338" t="s">
        <v>321</v>
      </c>
      <c r="C299" s="339" t="s">
        <v>257</v>
      </c>
      <c r="D299" s="570">
        <v>14878</v>
      </c>
      <c r="E299" s="6">
        <v>6440</v>
      </c>
      <c r="F299" s="570">
        <v>1</v>
      </c>
      <c r="G299" s="573">
        <v>40</v>
      </c>
      <c r="H299" s="573">
        <v>1</v>
      </c>
      <c r="I299" s="570">
        <v>12</v>
      </c>
      <c r="J299" s="573">
        <v>427</v>
      </c>
      <c r="K299" s="573">
        <v>10.675000000000001</v>
      </c>
      <c r="L299" s="570">
        <v>13</v>
      </c>
      <c r="M299" s="573">
        <v>467</v>
      </c>
      <c r="N299" s="573">
        <v>11.675000000000001</v>
      </c>
      <c r="O299" s="570">
        <v>4</v>
      </c>
      <c r="P299" s="573">
        <v>94</v>
      </c>
      <c r="Q299" s="573">
        <v>2.35</v>
      </c>
      <c r="R299" s="570">
        <v>17</v>
      </c>
      <c r="S299" s="573">
        <v>561</v>
      </c>
      <c r="T299" s="573">
        <v>14.025</v>
      </c>
      <c r="U299" s="498"/>
    </row>
    <row r="300" spans="1:21" ht="15" thickBot="1" x14ac:dyDescent="0.35">
      <c r="A300" s="4" t="s">
        <v>3396</v>
      </c>
      <c r="B300" s="338" t="s">
        <v>322</v>
      </c>
      <c r="C300" s="339" t="s">
        <v>257</v>
      </c>
      <c r="D300" s="570">
        <v>12486</v>
      </c>
      <c r="E300" s="6">
        <v>4420</v>
      </c>
      <c r="F300" s="570">
        <v>1</v>
      </c>
      <c r="G300" s="573">
        <v>40</v>
      </c>
      <c r="H300" s="573">
        <v>1</v>
      </c>
      <c r="I300" s="570">
        <v>1</v>
      </c>
      <c r="J300" s="573">
        <v>0</v>
      </c>
      <c r="K300" s="573">
        <v>0</v>
      </c>
      <c r="L300" s="570">
        <v>1</v>
      </c>
      <c r="M300" s="573">
        <v>40</v>
      </c>
      <c r="N300" s="573">
        <v>1</v>
      </c>
      <c r="O300" s="570">
        <v>5</v>
      </c>
      <c r="P300" s="573">
        <v>125</v>
      </c>
      <c r="Q300" s="573">
        <v>3.125</v>
      </c>
      <c r="R300" s="570">
        <v>6</v>
      </c>
      <c r="S300" s="573">
        <v>165</v>
      </c>
      <c r="T300" s="573">
        <v>4.125</v>
      </c>
      <c r="U300" s="498"/>
    </row>
    <row r="301" spans="1:21" ht="15" thickBot="1" x14ac:dyDescent="0.35">
      <c r="A301" s="4" t="s">
        <v>3397</v>
      </c>
      <c r="B301" s="338" t="s">
        <v>323</v>
      </c>
      <c r="C301" s="339" t="s">
        <v>257</v>
      </c>
      <c r="D301" s="570">
        <v>16753</v>
      </c>
      <c r="E301" s="6">
        <v>9875</v>
      </c>
      <c r="F301" s="570">
        <v>7</v>
      </c>
      <c r="G301" s="573">
        <v>255</v>
      </c>
      <c r="H301" s="573">
        <v>6.375</v>
      </c>
      <c r="I301" s="570">
        <v>1</v>
      </c>
      <c r="J301" s="573">
        <v>20</v>
      </c>
      <c r="K301" s="573">
        <v>0.5</v>
      </c>
      <c r="L301" s="570">
        <v>8</v>
      </c>
      <c r="M301" s="573">
        <v>275</v>
      </c>
      <c r="N301" s="573">
        <v>6.875</v>
      </c>
      <c r="O301" s="570">
        <v>25</v>
      </c>
      <c r="P301" s="573">
        <v>331.42</v>
      </c>
      <c r="Q301" s="573">
        <v>8.2855000000000008</v>
      </c>
      <c r="R301" s="570">
        <v>41</v>
      </c>
      <c r="S301" s="573">
        <v>606.41999999999996</v>
      </c>
      <c r="T301" s="573">
        <v>15.160500000000001</v>
      </c>
      <c r="U301" s="498"/>
    </row>
    <row r="302" spans="1:21" ht="15" thickBot="1" x14ac:dyDescent="0.35">
      <c r="A302" s="4" t="s">
        <v>3398</v>
      </c>
      <c r="B302" s="338" t="s">
        <v>324</v>
      </c>
      <c r="C302" s="339" t="s">
        <v>257</v>
      </c>
      <c r="D302" s="570">
        <v>14300</v>
      </c>
      <c r="E302" s="6">
        <v>7309</v>
      </c>
      <c r="F302" s="570">
        <v>3</v>
      </c>
      <c r="G302" s="573">
        <v>120</v>
      </c>
      <c r="H302" s="573">
        <v>3</v>
      </c>
      <c r="I302" s="570">
        <v>5</v>
      </c>
      <c r="J302" s="573">
        <v>159.19999999999999</v>
      </c>
      <c r="K302" s="573">
        <v>3.98</v>
      </c>
      <c r="L302" s="570">
        <v>8</v>
      </c>
      <c r="M302" s="573">
        <v>281.7</v>
      </c>
      <c r="N302" s="573">
        <v>7.0425000000000004</v>
      </c>
      <c r="O302" s="570">
        <v>28</v>
      </c>
      <c r="P302" s="573">
        <v>417.6</v>
      </c>
      <c r="Q302" s="573">
        <v>10.44</v>
      </c>
      <c r="R302" s="570">
        <v>36</v>
      </c>
      <c r="S302" s="573">
        <v>699.3</v>
      </c>
      <c r="T302" s="573">
        <v>17.482500000000002</v>
      </c>
      <c r="U302" s="498"/>
    </row>
    <row r="303" spans="1:21" ht="15" thickBot="1" x14ac:dyDescent="0.35">
      <c r="A303" s="4" t="s">
        <v>3399</v>
      </c>
      <c r="B303" s="338" t="s">
        <v>325</v>
      </c>
      <c r="C303" s="339" t="s">
        <v>257</v>
      </c>
      <c r="D303" s="570">
        <v>13940</v>
      </c>
      <c r="E303" s="6">
        <v>5348</v>
      </c>
      <c r="F303" s="570">
        <v>2</v>
      </c>
      <c r="G303" s="573">
        <v>75</v>
      </c>
      <c r="H303" s="573">
        <v>1.875</v>
      </c>
      <c r="I303" s="570">
        <v>4</v>
      </c>
      <c r="J303" s="573">
        <v>106</v>
      </c>
      <c r="K303" s="573">
        <v>2.65</v>
      </c>
      <c r="L303" s="570">
        <v>6</v>
      </c>
      <c r="M303" s="573">
        <v>181</v>
      </c>
      <c r="N303" s="573">
        <v>4.5250000000000004</v>
      </c>
      <c r="O303" s="570">
        <v>9</v>
      </c>
      <c r="P303" s="573">
        <v>169.75</v>
      </c>
      <c r="Q303" s="573">
        <v>4.2437500000000004</v>
      </c>
      <c r="R303" s="570">
        <v>15</v>
      </c>
      <c r="S303" s="573">
        <v>350.75</v>
      </c>
      <c r="T303" s="573">
        <v>8.7687500000000007</v>
      </c>
      <c r="U303" s="498"/>
    </row>
    <row r="304" spans="1:21" ht="15" thickBot="1" x14ac:dyDescent="0.35">
      <c r="A304" s="4" t="s">
        <v>3400</v>
      </c>
      <c r="B304" s="338" t="s">
        <v>326</v>
      </c>
      <c r="C304" s="339" t="s">
        <v>257</v>
      </c>
      <c r="D304" s="570">
        <v>17937</v>
      </c>
      <c r="E304" s="6">
        <v>5250</v>
      </c>
      <c r="F304" s="570">
        <v>1</v>
      </c>
      <c r="G304" s="573">
        <v>40</v>
      </c>
      <c r="H304" s="573">
        <v>1</v>
      </c>
      <c r="I304" s="570">
        <v>2</v>
      </c>
      <c r="J304" s="573">
        <v>75</v>
      </c>
      <c r="K304" s="573">
        <v>1.875</v>
      </c>
      <c r="L304" s="570">
        <v>3</v>
      </c>
      <c r="M304" s="573">
        <v>115</v>
      </c>
      <c r="N304" s="573">
        <v>2.875</v>
      </c>
      <c r="O304" s="570">
        <v>11</v>
      </c>
      <c r="P304" s="573">
        <v>225</v>
      </c>
      <c r="Q304" s="573">
        <v>5.625</v>
      </c>
      <c r="R304" s="570">
        <v>14</v>
      </c>
      <c r="S304" s="573">
        <v>340</v>
      </c>
      <c r="T304" s="573">
        <v>8.5</v>
      </c>
      <c r="U304" s="498"/>
    </row>
    <row r="305" spans="1:21" ht="15" thickBot="1" x14ac:dyDescent="0.35">
      <c r="A305" s="4" t="s">
        <v>3401</v>
      </c>
      <c r="B305" s="338" t="s">
        <v>327</v>
      </c>
      <c r="C305" s="339" t="s">
        <v>257</v>
      </c>
      <c r="D305" s="570">
        <v>18134</v>
      </c>
      <c r="E305" s="6">
        <v>6623</v>
      </c>
      <c r="F305" s="570">
        <v>3</v>
      </c>
      <c r="G305" s="573">
        <v>120</v>
      </c>
      <c r="H305" s="573">
        <v>3</v>
      </c>
      <c r="I305" s="570">
        <v>3</v>
      </c>
      <c r="J305" s="573">
        <v>120</v>
      </c>
      <c r="K305" s="573">
        <v>3</v>
      </c>
      <c r="L305" s="570">
        <v>6</v>
      </c>
      <c r="M305" s="573">
        <v>240</v>
      </c>
      <c r="N305" s="573">
        <v>6</v>
      </c>
      <c r="O305" s="570">
        <v>8</v>
      </c>
      <c r="P305" s="573">
        <v>218</v>
      </c>
      <c r="Q305" s="573">
        <v>5.45</v>
      </c>
      <c r="R305" s="570">
        <v>14</v>
      </c>
      <c r="S305" s="573">
        <v>458</v>
      </c>
      <c r="T305" s="573">
        <v>11.45</v>
      </c>
      <c r="U305" s="498"/>
    </row>
    <row r="306" spans="1:21" ht="15" thickBot="1" x14ac:dyDescent="0.35">
      <c r="A306" s="4" t="s">
        <v>3402</v>
      </c>
      <c r="B306" s="338" t="s">
        <v>328</v>
      </c>
      <c r="C306" s="339" t="s">
        <v>257</v>
      </c>
      <c r="D306" s="570">
        <v>16881</v>
      </c>
      <c r="E306" s="6">
        <v>4301</v>
      </c>
      <c r="F306" s="570">
        <v>1</v>
      </c>
      <c r="G306" s="573">
        <v>40</v>
      </c>
      <c r="H306" s="573">
        <v>1</v>
      </c>
      <c r="I306" s="570">
        <v>1</v>
      </c>
      <c r="J306" s="573">
        <v>5</v>
      </c>
      <c r="K306" s="573">
        <v>0.125</v>
      </c>
      <c r="L306" s="570">
        <v>2</v>
      </c>
      <c r="M306" s="573">
        <v>45</v>
      </c>
      <c r="N306" s="573">
        <v>1.125</v>
      </c>
      <c r="O306" s="570">
        <v>2</v>
      </c>
      <c r="P306" s="573">
        <v>8</v>
      </c>
      <c r="Q306" s="573">
        <v>0.2</v>
      </c>
      <c r="R306" s="570">
        <v>4</v>
      </c>
      <c r="S306" s="573">
        <v>53</v>
      </c>
      <c r="T306" s="573">
        <v>1.325</v>
      </c>
      <c r="U306" s="498"/>
    </row>
    <row r="307" spans="1:21" ht="15" thickBot="1" x14ac:dyDescent="0.35">
      <c r="A307" s="4" t="s">
        <v>3403</v>
      </c>
      <c r="B307" s="338" t="s">
        <v>329</v>
      </c>
      <c r="C307" s="339" t="s">
        <v>257</v>
      </c>
      <c r="D307" s="570">
        <v>14253</v>
      </c>
      <c r="E307" s="6">
        <v>8307</v>
      </c>
      <c r="F307" s="570">
        <v>1</v>
      </c>
      <c r="G307" s="573">
        <v>40</v>
      </c>
      <c r="H307" s="573">
        <v>1</v>
      </c>
      <c r="I307" s="570">
        <v>2</v>
      </c>
      <c r="J307" s="573">
        <v>58</v>
      </c>
      <c r="K307" s="573">
        <v>1.45</v>
      </c>
      <c r="L307" s="570">
        <v>3</v>
      </c>
      <c r="M307" s="573">
        <v>98</v>
      </c>
      <c r="N307" s="573">
        <v>2.4500000000000002</v>
      </c>
      <c r="O307" s="570">
        <v>10</v>
      </c>
      <c r="P307" s="573">
        <v>230</v>
      </c>
      <c r="Q307" s="573">
        <v>5.75</v>
      </c>
      <c r="R307" s="570">
        <v>13</v>
      </c>
      <c r="S307" s="573">
        <v>328</v>
      </c>
      <c r="T307" s="573">
        <v>8.1999999999999993</v>
      </c>
      <c r="U307" s="498"/>
    </row>
    <row r="308" spans="1:21" ht="15" thickBot="1" x14ac:dyDescent="0.35">
      <c r="A308" s="4" t="s">
        <v>3404</v>
      </c>
      <c r="B308" s="338" t="s">
        <v>330</v>
      </c>
      <c r="C308" s="339" t="s">
        <v>257</v>
      </c>
      <c r="D308" s="570">
        <v>12238</v>
      </c>
      <c r="E308" s="6">
        <v>5336</v>
      </c>
      <c r="F308" s="570">
        <v>3</v>
      </c>
      <c r="G308" s="573">
        <v>100</v>
      </c>
      <c r="H308" s="573">
        <v>2.5</v>
      </c>
      <c r="I308" s="570">
        <v>1</v>
      </c>
      <c r="J308" s="573">
        <v>22</v>
      </c>
      <c r="K308" s="573">
        <v>0.55000000000000004</v>
      </c>
      <c r="L308" s="570">
        <v>4</v>
      </c>
      <c r="M308" s="573">
        <v>122</v>
      </c>
      <c r="N308" s="573">
        <v>3.05</v>
      </c>
      <c r="O308" s="570">
        <v>10</v>
      </c>
      <c r="P308" s="573">
        <v>104</v>
      </c>
      <c r="Q308" s="573">
        <v>2.6</v>
      </c>
      <c r="R308" s="570">
        <v>14</v>
      </c>
      <c r="S308" s="573">
        <v>226</v>
      </c>
      <c r="T308" s="573">
        <v>5.65</v>
      </c>
      <c r="U308" s="498"/>
    </row>
    <row r="309" spans="1:21" ht="15" thickBot="1" x14ac:dyDescent="0.35">
      <c r="A309" s="4" t="s">
        <v>3405</v>
      </c>
      <c r="B309" s="338" t="s">
        <v>331</v>
      </c>
      <c r="C309" s="339" t="s">
        <v>257</v>
      </c>
      <c r="D309" s="570">
        <v>17593</v>
      </c>
      <c r="E309" s="6">
        <v>6268</v>
      </c>
      <c r="F309" s="570">
        <v>6</v>
      </c>
      <c r="G309" s="573">
        <v>101</v>
      </c>
      <c r="H309" s="573">
        <v>2.5249999999999999</v>
      </c>
      <c r="I309" s="570">
        <v>3</v>
      </c>
      <c r="J309" s="573">
        <v>59</v>
      </c>
      <c r="K309" s="573">
        <v>1.4750000000000001</v>
      </c>
      <c r="L309" s="570">
        <v>9</v>
      </c>
      <c r="M309" s="573">
        <v>160</v>
      </c>
      <c r="N309" s="573">
        <v>4</v>
      </c>
      <c r="O309" s="570">
        <v>12</v>
      </c>
      <c r="P309" s="573">
        <v>135</v>
      </c>
      <c r="Q309" s="573">
        <v>3.375</v>
      </c>
      <c r="R309" s="570">
        <v>21</v>
      </c>
      <c r="S309" s="573">
        <v>295</v>
      </c>
      <c r="T309" s="573">
        <v>7.375</v>
      </c>
      <c r="U309" s="498"/>
    </row>
    <row r="310" spans="1:21" ht="15" thickBot="1" x14ac:dyDescent="0.35">
      <c r="A310" s="4" t="s">
        <v>3406</v>
      </c>
      <c r="B310" s="470" t="s">
        <v>332</v>
      </c>
      <c r="C310" s="339" t="s">
        <v>257</v>
      </c>
      <c r="D310" s="570">
        <v>13498</v>
      </c>
      <c r="E310" s="6">
        <v>8452</v>
      </c>
      <c r="F310" s="570">
        <v>6</v>
      </c>
      <c r="G310" s="573">
        <v>213</v>
      </c>
      <c r="H310" s="573">
        <v>5.3250000000000002</v>
      </c>
      <c r="I310" s="570">
        <v>1</v>
      </c>
      <c r="J310" s="573">
        <v>5</v>
      </c>
      <c r="K310" s="573">
        <v>0.125</v>
      </c>
      <c r="L310" s="570">
        <v>6</v>
      </c>
      <c r="M310" s="573">
        <v>218</v>
      </c>
      <c r="N310" s="573">
        <v>5.45</v>
      </c>
      <c r="O310" s="570">
        <v>11</v>
      </c>
      <c r="P310" s="573">
        <v>185</v>
      </c>
      <c r="Q310" s="573">
        <v>4.625</v>
      </c>
      <c r="R310" s="570">
        <v>18</v>
      </c>
      <c r="S310" s="573">
        <v>403</v>
      </c>
      <c r="T310" s="573">
        <v>10.074999999999999</v>
      </c>
      <c r="U310" s="498"/>
    </row>
    <row r="311" spans="1:21" x14ac:dyDescent="0.3">
      <c r="A311"/>
      <c r="B311" s="636" t="s">
        <v>3562</v>
      </c>
      <c r="C311" s="388"/>
      <c r="D311" s="575">
        <f t="shared" ref="D311:T311" si="6">SUM(D236:D310)</f>
        <v>1297120</v>
      </c>
      <c r="E311" s="575">
        <f t="shared" si="6"/>
        <v>600694</v>
      </c>
      <c r="F311" s="575">
        <f t="shared" si="6"/>
        <v>251</v>
      </c>
      <c r="G311" s="575">
        <f t="shared" si="6"/>
        <v>7747.44</v>
      </c>
      <c r="H311" s="575">
        <f t="shared" si="6"/>
        <v>193.68599999999998</v>
      </c>
      <c r="I311" s="575">
        <f t="shared" si="6"/>
        <v>138</v>
      </c>
      <c r="J311" s="575">
        <f t="shared" si="6"/>
        <v>3978.1</v>
      </c>
      <c r="K311" s="575">
        <f t="shared" si="6"/>
        <v>99.452499999999986</v>
      </c>
      <c r="L311" s="575">
        <f t="shared" si="6"/>
        <v>387</v>
      </c>
      <c r="M311" s="575">
        <f t="shared" si="6"/>
        <v>11831.04</v>
      </c>
      <c r="N311" s="575">
        <f t="shared" si="6"/>
        <v>295.77600000000001</v>
      </c>
      <c r="O311" s="575">
        <f t="shared" si="6"/>
        <v>742</v>
      </c>
      <c r="P311" s="575">
        <f t="shared" si="6"/>
        <v>14487.26</v>
      </c>
      <c r="Q311" s="575">
        <f t="shared" si="6"/>
        <v>362.18150000000014</v>
      </c>
      <c r="R311" s="575">
        <f t="shared" si="6"/>
        <v>1137</v>
      </c>
      <c r="S311" s="575">
        <f t="shared" si="6"/>
        <v>26326.3</v>
      </c>
      <c r="T311" s="576">
        <f t="shared" si="6"/>
        <v>658.15750000000003</v>
      </c>
      <c r="U311" s="498"/>
    </row>
    <row r="312" spans="1:21" ht="15" thickBot="1" x14ac:dyDescent="0.35">
      <c r="A312"/>
      <c r="B312" s="637" t="s">
        <v>3563</v>
      </c>
      <c r="C312" s="400"/>
      <c r="D312" s="577">
        <f>D311/75</f>
        <v>17294.933333333334</v>
      </c>
      <c r="E312" s="577">
        <f>E311/75</f>
        <v>8009.2533333333331</v>
      </c>
      <c r="F312" s="578">
        <f>F311/75</f>
        <v>3.3466666666666667</v>
      </c>
      <c r="G312" s="578">
        <f t="shared" ref="G312:T312" si="7">G311/75</f>
        <v>103.2992</v>
      </c>
      <c r="H312" s="578">
        <f t="shared" si="7"/>
        <v>2.5824799999999999</v>
      </c>
      <c r="I312" s="578">
        <f t="shared" si="7"/>
        <v>1.84</v>
      </c>
      <c r="J312" s="578">
        <f t="shared" si="7"/>
        <v>53.041333333333334</v>
      </c>
      <c r="K312" s="578">
        <f t="shared" si="7"/>
        <v>1.3260333333333332</v>
      </c>
      <c r="L312" s="578">
        <f t="shared" si="7"/>
        <v>5.16</v>
      </c>
      <c r="M312" s="578">
        <f t="shared" si="7"/>
        <v>157.74720000000002</v>
      </c>
      <c r="N312" s="578">
        <f t="shared" si="7"/>
        <v>3.9436800000000001</v>
      </c>
      <c r="O312" s="578">
        <f t="shared" si="7"/>
        <v>9.8933333333333326</v>
      </c>
      <c r="P312" s="578">
        <f t="shared" si="7"/>
        <v>193.16346666666666</v>
      </c>
      <c r="Q312" s="578">
        <f t="shared" si="7"/>
        <v>4.8290866666666687</v>
      </c>
      <c r="R312" s="578">
        <f t="shared" si="7"/>
        <v>15.16</v>
      </c>
      <c r="S312" s="578">
        <f t="shared" si="7"/>
        <v>351.01733333333334</v>
      </c>
      <c r="T312" s="578">
        <f t="shared" si="7"/>
        <v>8.7754333333333339</v>
      </c>
      <c r="U312" s="498"/>
    </row>
    <row r="313" spans="1:21" ht="15" thickBot="1" x14ac:dyDescent="0.35">
      <c r="A313"/>
      <c r="B313" s="639"/>
      <c r="C313" s="336"/>
      <c r="D313" s="574"/>
      <c r="E313" s="26"/>
      <c r="F313" s="574"/>
      <c r="G313" s="583"/>
      <c r="H313" s="583"/>
      <c r="I313" s="574"/>
      <c r="J313" s="583"/>
      <c r="K313" s="583"/>
      <c r="L313" s="574"/>
      <c r="M313" s="583"/>
      <c r="N313" s="583"/>
      <c r="O313" s="574"/>
      <c r="P313" s="583"/>
      <c r="Q313" s="583"/>
      <c r="R313" s="574"/>
      <c r="S313" s="583"/>
      <c r="T313" s="583"/>
      <c r="U313" s="498"/>
    </row>
    <row r="314" spans="1:21" ht="15" thickBot="1" x14ac:dyDescent="0.35">
      <c r="A314" s="4" t="s">
        <v>3289</v>
      </c>
      <c r="B314" s="466" t="s">
        <v>333</v>
      </c>
      <c r="C314" s="339" t="s">
        <v>334</v>
      </c>
      <c r="D314" s="570">
        <v>28283</v>
      </c>
      <c r="E314" s="41">
        <v>7707</v>
      </c>
      <c r="F314" s="570">
        <v>2</v>
      </c>
      <c r="G314" s="573">
        <v>48</v>
      </c>
      <c r="H314" s="573">
        <v>1.2</v>
      </c>
      <c r="I314" s="570">
        <v>7</v>
      </c>
      <c r="J314" s="573">
        <v>186</v>
      </c>
      <c r="K314" s="573">
        <v>4.6500000000000004</v>
      </c>
      <c r="L314" s="570">
        <v>9</v>
      </c>
      <c r="M314" s="573">
        <v>234</v>
      </c>
      <c r="N314" s="573">
        <v>5.85</v>
      </c>
      <c r="O314" s="570">
        <v>1</v>
      </c>
      <c r="P314" s="573">
        <v>12</v>
      </c>
      <c r="Q314" s="573">
        <v>0.3</v>
      </c>
      <c r="R314" s="570">
        <v>10</v>
      </c>
      <c r="S314" s="573">
        <v>246</v>
      </c>
      <c r="T314" s="573">
        <v>6.15</v>
      </c>
      <c r="U314" s="498"/>
    </row>
    <row r="315" spans="1:21" ht="15" thickBot="1" x14ac:dyDescent="0.35">
      <c r="A315" s="4" t="s">
        <v>3290</v>
      </c>
      <c r="B315" s="338" t="s">
        <v>335</v>
      </c>
      <c r="C315" s="339" t="s">
        <v>334</v>
      </c>
      <c r="D315" s="570">
        <v>29598</v>
      </c>
      <c r="E315" s="6">
        <v>12745</v>
      </c>
      <c r="F315" s="570">
        <v>2</v>
      </c>
      <c r="G315" s="573">
        <v>80</v>
      </c>
      <c r="H315" s="573">
        <v>2</v>
      </c>
      <c r="I315" s="570">
        <v>12</v>
      </c>
      <c r="J315" s="573">
        <v>288</v>
      </c>
      <c r="K315" s="573">
        <v>7.2</v>
      </c>
      <c r="L315" s="570">
        <v>12</v>
      </c>
      <c r="M315" s="573">
        <v>368</v>
      </c>
      <c r="N315" s="573">
        <v>9.1999999999999993</v>
      </c>
      <c r="O315" s="570">
        <v>10</v>
      </c>
      <c r="P315" s="573">
        <v>264</v>
      </c>
      <c r="Q315" s="573">
        <v>6.6</v>
      </c>
      <c r="R315" s="570">
        <v>24</v>
      </c>
      <c r="S315" s="573">
        <v>632</v>
      </c>
      <c r="T315" s="573">
        <v>15.8</v>
      </c>
      <c r="U315" s="498"/>
    </row>
    <row r="316" spans="1:21" ht="15" thickBot="1" x14ac:dyDescent="0.35">
      <c r="A316" s="4" t="s">
        <v>3291</v>
      </c>
      <c r="B316" s="338" t="s">
        <v>336</v>
      </c>
      <c r="C316" s="339" t="s">
        <v>334</v>
      </c>
      <c r="D316" s="570">
        <v>35350</v>
      </c>
      <c r="E316" s="6">
        <v>18662</v>
      </c>
      <c r="F316" s="570">
        <v>35</v>
      </c>
      <c r="G316" s="573">
        <v>578.03</v>
      </c>
      <c r="H316" s="573">
        <v>14.450749999999999</v>
      </c>
      <c r="I316" s="570">
        <v>0</v>
      </c>
      <c r="J316" s="573">
        <v>0</v>
      </c>
      <c r="K316" s="573">
        <v>0</v>
      </c>
      <c r="L316" s="570">
        <v>35</v>
      </c>
      <c r="M316" s="573">
        <v>578.03</v>
      </c>
      <c r="N316" s="573">
        <v>14.450749999999999</v>
      </c>
      <c r="O316" s="570">
        <v>34</v>
      </c>
      <c r="P316" s="573">
        <v>628.35</v>
      </c>
      <c r="Q316" s="573">
        <v>15.70875</v>
      </c>
      <c r="R316" s="570">
        <v>69</v>
      </c>
      <c r="S316" s="573">
        <v>1206.3800000000001</v>
      </c>
      <c r="T316" s="573">
        <v>30.159500000000001</v>
      </c>
      <c r="U316" s="498"/>
    </row>
    <row r="317" spans="1:21" ht="15" thickBot="1" x14ac:dyDescent="0.35">
      <c r="A317" s="4" t="s">
        <v>3292</v>
      </c>
      <c r="B317" s="338" t="s">
        <v>337</v>
      </c>
      <c r="C317" s="339" t="s">
        <v>334</v>
      </c>
      <c r="D317" s="570">
        <v>42361</v>
      </c>
      <c r="E317" s="6">
        <v>18000</v>
      </c>
      <c r="F317" s="570">
        <v>7</v>
      </c>
      <c r="G317" s="573">
        <v>196</v>
      </c>
      <c r="H317" s="573">
        <v>4.9000000000000004</v>
      </c>
      <c r="I317" s="570">
        <v>0</v>
      </c>
      <c r="J317" s="573">
        <v>0</v>
      </c>
      <c r="K317" s="573">
        <v>0</v>
      </c>
      <c r="L317" s="570">
        <v>7</v>
      </c>
      <c r="M317" s="573">
        <v>196</v>
      </c>
      <c r="N317" s="573">
        <v>4.9000000000000004</v>
      </c>
      <c r="O317" s="570">
        <v>17</v>
      </c>
      <c r="P317" s="573">
        <v>309.5</v>
      </c>
      <c r="Q317" s="573">
        <v>7.7374999999999998</v>
      </c>
      <c r="R317" s="570">
        <v>24</v>
      </c>
      <c r="S317" s="573">
        <v>505.5</v>
      </c>
      <c r="T317" s="573">
        <v>12.637499999999999</v>
      </c>
      <c r="U317" s="498"/>
    </row>
    <row r="318" spans="1:21" ht="15" thickBot="1" x14ac:dyDescent="0.35">
      <c r="A318" s="4" t="s">
        <v>3293</v>
      </c>
      <c r="B318" s="338" t="s">
        <v>338</v>
      </c>
      <c r="C318" s="339" t="s">
        <v>334</v>
      </c>
      <c r="D318" s="570">
        <v>41070</v>
      </c>
      <c r="E318" s="6">
        <v>41938</v>
      </c>
      <c r="F318" s="570">
        <v>22</v>
      </c>
      <c r="G318" s="573">
        <v>667.5</v>
      </c>
      <c r="H318" s="573">
        <v>16.6875</v>
      </c>
      <c r="I318" s="570">
        <v>0</v>
      </c>
      <c r="J318" s="573">
        <v>0</v>
      </c>
      <c r="K318" s="573">
        <v>0</v>
      </c>
      <c r="L318" s="570">
        <v>22</v>
      </c>
      <c r="M318" s="573">
        <v>667.5</v>
      </c>
      <c r="N318" s="573">
        <v>16.6875</v>
      </c>
      <c r="O318" s="570">
        <v>65</v>
      </c>
      <c r="P318" s="573">
        <v>1442</v>
      </c>
      <c r="Q318" s="573">
        <v>36.049999999999997</v>
      </c>
      <c r="R318" s="570">
        <v>87</v>
      </c>
      <c r="S318" s="573">
        <v>2109.5</v>
      </c>
      <c r="T318" s="573">
        <v>52.737499999999997</v>
      </c>
      <c r="U318" s="498"/>
    </row>
    <row r="319" spans="1:21" ht="15" thickBot="1" x14ac:dyDescent="0.35">
      <c r="A319" s="4" t="s">
        <v>3294</v>
      </c>
      <c r="B319" s="338" t="s">
        <v>339</v>
      </c>
      <c r="C319" s="339" t="s">
        <v>334</v>
      </c>
      <c r="D319" s="570">
        <v>46905</v>
      </c>
      <c r="E319" s="6">
        <v>21771</v>
      </c>
      <c r="F319" s="570">
        <v>2</v>
      </c>
      <c r="G319" s="573">
        <v>80</v>
      </c>
      <c r="H319" s="573">
        <v>2</v>
      </c>
      <c r="I319" s="570">
        <v>3</v>
      </c>
      <c r="J319" s="573">
        <v>78</v>
      </c>
      <c r="K319" s="573">
        <v>1.95</v>
      </c>
      <c r="L319" s="570">
        <v>5</v>
      </c>
      <c r="M319" s="573">
        <v>158</v>
      </c>
      <c r="N319" s="573">
        <v>3.95</v>
      </c>
      <c r="O319" s="570">
        <v>24</v>
      </c>
      <c r="P319" s="573">
        <v>472</v>
      </c>
      <c r="Q319" s="573">
        <v>11.8</v>
      </c>
      <c r="R319" s="570">
        <v>29</v>
      </c>
      <c r="S319" s="573">
        <v>630</v>
      </c>
      <c r="T319" s="573">
        <v>15.75</v>
      </c>
      <c r="U319" s="498"/>
    </row>
    <row r="320" spans="1:21" ht="15" thickBot="1" x14ac:dyDescent="0.35">
      <c r="A320" s="4" t="s">
        <v>3295</v>
      </c>
      <c r="B320" s="338" t="s">
        <v>340</v>
      </c>
      <c r="C320" s="339" t="s">
        <v>334</v>
      </c>
      <c r="D320" s="570">
        <v>43254</v>
      </c>
      <c r="E320" s="6">
        <v>27322</v>
      </c>
      <c r="F320" s="570">
        <v>14</v>
      </c>
      <c r="G320" s="573">
        <v>365</v>
      </c>
      <c r="H320" s="573">
        <v>9.125</v>
      </c>
      <c r="I320" s="570">
        <v>0</v>
      </c>
      <c r="J320" s="573">
        <v>0</v>
      </c>
      <c r="K320" s="573">
        <v>0</v>
      </c>
      <c r="L320" s="570">
        <v>14</v>
      </c>
      <c r="M320" s="573">
        <v>365</v>
      </c>
      <c r="N320" s="573">
        <v>9.125</v>
      </c>
      <c r="O320" s="570">
        <v>50</v>
      </c>
      <c r="P320" s="573">
        <v>837.19</v>
      </c>
      <c r="Q320" s="573">
        <v>20.929749999999999</v>
      </c>
      <c r="R320" s="570">
        <v>64</v>
      </c>
      <c r="S320" s="573">
        <v>1202.19</v>
      </c>
      <c r="T320" s="573">
        <v>30.054749999999999</v>
      </c>
      <c r="U320" s="498"/>
    </row>
    <row r="321" spans="1:21" ht="15" thickBot="1" x14ac:dyDescent="0.35">
      <c r="A321" s="4" t="s">
        <v>3296</v>
      </c>
      <c r="B321" s="338" t="s">
        <v>341</v>
      </c>
      <c r="C321" s="339" t="s">
        <v>334</v>
      </c>
      <c r="D321" s="570">
        <v>35087</v>
      </c>
      <c r="E321" s="6">
        <v>24590</v>
      </c>
      <c r="F321" s="570">
        <v>3</v>
      </c>
      <c r="G321" s="573">
        <v>120</v>
      </c>
      <c r="H321" s="573">
        <v>3</v>
      </c>
      <c r="I321" s="570">
        <v>2</v>
      </c>
      <c r="J321" s="573">
        <v>40</v>
      </c>
      <c r="K321" s="573">
        <v>1</v>
      </c>
      <c r="L321" s="570">
        <v>5</v>
      </c>
      <c r="M321" s="573">
        <v>160</v>
      </c>
      <c r="N321" s="573">
        <v>4</v>
      </c>
      <c r="O321" s="570">
        <v>29</v>
      </c>
      <c r="P321" s="573">
        <v>535</v>
      </c>
      <c r="Q321" s="573">
        <v>13.375</v>
      </c>
      <c r="R321" s="570">
        <v>36</v>
      </c>
      <c r="S321" s="573">
        <v>695</v>
      </c>
      <c r="T321" s="573">
        <v>17.375</v>
      </c>
      <c r="U321" s="498"/>
    </row>
    <row r="322" spans="1:21" ht="15" thickBot="1" x14ac:dyDescent="0.35">
      <c r="A322" s="4" t="s">
        <v>3297</v>
      </c>
      <c r="B322" s="338" t="s">
        <v>342</v>
      </c>
      <c r="C322" s="339" t="s">
        <v>334</v>
      </c>
      <c r="D322" s="570">
        <v>38002</v>
      </c>
      <c r="E322" s="6">
        <v>8587</v>
      </c>
      <c r="F322" s="570">
        <v>1</v>
      </c>
      <c r="G322" s="573">
        <v>55</v>
      </c>
      <c r="H322" s="573">
        <v>1.375</v>
      </c>
      <c r="I322" s="570">
        <v>11</v>
      </c>
      <c r="J322" s="573">
        <v>440</v>
      </c>
      <c r="K322" s="573">
        <v>11</v>
      </c>
      <c r="L322" s="570">
        <v>12</v>
      </c>
      <c r="M322" s="573">
        <v>495</v>
      </c>
      <c r="N322" s="573">
        <v>12.375</v>
      </c>
      <c r="O322" s="570">
        <v>10</v>
      </c>
      <c r="P322" s="573">
        <v>128</v>
      </c>
      <c r="Q322" s="573">
        <v>3.2</v>
      </c>
      <c r="R322" s="570">
        <v>22</v>
      </c>
      <c r="S322" s="573">
        <v>623</v>
      </c>
      <c r="T322" s="573">
        <v>15.574999999999999</v>
      </c>
      <c r="U322" s="498"/>
    </row>
    <row r="323" spans="1:21" ht="15" thickBot="1" x14ac:dyDescent="0.35">
      <c r="A323" s="4" t="s">
        <v>3298</v>
      </c>
      <c r="B323" s="338" t="s">
        <v>343</v>
      </c>
      <c r="C323" s="339" t="s">
        <v>334</v>
      </c>
      <c r="D323" s="570">
        <v>30613</v>
      </c>
      <c r="E323" s="6">
        <v>10920</v>
      </c>
      <c r="F323" s="570">
        <v>2</v>
      </c>
      <c r="G323" s="573">
        <v>80</v>
      </c>
      <c r="H323" s="573">
        <v>2</v>
      </c>
      <c r="I323" s="570">
        <v>6</v>
      </c>
      <c r="J323" s="573">
        <v>171</v>
      </c>
      <c r="K323" s="573">
        <v>4.2750000000000004</v>
      </c>
      <c r="L323" s="570">
        <v>10</v>
      </c>
      <c r="M323" s="573">
        <v>251</v>
      </c>
      <c r="N323" s="573">
        <v>6.2750000000000004</v>
      </c>
      <c r="O323" s="570">
        <v>9</v>
      </c>
      <c r="P323" s="573">
        <v>147</v>
      </c>
      <c r="Q323" s="573">
        <v>3.6749999999999998</v>
      </c>
      <c r="R323" s="570">
        <v>18</v>
      </c>
      <c r="S323" s="573">
        <v>398</v>
      </c>
      <c r="T323" s="573">
        <v>9.9499999999999993</v>
      </c>
      <c r="U323" s="498"/>
    </row>
    <row r="324" spans="1:21" ht="15" thickBot="1" x14ac:dyDescent="0.35">
      <c r="A324" s="4" t="s">
        <v>3299</v>
      </c>
      <c r="B324" s="338" t="s">
        <v>344</v>
      </c>
      <c r="C324" s="339" t="s">
        <v>334</v>
      </c>
      <c r="D324" s="570">
        <v>43381</v>
      </c>
      <c r="E324" s="6">
        <v>16138</v>
      </c>
      <c r="F324" s="570">
        <v>10</v>
      </c>
      <c r="G324" s="573">
        <v>171.5</v>
      </c>
      <c r="H324" s="573">
        <v>4.2874999999999996</v>
      </c>
      <c r="I324" s="570">
        <v>0</v>
      </c>
      <c r="J324" s="573">
        <v>0</v>
      </c>
      <c r="K324" s="573">
        <v>0</v>
      </c>
      <c r="L324" s="570">
        <v>10</v>
      </c>
      <c r="M324" s="573">
        <v>171.5</v>
      </c>
      <c r="N324" s="573">
        <v>4.2874999999999996</v>
      </c>
      <c r="O324" s="570">
        <v>25</v>
      </c>
      <c r="P324" s="573">
        <v>367.25</v>
      </c>
      <c r="Q324" s="573">
        <v>9.1812500000000004</v>
      </c>
      <c r="R324" s="570">
        <v>36</v>
      </c>
      <c r="S324" s="573">
        <v>538.75</v>
      </c>
      <c r="T324" s="573">
        <v>13.46875</v>
      </c>
      <c r="U324" s="498"/>
    </row>
    <row r="325" spans="1:21" ht="15" thickBot="1" x14ac:dyDescent="0.35">
      <c r="A325" s="4" t="s">
        <v>3300</v>
      </c>
      <c r="B325" s="338" t="s">
        <v>345</v>
      </c>
      <c r="C325" s="339" t="s">
        <v>334</v>
      </c>
      <c r="D325" s="570">
        <v>35563</v>
      </c>
      <c r="E325" s="6">
        <v>9028</v>
      </c>
      <c r="F325" s="570">
        <v>11</v>
      </c>
      <c r="G325" s="573">
        <v>233</v>
      </c>
      <c r="H325" s="573">
        <v>5.8250000000000002</v>
      </c>
      <c r="I325" s="570">
        <v>0</v>
      </c>
      <c r="J325" s="573">
        <v>0</v>
      </c>
      <c r="K325" s="573">
        <v>0</v>
      </c>
      <c r="L325" s="570">
        <v>11</v>
      </c>
      <c r="M325" s="573">
        <v>233</v>
      </c>
      <c r="N325" s="573">
        <v>5.8250000000000002</v>
      </c>
      <c r="O325" s="570">
        <v>23</v>
      </c>
      <c r="P325" s="573">
        <v>144</v>
      </c>
      <c r="Q325" s="573">
        <v>3.6</v>
      </c>
      <c r="R325" s="570">
        <v>34</v>
      </c>
      <c r="S325" s="573">
        <v>377</v>
      </c>
      <c r="T325" s="573">
        <v>9.4250000000000007</v>
      </c>
      <c r="U325" s="498"/>
    </row>
    <row r="326" spans="1:21" ht="15" thickBot="1" x14ac:dyDescent="0.35">
      <c r="A326" s="4" t="s">
        <v>3301</v>
      </c>
      <c r="B326" s="338" t="s">
        <v>346</v>
      </c>
      <c r="C326" s="339" t="s">
        <v>334</v>
      </c>
      <c r="D326" s="570">
        <v>40186</v>
      </c>
      <c r="E326" s="6">
        <v>14917</v>
      </c>
      <c r="F326" s="570">
        <v>9</v>
      </c>
      <c r="G326" s="573">
        <v>328</v>
      </c>
      <c r="H326" s="573">
        <v>8.1999999999999993</v>
      </c>
      <c r="I326" s="570">
        <v>1</v>
      </c>
      <c r="J326" s="573">
        <v>37.5</v>
      </c>
      <c r="K326" s="573">
        <v>0.9375</v>
      </c>
      <c r="L326" s="570">
        <v>10</v>
      </c>
      <c r="M326" s="573">
        <v>365.5</v>
      </c>
      <c r="N326" s="573">
        <v>9.1374999999999993</v>
      </c>
      <c r="O326" s="570">
        <v>16</v>
      </c>
      <c r="P326" s="573">
        <v>316</v>
      </c>
      <c r="Q326" s="573">
        <v>7.9</v>
      </c>
      <c r="R326" s="570">
        <v>26</v>
      </c>
      <c r="S326" s="573">
        <v>681.5</v>
      </c>
      <c r="T326" s="573">
        <v>17.037500000000001</v>
      </c>
      <c r="U326" s="498"/>
    </row>
    <row r="327" spans="1:21" ht="15" thickBot="1" x14ac:dyDescent="0.35">
      <c r="A327" s="4" t="s">
        <v>3302</v>
      </c>
      <c r="B327" s="338" t="s">
        <v>347</v>
      </c>
      <c r="C327" s="339" t="s">
        <v>334</v>
      </c>
      <c r="D327" s="570">
        <v>28263</v>
      </c>
      <c r="E327" s="6">
        <v>9842</v>
      </c>
      <c r="F327" s="570">
        <v>1</v>
      </c>
      <c r="G327" s="573">
        <v>40</v>
      </c>
      <c r="H327" s="573">
        <v>1</v>
      </c>
      <c r="I327" s="570">
        <v>7</v>
      </c>
      <c r="J327" s="573">
        <v>180</v>
      </c>
      <c r="K327" s="573">
        <v>4.5</v>
      </c>
      <c r="L327" s="570">
        <v>8</v>
      </c>
      <c r="M327" s="573">
        <v>220</v>
      </c>
      <c r="N327" s="573">
        <v>5.5</v>
      </c>
      <c r="O327" s="570">
        <v>5</v>
      </c>
      <c r="P327" s="573">
        <v>121</v>
      </c>
      <c r="Q327" s="573">
        <v>3.0249999999999999</v>
      </c>
      <c r="R327" s="570">
        <v>13</v>
      </c>
      <c r="S327" s="573">
        <v>341</v>
      </c>
      <c r="T327" s="573">
        <v>8.5250000000000004</v>
      </c>
      <c r="U327" s="498"/>
    </row>
    <row r="328" spans="1:21" ht="15" thickBot="1" x14ac:dyDescent="0.35">
      <c r="A328" s="4" t="s">
        <v>3303</v>
      </c>
      <c r="B328" s="338" t="s">
        <v>348</v>
      </c>
      <c r="C328" s="339" t="s">
        <v>334</v>
      </c>
      <c r="D328" s="570">
        <v>26391</v>
      </c>
      <c r="E328" s="6">
        <v>15294</v>
      </c>
      <c r="F328" s="570">
        <v>11</v>
      </c>
      <c r="G328" s="573">
        <v>310</v>
      </c>
      <c r="H328" s="573">
        <v>7.75</v>
      </c>
      <c r="I328" s="570">
        <v>0</v>
      </c>
      <c r="J328" s="573">
        <v>0</v>
      </c>
      <c r="K328" s="573">
        <v>0</v>
      </c>
      <c r="L328" s="570">
        <v>11</v>
      </c>
      <c r="M328" s="573">
        <v>310</v>
      </c>
      <c r="N328" s="573">
        <v>7.75</v>
      </c>
      <c r="O328" s="570">
        <v>27</v>
      </c>
      <c r="P328" s="573">
        <v>598</v>
      </c>
      <c r="Q328" s="573">
        <v>14.95</v>
      </c>
      <c r="R328" s="570">
        <v>38</v>
      </c>
      <c r="S328" s="573">
        <v>908</v>
      </c>
      <c r="T328" s="573">
        <v>22.7</v>
      </c>
      <c r="U328" s="498"/>
    </row>
    <row r="329" spans="1:21" ht="15" thickBot="1" x14ac:dyDescent="0.35">
      <c r="A329" s="4" t="s">
        <v>3304</v>
      </c>
      <c r="B329" s="338" t="s">
        <v>349</v>
      </c>
      <c r="C329" s="339" t="s">
        <v>334</v>
      </c>
      <c r="D329" s="570">
        <v>32799</v>
      </c>
      <c r="E329" s="6">
        <v>32952</v>
      </c>
      <c r="F329" s="570">
        <v>5</v>
      </c>
      <c r="G329" s="573">
        <v>200</v>
      </c>
      <c r="H329" s="573">
        <v>5</v>
      </c>
      <c r="I329" s="570">
        <v>7</v>
      </c>
      <c r="J329" s="573">
        <v>160</v>
      </c>
      <c r="K329" s="573">
        <v>4</v>
      </c>
      <c r="L329" s="570">
        <v>12</v>
      </c>
      <c r="M329" s="573">
        <v>360</v>
      </c>
      <c r="N329" s="573">
        <v>9</v>
      </c>
      <c r="O329" s="570">
        <v>23</v>
      </c>
      <c r="P329" s="573">
        <v>400</v>
      </c>
      <c r="Q329" s="573">
        <v>10</v>
      </c>
      <c r="R329" s="570">
        <v>35</v>
      </c>
      <c r="S329" s="573">
        <v>760</v>
      </c>
      <c r="T329" s="573">
        <v>19</v>
      </c>
      <c r="U329" s="498"/>
    </row>
    <row r="330" spans="1:21" ht="15" thickBot="1" x14ac:dyDescent="0.35">
      <c r="A330" s="4" t="s">
        <v>3305</v>
      </c>
      <c r="B330" s="338" t="s">
        <v>350</v>
      </c>
      <c r="C330" s="339" t="s">
        <v>334</v>
      </c>
      <c r="D330" s="570">
        <v>34381</v>
      </c>
      <c r="E330" s="6">
        <v>12766</v>
      </c>
      <c r="F330" s="570">
        <v>3</v>
      </c>
      <c r="G330" s="573">
        <v>105</v>
      </c>
      <c r="H330" s="573">
        <v>2.625</v>
      </c>
      <c r="I330" s="570">
        <v>1</v>
      </c>
      <c r="J330" s="573">
        <v>40</v>
      </c>
      <c r="K330" s="573">
        <v>1</v>
      </c>
      <c r="L330" s="570">
        <v>4</v>
      </c>
      <c r="M330" s="573">
        <v>145</v>
      </c>
      <c r="N330" s="573">
        <v>3.625</v>
      </c>
      <c r="O330" s="570">
        <v>11</v>
      </c>
      <c r="P330" s="573">
        <v>169</v>
      </c>
      <c r="Q330" s="573">
        <v>4.2249999999999996</v>
      </c>
      <c r="R330" s="570">
        <v>12</v>
      </c>
      <c r="S330" s="573">
        <v>314</v>
      </c>
      <c r="T330" s="573">
        <v>7.85</v>
      </c>
      <c r="U330" s="498"/>
    </row>
    <row r="331" spans="1:21" ht="15" thickBot="1" x14ac:dyDescent="0.35">
      <c r="A331" s="4" t="s">
        <v>3306</v>
      </c>
      <c r="B331" s="338" t="s">
        <v>351</v>
      </c>
      <c r="C331" s="339" t="s">
        <v>334</v>
      </c>
      <c r="D331" s="570">
        <v>26168</v>
      </c>
      <c r="E331" s="6">
        <v>12137</v>
      </c>
      <c r="F331" s="570">
        <v>2</v>
      </c>
      <c r="G331" s="573">
        <v>77.5</v>
      </c>
      <c r="H331" s="573">
        <v>1.9375</v>
      </c>
      <c r="I331" s="570">
        <v>1</v>
      </c>
      <c r="J331" s="573">
        <v>37.5</v>
      </c>
      <c r="K331" s="573">
        <v>0.9375</v>
      </c>
      <c r="L331" s="570">
        <v>3</v>
      </c>
      <c r="M331" s="573">
        <v>115</v>
      </c>
      <c r="N331" s="573">
        <v>2.875</v>
      </c>
      <c r="O331" s="570">
        <v>20</v>
      </c>
      <c r="P331" s="573">
        <v>457.5</v>
      </c>
      <c r="Q331" s="573">
        <v>11.4375</v>
      </c>
      <c r="R331" s="570">
        <v>23</v>
      </c>
      <c r="S331" s="573">
        <v>572.5</v>
      </c>
      <c r="T331" s="573">
        <v>14.3125</v>
      </c>
      <c r="U331" s="498"/>
    </row>
    <row r="332" spans="1:21" ht="15" thickBot="1" x14ac:dyDescent="0.35">
      <c r="A332" s="4" t="s">
        <v>3307</v>
      </c>
      <c r="B332" s="338" t="s">
        <v>352</v>
      </c>
      <c r="C332" s="339" t="s">
        <v>334</v>
      </c>
      <c r="D332" s="570">
        <v>48579</v>
      </c>
      <c r="E332" s="6">
        <v>14253</v>
      </c>
      <c r="F332" s="570">
        <v>7</v>
      </c>
      <c r="G332" s="573">
        <v>248</v>
      </c>
      <c r="H332" s="573">
        <v>6.2</v>
      </c>
      <c r="I332" s="570">
        <v>5</v>
      </c>
      <c r="J332" s="573">
        <v>125</v>
      </c>
      <c r="K332" s="573">
        <v>3.125</v>
      </c>
      <c r="L332" s="570">
        <v>12</v>
      </c>
      <c r="M332" s="573">
        <v>373</v>
      </c>
      <c r="N332" s="573">
        <v>9.3249999999999993</v>
      </c>
      <c r="O332" s="570">
        <v>21</v>
      </c>
      <c r="P332" s="573">
        <v>334</v>
      </c>
      <c r="Q332" s="573">
        <v>8.35</v>
      </c>
      <c r="R332" s="570">
        <v>33</v>
      </c>
      <c r="S332" s="573">
        <v>707</v>
      </c>
      <c r="T332" s="573">
        <v>17.675000000000001</v>
      </c>
      <c r="U332" s="498"/>
    </row>
    <row r="333" spans="1:21" ht="15" thickBot="1" x14ac:dyDescent="0.35">
      <c r="A333" s="4" t="s">
        <v>3308</v>
      </c>
      <c r="B333" s="338" t="s">
        <v>353</v>
      </c>
      <c r="C333" s="339" t="s">
        <v>334</v>
      </c>
      <c r="D333" s="570">
        <v>32442</v>
      </c>
      <c r="E333" s="6">
        <v>14471</v>
      </c>
      <c r="F333" s="570">
        <v>6</v>
      </c>
      <c r="G333" s="573">
        <v>180</v>
      </c>
      <c r="H333" s="573">
        <v>4.5</v>
      </c>
      <c r="I333" s="570">
        <v>0</v>
      </c>
      <c r="J333" s="573">
        <v>0</v>
      </c>
      <c r="K333" s="573">
        <v>0</v>
      </c>
      <c r="L333" s="570">
        <v>6</v>
      </c>
      <c r="M333" s="573">
        <v>180</v>
      </c>
      <c r="N333" s="573">
        <v>4.5</v>
      </c>
      <c r="O333" s="570">
        <v>13</v>
      </c>
      <c r="P333" s="573">
        <v>201</v>
      </c>
      <c r="Q333" s="573">
        <v>5.0250000000000004</v>
      </c>
      <c r="R333" s="570">
        <v>19</v>
      </c>
      <c r="S333" s="573">
        <v>381</v>
      </c>
      <c r="T333" s="573">
        <v>9.5250000000000004</v>
      </c>
      <c r="U333" s="498"/>
    </row>
    <row r="334" spans="1:21" ht="15" thickBot="1" x14ac:dyDescent="0.35">
      <c r="A334" s="4" t="s">
        <v>3309</v>
      </c>
      <c r="B334" s="338" t="s">
        <v>354</v>
      </c>
      <c r="C334" s="339" t="s">
        <v>334</v>
      </c>
      <c r="D334" s="570">
        <v>27692</v>
      </c>
      <c r="E334" s="6">
        <v>8561</v>
      </c>
      <c r="F334" s="570">
        <v>3</v>
      </c>
      <c r="G334" s="573">
        <v>76</v>
      </c>
      <c r="H334" s="573">
        <v>1.9</v>
      </c>
      <c r="I334" s="500" t="s">
        <v>34</v>
      </c>
      <c r="J334" s="571">
        <v>0</v>
      </c>
      <c r="K334" s="571">
        <v>0</v>
      </c>
      <c r="L334" s="570">
        <v>3</v>
      </c>
      <c r="M334" s="573">
        <v>76</v>
      </c>
      <c r="N334" s="573">
        <v>1.9</v>
      </c>
      <c r="O334" s="570">
        <v>4</v>
      </c>
      <c r="P334" s="573">
        <v>89.5</v>
      </c>
      <c r="Q334" s="573">
        <v>2.2374999999999998</v>
      </c>
      <c r="R334" s="570">
        <v>7</v>
      </c>
      <c r="S334" s="573">
        <v>165.5</v>
      </c>
      <c r="T334" s="573">
        <v>4.1375000000000002</v>
      </c>
      <c r="U334" s="498"/>
    </row>
    <row r="335" spans="1:21" ht="15" thickBot="1" x14ac:dyDescent="0.35">
      <c r="A335" s="4" t="s">
        <v>3310</v>
      </c>
      <c r="B335" s="338" t="s">
        <v>355</v>
      </c>
      <c r="C335" s="339" t="s">
        <v>334</v>
      </c>
      <c r="D335" s="570">
        <v>46985</v>
      </c>
      <c r="E335" s="6">
        <v>16141</v>
      </c>
      <c r="F335" s="570">
        <v>4</v>
      </c>
      <c r="G335" s="573">
        <v>140</v>
      </c>
      <c r="H335" s="573">
        <v>3.5</v>
      </c>
      <c r="I335" s="570">
        <v>0</v>
      </c>
      <c r="J335" s="573">
        <v>0</v>
      </c>
      <c r="K335" s="573">
        <v>0</v>
      </c>
      <c r="L335" s="570">
        <v>4</v>
      </c>
      <c r="M335" s="573">
        <v>140</v>
      </c>
      <c r="N335" s="573">
        <v>3.5</v>
      </c>
      <c r="O335" s="570">
        <v>24</v>
      </c>
      <c r="P335" s="573">
        <v>596.64</v>
      </c>
      <c r="Q335" s="573">
        <v>14.916</v>
      </c>
      <c r="R335" s="570">
        <v>28</v>
      </c>
      <c r="S335" s="573">
        <v>736.64</v>
      </c>
      <c r="T335" s="573">
        <v>18.416</v>
      </c>
      <c r="U335" s="498"/>
    </row>
    <row r="336" spans="1:21" ht="15" thickBot="1" x14ac:dyDescent="0.35">
      <c r="A336" s="4" t="s">
        <v>3311</v>
      </c>
      <c r="B336" s="338" t="s">
        <v>356</v>
      </c>
      <c r="C336" s="339" t="s">
        <v>334</v>
      </c>
      <c r="D336" s="570">
        <v>40898</v>
      </c>
      <c r="E336" s="6">
        <v>15576</v>
      </c>
      <c r="F336" s="570">
        <v>6</v>
      </c>
      <c r="G336" s="573">
        <v>202.75</v>
      </c>
      <c r="H336" s="573">
        <v>5.0687499999999996</v>
      </c>
      <c r="I336" s="570">
        <v>0</v>
      </c>
      <c r="J336" s="573">
        <v>0</v>
      </c>
      <c r="K336" s="573">
        <v>0</v>
      </c>
      <c r="L336" s="570">
        <v>6</v>
      </c>
      <c r="M336" s="573">
        <v>202.75</v>
      </c>
      <c r="N336" s="573">
        <v>5.0687499999999996</v>
      </c>
      <c r="O336" s="570">
        <v>22</v>
      </c>
      <c r="P336" s="573">
        <v>540.45000000000005</v>
      </c>
      <c r="Q336" s="573">
        <v>13.51125</v>
      </c>
      <c r="R336" s="570">
        <v>28</v>
      </c>
      <c r="S336" s="573">
        <v>743.2</v>
      </c>
      <c r="T336" s="573">
        <v>18.579999999999998</v>
      </c>
      <c r="U336" s="498"/>
    </row>
    <row r="337" spans="1:21" ht="15" thickBot="1" x14ac:dyDescent="0.35">
      <c r="A337" s="4" t="s">
        <v>3312</v>
      </c>
      <c r="B337" s="338" t="s">
        <v>357</v>
      </c>
      <c r="C337" s="339" t="s">
        <v>334</v>
      </c>
      <c r="D337" s="570">
        <v>41786</v>
      </c>
      <c r="E337" s="6">
        <v>13148</v>
      </c>
      <c r="F337" s="570">
        <v>2</v>
      </c>
      <c r="G337" s="573">
        <v>80</v>
      </c>
      <c r="H337" s="573">
        <v>2</v>
      </c>
      <c r="I337" s="570">
        <v>1</v>
      </c>
      <c r="J337" s="573">
        <v>40</v>
      </c>
      <c r="K337" s="573">
        <v>1</v>
      </c>
      <c r="L337" s="570">
        <v>3</v>
      </c>
      <c r="M337" s="573">
        <v>120</v>
      </c>
      <c r="N337" s="573">
        <v>3</v>
      </c>
      <c r="O337" s="570">
        <v>6</v>
      </c>
      <c r="P337" s="573">
        <v>208</v>
      </c>
      <c r="Q337" s="573">
        <v>5.2</v>
      </c>
      <c r="R337" s="570">
        <v>9</v>
      </c>
      <c r="S337" s="573">
        <v>328</v>
      </c>
      <c r="T337" s="573">
        <v>8.1999999999999993</v>
      </c>
      <c r="U337" s="498"/>
    </row>
    <row r="338" spans="1:21" ht="15" thickBot="1" x14ac:dyDescent="0.35">
      <c r="A338" s="4" t="s">
        <v>3313</v>
      </c>
      <c r="B338" s="338" t="s">
        <v>358</v>
      </c>
      <c r="C338" s="339" t="s">
        <v>334</v>
      </c>
      <c r="D338" s="570">
        <v>40771</v>
      </c>
      <c r="E338" s="6">
        <v>18000</v>
      </c>
      <c r="F338" s="570">
        <v>5</v>
      </c>
      <c r="G338" s="573">
        <v>120</v>
      </c>
      <c r="H338" s="573">
        <v>3</v>
      </c>
      <c r="I338" s="570">
        <v>10</v>
      </c>
      <c r="J338" s="573">
        <v>250</v>
      </c>
      <c r="K338" s="573">
        <v>6.25</v>
      </c>
      <c r="L338" s="570">
        <v>14</v>
      </c>
      <c r="M338" s="573">
        <v>370</v>
      </c>
      <c r="N338" s="573">
        <v>9.25</v>
      </c>
      <c r="O338" s="570">
        <v>5</v>
      </c>
      <c r="P338" s="573">
        <v>67</v>
      </c>
      <c r="Q338" s="573">
        <v>1.675</v>
      </c>
      <c r="R338" s="570">
        <v>19</v>
      </c>
      <c r="S338" s="573">
        <v>437</v>
      </c>
      <c r="T338" s="573">
        <v>10.925000000000001</v>
      </c>
      <c r="U338" s="498"/>
    </row>
    <row r="339" spans="1:21" ht="15" thickBot="1" x14ac:dyDescent="0.35">
      <c r="A339" s="4" t="s">
        <v>3314</v>
      </c>
      <c r="B339" s="338" t="s">
        <v>359</v>
      </c>
      <c r="C339" s="339" t="s">
        <v>334</v>
      </c>
      <c r="D339" s="570">
        <v>35540</v>
      </c>
      <c r="E339" s="6">
        <v>20808</v>
      </c>
      <c r="F339" s="570">
        <v>5</v>
      </c>
      <c r="G339" s="573">
        <v>192</v>
      </c>
      <c r="H339" s="573">
        <v>4.8</v>
      </c>
      <c r="I339" s="570">
        <v>5</v>
      </c>
      <c r="J339" s="573">
        <v>148</v>
      </c>
      <c r="K339" s="573">
        <v>3.7</v>
      </c>
      <c r="L339" s="570">
        <v>10</v>
      </c>
      <c r="M339" s="573">
        <v>344</v>
      </c>
      <c r="N339" s="573">
        <v>8.6</v>
      </c>
      <c r="O339" s="570">
        <v>18</v>
      </c>
      <c r="P339" s="573">
        <v>516</v>
      </c>
      <c r="Q339" s="573">
        <v>12.9</v>
      </c>
      <c r="R339" s="570">
        <v>28</v>
      </c>
      <c r="S339" s="573">
        <v>860</v>
      </c>
      <c r="T339" s="573">
        <v>21.5</v>
      </c>
      <c r="U339" s="498"/>
    </row>
    <row r="340" spans="1:21" ht="15" thickBot="1" x14ac:dyDescent="0.35">
      <c r="A340" s="4" t="s">
        <v>3315</v>
      </c>
      <c r="B340" s="338" t="s">
        <v>360</v>
      </c>
      <c r="C340" s="339" t="s">
        <v>334</v>
      </c>
      <c r="D340" s="570">
        <v>29694</v>
      </c>
      <c r="E340" s="6">
        <v>8616</v>
      </c>
      <c r="F340" s="570">
        <v>4</v>
      </c>
      <c r="G340" s="573">
        <v>115</v>
      </c>
      <c r="H340" s="573">
        <v>2.875</v>
      </c>
      <c r="I340" s="570">
        <v>1</v>
      </c>
      <c r="J340" s="573">
        <v>20</v>
      </c>
      <c r="K340" s="573">
        <v>0.5</v>
      </c>
      <c r="L340" s="570">
        <v>5</v>
      </c>
      <c r="M340" s="573">
        <v>135</v>
      </c>
      <c r="N340" s="573">
        <v>3.375</v>
      </c>
      <c r="O340" s="570">
        <v>8</v>
      </c>
      <c r="P340" s="573">
        <v>138.5</v>
      </c>
      <c r="Q340" s="573">
        <v>3.4624999999999999</v>
      </c>
      <c r="R340" s="570">
        <v>13</v>
      </c>
      <c r="S340" s="573">
        <v>273.5</v>
      </c>
      <c r="T340" s="573">
        <v>6.8375000000000004</v>
      </c>
      <c r="U340" s="498"/>
    </row>
    <row r="341" spans="1:21" ht="15" thickBot="1" x14ac:dyDescent="0.35">
      <c r="A341" s="4" t="s">
        <v>3316</v>
      </c>
      <c r="B341" s="338" t="s">
        <v>361</v>
      </c>
      <c r="C341" s="339" t="s">
        <v>334</v>
      </c>
      <c r="D341" s="570">
        <v>28646</v>
      </c>
      <c r="E341" s="6">
        <v>12562</v>
      </c>
      <c r="F341" s="570">
        <v>1</v>
      </c>
      <c r="G341" s="573">
        <v>40</v>
      </c>
      <c r="H341" s="573">
        <v>1</v>
      </c>
      <c r="I341" s="570">
        <v>1</v>
      </c>
      <c r="J341" s="573">
        <v>25</v>
      </c>
      <c r="K341" s="573">
        <v>0.625</v>
      </c>
      <c r="L341" s="570">
        <v>2</v>
      </c>
      <c r="M341" s="573">
        <v>65</v>
      </c>
      <c r="N341" s="573">
        <v>1.625</v>
      </c>
      <c r="O341" s="570">
        <v>32</v>
      </c>
      <c r="P341" s="573">
        <v>483</v>
      </c>
      <c r="Q341" s="573">
        <v>12.074999999999999</v>
      </c>
      <c r="R341" s="570">
        <v>34</v>
      </c>
      <c r="S341" s="573">
        <v>548</v>
      </c>
      <c r="T341" s="573">
        <v>13.7</v>
      </c>
      <c r="U341" s="498"/>
    </row>
    <row r="342" spans="1:21" ht="15" thickBot="1" x14ac:dyDescent="0.35">
      <c r="A342" s="4" t="s">
        <v>3317</v>
      </c>
      <c r="B342" s="338" t="s">
        <v>362</v>
      </c>
      <c r="C342" s="339" t="s">
        <v>334</v>
      </c>
      <c r="D342" s="570">
        <v>34467</v>
      </c>
      <c r="E342" s="6">
        <v>20653</v>
      </c>
      <c r="F342" s="570">
        <v>17</v>
      </c>
      <c r="G342" s="573">
        <v>450</v>
      </c>
      <c r="H342" s="573">
        <v>11.25</v>
      </c>
      <c r="I342" s="570">
        <v>0</v>
      </c>
      <c r="J342" s="573">
        <v>0</v>
      </c>
      <c r="K342" s="573">
        <v>0</v>
      </c>
      <c r="L342" s="570">
        <v>17</v>
      </c>
      <c r="M342" s="573">
        <v>450</v>
      </c>
      <c r="N342" s="573">
        <v>11.25</v>
      </c>
      <c r="O342" s="570">
        <v>38</v>
      </c>
      <c r="P342" s="573">
        <v>651</v>
      </c>
      <c r="Q342" s="573">
        <v>16.274999999999999</v>
      </c>
      <c r="R342" s="570">
        <v>55</v>
      </c>
      <c r="S342" s="573">
        <v>1101</v>
      </c>
      <c r="T342" s="573">
        <v>27.524999999999999</v>
      </c>
      <c r="U342" s="498"/>
    </row>
    <row r="343" spans="1:21" ht="15" thickBot="1" x14ac:dyDescent="0.35">
      <c r="A343" s="4" t="s">
        <v>3318</v>
      </c>
      <c r="B343" s="338" t="s">
        <v>363</v>
      </c>
      <c r="C343" s="339" t="s">
        <v>334</v>
      </c>
      <c r="D343" s="570">
        <v>29319</v>
      </c>
      <c r="E343" s="6">
        <v>20028</v>
      </c>
      <c r="F343" s="570">
        <v>7</v>
      </c>
      <c r="G343" s="573">
        <v>180</v>
      </c>
      <c r="H343" s="573">
        <v>4.5</v>
      </c>
      <c r="I343" s="570">
        <v>0</v>
      </c>
      <c r="J343" s="573">
        <v>0</v>
      </c>
      <c r="K343" s="573">
        <v>0</v>
      </c>
      <c r="L343" s="570">
        <v>7</v>
      </c>
      <c r="M343" s="573">
        <v>180</v>
      </c>
      <c r="N343" s="573">
        <v>4.5</v>
      </c>
      <c r="O343" s="570">
        <v>13</v>
      </c>
      <c r="P343" s="573">
        <v>244</v>
      </c>
      <c r="Q343" s="573">
        <v>6.1</v>
      </c>
      <c r="R343" s="570">
        <v>20</v>
      </c>
      <c r="S343" s="573">
        <v>424</v>
      </c>
      <c r="T343" s="573">
        <v>10.6</v>
      </c>
      <c r="U343" s="498"/>
    </row>
    <row r="344" spans="1:21" ht="15" thickBot="1" x14ac:dyDescent="0.35">
      <c r="A344" s="4" t="s">
        <v>3319</v>
      </c>
      <c r="B344" s="338" t="s">
        <v>364</v>
      </c>
      <c r="C344" s="339" t="s">
        <v>334</v>
      </c>
      <c r="D344" s="570">
        <v>35394</v>
      </c>
      <c r="E344" s="6">
        <v>32644</v>
      </c>
      <c r="F344" s="570">
        <v>14</v>
      </c>
      <c r="G344" s="573">
        <v>473.5</v>
      </c>
      <c r="H344" s="573">
        <v>11.8375</v>
      </c>
      <c r="I344" s="570">
        <v>0</v>
      </c>
      <c r="J344" s="573">
        <v>0</v>
      </c>
      <c r="K344" s="573">
        <v>0</v>
      </c>
      <c r="L344" s="570">
        <v>14</v>
      </c>
      <c r="M344" s="573">
        <v>473.5</v>
      </c>
      <c r="N344" s="573">
        <v>11.8375</v>
      </c>
      <c r="O344" s="570">
        <v>29</v>
      </c>
      <c r="P344" s="573">
        <v>661</v>
      </c>
      <c r="Q344" s="573">
        <v>16.524999999999999</v>
      </c>
      <c r="R344" s="570">
        <v>43</v>
      </c>
      <c r="S344" s="573">
        <v>1134.5</v>
      </c>
      <c r="T344" s="573">
        <v>28.362500000000001</v>
      </c>
      <c r="U344" s="498"/>
    </row>
    <row r="345" spans="1:21" ht="15" thickBot="1" x14ac:dyDescent="0.35">
      <c r="A345" s="4" t="s">
        <v>3320</v>
      </c>
      <c r="B345" s="338" t="s">
        <v>365</v>
      </c>
      <c r="C345" s="339" t="s">
        <v>334</v>
      </c>
      <c r="D345" s="570">
        <v>36441</v>
      </c>
      <c r="E345" s="6">
        <v>20337</v>
      </c>
      <c r="F345" s="570">
        <v>6</v>
      </c>
      <c r="G345" s="573">
        <v>217</v>
      </c>
      <c r="H345" s="573">
        <v>5.4249999999999998</v>
      </c>
      <c r="I345" s="570">
        <v>18</v>
      </c>
      <c r="J345" s="573">
        <v>484</v>
      </c>
      <c r="K345" s="573">
        <v>12.1</v>
      </c>
      <c r="L345" s="570">
        <v>24</v>
      </c>
      <c r="M345" s="573">
        <v>701</v>
      </c>
      <c r="N345" s="573">
        <v>17.524999999999999</v>
      </c>
      <c r="O345" s="570">
        <v>14</v>
      </c>
      <c r="P345" s="573">
        <v>322</v>
      </c>
      <c r="Q345" s="573">
        <v>8.0500000000000007</v>
      </c>
      <c r="R345" s="570">
        <v>38</v>
      </c>
      <c r="S345" s="573">
        <v>1023</v>
      </c>
      <c r="T345" s="573">
        <v>25.574999999999999</v>
      </c>
      <c r="U345" s="498"/>
    </row>
    <row r="346" spans="1:21" ht="15" thickBot="1" x14ac:dyDescent="0.35">
      <c r="A346" s="4" t="s">
        <v>3321</v>
      </c>
      <c r="B346" s="338" t="s">
        <v>366</v>
      </c>
      <c r="C346" s="339" t="s">
        <v>334</v>
      </c>
      <c r="D346" s="570">
        <v>36656</v>
      </c>
      <c r="E346" s="6">
        <v>50310</v>
      </c>
      <c r="F346" s="570">
        <v>16</v>
      </c>
      <c r="G346" s="573">
        <v>513</v>
      </c>
      <c r="H346" s="573">
        <v>12.824999999999999</v>
      </c>
      <c r="I346" s="570">
        <v>0</v>
      </c>
      <c r="J346" s="573">
        <v>0</v>
      </c>
      <c r="K346" s="573">
        <v>0</v>
      </c>
      <c r="L346" s="570">
        <v>16</v>
      </c>
      <c r="M346" s="573">
        <v>513</v>
      </c>
      <c r="N346" s="573">
        <v>12.824999999999999</v>
      </c>
      <c r="O346" s="570">
        <v>59</v>
      </c>
      <c r="P346" s="573">
        <v>1311</v>
      </c>
      <c r="Q346" s="573">
        <v>32.774999999999999</v>
      </c>
      <c r="R346" s="570">
        <v>75</v>
      </c>
      <c r="S346" s="573">
        <v>1824</v>
      </c>
      <c r="T346" s="573">
        <v>45.6</v>
      </c>
      <c r="U346" s="498"/>
    </row>
    <row r="347" spans="1:21" ht="15" thickBot="1" x14ac:dyDescent="0.35">
      <c r="A347" s="4" t="s">
        <v>3322</v>
      </c>
      <c r="B347" s="338" t="s">
        <v>367</v>
      </c>
      <c r="C347" s="339" t="s">
        <v>334</v>
      </c>
      <c r="D347" s="570">
        <v>48362</v>
      </c>
      <c r="E347" s="6">
        <v>17607</v>
      </c>
      <c r="F347" s="570">
        <v>8</v>
      </c>
      <c r="G347" s="573">
        <v>279</v>
      </c>
      <c r="H347" s="573">
        <v>6.9749999999999996</v>
      </c>
      <c r="I347" s="570">
        <v>0</v>
      </c>
      <c r="J347" s="573">
        <v>0</v>
      </c>
      <c r="K347" s="573">
        <v>0</v>
      </c>
      <c r="L347" s="570">
        <v>8</v>
      </c>
      <c r="M347" s="573">
        <v>279</v>
      </c>
      <c r="N347" s="573">
        <v>6.9749999999999996</v>
      </c>
      <c r="O347" s="570">
        <v>23</v>
      </c>
      <c r="P347" s="573">
        <v>470</v>
      </c>
      <c r="Q347" s="573">
        <v>11.75</v>
      </c>
      <c r="R347" s="570">
        <v>31</v>
      </c>
      <c r="S347" s="573">
        <v>749</v>
      </c>
      <c r="T347" s="573">
        <v>18.725000000000001</v>
      </c>
      <c r="U347" s="498"/>
    </row>
    <row r="348" spans="1:21" ht="15" thickBot="1" x14ac:dyDescent="0.35">
      <c r="A348" s="4" t="s">
        <v>3323</v>
      </c>
      <c r="B348" s="338" t="s">
        <v>368</v>
      </c>
      <c r="C348" s="339" t="s">
        <v>334</v>
      </c>
      <c r="D348" s="570">
        <v>33839</v>
      </c>
      <c r="E348" s="6">
        <v>19444</v>
      </c>
      <c r="F348" s="570">
        <v>10</v>
      </c>
      <c r="G348" s="573">
        <v>400</v>
      </c>
      <c r="H348" s="573">
        <v>10</v>
      </c>
      <c r="I348" s="570">
        <v>0</v>
      </c>
      <c r="J348" s="573">
        <v>0</v>
      </c>
      <c r="K348" s="573">
        <v>0</v>
      </c>
      <c r="L348" s="570">
        <v>10</v>
      </c>
      <c r="M348" s="573">
        <v>400</v>
      </c>
      <c r="N348" s="573">
        <v>10</v>
      </c>
      <c r="O348" s="570">
        <v>21</v>
      </c>
      <c r="P348" s="573">
        <v>484</v>
      </c>
      <c r="Q348" s="573">
        <v>12.1</v>
      </c>
      <c r="R348" s="570">
        <v>31</v>
      </c>
      <c r="S348" s="573">
        <v>884</v>
      </c>
      <c r="T348" s="573">
        <v>22.1</v>
      </c>
      <c r="U348" s="498"/>
    </row>
    <row r="349" spans="1:21" ht="15" thickBot="1" x14ac:dyDescent="0.35">
      <c r="A349" s="4" t="s">
        <v>3324</v>
      </c>
      <c r="B349" s="338" t="s">
        <v>369</v>
      </c>
      <c r="C349" s="339" t="s">
        <v>334</v>
      </c>
      <c r="D349" s="570">
        <v>39868</v>
      </c>
      <c r="E349" s="6">
        <v>11615</v>
      </c>
      <c r="F349" s="570">
        <v>3</v>
      </c>
      <c r="G349" s="573">
        <v>98</v>
      </c>
      <c r="H349" s="573">
        <v>2.4500000000000002</v>
      </c>
      <c r="I349" s="570">
        <v>0</v>
      </c>
      <c r="J349" s="573">
        <v>0</v>
      </c>
      <c r="K349" s="573">
        <v>0</v>
      </c>
      <c r="L349" s="570">
        <v>3</v>
      </c>
      <c r="M349" s="573">
        <v>98</v>
      </c>
      <c r="N349" s="573">
        <v>2.4500000000000002</v>
      </c>
      <c r="O349" s="570">
        <v>6</v>
      </c>
      <c r="P349" s="573">
        <v>134</v>
      </c>
      <c r="Q349" s="573">
        <v>3.35</v>
      </c>
      <c r="R349" s="570">
        <v>9</v>
      </c>
      <c r="S349" s="573">
        <v>232</v>
      </c>
      <c r="T349" s="573">
        <v>5.8</v>
      </c>
      <c r="U349" s="498"/>
    </row>
    <row r="350" spans="1:21" ht="15" thickBot="1" x14ac:dyDescent="0.35">
      <c r="A350" s="4" t="s">
        <v>3325</v>
      </c>
      <c r="B350" s="338" t="s">
        <v>370</v>
      </c>
      <c r="C350" s="339" t="s">
        <v>334</v>
      </c>
      <c r="D350" s="570">
        <v>47299</v>
      </c>
      <c r="E350" s="6">
        <v>21663</v>
      </c>
      <c r="F350" s="570">
        <v>8</v>
      </c>
      <c r="G350" s="573">
        <v>217</v>
      </c>
      <c r="H350" s="573">
        <v>5.4249999999999998</v>
      </c>
      <c r="I350" s="570">
        <v>0</v>
      </c>
      <c r="J350" s="573">
        <v>0</v>
      </c>
      <c r="K350" s="573">
        <v>0</v>
      </c>
      <c r="L350" s="570">
        <v>8</v>
      </c>
      <c r="M350" s="573">
        <v>217</v>
      </c>
      <c r="N350" s="573">
        <v>5.4249999999999998</v>
      </c>
      <c r="O350" s="570">
        <v>17</v>
      </c>
      <c r="P350" s="573">
        <v>278</v>
      </c>
      <c r="Q350" s="573">
        <v>6.95</v>
      </c>
      <c r="R350" s="570">
        <v>22</v>
      </c>
      <c r="S350" s="573">
        <v>495</v>
      </c>
      <c r="T350" s="573">
        <v>12.375</v>
      </c>
      <c r="U350" s="498"/>
    </row>
    <row r="351" spans="1:21" ht="15" thickBot="1" x14ac:dyDescent="0.35">
      <c r="A351" s="4" t="s">
        <v>3326</v>
      </c>
      <c r="B351" s="338" t="s">
        <v>371</v>
      </c>
      <c r="C351" s="339" t="s">
        <v>334</v>
      </c>
      <c r="D351" s="570">
        <v>26376</v>
      </c>
      <c r="E351" s="6">
        <v>11017</v>
      </c>
      <c r="F351" s="570">
        <v>9</v>
      </c>
      <c r="G351" s="573">
        <v>244</v>
      </c>
      <c r="H351" s="573">
        <v>6.1</v>
      </c>
      <c r="I351" s="570">
        <v>0</v>
      </c>
      <c r="J351" s="573">
        <v>0</v>
      </c>
      <c r="K351" s="573">
        <v>0</v>
      </c>
      <c r="L351" s="570">
        <v>9</v>
      </c>
      <c r="M351" s="573">
        <v>244</v>
      </c>
      <c r="N351" s="573">
        <v>6.1</v>
      </c>
      <c r="O351" s="570">
        <v>35</v>
      </c>
      <c r="P351" s="573">
        <v>610</v>
      </c>
      <c r="Q351" s="573">
        <v>15.25</v>
      </c>
      <c r="R351" s="570">
        <v>44</v>
      </c>
      <c r="S351" s="573">
        <v>854</v>
      </c>
      <c r="T351" s="573">
        <v>21.35</v>
      </c>
      <c r="U351" s="498"/>
    </row>
    <row r="352" spans="1:21" ht="15" thickBot="1" x14ac:dyDescent="0.35">
      <c r="A352" s="4" t="s">
        <v>3327</v>
      </c>
      <c r="B352" s="338" t="s">
        <v>372</v>
      </c>
      <c r="C352" s="339" t="s">
        <v>334</v>
      </c>
      <c r="D352" s="570">
        <v>27920</v>
      </c>
      <c r="E352" s="6">
        <v>13499</v>
      </c>
      <c r="F352" s="570">
        <v>2</v>
      </c>
      <c r="G352" s="573">
        <v>80</v>
      </c>
      <c r="H352" s="573">
        <v>2</v>
      </c>
      <c r="I352" s="570">
        <v>4</v>
      </c>
      <c r="J352" s="573">
        <v>160</v>
      </c>
      <c r="K352" s="573">
        <v>4</v>
      </c>
      <c r="L352" s="570">
        <v>6</v>
      </c>
      <c r="M352" s="573">
        <v>240</v>
      </c>
      <c r="N352" s="573">
        <v>6</v>
      </c>
      <c r="O352" s="570">
        <v>20</v>
      </c>
      <c r="P352" s="573">
        <v>495</v>
      </c>
      <c r="Q352" s="573">
        <v>12.375</v>
      </c>
      <c r="R352" s="570">
        <v>26</v>
      </c>
      <c r="S352" s="573">
        <v>735</v>
      </c>
      <c r="T352" s="573">
        <v>18.375</v>
      </c>
      <c r="U352" s="498"/>
    </row>
    <row r="353" spans="1:21" ht="15" thickBot="1" x14ac:dyDescent="0.35">
      <c r="A353" s="4" t="s">
        <v>3328</v>
      </c>
      <c r="B353" s="338" t="s">
        <v>373</v>
      </c>
      <c r="C353" s="339" t="s">
        <v>334</v>
      </c>
      <c r="D353" s="570">
        <v>30047</v>
      </c>
      <c r="E353" s="6">
        <v>11972</v>
      </c>
      <c r="F353" s="570">
        <v>3</v>
      </c>
      <c r="G353" s="573">
        <v>104</v>
      </c>
      <c r="H353" s="573">
        <v>2.6</v>
      </c>
      <c r="I353" s="500" t="s">
        <v>34</v>
      </c>
      <c r="J353" s="571">
        <v>0</v>
      </c>
      <c r="K353" s="571">
        <v>0</v>
      </c>
      <c r="L353" s="570">
        <v>3</v>
      </c>
      <c r="M353" s="573">
        <v>104</v>
      </c>
      <c r="N353" s="573">
        <v>2.6</v>
      </c>
      <c r="O353" s="570">
        <v>8</v>
      </c>
      <c r="P353" s="573">
        <v>159</v>
      </c>
      <c r="Q353" s="573">
        <v>3.9750000000000001</v>
      </c>
      <c r="R353" s="570">
        <v>11</v>
      </c>
      <c r="S353" s="573">
        <v>263</v>
      </c>
      <c r="T353" s="573">
        <v>6.5750000000000002</v>
      </c>
      <c r="U353" s="498"/>
    </row>
    <row r="354" spans="1:21" ht="15" thickBot="1" x14ac:dyDescent="0.35">
      <c r="A354" s="4" t="s">
        <v>3329</v>
      </c>
      <c r="B354" s="338" t="s">
        <v>374</v>
      </c>
      <c r="C354" s="339" t="s">
        <v>334</v>
      </c>
      <c r="D354" s="570">
        <v>40841</v>
      </c>
      <c r="E354" s="6">
        <v>15883</v>
      </c>
      <c r="F354" s="570">
        <v>1</v>
      </c>
      <c r="G354" s="573">
        <v>35</v>
      </c>
      <c r="H354" s="573">
        <v>0.875</v>
      </c>
      <c r="I354" s="570">
        <v>4</v>
      </c>
      <c r="J354" s="573">
        <v>131</v>
      </c>
      <c r="K354" s="573">
        <v>3.2749999999999999</v>
      </c>
      <c r="L354" s="570">
        <v>5</v>
      </c>
      <c r="M354" s="573">
        <v>166</v>
      </c>
      <c r="N354" s="573">
        <v>4.1500000000000004</v>
      </c>
      <c r="O354" s="570">
        <v>17</v>
      </c>
      <c r="P354" s="573">
        <v>399</v>
      </c>
      <c r="Q354" s="573">
        <v>9.9749999999999996</v>
      </c>
      <c r="R354" s="570">
        <v>22</v>
      </c>
      <c r="S354" s="573">
        <v>565</v>
      </c>
      <c r="T354" s="573">
        <v>14.125</v>
      </c>
      <c r="U354" s="498"/>
    </row>
    <row r="355" spans="1:21" ht="15" thickBot="1" x14ac:dyDescent="0.35">
      <c r="A355" s="4" t="s">
        <v>3330</v>
      </c>
      <c r="B355" s="338" t="s">
        <v>375</v>
      </c>
      <c r="C355" s="339" t="s">
        <v>334</v>
      </c>
      <c r="D355" s="570">
        <v>44265</v>
      </c>
      <c r="E355" s="6">
        <v>18326</v>
      </c>
      <c r="F355" s="570">
        <v>6</v>
      </c>
      <c r="G355" s="573">
        <v>206</v>
      </c>
      <c r="H355" s="573">
        <v>5.15</v>
      </c>
      <c r="I355" s="570">
        <v>10</v>
      </c>
      <c r="J355" s="573">
        <v>260</v>
      </c>
      <c r="K355" s="573">
        <v>6.5</v>
      </c>
      <c r="L355" s="570">
        <v>17</v>
      </c>
      <c r="M355" s="573">
        <v>466</v>
      </c>
      <c r="N355" s="573">
        <v>11.65</v>
      </c>
      <c r="O355" s="570">
        <v>33</v>
      </c>
      <c r="P355" s="573">
        <v>636</v>
      </c>
      <c r="Q355" s="573">
        <v>15.9</v>
      </c>
      <c r="R355" s="570">
        <v>49</v>
      </c>
      <c r="S355" s="573">
        <v>1102</v>
      </c>
      <c r="T355" s="573">
        <v>27.55</v>
      </c>
      <c r="U355" s="498"/>
    </row>
    <row r="356" spans="1:21" ht="15" thickBot="1" x14ac:dyDescent="0.35">
      <c r="A356" s="4" t="s">
        <v>3331</v>
      </c>
      <c r="B356" s="338" t="s">
        <v>376</v>
      </c>
      <c r="C356" s="339" t="s">
        <v>334</v>
      </c>
      <c r="D356" s="570">
        <v>30019</v>
      </c>
      <c r="E356" s="6">
        <v>12467</v>
      </c>
      <c r="F356" s="570">
        <v>5</v>
      </c>
      <c r="G356" s="573">
        <v>200</v>
      </c>
      <c r="H356" s="573">
        <v>5</v>
      </c>
      <c r="I356" s="570">
        <v>2</v>
      </c>
      <c r="J356" s="573">
        <v>80</v>
      </c>
      <c r="K356" s="573">
        <v>2</v>
      </c>
      <c r="L356" s="570">
        <v>7</v>
      </c>
      <c r="M356" s="573">
        <v>280</v>
      </c>
      <c r="N356" s="573">
        <v>7</v>
      </c>
      <c r="O356" s="570">
        <v>14</v>
      </c>
      <c r="P356" s="573">
        <v>238</v>
      </c>
      <c r="Q356" s="573">
        <v>5.95</v>
      </c>
      <c r="R356" s="570">
        <v>21</v>
      </c>
      <c r="S356" s="573">
        <v>518</v>
      </c>
      <c r="T356" s="573">
        <v>12.95</v>
      </c>
      <c r="U356" s="498"/>
    </row>
    <row r="357" spans="1:21" x14ac:dyDescent="0.3">
      <c r="A357"/>
      <c r="B357" s="636" t="s">
        <v>2551</v>
      </c>
      <c r="C357" s="387"/>
      <c r="D357" s="575">
        <f>SUM(D314:D356)</f>
        <v>1551801</v>
      </c>
      <c r="E357" s="575">
        <f t="shared" ref="E357:T357" si="8">SUM(E314:E356)</f>
        <v>754917</v>
      </c>
      <c r="F357" s="575">
        <f t="shared" si="8"/>
        <v>300</v>
      </c>
      <c r="G357" s="575">
        <f t="shared" si="8"/>
        <v>8824.7799999999988</v>
      </c>
      <c r="H357" s="575">
        <f t="shared" si="8"/>
        <v>220.61949999999999</v>
      </c>
      <c r="I357" s="575">
        <f t="shared" si="8"/>
        <v>119</v>
      </c>
      <c r="J357" s="575">
        <f t="shared" si="8"/>
        <v>3381</v>
      </c>
      <c r="K357" s="575">
        <f t="shared" si="8"/>
        <v>84.525000000000006</v>
      </c>
      <c r="L357" s="575">
        <f t="shared" si="8"/>
        <v>419</v>
      </c>
      <c r="M357" s="575">
        <f t="shared" si="8"/>
        <v>12209.779999999999</v>
      </c>
      <c r="N357" s="575">
        <f t="shared" si="8"/>
        <v>305.24450000000002</v>
      </c>
      <c r="O357" s="575">
        <f t="shared" si="8"/>
        <v>899</v>
      </c>
      <c r="P357" s="575">
        <f t="shared" si="8"/>
        <v>17613.88</v>
      </c>
      <c r="Q357" s="575">
        <f t="shared" si="8"/>
        <v>440.34699999999998</v>
      </c>
      <c r="R357" s="575">
        <f t="shared" si="8"/>
        <v>1315</v>
      </c>
      <c r="S357" s="575">
        <f t="shared" si="8"/>
        <v>29823.66</v>
      </c>
      <c r="T357" s="576">
        <f t="shared" si="8"/>
        <v>745.5915</v>
      </c>
      <c r="U357" s="498"/>
    </row>
    <row r="358" spans="1:21" ht="15" thickBot="1" x14ac:dyDescent="0.35">
      <c r="A358"/>
      <c r="B358" s="637" t="s">
        <v>2552</v>
      </c>
      <c r="C358" s="399"/>
      <c r="D358" s="577">
        <f>D357/43</f>
        <v>36088.395348837206</v>
      </c>
      <c r="E358" s="577">
        <f t="shared" ref="E358:T358" si="9">E357/43</f>
        <v>17556.20930232558</v>
      </c>
      <c r="F358" s="578">
        <f t="shared" si="9"/>
        <v>6.9767441860465116</v>
      </c>
      <c r="G358" s="578">
        <f t="shared" si="9"/>
        <v>205.22744186046509</v>
      </c>
      <c r="H358" s="578">
        <f t="shared" si="9"/>
        <v>5.1306860465116273</v>
      </c>
      <c r="I358" s="578">
        <f t="shared" si="9"/>
        <v>2.7674418604651163</v>
      </c>
      <c r="J358" s="578">
        <f t="shared" si="9"/>
        <v>78.627906976744185</v>
      </c>
      <c r="K358" s="578">
        <f t="shared" si="9"/>
        <v>1.9656976744186048</v>
      </c>
      <c r="L358" s="578">
        <f t="shared" si="9"/>
        <v>9.7441860465116275</v>
      </c>
      <c r="M358" s="578">
        <f t="shared" si="9"/>
        <v>283.94837209302324</v>
      </c>
      <c r="N358" s="578">
        <f t="shared" si="9"/>
        <v>7.0987093023255818</v>
      </c>
      <c r="O358" s="578">
        <f t="shared" si="9"/>
        <v>20.906976744186046</v>
      </c>
      <c r="P358" s="578">
        <f t="shared" si="9"/>
        <v>409.6251162790698</v>
      </c>
      <c r="Q358" s="578">
        <f t="shared" si="9"/>
        <v>10.240627906976744</v>
      </c>
      <c r="R358" s="578">
        <f t="shared" si="9"/>
        <v>30.581395348837209</v>
      </c>
      <c r="S358" s="578">
        <f t="shared" si="9"/>
        <v>693.57348837209304</v>
      </c>
      <c r="T358" s="579">
        <f t="shared" si="9"/>
        <v>17.339337209302325</v>
      </c>
      <c r="U358" s="498"/>
    </row>
    <row r="359" spans="1:21" ht="15" thickBot="1" x14ac:dyDescent="0.35">
      <c r="A359"/>
      <c r="B359" s="639"/>
      <c r="C359" s="336"/>
      <c r="D359" s="574"/>
      <c r="E359" s="26"/>
      <c r="F359" s="574"/>
      <c r="G359" s="583"/>
      <c r="H359" s="583"/>
      <c r="I359" s="574"/>
      <c r="J359" s="583"/>
      <c r="K359" s="583"/>
      <c r="L359" s="574"/>
      <c r="M359" s="583"/>
      <c r="N359" s="583"/>
      <c r="O359" s="574"/>
      <c r="P359" s="583"/>
      <c r="Q359" s="583"/>
      <c r="R359" s="574"/>
      <c r="S359" s="583"/>
      <c r="T359" s="583"/>
      <c r="U359" s="498"/>
    </row>
    <row r="360" spans="1:21" ht="15" thickBot="1" x14ac:dyDescent="0.35">
      <c r="A360" s="4" t="s">
        <v>3245</v>
      </c>
      <c r="B360" s="466" t="s">
        <v>377</v>
      </c>
      <c r="C360" s="339" t="s">
        <v>378</v>
      </c>
      <c r="D360" s="570">
        <v>163590</v>
      </c>
      <c r="E360" s="41">
        <v>126097</v>
      </c>
      <c r="F360" s="570">
        <v>14</v>
      </c>
      <c r="G360" s="573">
        <v>560</v>
      </c>
      <c r="H360" s="573">
        <v>14</v>
      </c>
      <c r="I360" s="570">
        <v>0</v>
      </c>
      <c r="J360" s="573">
        <v>0</v>
      </c>
      <c r="K360" s="573">
        <v>0</v>
      </c>
      <c r="L360" s="570">
        <v>14</v>
      </c>
      <c r="M360" s="573">
        <v>560</v>
      </c>
      <c r="N360" s="573">
        <v>14</v>
      </c>
      <c r="O360" s="570">
        <v>199</v>
      </c>
      <c r="P360" s="573">
        <v>5560</v>
      </c>
      <c r="Q360" s="573">
        <v>139</v>
      </c>
      <c r="R360" s="570">
        <v>213</v>
      </c>
      <c r="S360" s="573">
        <v>6120</v>
      </c>
      <c r="T360" s="573">
        <v>153</v>
      </c>
      <c r="U360" s="498"/>
    </row>
    <row r="361" spans="1:21" ht="15" thickBot="1" x14ac:dyDescent="0.35">
      <c r="A361" s="4" t="s">
        <v>3246</v>
      </c>
      <c r="B361" s="338" t="s">
        <v>379</v>
      </c>
      <c r="C361" s="339" t="s">
        <v>378</v>
      </c>
      <c r="D361" s="570">
        <v>107681</v>
      </c>
      <c r="E361" s="6">
        <v>61205</v>
      </c>
      <c r="F361" s="570">
        <v>12</v>
      </c>
      <c r="G361" s="573">
        <v>440</v>
      </c>
      <c r="H361" s="573">
        <v>11</v>
      </c>
      <c r="I361" s="570">
        <v>3</v>
      </c>
      <c r="J361" s="573">
        <v>44.5</v>
      </c>
      <c r="K361" s="573">
        <v>1.1125</v>
      </c>
      <c r="L361" s="570">
        <v>15</v>
      </c>
      <c r="M361" s="573">
        <v>484.5</v>
      </c>
      <c r="N361" s="573">
        <v>12.112500000000001</v>
      </c>
      <c r="O361" s="570">
        <v>107</v>
      </c>
      <c r="P361" s="573">
        <v>2568</v>
      </c>
      <c r="Q361" s="573">
        <v>64.2</v>
      </c>
      <c r="R361" s="570">
        <v>122</v>
      </c>
      <c r="S361" s="573">
        <v>3052.5</v>
      </c>
      <c r="T361" s="573">
        <v>76.3125</v>
      </c>
      <c r="U361" s="498"/>
    </row>
    <row r="362" spans="1:21" ht="15" thickBot="1" x14ac:dyDescent="0.35">
      <c r="A362" s="4" t="s">
        <v>3247</v>
      </c>
      <c r="B362" s="338" t="s">
        <v>380</v>
      </c>
      <c r="C362" s="339" t="s">
        <v>378</v>
      </c>
      <c r="D362" s="570">
        <v>90173</v>
      </c>
      <c r="E362" s="6">
        <v>89295</v>
      </c>
      <c r="F362" s="570">
        <v>26</v>
      </c>
      <c r="G362" s="573">
        <v>795.5</v>
      </c>
      <c r="H362" s="573">
        <v>19.887499999999999</v>
      </c>
      <c r="I362" s="570">
        <v>0</v>
      </c>
      <c r="J362" s="573">
        <v>0</v>
      </c>
      <c r="K362" s="573">
        <v>0</v>
      </c>
      <c r="L362" s="570">
        <v>26</v>
      </c>
      <c r="M362" s="573">
        <v>795.5</v>
      </c>
      <c r="N362" s="573">
        <v>19.887499999999999</v>
      </c>
      <c r="O362" s="570">
        <v>71</v>
      </c>
      <c r="P362" s="573">
        <v>1373</v>
      </c>
      <c r="Q362" s="573">
        <v>34.325000000000003</v>
      </c>
      <c r="R362" s="570">
        <v>97</v>
      </c>
      <c r="S362" s="573">
        <v>2168.5</v>
      </c>
      <c r="T362" s="573">
        <v>54.212499999999999</v>
      </c>
      <c r="U362" s="498"/>
    </row>
    <row r="363" spans="1:21" ht="15" thickBot="1" x14ac:dyDescent="0.35">
      <c r="A363" s="4" t="s">
        <v>3248</v>
      </c>
      <c r="B363" s="338" t="s">
        <v>381</v>
      </c>
      <c r="C363" s="339" t="s">
        <v>378</v>
      </c>
      <c r="D363" s="570">
        <v>238859</v>
      </c>
      <c r="E363" s="6">
        <v>83610</v>
      </c>
      <c r="F363" s="570">
        <v>39</v>
      </c>
      <c r="G363" s="573">
        <v>1495</v>
      </c>
      <c r="H363" s="573">
        <v>37.375</v>
      </c>
      <c r="I363" s="570">
        <v>0</v>
      </c>
      <c r="J363" s="573">
        <v>0</v>
      </c>
      <c r="K363" s="573">
        <v>0</v>
      </c>
      <c r="L363" s="570">
        <v>39</v>
      </c>
      <c r="M363" s="573">
        <v>1495</v>
      </c>
      <c r="N363" s="573">
        <v>37.375</v>
      </c>
      <c r="O363" s="570">
        <v>182</v>
      </c>
      <c r="P363" s="573">
        <v>3920</v>
      </c>
      <c r="Q363" s="573">
        <v>98</v>
      </c>
      <c r="R363" s="570">
        <v>221</v>
      </c>
      <c r="S363" s="573">
        <v>5415</v>
      </c>
      <c r="T363" s="573">
        <v>135.375</v>
      </c>
      <c r="U363" s="498"/>
    </row>
    <row r="364" spans="1:21" ht="15" thickBot="1" x14ac:dyDescent="0.35">
      <c r="A364" s="4" t="s">
        <v>3249</v>
      </c>
      <c r="B364" s="338" t="s">
        <v>382</v>
      </c>
      <c r="C364" s="339" t="s">
        <v>378</v>
      </c>
      <c r="D364" s="570">
        <v>51640</v>
      </c>
      <c r="E364" s="6">
        <v>35346</v>
      </c>
      <c r="F364" s="570">
        <v>6</v>
      </c>
      <c r="G364" s="573">
        <v>240</v>
      </c>
      <c r="H364" s="573">
        <v>6</v>
      </c>
      <c r="I364" s="570">
        <v>8</v>
      </c>
      <c r="J364" s="573">
        <v>268</v>
      </c>
      <c r="K364" s="573">
        <v>6.7</v>
      </c>
      <c r="L364" s="570">
        <v>14</v>
      </c>
      <c r="M364" s="573">
        <v>508</v>
      </c>
      <c r="N364" s="573">
        <v>12.7</v>
      </c>
      <c r="O364" s="570">
        <v>33</v>
      </c>
      <c r="P364" s="573">
        <v>536</v>
      </c>
      <c r="Q364" s="573">
        <v>13.4</v>
      </c>
      <c r="R364" s="570">
        <v>47</v>
      </c>
      <c r="S364" s="573">
        <v>1044</v>
      </c>
      <c r="T364" s="573">
        <v>26.1</v>
      </c>
      <c r="U364" s="498"/>
    </row>
    <row r="365" spans="1:21" ht="15" thickBot="1" x14ac:dyDescent="0.35">
      <c r="A365" s="4" t="s">
        <v>3250</v>
      </c>
      <c r="B365" s="338" t="s">
        <v>383</v>
      </c>
      <c r="C365" s="339" t="s">
        <v>378</v>
      </c>
      <c r="D365" s="570">
        <v>169833</v>
      </c>
      <c r="E365" s="6">
        <v>130678</v>
      </c>
      <c r="F365" s="570">
        <v>59</v>
      </c>
      <c r="G365" s="573">
        <v>870</v>
      </c>
      <c r="H365" s="573">
        <v>21.75</v>
      </c>
      <c r="I365" s="570">
        <v>0</v>
      </c>
      <c r="J365" s="573">
        <v>0</v>
      </c>
      <c r="K365" s="573">
        <v>0</v>
      </c>
      <c r="L365" s="570">
        <v>59</v>
      </c>
      <c r="M365" s="573">
        <v>870</v>
      </c>
      <c r="N365" s="573">
        <v>21.75</v>
      </c>
      <c r="O365" s="570">
        <v>67</v>
      </c>
      <c r="P365" s="573">
        <v>1242</v>
      </c>
      <c r="Q365" s="573">
        <v>31.05</v>
      </c>
      <c r="R365" s="570">
        <v>126</v>
      </c>
      <c r="S365" s="573">
        <v>2112</v>
      </c>
      <c r="T365" s="573">
        <v>52.8</v>
      </c>
      <c r="U365" s="498"/>
    </row>
    <row r="366" spans="1:21" ht="15" thickBot="1" x14ac:dyDescent="0.35">
      <c r="A366" s="4" t="s">
        <v>3251</v>
      </c>
      <c r="B366" s="338" t="s">
        <v>384</v>
      </c>
      <c r="C366" s="339" t="s">
        <v>378</v>
      </c>
      <c r="D366" s="570">
        <v>57774</v>
      </c>
      <c r="E366" s="6">
        <v>17798</v>
      </c>
      <c r="F366" s="570">
        <v>9</v>
      </c>
      <c r="G366" s="573">
        <v>290</v>
      </c>
      <c r="H366" s="573">
        <v>7.25</v>
      </c>
      <c r="I366" s="570">
        <v>1</v>
      </c>
      <c r="J366" s="573">
        <v>15</v>
      </c>
      <c r="K366" s="573">
        <v>0.375</v>
      </c>
      <c r="L366" s="570">
        <v>10</v>
      </c>
      <c r="M366" s="573">
        <v>305</v>
      </c>
      <c r="N366" s="573">
        <v>7.625</v>
      </c>
      <c r="O366" s="570">
        <v>33</v>
      </c>
      <c r="P366" s="573">
        <v>474</v>
      </c>
      <c r="Q366" s="573">
        <v>11.85</v>
      </c>
      <c r="R366" s="570">
        <v>41</v>
      </c>
      <c r="S366" s="573">
        <v>779</v>
      </c>
      <c r="T366" s="573">
        <v>19.475000000000001</v>
      </c>
      <c r="U366" s="498"/>
    </row>
    <row r="367" spans="1:21" ht="15" thickBot="1" x14ac:dyDescent="0.35">
      <c r="A367" s="4" t="s">
        <v>3252</v>
      </c>
      <c r="B367" s="338" t="s">
        <v>385</v>
      </c>
      <c r="C367" s="339" t="s">
        <v>378</v>
      </c>
      <c r="D367" s="570">
        <v>98153</v>
      </c>
      <c r="E367" s="6">
        <v>34710</v>
      </c>
      <c r="F367" s="570">
        <v>16</v>
      </c>
      <c r="G367" s="573">
        <v>614</v>
      </c>
      <c r="H367" s="573">
        <v>15.35</v>
      </c>
      <c r="I367" s="570">
        <v>0</v>
      </c>
      <c r="J367" s="573">
        <v>0</v>
      </c>
      <c r="K367" s="573">
        <v>0</v>
      </c>
      <c r="L367" s="570">
        <v>16</v>
      </c>
      <c r="M367" s="573">
        <v>614</v>
      </c>
      <c r="N367" s="573">
        <v>15.35</v>
      </c>
      <c r="O367" s="570">
        <v>64</v>
      </c>
      <c r="P367" s="573">
        <v>1517</v>
      </c>
      <c r="Q367" s="573">
        <v>37.924999999999997</v>
      </c>
      <c r="R367" s="570">
        <v>80</v>
      </c>
      <c r="S367" s="573">
        <v>2131</v>
      </c>
      <c r="T367" s="573">
        <v>53.274999999999999</v>
      </c>
      <c r="U367" s="498"/>
    </row>
    <row r="368" spans="1:21" ht="15" thickBot="1" x14ac:dyDescent="0.35">
      <c r="A368" s="4" t="s">
        <v>3253</v>
      </c>
      <c r="B368" s="338" t="s">
        <v>386</v>
      </c>
      <c r="C368" s="339" t="s">
        <v>378</v>
      </c>
      <c r="D368" s="570">
        <v>713777</v>
      </c>
      <c r="E368" s="6">
        <v>413912</v>
      </c>
      <c r="F368" s="570">
        <v>86</v>
      </c>
      <c r="G368" s="573">
        <v>3440</v>
      </c>
      <c r="H368" s="573">
        <v>86</v>
      </c>
      <c r="I368" s="570">
        <v>0</v>
      </c>
      <c r="J368" s="573">
        <v>0</v>
      </c>
      <c r="K368" s="573">
        <v>0</v>
      </c>
      <c r="L368" s="570">
        <v>86</v>
      </c>
      <c r="M368" s="573">
        <v>3440</v>
      </c>
      <c r="N368" s="573">
        <v>86</v>
      </c>
      <c r="O368" s="570">
        <v>240</v>
      </c>
      <c r="P368" s="573">
        <v>9600</v>
      </c>
      <c r="Q368" s="573">
        <v>240</v>
      </c>
      <c r="R368" s="570">
        <v>326</v>
      </c>
      <c r="S368" s="573">
        <v>13040</v>
      </c>
      <c r="T368" s="573">
        <v>326</v>
      </c>
      <c r="U368" s="498"/>
    </row>
    <row r="369" spans="1:21" ht="15" thickBot="1" x14ac:dyDescent="0.35">
      <c r="A369" s="4" t="s">
        <v>3254</v>
      </c>
      <c r="B369" s="338" t="s">
        <v>387</v>
      </c>
      <c r="C369" s="339" t="s">
        <v>378</v>
      </c>
      <c r="D369" s="570">
        <v>90112</v>
      </c>
      <c r="E369" s="6">
        <v>57336</v>
      </c>
      <c r="F369" s="570">
        <v>22</v>
      </c>
      <c r="G369" s="573">
        <v>752</v>
      </c>
      <c r="H369" s="573">
        <v>18.8</v>
      </c>
      <c r="I369" s="570">
        <v>12</v>
      </c>
      <c r="J369" s="573">
        <v>352</v>
      </c>
      <c r="K369" s="573">
        <v>8.8000000000000007</v>
      </c>
      <c r="L369" s="570">
        <v>34</v>
      </c>
      <c r="M369" s="573">
        <v>1104</v>
      </c>
      <c r="N369" s="573">
        <v>27.6</v>
      </c>
      <c r="O369" s="570">
        <v>72</v>
      </c>
      <c r="P369" s="573">
        <v>1486</v>
      </c>
      <c r="Q369" s="573">
        <v>37.15</v>
      </c>
      <c r="R369" s="570">
        <v>106</v>
      </c>
      <c r="S369" s="573">
        <v>2590</v>
      </c>
      <c r="T369" s="573">
        <v>64.75</v>
      </c>
      <c r="U369" s="498"/>
    </row>
    <row r="370" spans="1:21" ht="15" thickBot="1" x14ac:dyDescent="0.35">
      <c r="A370" s="4" t="s">
        <v>3255</v>
      </c>
      <c r="B370" s="338" t="s">
        <v>388</v>
      </c>
      <c r="C370" s="339" t="s">
        <v>378</v>
      </c>
      <c r="D370" s="570">
        <v>102434</v>
      </c>
      <c r="E370" s="6">
        <v>33866</v>
      </c>
      <c r="F370" s="570">
        <v>14</v>
      </c>
      <c r="G370" s="573">
        <v>560</v>
      </c>
      <c r="H370" s="573">
        <v>14</v>
      </c>
      <c r="I370" s="570">
        <v>1</v>
      </c>
      <c r="J370" s="573">
        <v>40</v>
      </c>
      <c r="K370" s="573">
        <v>1</v>
      </c>
      <c r="L370" s="570">
        <v>15</v>
      </c>
      <c r="M370" s="573">
        <v>600</v>
      </c>
      <c r="N370" s="573">
        <v>15</v>
      </c>
      <c r="O370" s="570">
        <v>23</v>
      </c>
      <c r="P370" s="573">
        <v>655</v>
      </c>
      <c r="Q370" s="573">
        <v>16.375</v>
      </c>
      <c r="R370" s="570">
        <v>38</v>
      </c>
      <c r="S370" s="573">
        <v>1255</v>
      </c>
      <c r="T370" s="573">
        <v>31.375</v>
      </c>
      <c r="U370" s="498"/>
    </row>
    <row r="371" spans="1:21" ht="15" thickBot="1" x14ac:dyDescent="0.35">
      <c r="A371" s="4" t="s">
        <v>3256</v>
      </c>
      <c r="B371" s="338" t="s">
        <v>389</v>
      </c>
      <c r="C371" s="339" t="s">
        <v>378</v>
      </c>
      <c r="D371" s="570">
        <v>332567</v>
      </c>
      <c r="E371" s="6">
        <v>55311</v>
      </c>
      <c r="F371" s="570">
        <v>27</v>
      </c>
      <c r="G371" s="573">
        <v>1080</v>
      </c>
      <c r="H371" s="573">
        <v>27</v>
      </c>
      <c r="I371" s="570">
        <v>0</v>
      </c>
      <c r="J371" s="573">
        <v>0</v>
      </c>
      <c r="K371" s="573">
        <v>0</v>
      </c>
      <c r="L371" s="570">
        <v>27</v>
      </c>
      <c r="M371" s="573">
        <v>1080</v>
      </c>
      <c r="N371" s="573">
        <v>27</v>
      </c>
      <c r="O371" s="570">
        <v>109</v>
      </c>
      <c r="P371" s="573">
        <v>2268</v>
      </c>
      <c r="Q371" s="573">
        <v>56.7</v>
      </c>
      <c r="R371" s="570">
        <v>136</v>
      </c>
      <c r="S371" s="573">
        <v>3348</v>
      </c>
      <c r="T371" s="573">
        <v>83.7</v>
      </c>
      <c r="U371" s="498"/>
    </row>
    <row r="372" spans="1:21" ht="15" thickBot="1" x14ac:dyDescent="0.35">
      <c r="A372" s="4" t="s">
        <v>3257</v>
      </c>
      <c r="B372" s="338" t="s">
        <v>390</v>
      </c>
      <c r="C372" s="339" t="s">
        <v>378</v>
      </c>
      <c r="D372" s="570">
        <v>76707</v>
      </c>
      <c r="E372" s="6">
        <v>52610</v>
      </c>
      <c r="F372" s="570">
        <v>16</v>
      </c>
      <c r="G372" s="573">
        <v>529</v>
      </c>
      <c r="H372" s="573">
        <v>13.225</v>
      </c>
      <c r="I372" s="570">
        <v>1</v>
      </c>
      <c r="J372" s="573">
        <v>18</v>
      </c>
      <c r="K372" s="573">
        <v>0.45</v>
      </c>
      <c r="L372" s="570">
        <v>17</v>
      </c>
      <c r="M372" s="573">
        <v>547</v>
      </c>
      <c r="N372" s="573">
        <v>13.675000000000001</v>
      </c>
      <c r="O372" s="570">
        <v>35</v>
      </c>
      <c r="P372" s="573">
        <v>900</v>
      </c>
      <c r="Q372" s="573">
        <v>22.5</v>
      </c>
      <c r="R372" s="570">
        <v>52</v>
      </c>
      <c r="S372" s="573">
        <v>1447</v>
      </c>
      <c r="T372" s="573">
        <v>36.174999999999997</v>
      </c>
      <c r="U372" s="498"/>
    </row>
    <row r="373" spans="1:21" ht="15" thickBot="1" x14ac:dyDescent="0.35">
      <c r="A373" s="4" t="s">
        <v>3258</v>
      </c>
      <c r="B373" s="338" t="s">
        <v>391</v>
      </c>
      <c r="C373" s="339" t="s">
        <v>378</v>
      </c>
      <c r="D373" s="570">
        <v>188040</v>
      </c>
      <c r="E373" s="6">
        <v>64291</v>
      </c>
      <c r="F373" s="570">
        <v>30</v>
      </c>
      <c r="G373" s="573">
        <v>1160</v>
      </c>
      <c r="H373" s="573">
        <v>29</v>
      </c>
      <c r="I373" s="570">
        <v>0</v>
      </c>
      <c r="J373" s="573">
        <v>0</v>
      </c>
      <c r="K373" s="573">
        <v>0</v>
      </c>
      <c r="L373" s="570">
        <v>30</v>
      </c>
      <c r="M373" s="573">
        <v>1160</v>
      </c>
      <c r="N373" s="573">
        <v>29</v>
      </c>
      <c r="O373" s="570">
        <v>121</v>
      </c>
      <c r="P373" s="573">
        <v>3020</v>
      </c>
      <c r="Q373" s="573">
        <v>75.5</v>
      </c>
      <c r="R373" s="570">
        <v>151</v>
      </c>
      <c r="S373" s="573">
        <v>4180</v>
      </c>
      <c r="T373" s="573">
        <v>104.5</v>
      </c>
      <c r="U373" s="498"/>
    </row>
    <row r="374" spans="1:21" ht="15" thickBot="1" x14ac:dyDescent="0.35">
      <c r="A374" s="4" t="s">
        <v>3259</v>
      </c>
      <c r="B374" s="338" t="s">
        <v>392</v>
      </c>
      <c r="C374" s="339" t="s">
        <v>378</v>
      </c>
      <c r="D374" s="570">
        <v>51133</v>
      </c>
      <c r="E374" s="6">
        <v>22170</v>
      </c>
      <c r="F374" s="570">
        <v>17</v>
      </c>
      <c r="G374" s="573">
        <v>577</v>
      </c>
      <c r="H374" s="573">
        <v>14.425000000000001</v>
      </c>
      <c r="I374" s="570">
        <v>0</v>
      </c>
      <c r="J374" s="573">
        <v>0</v>
      </c>
      <c r="K374" s="573">
        <v>0</v>
      </c>
      <c r="L374" s="570">
        <v>17</v>
      </c>
      <c r="M374" s="573">
        <v>577</v>
      </c>
      <c r="N374" s="573">
        <v>14.425000000000001</v>
      </c>
      <c r="O374" s="570">
        <v>77</v>
      </c>
      <c r="P374" s="573">
        <v>1267</v>
      </c>
      <c r="Q374" s="573">
        <v>31.675000000000001</v>
      </c>
      <c r="R374" s="570">
        <v>94</v>
      </c>
      <c r="S374" s="573">
        <v>1556</v>
      </c>
      <c r="T374" s="573">
        <v>38.9</v>
      </c>
      <c r="U374" s="498"/>
    </row>
    <row r="375" spans="1:21" ht="15" thickBot="1" x14ac:dyDescent="0.35">
      <c r="A375" s="4" t="s">
        <v>3260</v>
      </c>
      <c r="B375" s="338" t="s">
        <v>393</v>
      </c>
      <c r="C375" s="339" t="s">
        <v>378</v>
      </c>
      <c r="D375" s="570">
        <v>102423</v>
      </c>
      <c r="E375" s="6">
        <v>50962</v>
      </c>
      <c r="F375" s="570">
        <v>12</v>
      </c>
      <c r="G375" s="573">
        <v>464.02</v>
      </c>
      <c r="H375" s="573">
        <v>11.6005</v>
      </c>
      <c r="I375" s="570">
        <v>1</v>
      </c>
      <c r="J375" s="573">
        <v>40</v>
      </c>
      <c r="K375" s="573">
        <v>1</v>
      </c>
      <c r="L375" s="570">
        <v>13</v>
      </c>
      <c r="M375" s="573">
        <v>504.02</v>
      </c>
      <c r="N375" s="573">
        <v>12.6005</v>
      </c>
      <c r="O375" s="570">
        <v>51</v>
      </c>
      <c r="P375" s="573">
        <v>1310.5999999999999</v>
      </c>
      <c r="Q375" s="573">
        <v>32.765000000000001</v>
      </c>
      <c r="R375" s="570">
        <v>64</v>
      </c>
      <c r="S375" s="573">
        <v>1814.62</v>
      </c>
      <c r="T375" s="573">
        <v>45.365499999999997</v>
      </c>
      <c r="U375" s="498"/>
    </row>
    <row r="376" spans="1:21" ht="15" thickBot="1" x14ac:dyDescent="0.35">
      <c r="A376" s="4" t="s">
        <v>3261</v>
      </c>
      <c r="B376" s="338" t="s">
        <v>394</v>
      </c>
      <c r="C376" s="339" t="s">
        <v>378</v>
      </c>
      <c r="D376" s="570">
        <v>52529</v>
      </c>
      <c r="E376" s="6">
        <v>17620</v>
      </c>
      <c r="F376" s="570">
        <v>8</v>
      </c>
      <c r="G376" s="573">
        <v>238</v>
      </c>
      <c r="H376" s="573">
        <v>5.95</v>
      </c>
      <c r="I376" s="570">
        <v>0</v>
      </c>
      <c r="J376" s="573">
        <v>0</v>
      </c>
      <c r="K376" s="573">
        <v>0</v>
      </c>
      <c r="L376" s="570">
        <v>8</v>
      </c>
      <c r="M376" s="573">
        <v>238</v>
      </c>
      <c r="N376" s="573">
        <v>5.95</v>
      </c>
      <c r="O376" s="570">
        <v>30</v>
      </c>
      <c r="P376" s="573">
        <v>626.25</v>
      </c>
      <c r="Q376" s="573">
        <v>15.65625</v>
      </c>
      <c r="R376" s="570">
        <v>38</v>
      </c>
      <c r="S376" s="573">
        <v>864.25</v>
      </c>
      <c r="T376" s="573">
        <v>21.606249999999999</v>
      </c>
      <c r="U376" s="498"/>
    </row>
    <row r="377" spans="1:21" ht="15" thickBot="1" x14ac:dyDescent="0.35">
      <c r="A377" s="4" t="s">
        <v>3262</v>
      </c>
      <c r="B377" s="338" t="s">
        <v>395</v>
      </c>
      <c r="C377" s="339" t="s">
        <v>378</v>
      </c>
      <c r="D377" s="570">
        <v>160248</v>
      </c>
      <c r="E377" s="6">
        <v>64023</v>
      </c>
      <c r="F377" s="570">
        <v>18</v>
      </c>
      <c r="G377" s="573">
        <v>664</v>
      </c>
      <c r="H377" s="573">
        <v>16.600000000000001</v>
      </c>
      <c r="I377" s="570">
        <v>8</v>
      </c>
      <c r="J377" s="573">
        <v>264</v>
      </c>
      <c r="K377" s="573">
        <v>6.6</v>
      </c>
      <c r="L377" s="570">
        <v>26</v>
      </c>
      <c r="M377" s="573">
        <v>928</v>
      </c>
      <c r="N377" s="573">
        <v>23.2</v>
      </c>
      <c r="O377" s="570">
        <v>132</v>
      </c>
      <c r="P377" s="573">
        <v>2209</v>
      </c>
      <c r="Q377" s="573">
        <v>55.225000000000001</v>
      </c>
      <c r="R377" s="570">
        <v>158</v>
      </c>
      <c r="S377" s="573">
        <v>3137</v>
      </c>
      <c r="T377" s="573">
        <v>78.424999999999997</v>
      </c>
      <c r="U377" s="498"/>
    </row>
    <row r="378" spans="1:21" ht="15" thickBot="1" x14ac:dyDescent="0.35">
      <c r="A378" s="4" t="s">
        <v>3263</v>
      </c>
      <c r="B378" s="338" t="s">
        <v>396</v>
      </c>
      <c r="C378" s="339" t="s">
        <v>378</v>
      </c>
      <c r="D378" s="570">
        <v>123979</v>
      </c>
      <c r="E378" s="6">
        <v>76076</v>
      </c>
      <c r="F378" s="570">
        <v>24</v>
      </c>
      <c r="G378" s="573">
        <v>960</v>
      </c>
      <c r="H378" s="573">
        <v>24</v>
      </c>
      <c r="I378" s="570">
        <v>0</v>
      </c>
      <c r="J378" s="573">
        <v>0</v>
      </c>
      <c r="K378" s="573">
        <v>0</v>
      </c>
      <c r="L378" s="570">
        <v>24</v>
      </c>
      <c r="M378" s="573">
        <v>960</v>
      </c>
      <c r="N378" s="573">
        <v>24</v>
      </c>
      <c r="O378" s="570">
        <v>143</v>
      </c>
      <c r="P378" s="573">
        <v>3860</v>
      </c>
      <c r="Q378" s="573">
        <v>96.5</v>
      </c>
      <c r="R378" s="570">
        <v>167</v>
      </c>
      <c r="S378" s="573">
        <v>4820</v>
      </c>
      <c r="T378" s="573">
        <v>120.5</v>
      </c>
      <c r="U378" s="498"/>
    </row>
    <row r="379" spans="1:21" ht="15" thickBot="1" x14ac:dyDescent="0.35">
      <c r="A379" s="4" t="s">
        <v>3264</v>
      </c>
      <c r="B379" s="338" t="s">
        <v>397</v>
      </c>
      <c r="C379" s="339" t="s">
        <v>378</v>
      </c>
      <c r="D379" s="570">
        <v>395660</v>
      </c>
      <c r="E379" s="6">
        <v>240070</v>
      </c>
      <c r="F379" s="570">
        <v>63</v>
      </c>
      <c r="G379" s="573">
        <v>2143</v>
      </c>
      <c r="H379" s="573">
        <v>53.575000000000003</v>
      </c>
      <c r="I379" s="570">
        <v>4</v>
      </c>
      <c r="J379" s="573">
        <v>144</v>
      </c>
      <c r="K379" s="573">
        <v>3.6</v>
      </c>
      <c r="L379" s="570">
        <v>67</v>
      </c>
      <c r="M379" s="573">
        <v>2287</v>
      </c>
      <c r="N379" s="573">
        <v>57.174999999999997</v>
      </c>
      <c r="O379" s="570">
        <v>213</v>
      </c>
      <c r="P379" s="573">
        <v>5432</v>
      </c>
      <c r="Q379" s="573">
        <v>135.80000000000001</v>
      </c>
      <c r="R379" s="570">
        <v>280</v>
      </c>
      <c r="S379" s="573">
        <v>7719</v>
      </c>
      <c r="T379" s="573">
        <v>192.97499999999999</v>
      </c>
      <c r="U379" s="498"/>
    </row>
    <row r="380" spans="1:21" ht="15" thickBot="1" x14ac:dyDescent="0.35">
      <c r="A380" s="4" t="s">
        <v>3265</v>
      </c>
      <c r="B380" s="338" t="s">
        <v>398</v>
      </c>
      <c r="C380" s="339" t="s">
        <v>378</v>
      </c>
      <c r="D380" s="570">
        <v>61834</v>
      </c>
      <c r="E380" s="6">
        <v>23208</v>
      </c>
      <c r="F380" s="570">
        <v>5</v>
      </c>
      <c r="G380" s="573">
        <v>200</v>
      </c>
      <c r="H380" s="573">
        <v>5</v>
      </c>
      <c r="I380" s="570">
        <v>12</v>
      </c>
      <c r="J380" s="573">
        <v>309.39999999999998</v>
      </c>
      <c r="K380" s="573">
        <v>7.7350000000000003</v>
      </c>
      <c r="L380" s="570">
        <v>17</v>
      </c>
      <c r="M380" s="573">
        <v>509.4</v>
      </c>
      <c r="N380" s="573">
        <v>12.734999999999999</v>
      </c>
      <c r="O380" s="570">
        <v>29</v>
      </c>
      <c r="P380" s="573">
        <v>305.5</v>
      </c>
      <c r="Q380" s="573">
        <v>7.6375000000000002</v>
      </c>
      <c r="R380" s="570">
        <v>46</v>
      </c>
      <c r="S380" s="573">
        <v>814.9</v>
      </c>
      <c r="T380" s="573">
        <v>20.372499999999999</v>
      </c>
      <c r="U380" s="498"/>
    </row>
    <row r="381" spans="1:21" ht="15" thickBot="1" x14ac:dyDescent="0.35">
      <c r="A381" s="4" t="s">
        <v>3266</v>
      </c>
      <c r="B381" s="338" t="s">
        <v>399</v>
      </c>
      <c r="C381" s="339" t="s">
        <v>378</v>
      </c>
      <c r="D381" s="570">
        <v>96942</v>
      </c>
      <c r="E381" s="6">
        <v>44520</v>
      </c>
      <c r="F381" s="570">
        <v>18</v>
      </c>
      <c r="G381" s="573">
        <v>720</v>
      </c>
      <c r="H381" s="573">
        <v>18</v>
      </c>
      <c r="I381" s="570">
        <v>0</v>
      </c>
      <c r="J381" s="573">
        <v>0</v>
      </c>
      <c r="K381" s="573">
        <v>0</v>
      </c>
      <c r="L381" s="570">
        <v>18</v>
      </c>
      <c r="M381" s="573">
        <v>720</v>
      </c>
      <c r="N381" s="573">
        <v>18</v>
      </c>
      <c r="O381" s="570">
        <v>36</v>
      </c>
      <c r="P381" s="573">
        <v>960</v>
      </c>
      <c r="Q381" s="573">
        <v>24</v>
      </c>
      <c r="R381" s="570">
        <v>55</v>
      </c>
      <c r="S381" s="573">
        <v>1680</v>
      </c>
      <c r="T381" s="573">
        <v>42</v>
      </c>
      <c r="U381" s="498"/>
    </row>
    <row r="382" spans="1:21" ht="15" thickBot="1" x14ac:dyDescent="0.35">
      <c r="A382" s="4" t="s">
        <v>3267</v>
      </c>
      <c r="B382" s="338" t="s">
        <v>400</v>
      </c>
      <c r="C382" s="339" t="s">
        <v>378</v>
      </c>
      <c r="D382" s="570">
        <v>149955</v>
      </c>
      <c r="E382" s="6">
        <v>54621</v>
      </c>
      <c r="F382" s="570">
        <v>25</v>
      </c>
      <c r="G382" s="573">
        <v>969</v>
      </c>
      <c r="H382" s="573">
        <v>24.225000000000001</v>
      </c>
      <c r="I382" s="570">
        <v>1</v>
      </c>
      <c r="J382" s="573">
        <v>40</v>
      </c>
      <c r="K382" s="573">
        <v>1</v>
      </c>
      <c r="L382" s="570">
        <v>26</v>
      </c>
      <c r="M382" s="573">
        <v>1009</v>
      </c>
      <c r="N382" s="573">
        <v>25.225000000000001</v>
      </c>
      <c r="O382" s="570">
        <v>104</v>
      </c>
      <c r="P382" s="573">
        <v>2517.5</v>
      </c>
      <c r="Q382" s="573">
        <v>62.9375</v>
      </c>
      <c r="R382" s="570">
        <v>130</v>
      </c>
      <c r="S382" s="573">
        <v>3526.5</v>
      </c>
      <c r="T382" s="573">
        <v>88.162499999999994</v>
      </c>
      <c r="U382" s="498"/>
    </row>
    <row r="383" spans="1:21" ht="15" thickBot="1" x14ac:dyDescent="0.35">
      <c r="A383" s="4" t="s">
        <v>3268</v>
      </c>
      <c r="B383" s="338" t="s">
        <v>401</v>
      </c>
      <c r="C383" s="339" t="s">
        <v>378</v>
      </c>
      <c r="D383" s="570">
        <v>119450</v>
      </c>
      <c r="E383" s="6">
        <v>31946</v>
      </c>
      <c r="F383" s="570">
        <v>9</v>
      </c>
      <c r="G383" s="573">
        <v>360</v>
      </c>
      <c r="H383" s="573">
        <v>9</v>
      </c>
      <c r="I383" s="570">
        <v>2</v>
      </c>
      <c r="J383" s="573">
        <v>80</v>
      </c>
      <c r="K383" s="573">
        <v>2</v>
      </c>
      <c r="L383" s="570">
        <v>11</v>
      </c>
      <c r="M383" s="573">
        <v>440</v>
      </c>
      <c r="N383" s="573">
        <v>11</v>
      </c>
      <c r="O383" s="570">
        <v>39</v>
      </c>
      <c r="P383" s="573">
        <v>765</v>
      </c>
      <c r="Q383" s="573">
        <v>19.125</v>
      </c>
      <c r="R383" s="570">
        <v>50</v>
      </c>
      <c r="S383" s="573">
        <v>1205</v>
      </c>
      <c r="T383" s="573">
        <v>30.125</v>
      </c>
      <c r="U383" s="498"/>
    </row>
    <row r="384" spans="1:21" ht="15" thickBot="1" x14ac:dyDescent="0.35">
      <c r="A384" s="4" t="s">
        <v>3269</v>
      </c>
      <c r="B384" s="338" t="s">
        <v>402</v>
      </c>
      <c r="C384" s="339" t="s">
        <v>378</v>
      </c>
      <c r="D384" s="570">
        <v>55374</v>
      </c>
      <c r="E384" s="6">
        <v>27485</v>
      </c>
      <c r="F384" s="570">
        <v>25</v>
      </c>
      <c r="G384" s="573">
        <v>652</v>
      </c>
      <c r="H384" s="573">
        <v>16.3</v>
      </c>
      <c r="I384" s="570">
        <v>0</v>
      </c>
      <c r="J384" s="573">
        <v>0</v>
      </c>
      <c r="K384" s="573">
        <v>0</v>
      </c>
      <c r="L384" s="570">
        <v>25</v>
      </c>
      <c r="M384" s="573">
        <v>652</v>
      </c>
      <c r="N384" s="573">
        <v>16.3</v>
      </c>
      <c r="O384" s="570">
        <v>51</v>
      </c>
      <c r="P384" s="573">
        <v>1053</v>
      </c>
      <c r="Q384" s="573">
        <v>26.324999999999999</v>
      </c>
      <c r="R384" s="570">
        <v>74</v>
      </c>
      <c r="S384" s="573">
        <v>1705</v>
      </c>
      <c r="T384" s="573">
        <v>42.625</v>
      </c>
      <c r="U384" s="498"/>
    </row>
    <row r="385" spans="1:21" ht="15" thickBot="1" x14ac:dyDescent="0.35">
      <c r="A385" s="4" t="s">
        <v>3270</v>
      </c>
      <c r="B385" s="338" t="s">
        <v>403</v>
      </c>
      <c r="C385" s="339" t="s">
        <v>378</v>
      </c>
      <c r="D385" s="570">
        <v>59515</v>
      </c>
      <c r="E385" s="6">
        <v>17210</v>
      </c>
      <c r="F385" s="570">
        <v>5</v>
      </c>
      <c r="G385" s="573">
        <v>176</v>
      </c>
      <c r="H385" s="573">
        <v>4.4000000000000004</v>
      </c>
      <c r="I385" s="570">
        <v>1</v>
      </c>
      <c r="J385" s="573">
        <v>40</v>
      </c>
      <c r="K385" s="573">
        <v>1</v>
      </c>
      <c r="L385" s="570">
        <v>6</v>
      </c>
      <c r="M385" s="573">
        <v>216</v>
      </c>
      <c r="N385" s="573">
        <v>5.4</v>
      </c>
      <c r="O385" s="570">
        <v>6</v>
      </c>
      <c r="P385" s="573">
        <v>192</v>
      </c>
      <c r="Q385" s="573">
        <v>4.8</v>
      </c>
      <c r="R385" s="570">
        <v>12</v>
      </c>
      <c r="S385" s="573">
        <v>408</v>
      </c>
      <c r="T385" s="573">
        <v>10.199999999999999</v>
      </c>
      <c r="U385" s="498"/>
    </row>
    <row r="386" spans="1:21" ht="15" thickBot="1" x14ac:dyDescent="0.35">
      <c r="A386" s="4" t="s">
        <v>3271</v>
      </c>
      <c r="B386" s="338" t="s">
        <v>404</v>
      </c>
      <c r="C386" s="339" t="s">
        <v>378</v>
      </c>
      <c r="D386" s="570">
        <v>52170</v>
      </c>
      <c r="E386" s="6">
        <v>47747</v>
      </c>
      <c r="F386" s="570">
        <v>10</v>
      </c>
      <c r="G386" s="573">
        <v>400</v>
      </c>
      <c r="H386" s="573">
        <v>10</v>
      </c>
      <c r="I386" s="570">
        <v>2</v>
      </c>
      <c r="J386" s="573">
        <v>80</v>
      </c>
      <c r="K386" s="573">
        <v>2</v>
      </c>
      <c r="L386" s="570">
        <v>12</v>
      </c>
      <c r="M386" s="573">
        <v>480</v>
      </c>
      <c r="N386" s="573">
        <v>12</v>
      </c>
      <c r="O386" s="570">
        <v>29</v>
      </c>
      <c r="P386" s="573">
        <v>724.75</v>
      </c>
      <c r="Q386" s="573">
        <v>18.118749999999999</v>
      </c>
      <c r="R386" s="570">
        <v>42</v>
      </c>
      <c r="S386" s="573">
        <v>1204.75</v>
      </c>
      <c r="T386" s="573">
        <v>30.118749999999999</v>
      </c>
      <c r="U386" s="498"/>
    </row>
    <row r="387" spans="1:21" ht="15" thickBot="1" x14ac:dyDescent="0.35">
      <c r="A387" s="4" t="s">
        <v>3272</v>
      </c>
      <c r="B387" s="338" t="s">
        <v>405</v>
      </c>
      <c r="C387" s="339" t="s">
        <v>378</v>
      </c>
      <c r="D387" s="570">
        <v>124690</v>
      </c>
      <c r="E387" s="6">
        <v>60877</v>
      </c>
      <c r="F387" s="570">
        <v>13</v>
      </c>
      <c r="G387" s="573">
        <v>478</v>
      </c>
      <c r="H387" s="573">
        <v>11.95</v>
      </c>
      <c r="I387" s="570">
        <v>2</v>
      </c>
      <c r="J387" s="573">
        <v>80</v>
      </c>
      <c r="K387" s="573">
        <v>2</v>
      </c>
      <c r="L387" s="570">
        <v>15</v>
      </c>
      <c r="M387" s="573">
        <v>558</v>
      </c>
      <c r="N387" s="573">
        <v>13.95</v>
      </c>
      <c r="O387" s="570">
        <v>77</v>
      </c>
      <c r="P387" s="573">
        <v>1975</v>
      </c>
      <c r="Q387" s="573">
        <v>49.375</v>
      </c>
      <c r="R387" s="570">
        <v>92</v>
      </c>
      <c r="S387" s="573">
        <v>2533</v>
      </c>
      <c r="T387" s="573">
        <v>63.325000000000003</v>
      </c>
      <c r="U387" s="498"/>
    </row>
    <row r="388" spans="1:21" ht="15" thickBot="1" x14ac:dyDescent="0.35">
      <c r="A388" s="4" t="s">
        <v>3273</v>
      </c>
      <c r="B388" s="338" t="s">
        <v>406</v>
      </c>
      <c r="C388" s="339" t="s">
        <v>378</v>
      </c>
      <c r="D388" s="570">
        <v>100485</v>
      </c>
      <c r="E388" s="6">
        <v>63403</v>
      </c>
      <c r="F388" s="570">
        <v>50</v>
      </c>
      <c r="G388" s="573">
        <v>859</v>
      </c>
      <c r="H388" s="573">
        <v>21.475000000000001</v>
      </c>
      <c r="I388" s="570">
        <v>2</v>
      </c>
      <c r="J388" s="573">
        <v>60</v>
      </c>
      <c r="K388" s="573">
        <v>1.5</v>
      </c>
      <c r="L388" s="570">
        <v>52</v>
      </c>
      <c r="M388" s="573">
        <v>919</v>
      </c>
      <c r="N388" s="573">
        <v>22.975000000000001</v>
      </c>
      <c r="O388" s="570">
        <v>145</v>
      </c>
      <c r="P388" s="573">
        <v>1497</v>
      </c>
      <c r="Q388" s="573">
        <v>37.424999999999997</v>
      </c>
      <c r="R388" s="570">
        <v>197</v>
      </c>
      <c r="S388" s="573">
        <v>2416</v>
      </c>
      <c r="T388" s="573">
        <v>60.4</v>
      </c>
      <c r="U388" s="498"/>
    </row>
    <row r="389" spans="1:21" ht="15" thickBot="1" x14ac:dyDescent="0.35">
      <c r="A389" s="4" t="s">
        <v>3274</v>
      </c>
      <c r="B389" s="338" t="s">
        <v>407</v>
      </c>
      <c r="C389" s="339" t="s">
        <v>378</v>
      </c>
      <c r="D389" s="570">
        <v>57236</v>
      </c>
      <c r="E389" s="6">
        <v>32822</v>
      </c>
      <c r="F389" s="570">
        <v>14</v>
      </c>
      <c r="G389" s="573">
        <v>330</v>
      </c>
      <c r="H389" s="573">
        <v>8.25</v>
      </c>
      <c r="I389" s="570">
        <v>0</v>
      </c>
      <c r="J389" s="573">
        <v>0</v>
      </c>
      <c r="K389" s="573">
        <v>0</v>
      </c>
      <c r="L389" s="570">
        <v>14</v>
      </c>
      <c r="M389" s="573">
        <v>330</v>
      </c>
      <c r="N389" s="573">
        <v>8.25</v>
      </c>
      <c r="O389" s="570">
        <v>24</v>
      </c>
      <c r="P389" s="573">
        <v>438</v>
      </c>
      <c r="Q389" s="573">
        <v>10.95</v>
      </c>
      <c r="R389" s="570">
        <v>38</v>
      </c>
      <c r="S389" s="573">
        <v>768</v>
      </c>
      <c r="T389" s="573">
        <v>19.2</v>
      </c>
      <c r="U389" s="498"/>
    </row>
    <row r="390" spans="1:21" ht="15" thickBot="1" x14ac:dyDescent="0.35">
      <c r="A390" s="4" t="s">
        <v>3275</v>
      </c>
      <c r="B390" s="338" t="s">
        <v>408</v>
      </c>
      <c r="C390" s="339" t="s">
        <v>378</v>
      </c>
      <c r="D390" s="570">
        <v>160312</v>
      </c>
      <c r="E390" s="6">
        <v>66167</v>
      </c>
      <c r="F390" s="570">
        <v>15</v>
      </c>
      <c r="G390" s="573">
        <v>495</v>
      </c>
      <c r="H390" s="573">
        <v>12.375</v>
      </c>
      <c r="I390" s="570">
        <v>9</v>
      </c>
      <c r="J390" s="573">
        <v>337.5</v>
      </c>
      <c r="K390" s="573">
        <v>8.4375</v>
      </c>
      <c r="L390" s="570">
        <v>24</v>
      </c>
      <c r="M390" s="573">
        <v>832.5</v>
      </c>
      <c r="N390" s="573">
        <v>20.8125</v>
      </c>
      <c r="O390" s="570">
        <v>84</v>
      </c>
      <c r="P390" s="573">
        <v>2081.5</v>
      </c>
      <c r="Q390" s="573">
        <v>52.037500000000001</v>
      </c>
      <c r="R390" s="570">
        <v>108</v>
      </c>
      <c r="S390" s="573">
        <v>2914</v>
      </c>
      <c r="T390" s="573">
        <v>72.849999999999994</v>
      </c>
      <c r="U390" s="498"/>
    </row>
    <row r="391" spans="1:21" ht="15" thickBot="1" x14ac:dyDescent="0.35">
      <c r="A391" s="4" t="s">
        <v>3276</v>
      </c>
      <c r="B391" s="338" t="s">
        <v>409</v>
      </c>
      <c r="C391" s="339" t="s">
        <v>378</v>
      </c>
      <c r="D391" s="570">
        <v>59715</v>
      </c>
      <c r="E391" s="6">
        <v>28038</v>
      </c>
      <c r="F391" s="570">
        <v>6</v>
      </c>
      <c r="G391" s="573">
        <v>250</v>
      </c>
      <c r="H391" s="573">
        <v>6.25</v>
      </c>
      <c r="I391" s="570">
        <v>1</v>
      </c>
      <c r="J391" s="573">
        <v>30</v>
      </c>
      <c r="K391" s="573">
        <v>0.75</v>
      </c>
      <c r="L391" s="570">
        <v>8</v>
      </c>
      <c r="M391" s="573">
        <v>305</v>
      </c>
      <c r="N391" s="573">
        <v>7.625</v>
      </c>
      <c r="O391" s="570">
        <v>15</v>
      </c>
      <c r="P391" s="573">
        <v>390</v>
      </c>
      <c r="Q391" s="573">
        <v>9.75</v>
      </c>
      <c r="R391" s="570">
        <v>22</v>
      </c>
      <c r="S391" s="573">
        <v>695</v>
      </c>
      <c r="T391" s="573">
        <v>17.375</v>
      </c>
      <c r="U391" s="498"/>
    </row>
    <row r="392" spans="1:21" ht="15" thickBot="1" x14ac:dyDescent="0.35">
      <c r="A392" s="4" t="s">
        <v>3277</v>
      </c>
      <c r="B392" s="338" t="s">
        <v>410</v>
      </c>
      <c r="C392" s="339" t="s">
        <v>378</v>
      </c>
      <c r="D392" s="570">
        <v>73804</v>
      </c>
      <c r="E392" s="6">
        <v>23760</v>
      </c>
      <c r="F392" s="570">
        <v>5</v>
      </c>
      <c r="G392" s="573">
        <v>175</v>
      </c>
      <c r="H392" s="573">
        <v>4.375</v>
      </c>
      <c r="I392" s="570">
        <v>0</v>
      </c>
      <c r="J392" s="573">
        <v>0</v>
      </c>
      <c r="K392" s="573">
        <v>0</v>
      </c>
      <c r="L392" s="570">
        <v>5</v>
      </c>
      <c r="M392" s="573">
        <v>175</v>
      </c>
      <c r="N392" s="573">
        <v>4.375</v>
      </c>
      <c r="O392" s="570">
        <v>14</v>
      </c>
      <c r="P392" s="573">
        <v>292</v>
      </c>
      <c r="Q392" s="573">
        <v>7.3</v>
      </c>
      <c r="R392" s="570">
        <v>19</v>
      </c>
      <c r="S392" s="573">
        <v>467</v>
      </c>
      <c r="T392" s="573">
        <v>11.675000000000001</v>
      </c>
      <c r="U392" s="498"/>
    </row>
    <row r="393" spans="1:21" ht="15" thickBot="1" x14ac:dyDescent="0.35">
      <c r="A393" s="4" t="s">
        <v>3278</v>
      </c>
      <c r="B393" s="338" t="s">
        <v>411</v>
      </c>
      <c r="C393" s="339" t="s">
        <v>378</v>
      </c>
      <c r="D393" s="570">
        <v>75814</v>
      </c>
      <c r="E393" s="6">
        <v>52271</v>
      </c>
      <c r="F393" s="570">
        <v>14</v>
      </c>
      <c r="G393" s="573">
        <v>560</v>
      </c>
      <c r="H393" s="573">
        <v>14</v>
      </c>
      <c r="I393" s="570">
        <v>0</v>
      </c>
      <c r="J393" s="573">
        <v>0</v>
      </c>
      <c r="K393" s="573">
        <v>0</v>
      </c>
      <c r="L393" s="570">
        <v>14</v>
      </c>
      <c r="M393" s="573">
        <v>560</v>
      </c>
      <c r="N393" s="573">
        <v>14</v>
      </c>
      <c r="O393" s="570">
        <v>88</v>
      </c>
      <c r="P393" s="573">
        <v>1350</v>
      </c>
      <c r="Q393" s="573">
        <v>33.75</v>
      </c>
      <c r="R393" s="570">
        <v>102</v>
      </c>
      <c r="S393" s="573">
        <v>1910</v>
      </c>
      <c r="T393" s="573">
        <v>47.75</v>
      </c>
      <c r="U393" s="498"/>
    </row>
    <row r="394" spans="1:21" ht="15" thickBot="1" x14ac:dyDescent="0.35">
      <c r="A394" s="4" t="s">
        <v>3279</v>
      </c>
      <c r="B394" s="338" t="s">
        <v>412</v>
      </c>
      <c r="C394" s="339" t="s">
        <v>378</v>
      </c>
      <c r="D394" s="570">
        <v>129699</v>
      </c>
      <c r="E394" s="6">
        <v>49863</v>
      </c>
      <c r="F394" s="570">
        <v>13</v>
      </c>
      <c r="G394" s="573">
        <v>400</v>
      </c>
      <c r="H394" s="573">
        <v>10</v>
      </c>
      <c r="I394" s="570">
        <v>0</v>
      </c>
      <c r="J394" s="573">
        <v>0</v>
      </c>
      <c r="K394" s="573">
        <v>0</v>
      </c>
      <c r="L394" s="570">
        <v>13</v>
      </c>
      <c r="M394" s="573">
        <v>400</v>
      </c>
      <c r="N394" s="573">
        <v>10</v>
      </c>
      <c r="O394" s="570">
        <v>28</v>
      </c>
      <c r="P394" s="573">
        <v>650</v>
      </c>
      <c r="Q394" s="573">
        <v>16.25</v>
      </c>
      <c r="R394" s="570">
        <v>41</v>
      </c>
      <c r="S394" s="573">
        <v>1050</v>
      </c>
      <c r="T394" s="573">
        <v>26.25</v>
      </c>
      <c r="U394" s="498"/>
    </row>
    <row r="395" spans="1:21" ht="15" thickBot="1" x14ac:dyDescent="0.35">
      <c r="A395" s="4" t="s">
        <v>3280</v>
      </c>
      <c r="B395" s="338" t="s">
        <v>413</v>
      </c>
      <c r="C395" s="339" t="s">
        <v>378</v>
      </c>
      <c r="D395" s="570">
        <v>97396</v>
      </c>
      <c r="E395" s="6">
        <v>63942</v>
      </c>
      <c r="F395" s="570">
        <v>8</v>
      </c>
      <c r="G395" s="573">
        <v>300</v>
      </c>
      <c r="H395" s="573">
        <v>7.5</v>
      </c>
      <c r="I395" s="570">
        <v>1</v>
      </c>
      <c r="J395" s="573">
        <v>40</v>
      </c>
      <c r="K395" s="573">
        <v>1</v>
      </c>
      <c r="L395" s="570">
        <v>9</v>
      </c>
      <c r="M395" s="573">
        <v>340</v>
      </c>
      <c r="N395" s="573">
        <v>8.5</v>
      </c>
      <c r="O395" s="570">
        <v>61</v>
      </c>
      <c r="P395" s="573">
        <v>1639</v>
      </c>
      <c r="Q395" s="573">
        <v>40.975000000000001</v>
      </c>
      <c r="R395" s="570">
        <v>70</v>
      </c>
      <c r="S395" s="573">
        <v>1979</v>
      </c>
      <c r="T395" s="573">
        <v>49.475000000000001</v>
      </c>
      <c r="U395" s="498"/>
    </row>
    <row r="396" spans="1:21" ht="15" thickBot="1" x14ac:dyDescent="0.35">
      <c r="A396" s="4" t="s">
        <v>3281</v>
      </c>
      <c r="B396" s="338" t="s">
        <v>414</v>
      </c>
      <c r="C396" s="339" t="s">
        <v>378</v>
      </c>
      <c r="D396" s="570">
        <v>80980</v>
      </c>
      <c r="E396" s="6">
        <v>46403</v>
      </c>
      <c r="F396" s="570">
        <v>20</v>
      </c>
      <c r="G396" s="573">
        <v>520</v>
      </c>
      <c r="H396" s="573">
        <v>13</v>
      </c>
      <c r="I396" s="570">
        <v>0</v>
      </c>
      <c r="J396" s="573">
        <v>0</v>
      </c>
      <c r="K396" s="573">
        <v>0</v>
      </c>
      <c r="L396" s="570">
        <v>20</v>
      </c>
      <c r="M396" s="573">
        <v>520</v>
      </c>
      <c r="N396" s="573">
        <v>13</v>
      </c>
      <c r="O396" s="570">
        <v>55</v>
      </c>
      <c r="P396" s="573">
        <v>2140</v>
      </c>
      <c r="Q396" s="573">
        <v>53.5</v>
      </c>
      <c r="R396" s="570">
        <v>75</v>
      </c>
      <c r="S396" s="573">
        <v>2660</v>
      </c>
      <c r="T396" s="573">
        <v>66.5</v>
      </c>
      <c r="U396" s="498"/>
    </row>
    <row r="397" spans="1:21" ht="15" thickBot="1" x14ac:dyDescent="0.35">
      <c r="A397" s="4" t="s">
        <v>3282</v>
      </c>
      <c r="B397" s="338" t="s">
        <v>415</v>
      </c>
      <c r="C397" s="339" t="s">
        <v>378</v>
      </c>
      <c r="D397" s="570">
        <v>134056</v>
      </c>
      <c r="E397" s="6">
        <v>62475</v>
      </c>
      <c r="F397" s="570">
        <v>19</v>
      </c>
      <c r="G397" s="573">
        <v>570</v>
      </c>
      <c r="H397" s="573">
        <v>14.25</v>
      </c>
      <c r="I397" s="570">
        <v>0</v>
      </c>
      <c r="J397" s="573">
        <v>0</v>
      </c>
      <c r="K397" s="573">
        <v>0</v>
      </c>
      <c r="L397" s="570">
        <v>19</v>
      </c>
      <c r="M397" s="573">
        <v>570</v>
      </c>
      <c r="N397" s="573">
        <v>14.25</v>
      </c>
      <c r="O397" s="570">
        <v>39</v>
      </c>
      <c r="P397" s="573">
        <v>1006</v>
      </c>
      <c r="Q397" s="573">
        <v>25.15</v>
      </c>
      <c r="R397" s="570">
        <v>58</v>
      </c>
      <c r="S397" s="573">
        <v>1538</v>
      </c>
      <c r="T397" s="573">
        <v>38.450000000000003</v>
      </c>
      <c r="U397" s="498"/>
    </row>
    <row r="398" spans="1:21" ht="15" thickBot="1" x14ac:dyDescent="0.35">
      <c r="A398" s="4" t="s">
        <v>3283</v>
      </c>
      <c r="B398" s="338" t="s">
        <v>416</v>
      </c>
      <c r="C398" s="339" t="s">
        <v>378</v>
      </c>
      <c r="D398" s="570">
        <v>71997</v>
      </c>
      <c r="E398" s="6">
        <v>36237</v>
      </c>
      <c r="F398" s="570">
        <v>11</v>
      </c>
      <c r="G398" s="573">
        <v>440</v>
      </c>
      <c r="H398" s="573">
        <v>11</v>
      </c>
      <c r="I398" s="570">
        <v>0</v>
      </c>
      <c r="J398" s="573">
        <v>0</v>
      </c>
      <c r="K398" s="573">
        <v>0</v>
      </c>
      <c r="L398" s="570">
        <v>11</v>
      </c>
      <c r="M398" s="573">
        <v>440</v>
      </c>
      <c r="N398" s="573">
        <v>11</v>
      </c>
      <c r="O398" s="570">
        <v>22</v>
      </c>
      <c r="P398" s="573">
        <v>444</v>
      </c>
      <c r="Q398" s="573">
        <v>11.1</v>
      </c>
      <c r="R398" s="570">
        <v>33</v>
      </c>
      <c r="S398" s="573">
        <v>884</v>
      </c>
      <c r="T398" s="573">
        <v>22.1</v>
      </c>
      <c r="U398" s="498"/>
    </row>
    <row r="399" spans="1:21" ht="15" thickBot="1" x14ac:dyDescent="0.35">
      <c r="A399" s="45" t="s">
        <v>3288</v>
      </c>
      <c r="B399" s="338" t="s">
        <v>417</v>
      </c>
      <c r="C399" s="339" t="s">
        <v>378</v>
      </c>
      <c r="D399" s="570">
        <v>230343</v>
      </c>
      <c r="E399" s="6">
        <v>80143</v>
      </c>
      <c r="F399" s="570">
        <v>16</v>
      </c>
      <c r="G399" s="573">
        <v>536</v>
      </c>
      <c r="H399" s="573">
        <v>13.4</v>
      </c>
      <c r="I399" s="570">
        <v>0</v>
      </c>
      <c r="J399" s="573">
        <v>0</v>
      </c>
      <c r="K399" s="573">
        <v>0</v>
      </c>
      <c r="L399" s="570">
        <v>16</v>
      </c>
      <c r="M399" s="573">
        <v>536</v>
      </c>
      <c r="N399" s="573">
        <v>13.4</v>
      </c>
      <c r="O399" s="570">
        <v>49</v>
      </c>
      <c r="P399" s="573">
        <v>1029</v>
      </c>
      <c r="Q399" s="573">
        <v>25.725000000000001</v>
      </c>
      <c r="R399" s="570">
        <v>65</v>
      </c>
      <c r="S399" s="573">
        <v>1565</v>
      </c>
      <c r="T399" s="573">
        <v>39.125</v>
      </c>
      <c r="U399" s="498"/>
    </row>
    <row r="400" spans="1:21" ht="15" thickBot="1" x14ac:dyDescent="0.35">
      <c r="A400" s="4" t="s">
        <v>3284</v>
      </c>
      <c r="B400" s="338" t="s">
        <v>418</v>
      </c>
      <c r="C400" s="339" t="s">
        <v>378</v>
      </c>
      <c r="D400" s="570">
        <v>71755</v>
      </c>
      <c r="E400" s="6">
        <v>72063</v>
      </c>
      <c r="F400" s="570">
        <v>18</v>
      </c>
      <c r="G400" s="573">
        <v>613.5</v>
      </c>
      <c r="H400" s="573">
        <v>15.3375</v>
      </c>
      <c r="I400" s="570">
        <v>1</v>
      </c>
      <c r="J400" s="573">
        <v>28</v>
      </c>
      <c r="K400" s="573">
        <v>0.7</v>
      </c>
      <c r="L400" s="570">
        <v>19</v>
      </c>
      <c r="M400" s="573">
        <v>641.5</v>
      </c>
      <c r="N400" s="573">
        <v>16.037500000000001</v>
      </c>
      <c r="O400" s="570">
        <v>66</v>
      </c>
      <c r="P400" s="573">
        <v>985</v>
      </c>
      <c r="Q400" s="573">
        <v>24.625</v>
      </c>
      <c r="R400" s="570">
        <v>85</v>
      </c>
      <c r="S400" s="573">
        <v>1625.5</v>
      </c>
      <c r="T400" s="573">
        <v>40.637500000000003</v>
      </c>
      <c r="U400" s="498"/>
    </row>
    <row r="401" spans="1:21" ht="15" thickBot="1" x14ac:dyDescent="0.35">
      <c r="A401" s="4" t="s">
        <v>3285</v>
      </c>
      <c r="B401" s="338" t="s">
        <v>419</v>
      </c>
      <c r="C401" s="339" t="s">
        <v>378</v>
      </c>
      <c r="D401" s="570">
        <v>89779</v>
      </c>
      <c r="E401" s="6">
        <v>40288</v>
      </c>
      <c r="F401" s="570">
        <v>12</v>
      </c>
      <c r="G401" s="573">
        <v>480</v>
      </c>
      <c r="H401" s="573">
        <v>12</v>
      </c>
      <c r="I401" s="570">
        <v>8</v>
      </c>
      <c r="J401" s="573">
        <v>320</v>
      </c>
      <c r="K401" s="573">
        <v>8</v>
      </c>
      <c r="L401" s="570">
        <v>20</v>
      </c>
      <c r="M401" s="573">
        <v>800</v>
      </c>
      <c r="N401" s="573">
        <v>20</v>
      </c>
      <c r="O401" s="570">
        <v>55</v>
      </c>
      <c r="P401" s="573">
        <v>1105</v>
      </c>
      <c r="Q401" s="573">
        <v>27.625</v>
      </c>
      <c r="R401" s="570">
        <v>75</v>
      </c>
      <c r="S401" s="573">
        <v>1905</v>
      </c>
      <c r="T401" s="573">
        <v>47.625</v>
      </c>
      <c r="U401" s="498"/>
    </row>
    <row r="402" spans="1:21" ht="15" thickBot="1" x14ac:dyDescent="0.35">
      <c r="A402" s="4" t="s">
        <v>3286</v>
      </c>
      <c r="B402" s="338" t="s">
        <v>420</v>
      </c>
      <c r="C402" s="339" t="s">
        <v>378</v>
      </c>
      <c r="D402" s="570">
        <v>84094</v>
      </c>
      <c r="E402" s="6">
        <v>47032</v>
      </c>
      <c r="F402" s="570">
        <v>13</v>
      </c>
      <c r="G402" s="573">
        <v>520</v>
      </c>
      <c r="H402" s="573">
        <v>13</v>
      </c>
      <c r="I402" s="500" t="s">
        <v>34</v>
      </c>
      <c r="J402" s="571">
        <v>0</v>
      </c>
      <c r="K402" s="571">
        <v>0</v>
      </c>
      <c r="L402" s="570">
        <v>13</v>
      </c>
      <c r="M402" s="573">
        <v>520</v>
      </c>
      <c r="N402" s="573">
        <v>13</v>
      </c>
      <c r="O402" s="570">
        <v>33</v>
      </c>
      <c r="P402" s="573">
        <v>1226</v>
      </c>
      <c r="Q402" s="573">
        <v>30.65</v>
      </c>
      <c r="R402" s="570">
        <v>46</v>
      </c>
      <c r="S402" s="573">
        <v>1746</v>
      </c>
      <c r="T402" s="573">
        <v>43.65</v>
      </c>
      <c r="U402" s="498"/>
    </row>
    <row r="403" spans="1:21" ht="15" thickBot="1" x14ac:dyDescent="0.35">
      <c r="A403" s="4" t="s">
        <v>3287</v>
      </c>
      <c r="B403" s="338" t="s">
        <v>421</v>
      </c>
      <c r="C403" s="339" t="s">
        <v>378</v>
      </c>
      <c r="D403" s="570">
        <v>82974</v>
      </c>
      <c r="E403" s="6">
        <v>64968</v>
      </c>
      <c r="F403" s="570">
        <v>19</v>
      </c>
      <c r="G403" s="573">
        <v>760</v>
      </c>
      <c r="H403" s="573">
        <v>19</v>
      </c>
      <c r="I403" s="570">
        <v>0</v>
      </c>
      <c r="J403" s="573">
        <v>0</v>
      </c>
      <c r="K403" s="573">
        <v>0</v>
      </c>
      <c r="L403" s="570">
        <v>19</v>
      </c>
      <c r="M403" s="573">
        <v>760</v>
      </c>
      <c r="N403" s="573">
        <v>19</v>
      </c>
      <c r="O403" s="570">
        <v>36</v>
      </c>
      <c r="P403" s="573">
        <v>1095</v>
      </c>
      <c r="Q403" s="573">
        <v>27.375</v>
      </c>
      <c r="R403" s="570">
        <v>55</v>
      </c>
      <c r="S403" s="573">
        <v>1855</v>
      </c>
      <c r="T403" s="573">
        <v>46.375</v>
      </c>
      <c r="U403" s="498"/>
    </row>
    <row r="404" spans="1:21" x14ac:dyDescent="0.3">
      <c r="B404" s="636" t="s">
        <v>2553</v>
      </c>
      <c r="C404" s="278"/>
      <c r="D404" s="117">
        <f>SUM(D360:D403)</f>
        <v>5687681</v>
      </c>
      <c r="E404" s="117">
        <f t="shared" ref="E404:T404" si="10">SUM(E360:E403)</f>
        <v>2864475</v>
      </c>
      <c r="F404" s="117">
        <f t="shared" si="10"/>
        <v>881</v>
      </c>
      <c r="G404" s="117">
        <f t="shared" si="10"/>
        <v>29635.02</v>
      </c>
      <c r="H404" s="117">
        <f t="shared" si="10"/>
        <v>740.8755000000001</v>
      </c>
      <c r="I404" s="117">
        <f t="shared" si="10"/>
        <v>81</v>
      </c>
      <c r="J404" s="117">
        <f t="shared" si="10"/>
        <v>2630.4</v>
      </c>
      <c r="K404" s="117">
        <f t="shared" si="10"/>
        <v>65.760000000000005</v>
      </c>
      <c r="L404" s="117">
        <f t="shared" si="10"/>
        <v>963</v>
      </c>
      <c r="M404" s="117">
        <f t="shared" si="10"/>
        <v>32290.420000000002</v>
      </c>
      <c r="N404" s="117">
        <f t="shared" si="10"/>
        <v>807.26049999999998</v>
      </c>
      <c r="O404" s="117">
        <f t="shared" si="10"/>
        <v>3187</v>
      </c>
      <c r="P404" s="117">
        <f t="shared" si="10"/>
        <v>75684.100000000006</v>
      </c>
      <c r="Q404" s="117">
        <f t="shared" si="10"/>
        <v>1892.1024999999997</v>
      </c>
      <c r="R404" s="117">
        <f t="shared" si="10"/>
        <v>4147</v>
      </c>
      <c r="S404" s="117">
        <f t="shared" si="10"/>
        <v>107647.51999999999</v>
      </c>
      <c r="T404" s="584">
        <f t="shared" si="10"/>
        <v>2691.1879999999996</v>
      </c>
    </row>
    <row r="405" spans="1:21" ht="15" thickBot="1" x14ac:dyDescent="0.35">
      <c r="B405" s="637" t="s">
        <v>2554</v>
      </c>
      <c r="C405" s="282"/>
      <c r="D405" s="585">
        <f>D404/44</f>
        <v>129265.47727272728</v>
      </c>
      <c r="E405" s="585">
        <f t="shared" ref="E405:T405" si="11">E404/44</f>
        <v>65101.704545454544</v>
      </c>
      <c r="F405" s="586">
        <f t="shared" si="11"/>
        <v>20.022727272727273</v>
      </c>
      <c r="G405" s="586">
        <f t="shared" si="11"/>
        <v>673.5231818181818</v>
      </c>
      <c r="H405" s="586">
        <f t="shared" si="11"/>
        <v>16.838079545454548</v>
      </c>
      <c r="I405" s="586">
        <f t="shared" si="11"/>
        <v>1.8409090909090908</v>
      </c>
      <c r="J405" s="586">
        <f t="shared" si="11"/>
        <v>59.781818181818181</v>
      </c>
      <c r="K405" s="586">
        <f t="shared" si="11"/>
        <v>1.4945454545454546</v>
      </c>
      <c r="L405" s="586">
        <f t="shared" si="11"/>
        <v>21.886363636363637</v>
      </c>
      <c r="M405" s="586">
        <f t="shared" si="11"/>
        <v>733.87318181818182</v>
      </c>
      <c r="N405" s="586">
        <f t="shared" si="11"/>
        <v>18.346829545454543</v>
      </c>
      <c r="O405" s="586">
        <f t="shared" si="11"/>
        <v>72.431818181818187</v>
      </c>
      <c r="P405" s="586">
        <f t="shared" si="11"/>
        <v>1720.0931818181818</v>
      </c>
      <c r="Q405" s="586">
        <f t="shared" si="11"/>
        <v>43.002329545454536</v>
      </c>
      <c r="R405" s="586">
        <f t="shared" si="11"/>
        <v>94.25</v>
      </c>
      <c r="S405" s="586">
        <f t="shared" si="11"/>
        <v>2446.5345454545454</v>
      </c>
      <c r="T405" s="587">
        <f t="shared" si="11"/>
        <v>61.163363636363627</v>
      </c>
    </row>
    <row r="407" spans="1:21" x14ac:dyDescent="0.3">
      <c r="E407" s="588"/>
    </row>
    <row r="408" spans="1:21" x14ac:dyDescent="0.3">
      <c r="E408" s="589"/>
    </row>
  </sheetData>
  <sortState ref="B2:T386">
    <sortCondition ref="C2:C386"/>
    <sortCondition ref="B2:B386"/>
  </sortState>
  <hyperlinks>
    <hyperlink ref="G1" location="'Table of Contents'!A1" display="Return to Table of Contents"/>
    <hyperlink ref="G1:I1" location="'Table of Contents'!A1" display="Return to Table of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3"/>
  <sheetViews>
    <sheetView zoomScale="75" zoomScaleNormal="75" workbookViewId="0">
      <pane ySplit="3" topLeftCell="A4" activePane="bottomLeft" state="frozen"/>
      <selection pane="bottomLeft" activeCell="A4" sqref="A4"/>
    </sheetView>
  </sheetViews>
  <sheetFormatPr defaultRowHeight="14.4" x14ac:dyDescent="0.3"/>
  <cols>
    <col min="2" max="2" width="49.44140625" bestFit="1" customWidth="1"/>
    <col min="3" max="3" width="25.5546875" bestFit="1" customWidth="1"/>
    <col min="4" max="4" width="14.77734375" customWidth="1"/>
    <col min="5" max="7" width="11.109375" bestFit="1" customWidth="1"/>
    <col min="8" max="19" width="14.77734375" customWidth="1"/>
  </cols>
  <sheetData>
    <row r="1" spans="1:19" ht="18" x14ac:dyDescent="0.35">
      <c r="B1" s="635" t="s">
        <v>2546</v>
      </c>
      <c r="C1" s="12"/>
      <c r="D1" s="13" t="s">
        <v>446</v>
      </c>
      <c r="E1" s="12"/>
      <c r="F1" s="14"/>
      <c r="G1" s="634" t="s">
        <v>2545</v>
      </c>
      <c r="H1" s="643"/>
      <c r="I1" s="642"/>
      <c r="J1" s="12"/>
      <c r="O1" s="60"/>
      <c r="P1" s="60"/>
      <c r="S1" s="29"/>
    </row>
    <row r="2" spans="1:19" ht="15" thickBot="1" x14ac:dyDescent="0.35"/>
    <row r="3" spans="1:19" s="2" customFormat="1" ht="54" thickBot="1" x14ac:dyDescent="0.35">
      <c r="A3" s="2" t="s">
        <v>3174</v>
      </c>
      <c r="B3" s="1" t="s">
        <v>0</v>
      </c>
      <c r="C3" s="1" t="s">
        <v>1</v>
      </c>
      <c r="D3" s="1" t="s">
        <v>2507</v>
      </c>
      <c r="E3" s="1" t="s">
        <v>2508</v>
      </c>
      <c r="F3" s="1" t="s">
        <v>2509</v>
      </c>
      <c r="G3" s="1" t="s">
        <v>2510</v>
      </c>
      <c r="H3" s="1" t="s">
        <v>2511</v>
      </c>
      <c r="I3" s="1" t="s">
        <v>2512</v>
      </c>
      <c r="J3" s="1" t="s">
        <v>2513</v>
      </c>
      <c r="K3" s="1" t="s">
        <v>2514</v>
      </c>
      <c r="L3" s="1" t="s">
        <v>2515</v>
      </c>
      <c r="M3" s="1" t="s">
        <v>2516</v>
      </c>
      <c r="N3" s="1" t="s">
        <v>2517</v>
      </c>
      <c r="O3" s="1" t="s">
        <v>2518</v>
      </c>
      <c r="P3" s="1" t="s">
        <v>2519</v>
      </c>
      <c r="Q3" s="1" t="s">
        <v>2520</v>
      </c>
      <c r="R3" s="1" t="s">
        <v>2521</v>
      </c>
      <c r="S3" s="1" t="s">
        <v>2522</v>
      </c>
    </row>
    <row r="4" spans="1:19" ht="15" thickBot="1" x14ac:dyDescent="0.35">
      <c r="A4" s="4" t="s">
        <v>3175</v>
      </c>
      <c r="B4" s="3" t="s">
        <v>12</v>
      </c>
      <c r="C4" s="4" t="s">
        <v>13</v>
      </c>
      <c r="D4" s="4" t="s">
        <v>927</v>
      </c>
      <c r="E4" s="10">
        <v>22000</v>
      </c>
      <c r="F4" s="10">
        <v>32000</v>
      </c>
      <c r="G4" s="6">
        <v>40</v>
      </c>
      <c r="H4" s="4" t="s">
        <v>461</v>
      </c>
      <c r="I4" s="4" t="s">
        <v>461</v>
      </c>
      <c r="J4" s="4" t="s">
        <v>461</v>
      </c>
      <c r="K4" s="4" t="s">
        <v>461</v>
      </c>
      <c r="L4" s="4" t="s">
        <v>460</v>
      </c>
      <c r="M4" s="4" t="s">
        <v>460</v>
      </c>
      <c r="N4" s="4" t="s">
        <v>460</v>
      </c>
      <c r="O4" s="4" t="s">
        <v>460</v>
      </c>
      <c r="P4" s="4" t="s">
        <v>460</v>
      </c>
      <c r="Q4" s="4" t="s">
        <v>461</v>
      </c>
      <c r="R4" s="4" t="s">
        <v>461</v>
      </c>
      <c r="S4" s="4" t="s">
        <v>461</v>
      </c>
    </row>
    <row r="5" spans="1:19" ht="15" thickBot="1" x14ac:dyDescent="0.35">
      <c r="A5" s="4" t="s">
        <v>3176</v>
      </c>
      <c r="B5" s="3" t="s">
        <v>16</v>
      </c>
      <c r="C5" s="4" t="s">
        <v>13</v>
      </c>
      <c r="D5" s="4" t="s">
        <v>927</v>
      </c>
      <c r="E5" s="10">
        <v>16000</v>
      </c>
      <c r="F5" s="10">
        <v>25000</v>
      </c>
      <c r="G5" s="6">
        <v>27</v>
      </c>
      <c r="H5" s="4" t="s">
        <v>461</v>
      </c>
      <c r="I5" s="4" t="s">
        <v>461</v>
      </c>
      <c r="J5" s="4" t="s">
        <v>461</v>
      </c>
      <c r="K5" s="4" t="s">
        <v>461</v>
      </c>
      <c r="L5" s="4" t="s">
        <v>460</v>
      </c>
      <c r="M5" s="4" t="s">
        <v>460</v>
      </c>
      <c r="N5" s="4" t="s">
        <v>460</v>
      </c>
      <c r="O5" s="4" t="s">
        <v>460</v>
      </c>
      <c r="P5" s="4" t="s">
        <v>460</v>
      </c>
      <c r="Q5" s="4" t="s">
        <v>461</v>
      </c>
      <c r="R5" s="4" t="s">
        <v>461</v>
      </c>
      <c r="S5" s="4" t="s">
        <v>460</v>
      </c>
    </row>
    <row r="6" spans="1:19" ht="15" thickBot="1" x14ac:dyDescent="0.35">
      <c r="A6" s="4" t="s">
        <v>3177</v>
      </c>
      <c r="B6" s="3" t="s">
        <v>17</v>
      </c>
      <c r="C6" s="4" t="s">
        <v>13</v>
      </c>
      <c r="D6" s="4" t="s">
        <v>927</v>
      </c>
      <c r="E6" s="10">
        <v>35360</v>
      </c>
      <c r="F6" s="10">
        <v>41000</v>
      </c>
      <c r="G6" s="6">
        <v>40</v>
      </c>
      <c r="H6" s="4" t="s">
        <v>460</v>
      </c>
      <c r="I6" s="4" t="s">
        <v>461</v>
      </c>
      <c r="J6" s="4" t="s">
        <v>461</v>
      </c>
      <c r="K6" s="4" t="s">
        <v>461</v>
      </c>
      <c r="L6" s="4" t="s">
        <v>461</v>
      </c>
      <c r="M6" s="4" t="s">
        <v>460</v>
      </c>
      <c r="N6" s="4" t="s">
        <v>460</v>
      </c>
      <c r="O6" s="4" t="s">
        <v>460</v>
      </c>
      <c r="P6" s="4" t="s">
        <v>460</v>
      </c>
      <c r="Q6" s="4" t="s">
        <v>461</v>
      </c>
      <c r="R6" s="4" t="s">
        <v>461</v>
      </c>
      <c r="S6" s="4" t="s">
        <v>461</v>
      </c>
    </row>
    <row r="7" spans="1:19" ht="15" thickBot="1" x14ac:dyDescent="0.35">
      <c r="A7" s="4" t="s">
        <v>3178</v>
      </c>
      <c r="B7" s="3" t="s">
        <v>20</v>
      </c>
      <c r="C7" s="4" t="s">
        <v>13</v>
      </c>
      <c r="D7" s="4" t="s">
        <v>2524</v>
      </c>
      <c r="E7" s="10">
        <v>20000</v>
      </c>
      <c r="F7" s="10">
        <v>35000</v>
      </c>
      <c r="G7" s="6">
        <v>30</v>
      </c>
      <c r="H7" s="4" t="s">
        <v>461</v>
      </c>
      <c r="I7" s="4" t="s">
        <v>461</v>
      </c>
      <c r="J7" s="4" t="s">
        <v>461</v>
      </c>
      <c r="K7" s="4" t="s">
        <v>461</v>
      </c>
      <c r="L7" s="4" t="s">
        <v>461</v>
      </c>
      <c r="M7" s="4" t="s">
        <v>461</v>
      </c>
      <c r="N7" s="4" t="s">
        <v>460</v>
      </c>
      <c r="O7" s="4" t="s">
        <v>460</v>
      </c>
      <c r="P7" s="4" t="s">
        <v>460</v>
      </c>
      <c r="Q7" s="4" t="s">
        <v>461</v>
      </c>
      <c r="R7" s="4" t="s">
        <v>461</v>
      </c>
      <c r="S7" s="4" t="s">
        <v>461</v>
      </c>
    </row>
    <row r="8" spans="1:19" ht="15" thickBot="1" x14ac:dyDescent="0.35">
      <c r="A8" s="4" t="s">
        <v>3179</v>
      </c>
      <c r="B8" s="3" t="s">
        <v>23</v>
      </c>
      <c r="C8" s="4" t="s">
        <v>13</v>
      </c>
      <c r="D8" s="4" t="s">
        <v>2524</v>
      </c>
      <c r="E8" s="10">
        <v>8400</v>
      </c>
      <c r="F8" s="10">
        <v>17000</v>
      </c>
      <c r="G8" s="6">
        <v>25</v>
      </c>
      <c r="H8" s="4" t="s">
        <v>461</v>
      </c>
      <c r="I8" s="4" t="s">
        <v>461</v>
      </c>
      <c r="J8" s="4" t="s">
        <v>461</v>
      </c>
      <c r="K8" s="4" t="s">
        <v>460</v>
      </c>
      <c r="L8" s="4" t="s">
        <v>460</v>
      </c>
      <c r="M8" s="4" t="s">
        <v>460</v>
      </c>
      <c r="N8" s="4" t="s">
        <v>460</v>
      </c>
      <c r="O8" s="4" t="s">
        <v>460</v>
      </c>
      <c r="P8" s="4" t="s">
        <v>460</v>
      </c>
      <c r="Q8" s="4" t="s">
        <v>461</v>
      </c>
      <c r="R8" s="4" t="s">
        <v>461</v>
      </c>
      <c r="S8" s="4" t="s">
        <v>461</v>
      </c>
    </row>
    <row r="9" spans="1:19" ht="15" thickBot="1" x14ac:dyDescent="0.35">
      <c r="A9" s="4" t="s">
        <v>3180</v>
      </c>
      <c r="B9" s="3" t="s">
        <v>24</v>
      </c>
      <c r="C9" s="4" t="s">
        <v>13</v>
      </c>
      <c r="D9" s="4" t="s">
        <v>2523</v>
      </c>
      <c r="E9" s="10">
        <v>75100</v>
      </c>
      <c r="F9" s="10">
        <v>75100</v>
      </c>
      <c r="G9" s="6">
        <v>38</v>
      </c>
      <c r="H9" s="4" t="s">
        <v>460</v>
      </c>
      <c r="I9" s="4" t="s">
        <v>461</v>
      </c>
      <c r="J9" s="4" t="s">
        <v>461</v>
      </c>
      <c r="K9" s="4" t="s">
        <v>460</v>
      </c>
      <c r="L9" s="4" t="s">
        <v>460</v>
      </c>
      <c r="M9" s="4" t="s">
        <v>460</v>
      </c>
      <c r="N9" s="4" t="s">
        <v>460</v>
      </c>
      <c r="O9" s="4" t="s">
        <v>461</v>
      </c>
      <c r="P9" s="4" t="s">
        <v>460</v>
      </c>
      <c r="Q9" s="4" t="s">
        <v>461</v>
      </c>
      <c r="R9" s="4" t="s">
        <v>460</v>
      </c>
      <c r="S9" s="4" t="s">
        <v>461</v>
      </c>
    </row>
    <row r="10" spans="1:19" ht="15" thickBot="1" x14ac:dyDescent="0.35">
      <c r="A10" s="4" t="s">
        <v>3181</v>
      </c>
      <c r="B10" s="3" t="s">
        <v>25</v>
      </c>
      <c r="C10" s="4" t="s">
        <v>13</v>
      </c>
      <c r="D10" s="4" t="s">
        <v>2524</v>
      </c>
      <c r="E10" s="10">
        <v>23400</v>
      </c>
      <c r="F10" s="10">
        <v>25000</v>
      </c>
      <c r="G10" s="6">
        <v>32</v>
      </c>
      <c r="H10" s="595" t="s">
        <v>2557</v>
      </c>
      <c r="I10" s="595" t="s">
        <v>2557</v>
      </c>
      <c r="J10" s="595" t="s">
        <v>2557</v>
      </c>
      <c r="K10" s="595" t="s">
        <v>2557</v>
      </c>
      <c r="L10" s="595" t="s">
        <v>2557</v>
      </c>
      <c r="M10" s="595" t="s">
        <v>2557</v>
      </c>
      <c r="N10" s="595" t="s">
        <v>2557</v>
      </c>
      <c r="O10" s="595" t="s">
        <v>2557</v>
      </c>
      <c r="P10" s="595" t="s">
        <v>2557</v>
      </c>
      <c r="Q10" s="595" t="s">
        <v>2557</v>
      </c>
      <c r="R10" s="595" t="s">
        <v>2557</v>
      </c>
      <c r="S10" s="595" t="s">
        <v>2557</v>
      </c>
    </row>
    <row r="11" spans="1:19" ht="15" thickBot="1" x14ac:dyDescent="0.35">
      <c r="A11" s="4" t="s">
        <v>3182</v>
      </c>
      <c r="B11" s="3" t="s">
        <v>26</v>
      </c>
      <c r="C11" s="4" t="s">
        <v>13</v>
      </c>
      <c r="D11" s="4" t="s">
        <v>2523</v>
      </c>
      <c r="E11" s="10">
        <v>35110</v>
      </c>
      <c r="F11" s="10">
        <v>37190</v>
      </c>
      <c r="G11" s="6">
        <v>40</v>
      </c>
      <c r="H11" s="4" t="s">
        <v>460</v>
      </c>
      <c r="I11" s="4" t="s">
        <v>460</v>
      </c>
      <c r="J11" s="4" t="s">
        <v>460</v>
      </c>
      <c r="K11" s="4" t="s">
        <v>460</v>
      </c>
      <c r="L11" s="4" t="s">
        <v>460</v>
      </c>
      <c r="M11" s="4" t="s">
        <v>460</v>
      </c>
      <c r="N11" s="4" t="s">
        <v>460</v>
      </c>
      <c r="O11" s="4" t="s">
        <v>460</v>
      </c>
      <c r="P11" s="4" t="s">
        <v>460</v>
      </c>
      <c r="Q11" s="4" t="s">
        <v>461</v>
      </c>
      <c r="R11" s="4" t="s">
        <v>460</v>
      </c>
      <c r="S11" s="4" t="s">
        <v>460</v>
      </c>
    </row>
    <row r="12" spans="1:19" ht="15" thickBot="1" x14ac:dyDescent="0.35">
      <c r="A12" s="4" t="s">
        <v>3183</v>
      </c>
      <c r="B12" s="3" t="s">
        <v>27</v>
      </c>
      <c r="C12" s="4" t="s">
        <v>13</v>
      </c>
      <c r="D12" s="4" t="s">
        <v>2524</v>
      </c>
      <c r="E12" s="10">
        <v>17022</v>
      </c>
      <c r="F12" s="10">
        <v>17022</v>
      </c>
      <c r="G12" s="6">
        <v>26</v>
      </c>
      <c r="H12" s="4" t="s">
        <v>461</v>
      </c>
      <c r="I12" s="4" t="s">
        <v>461</v>
      </c>
      <c r="J12" s="4" t="s">
        <v>461</v>
      </c>
      <c r="K12" s="4" t="s">
        <v>461</v>
      </c>
      <c r="L12" s="4" t="s">
        <v>461</v>
      </c>
      <c r="M12" s="4" t="s">
        <v>461</v>
      </c>
      <c r="N12" s="4" t="s">
        <v>460</v>
      </c>
      <c r="O12" s="4" t="s">
        <v>461</v>
      </c>
      <c r="P12" s="4" t="s">
        <v>460</v>
      </c>
      <c r="Q12" s="4" t="s">
        <v>461</v>
      </c>
      <c r="R12" s="4" t="s">
        <v>461</v>
      </c>
      <c r="S12" s="4" t="s">
        <v>461</v>
      </c>
    </row>
    <row r="13" spans="1:19" ht="15" thickBot="1" x14ac:dyDescent="0.35">
      <c r="A13" s="4" t="s">
        <v>3184</v>
      </c>
      <c r="B13" s="3" t="s">
        <v>30</v>
      </c>
      <c r="C13" s="4" t="s">
        <v>13</v>
      </c>
      <c r="D13" s="4" t="s">
        <v>2524</v>
      </c>
      <c r="E13" s="10">
        <v>9350</v>
      </c>
      <c r="F13" s="10">
        <v>13104</v>
      </c>
      <c r="G13" s="6">
        <v>18</v>
      </c>
      <c r="H13" s="4" t="s">
        <v>461</v>
      </c>
      <c r="I13" s="4" t="s">
        <v>461</v>
      </c>
      <c r="J13" s="4" t="s">
        <v>461</v>
      </c>
      <c r="K13" s="4" t="s">
        <v>461</v>
      </c>
      <c r="L13" s="4" t="s">
        <v>461</v>
      </c>
      <c r="M13" s="4" t="s">
        <v>461</v>
      </c>
      <c r="N13" s="4" t="s">
        <v>461</v>
      </c>
      <c r="O13" s="4" t="s">
        <v>461</v>
      </c>
      <c r="P13" s="4" t="s">
        <v>461</v>
      </c>
      <c r="Q13" s="4" t="s">
        <v>461</v>
      </c>
      <c r="R13" s="4" t="s">
        <v>461</v>
      </c>
      <c r="S13" s="4" t="s">
        <v>461</v>
      </c>
    </row>
    <row r="14" spans="1:19" ht="15" thickBot="1" x14ac:dyDescent="0.35">
      <c r="A14" s="4" t="s">
        <v>3185</v>
      </c>
      <c r="B14" s="3" t="s">
        <v>31</v>
      </c>
      <c r="C14" s="4" t="s">
        <v>13</v>
      </c>
      <c r="D14" s="4" t="s">
        <v>2524</v>
      </c>
      <c r="E14" s="10">
        <v>9620</v>
      </c>
      <c r="F14" s="10">
        <v>12012</v>
      </c>
      <c r="G14" s="6">
        <v>20</v>
      </c>
      <c r="H14" s="4" t="s">
        <v>461</v>
      </c>
      <c r="I14" s="4" t="s">
        <v>461</v>
      </c>
      <c r="J14" s="4" t="s">
        <v>461</v>
      </c>
      <c r="K14" s="4" t="s">
        <v>461</v>
      </c>
      <c r="L14" s="4" t="s">
        <v>461</v>
      </c>
      <c r="M14" s="4" t="s">
        <v>461</v>
      </c>
      <c r="N14" s="4" t="s">
        <v>461</v>
      </c>
      <c r="O14" s="4" t="s">
        <v>461</v>
      </c>
      <c r="P14" s="4" t="s">
        <v>460</v>
      </c>
      <c r="Q14" s="4" t="s">
        <v>461</v>
      </c>
      <c r="R14" s="4" t="s">
        <v>461</v>
      </c>
      <c r="S14" s="4" t="s">
        <v>461</v>
      </c>
    </row>
    <row r="15" spans="1:19" ht="15" thickBot="1" x14ac:dyDescent="0.35">
      <c r="A15" s="4" t="s">
        <v>3186</v>
      </c>
      <c r="B15" s="3" t="s">
        <v>32</v>
      </c>
      <c r="C15" s="4" t="s">
        <v>13</v>
      </c>
      <c r="D15" s="4" t="s">
        <v>2524</v>
      </c>
      <c r="E15" s="10">
        <v>27282</v>
      </c>
      <c r="F15" s="10">
        <v>28931</v>
      </c>
      <c r="G15" s="6">
        <v>35</v>
      </c>
      <c r="H15" s="4" t="s">
        <v>461</v>
      </c>
      <c r="I15" s="4" t="s">
        <v>461</v>
      </c>
      <c r="J15" s="4" t="s">
        <v>461</v>
      </c>
      <c r="K15" s="4" t="s">
        <v>461</v>
      </c>
      <c r="L15" s="4" t="s">
        <v>461</v>
      </c>
      <c r="M15" s="4" t="s">
        <v>460</v>
      </c>
      <c r="N15" s="4" t="s">
        <v>460</v>
      </c>
      <c r="O15" s="4" t="s">
        <v>461</v>
      </c>
      <c r="P15" s="4" t="s">
        <v>461</v>
      </c>
      <c r="Q15" s="4" t="s">
        <v>461</v>
      </c>
      <c r="R15" s="4" t="s">
        <v>461</v>
      </c>
      <c r="S15" s="4" t="s">
        <v>461</v>
      </c>
    </row>
    <row r="16" spans="1:19" ht="15" thickBot="1" x14ac:dyDescent="0.35">
      <c r="A16" s="4" t="s">
        <v>3187</v>
      </c>
      <c r="B16" s="3" t="s">
        <v>33</v>
      </c>
      <c r="C16" s="4" t="s">
        <v>13</v>
      </c>
      <c r="D16" s="4" t="s">
        <v>2524</v>
      </c>
      <c r="E16" s="10">
        <v>15603</v>
      </c>
      <c r="F16" s="10">
        <v>15603</v>
      </c>
      <c r="G16" s="6">
        <v>35</v>
      </c>
      <c r="H16" s="4" t="s">
        <v>461</v>
      </c>
      <c r="I16" s="4" t="s">
        <v>461</v>
      </c>
      <c r="J16" s="4" t="s">
        <v>461</v>
      </c>
      <c r="K16" s="4" t="s">
        <v>461</v>
      </c>
      <c r="L16" s="4" t="s">
        <v>461</v>
      </c>
      <c r="M16" s="4" t="s">
        <v>461</v>
      </c>
      <c r="N16" s="4" t="s">
        <v>461</v>
      </c>
      <c r="O16" s="4" t="s">
        <v>461</v>
      </c>
      <c r="P16" s="4" t="s">
        <v>461</v>
      </c>
      <c r="Q16" s="4" t="s">
        <v>461</v>
      </c>
      <c r="R16" s="4" t="s">
        <v>461</v>
      </c>
      <c r="S16" s="4" t="s">
        <v>461</v>
      </c>
    </row>
    <row r="17" spans="1:19" ht="15" thickBot="1" x14ac:dyDescent="0.35">
      <c r="A17" s="4" t="s">
        <v>3188</v>
      </c>
      <c r="B17" s="3" t="s">
        <v>35</v>
      </c>
      <c r="C17" s="4" t="s">
        <v>13</v>
      </c>
      <c r="D17" s="4" t="s">
        <v>927</v>
      </c>
      <c r="E17" s="10">
        <v>30000</v>
      </c>
      <c r="F17" s="10">
        <v>60000</v>
      </c>
      <c r="G17" s="6">
        <v>40</v>
      </c>
      <c r="H17" s="4" t="s">
        <v>461</v>
      </c>
      <c r="I17" s="4" t="s">
        <v>461</v>
      </c>
      <c r="J17" s="4" t="s">
        <v>461</v>
      </c>
      <c r="K17" s="4" t="s">
        <v>461</v>
      </c>
      <c r="L17" s="4" t="s">
        <v>461</v>
      </c>
      <c r="M17" s="4" t="s">
        <v>460</v>
      </c>
      <c r="N17" s="4" t="s">
        <v>460</v>
      </c>
      <c r="O17" s="4" t="s">
        <v>460</v>
      </c>
      <c r="P17" s="4" t="s">
        <v>460</v>
      </c>
      <c r="Q17" s="4" t="s">
        <v>461</v>
      </c>
      <c r="R17" s="4" t="s">
        <v>461</v>
      </c>
      <c r="S17" s="4" t="s">
        <v>461</v>
      </c>
    </row>
    <row r="18" spans="1:19" ht="15" thickBot="1" x14ac:dyDescent="0.35">
      <c r="A18" s="4" t="s">
        <v>3189</v>
      </c>
      <c r="B18" s="3" t="s">
        <v>36</v>
      </c>
      <c r="C18" s="4" t="s">
        <v>13</v>
      </c>
      <c r="D18" s="4" t="s">
        <v>2524</v>
      </c>
      <c r="E18" s="10">
        <v>28560</v>
      </c>
      <c r="F18" s="10">
        <v>28560</v>
      </c>
      <c r="G18" s="6">
        <v>32</v>
      </c>
      <c r="H18" s="4" t="s">
        <v>461</v>
      </c>
      <c r="I18" s="4" t="s">
        <v>461</v>
      </c>
      <c r="J18" s="4" t="s">
        <v>461</v>
      </c>
      <c r="K18" s="4" t="s">
        <v>461</v>
      </c>
      <c r="L18" s="4" t="s">
        <v>461</v>
      </c>
      <c r="M18" s="4" t="s">
        <v>461</v>
      </c>
      <c r="N18" s="4" t="s">
        <v>461</v>
      </c>
      <c r="O18" s="4" t="s">
        <v>460</v>
      </c>
      <c r="P18" s="4" t="s">
        <v>460</v>
      </c>
      <c r="Q18" s="4" t="s">
        <v>461</v>
      </c>
      <c r="R18" s="4" t="s">
        <v>461</v>
      </c>
      <c r="S18" s="4" t="s">
        <v>461</v>
      </c>
    </row>
    <row r="19" spans="1:19" ht="15" thickBot="1" x14ac:dyDescent="0.35">
      <c r="A19" s="4" t="s">
        <v>3190</v>
      </c>
      <c r="B19" s="3" t="s">
        <v>37</v>
      </c>
      <c r="C19" s="4" t="s">
        <v>13</v>
      </c>
      <c r="D19" s="4" t="s">
        <v>2523</v>
      </c>
      <c r="E19" s="10">
        <v>12000</v>
      </c>
      <c r="F19" s="10">
        <v>20000</v>
      </c>
      <c r="G19" s="6">
        <v>25</v>
      </c>
      <c r="H19" s="4" t="s">
        <v>461</v>
      </c>
      <c r="I19" s="4" t="s">
        <v>461</v>
      </c>
      <c r="J19" s="4" t="s">
        <v>461</v>
      </c>
      <c r="K19" s="4" t="s">
        <v>461</v>
      </c>
      <c r="L19" s="4" t="s">
        <v>461</v>
      </c>
      <c r="M19" s="4" t="s">
        <v>461</v>
      </c>
      <c r="N19" s="4" t="s">
        <v>461</v>
      </c>
      <c r="O19" s="4" t="s">
        <v>461</v>
      </c>
      <c r="P19" s="4" t="s">
        <v>461</v>
      </c>
      <c r="Q19" s="4" t="s">
        <v>461</v>
      </c>
      <c r="R19" s="4" t="s">
        <v>461</v>
      </c>
      <c r="S19" s="4" t="s">
        <v>461</v>
      </c>
    </row>
    <row r="20" spans="1:19" ht="15" thickBot="1" x14ac:dyDescent="0.35">
      <c r="A20" s="4" t="s">
        <v>3191</v>
      </c>
      <c r="B20" s="3" t="s">
        <v>38</v>
      </c>
      <c r="C20" s="4" t="s">
        <v>13</v>
      </c>
      <c r="D20" s="4" t="s">
        <v>2523</v>
      </c>
      <c r="E20" s="10">
        <v>31073</v>
      </c>
      <c r="F20" s="10">
        <v>31073</v>
      </c>
      <c r="G20" s="6">
        <v>37</v>
      </c>
      <c r="H20" s="4" t="s">
        <v>461</v>
      </c>
      <c r="I20" s="4" t="s">
        <v>461</v>
      </c>
      <c r="J20" s="4" t="s">
        <v>461</v>
      </c>
      <c r="K20" s="4" t="s">
        <v>461</v>
      </c>
      <c r="L20" s="4" t="s">
        <v>461</v>
      </c>
      <c r="M20" s="4" t="s">
        <v>461</v>
      </c>
      <c r="N20" s="4" t="s">
        <v>461</v>
      </c>
      <c r="O20" s="4" t="s">
        <v>460</v>
      </c>
      <c r="P20" s="4" t="s">
        <v>461</v>
      </c>
      <c r="Q20" s="4" t="s">
        <v>461</v>
      </c>
      <c r="R20" s="4" t="s">
        <v>461</v>
      </c>
      <c r="S20" s="4" t="s">
        <v>461</v>
      </c>
    </row>
    <row r="21" spans="1:19" ht="15" thickBot="1" x14ac:dyDescent="0.35">
      <c r="A21" s="4" t="s">
        <v>3192</v>
      </c>
      <c r="B21" s="3" t="s">
        <v>39</v>
      </c>
      <c r="C21" s="4" t="s">
        <v>13</v>
      </c>
      <c r="D21" s="4" t="s">
        <v>927</v>
      </c>
      <c r="E21" s="10">
        <v>21840</v>
      </c>
      <c r="F21" s="10">
        <v>23296</v>
      </c>
      <c r="G21" s="6">
        <v>30</v>
      </c>
      <c r="H21" s="4" t="s">
        <v>461</v>
      </c>
      <c r="I21" s="4" t="s">
        <v>461</v>
      </c>
      <c r="J21" s="4" t="s">
        <v>461</v>
      </c>
      <c r="K21" s="4" t="s">
        <v>461</v>
      </c>
      <c r="L21" s="4" t="s">
        <v>461</v>
      </c>
      <c r="M21" s="4" t="s">
        <v>461</v>
      </c>
      <c r="N21" s="4" t="s">
        <v>460</v>
      </c>
      <c r="O21" s="4" t="s">
        <v>461</v>
      </c>
      <c r="P21" s="4" t="s">
        <v>460</v>
      </c>
      <c r="Q21" s="4" t="s">
        <v>461</v>
      </c>
      <c r="R21" s="4" t="s">
        <v>461</v>
      </c>
      <c r="S21" s="4" t="s">
        <v>461</v>
      </c>
    </row>
    <row r="22" spans="1:19" ht="15" thickBot="1" x14ac:dyDescent="0.35">
      <c r="A22" s="4" t="s">
        <v>3193</v>
      </c>
      <c r="B22" s="3" t="s">
        <v>40</v>
      </c>
      <c r="C22" s="4" t="s">
        <v>13</v>
      </c>
      <c r="D22" s="4" t="s">
        <v>2524</v>
      </c>
      <c r="E22" s="10">
        <v>26021</v>
      </c>
      <c r="F22" s="10">
        <v>30358</v>
      </c>
      <c r="G22" s="6">
        <v>30</v>
      </c>
      <c r="H22" s="4" t="s">
        <v>461</v>
      </c>
      <c r="I22" s="4" t="s">
        <v>461</v>
      </c>
      <c r="J22" s="4" t="s">
        <v>461</v>
      </c>
      <c r="K22" s="4" t="s">
        <v>461</v>
      </c>
      <c r="L22" s="4" t="s">
        <v>461</v>
      </c>
      <c r="M22" s="4" t="s">
        <v>461</v>
      </c>
      <c r="N22" s="4" t="s">
        <v>460</v>
      </c>
      <c r="O22" s="4" t="s">
        <v>461</v>
      </c>
      <c r="P22" s="4" t="s">
        <v>460</v>
      </c>
      <c r="Q22" s="4" t="s">
        <v>461</v>
      </c>
      <c r="R22" s="4" t="s">
        <v>461</v>
      </c>
      <c r="S22" s="4" t="s">
        <v>460</v>
      </c>
    </row>
    <row r="23" spans="1:19" ht="15" thickBot="1" x14ac:dyDescent="0.35">
      <c r="A23" s="4" t="s">
        <v>3194</v>
      </c>
      <c r="B23" s="3" t="s">
        <v>41</v>
      </c>
      <c r="C23" s="4" t="s">
        <v>13</v>
      </c>
      <c r="D23" s="4" t="s">
        <v>2524</v>
      </c>
      <c r="E23" s="10">
        <v>9936</v>
      </c>
      <c r="F23" s="10">
        <v>10067</v>
      </c>
      <c r="G23" s="6">
        <v>7</v>
      </c>
      <c r="H23" s="4" t="s">
        <v>461</v>
      </c>
      <c r="I23" s="4" t="s">
        <v>461</v>
      </c>
      <c r="J23" s="4" t="s">
        <v>461</v>
      </c>
      <c r="K23" s="4" t="s">
        <v>461</v>
      </c>
      <c r="L23" s="4" t="s">
        <v>461</v>
      </c>
      <c r="M23" s="4" t="s">
        <v>461</v>
      </c>
      <c r="N23" s="4" t="s">
        <v>461</v>
      </c>
      <c r="O23" s="4" t="s">
        <v>461</v>
      </c>
      <c r="P23" s="4" t="s">
        <v>461</v>
      </c>
      <c r="Q23" s="4" t="s">
        <v>461</v>
      </c>
      <c r="R23" s="4" t="s">
        <v>461</v>
      </c>
      <c r="S23" s="4" t="s">
        <v>461</v>
      </c>
    </row>
    <row r="24" spans="1:19" ht="15" thickBot="1" x14ac:dyDescent="0.35">
      <c r="A24" s="4" t="s">
        <v>3195</v>
      </c>
      <c r="B24" s="3" t="s">
        <v>42</v>
      </c>
      <c r="C24" s="4" t="s">
        <v>13</v>
      </c>
      <c r="D24" s="4" t="s">
        <v>2525</v>
      </c>
      <c r="E24" s="10">
        <v>27888</v>
      </c>
      <c r="F24" s="10">
        <v>27888</v>
      </c>
      <c r="G24" s="6">
        <v>37</v>
      </c>
      <c r="H24" s="4" t="s">
        <v>461</v>
      </c>
      <c r="I24" s="4" t="s">
        <v>461</v>
      </c>
      <c r="J24" s="4" t="s">
        <v>461</v>
      </c>
      <c r="K24" s="4" t="s">
        <v>461</v>
      </c>
      <c r="L24" s="4" t="s">
        <v>461</v>
      </c>
      <c r="M24" s="4" t="s">
        <v>460</v>
      </c>
      <c r="N24" s="4" t="s">
        <v>460</v>
      </c>
      <c r="O24" s="4" t="s">
        <v>461</v>
      </c>
      <c r="P24" s="4" t="s">
        <v>460</v>
      </c>
      <c r="Q24" s="4" t="s">
        <v>461</v>
      </c>
      <c r="R24" s="4" t="s">
        <v>461</v>
      </c>
      <c r="S24" s="4" t="s">
        <v>461</v>
      </c>
    </row>
    <row r="25" spans="1:19" ht="15" thickBot="1" x14ac:dyDescent="0.35">
      <c r="A25" s="4" t="s">
        <v>3196</v>
      </c>
      <c r="B25" s="3" t="s">
        <v>43</v>
      </c>
      <c r="C25" s="4" t="s">
        <v>13</v>
      </c>
      <c r="D25" s="4" t="s">
        <v>2524</v>
      </c>
      <c r="E25" s="10">
        <v>14000</v>
      </c>
      <c r="F25" s="10">
        <v>20500</v>
      </c>
      <c r="G25" s="6">
        <v>15</v>
      </c>
      <c r="H25" s="4" t="s">
        <v>460</v>
      </c>
      <c r="I25" s="4" t="s">
        <v>460</v>
      </c>
      <c r="J25" s="4" t="s">
        <v>460</v>
      </c>
      <c r="K25" s="4" t="s">
        <v>460</v>
      </c>
      <c r="L25" s="4" t="s">
        <v>460</v>
      </c>
      <c r="M25" s="4" t="s">
        <v>460</v>
      </c>
      <c r="N25" s="4" t="s">
        <v>460</v>
      </c>
      <c r="O25" s="4" t="s">
        <v>460</v>
      </c>
      <c r="P25" s="4" t="s">
        <v>460</v>
      </c>
      <c r="Q25" s="4" t="s">
        <v>461</v>
      </c>
      <c r="R25" s="4" t="s">
        <v>460</v>
      </c>
      <c r="S25" s="4" t="s">
        <v>461</v>
      </c>
    </row>
    <row r="26" spans="1:19" ht="15" thickBot="1" x14ac:dyDescent="0.35">
      <c r="A26" s="4" t="s">
        <v>3197</v>
      </c>
      <c r="B26" s="3" t="s">
        <v>44</v>
      </c>
      <c r="C26" s="4" t="s">
        <v>13</v>
      </c>
      <c r="D26" s="4" t="s">
        <v>2524</v>
      </c>
      <c r="E26" s="10">
        <v>22729</v>
      </c>
      <c r="F26" s="10">
        <v>22729</v>
      </c>
      <c r="G26" s="6">
        <v>35</v>
      </c>
      <c r="H26" s="4" t="s">
        <v>460</v>
      </c>
      <c r="I26" s="4" t="s">
        <v>461</v>
      </c>
      <c r="J26" s="4" t="s">
        <v>461</v>
      </c>
      <c r="K26" s="4" t="s">
        <v>461</v>
      </c>
      <c r="L26" s="4" t="s">
        <v>461</v>
      </c>
      <c r="M26" s="4" t="s">
        <v>461</v>
      </c>
      <c r="N26" s="4" t="s">
        <v>460</v>
      </c>
      <c r="O26" s="4" t="s">
        <v>461</v>
      </c>
      <c r="P26" s="4" t="s">
        <v>460</v>
      </c>
      <c r="Q26" s="4" t="s">
        <v>461</v>
      </c>
      <c r="R26" s="4" t="s">
        <v>461</v>
      </c>
      <c r="S26" s="4" t="s">
        <v>461</v>
      </c>
    </row>
    <row r="27" spans="1:19" ht="15" thickBot="1" x14ac:dyDescent="0.35">
      <c r="A27" s="4" t="s">
        <v>3198</v>
      </c>
      <c r="B27" s="3" t="s">
        <v>45</v>
      </c>
      <c r="C27" s="4" t="s">
        <v>13</v>
      </c>
      <c r="D27" s="4" t="s">
        <v>2524</v>
      </c>
      <c r="E27" s="10">
        <v>15000</v>
      </c>
      <c r="F27" s="10">
        <v>25000</v>
      </c>
      <c r="G27" s="6">
        <v>30</v>
      </c>
      <c r="H27" s="4" t="s">
        <v>461</v>
      </c>
      <c r="I27" s="4" t="s">
        <v>461</v>
      </c>
      <c r="J27" s="4" t="s">
        <v>461</v>
      </c>
      <c r="K27" s="4" t="s">
        <v>461</v>
      </c>
      <c r="L27" s="4" t="s">
        <v>461</v>
      </c>
      <c r="M27" s="4" t="s">
        <v>460</v>
      </c>
      <c r="N27" s="4" t="s">
        <v>460</v>
      </c>
      <c r="O27" s="4" t="s">
        <v>460</v>
      </c>
      <c r="P27" s="4" t="s">
        <v>460</v>
      </c>
      <c r="Q27" s="4" t="s">
        <v>461</v>
      </c>
      <c r="R27" s="4" t="s">
        <v>461</v>
      </c>
      <c r="S27" s="4" t="s">
        <v>461</v>
      </c>
    </row>
    <row r="28" spans="1:19" ht="15" thickBot="1" x14ac:dyDescent="0.35">
      <c r="A28" s="4" t="s">
        <v>3199</v>
      </c>
      <c r="B28" s="3" t="s">
        <v>46</v>
      </c>
      <c r="C28" s="4" t="s">
        <v>13</v>
      </c>
      <c r="D28" s="4" t="s">
        <v>2524</v>
      </c>
      <c r="E28" s="10">
        <v>25000</v>
      </c>
      <c r="F28" s="10">
        <v>32500</v>
      </c>
      <c r="G28" s="6">
        <v>35</v>
      </c>
      <c r="H28" s="4" t="s">
        <v>461</v>
      </c>
      <c r="I28" s="4" t="s">
        <v>461</v>
      </c>
      <c r="J28" s="4" t="s">
        <v>461</v>
      </c>
      <c r="K28" s="4" t="s">
        <v>461</v>
      </c>
      <c r="L28" s="4" t="s">
        <v>461</v>
      </c>
      <c r="M28" s="4" t="s">
        <v>460</v>
      </c>
      <c r="N28" s="4" t="s">
        <v>460</v>
      </c>
      <c r="O28" s="4" t="s">
        <v>461</v>
      </c>
      <c r="P28" s="4" t="s">
        <v>461</v>
      </c>
      <c r="Q28" s="4" t="s">
        <v>461</v>
      </c>
      <c r="R28" s="4" t="s">
        <v>461</v>
      </c>
      <c r="S28" s="4" t="s">
        <v>461</v>
      </c>
    </row>
    <row r="29" spans="1:19" ht="15" thickBot="1" x14ac:dyDescent="0.35">
      <c r="A29" s="4" t="s">
        <v>3200</v>
      </c>
      <c r="B29" s="3" t="s">
        <v>47</v>
      </c>
      <c r="C29" s="4" t="s">
        <v>13</v>
      </c>
      <c r="D29" s="4" t="s">
        <v>2525</v>
      </c>
      <c r="E29" s="10">
        <v>41897</v>
      </c>
      <c r="F29" s="10">
        <v>46925</v>
      </c>
      <c r="G29" s="6">
        <v>28</v>
      </c>
      <c r="H29" s="4" t="s">
        <v>461</v>
      </c>
      <c r="I29" s="4" t="s">
        <v>461</v>
      </c>
      <c r="J29" s="4" t="s">
        <v>461</v>
      </c>
      <c r="K29" s="4" t="s">
        <v>461</v>
      </c>
      <c r="L29" s="4" t="s">
        <v>461</v>
      </c>
      <c r="M29" s="4" t="s">
        <v>461</v>
      </c>
      <c r="N29" s="4" t="s">
        <v>460</v>
      </c>
      <c r="O29" s="4" t="s">
        <v>460</v>
      </c>
      <c r="P29" s="4" t="s">
        <v>461</v>
      </c>
      <c r="Q29" s="4" t="s">
        <v>461</v>
      </c>
      <c r="R29" s="4" t="s">
        <v>461</v>
      </c>
      <c r="S29" s="4" t="s">
        <v>461</v>
      </c>
    </row>
    <row r="30" spans="1:19" ht="15" thickBot="1" x14ac:dyDescent="0.35">
      <c r="A30" s="4" t="s">
        <v>3201</v>
      </c>
      <c r="B30" s="3" t="s">
        <v>48</v>
      </c>
      <c r="C30" s="4" t="s">
        <v>13</v>
      </c>
      <c r="D30" s="4" t="s">
        <v>2524</v>
      </c>
      <c r="E30" s="10">
        <v>25000</v>
      </c>
      <c r="F30" s="10">
        <v>27000</v>
      </c>
      <c r="G30" s="6">
        <v>37</v>
      </c>
      <c r="H30" s="4" t="s">
        <v>461</v>
      </c>
      <c r="I30" s="4" t="s">
        <v>461</v>
      </c>
      <c r="J30" s="4" t="s">
        <v>461</v>
      </c>
      <c r="K30" s="4" t="s">
        <v>461</v>
      </c>
      <c r="L30" s="4" t="s">
        <v>461</v>
      </c>
      <c r="M30" s="4" t="s">
        <v>461</v>
      </c>
      <c r="N30" s="4" t="s">
        <v>460</v>
      </c>
      <c r="O30" s="4" t="s">
        <v>461</v>
      </c>
      <c r="P30" s="4" t="s">
        <v>460</v>
      </c>
      <c r="Q30" s="4" t="s">
        <v>461</v>
      </c>
      <c r="R30" s="4" t="s">
        <v>461</v>
      </c>
      <c r="S30" s="4" t="s">
        <v>461</v>
      </c>
    </row>
    <row r="31" spans="1:19" ht="15" thickBot="1" x14ac:dyDescent="0.35">
      <c r="A31" s="4" t="s">
        <v>3202</v>
      </c>
      <c r="B31" s="3" t="s">
        <v>49</v>
      </c>
      <c r="C31" s="4" t="s">
        <v>13</v>
      </c>
      <c r="D31" s="4" t="s">
        <v>2524</v>
      </c>
      <c r="E31" s="10">
        <v>18457</v>
      </c>
      <c r="F31" s="10">
        <v>18457</v>
      </c>
      <c r="G31" s="6">
        <v>20</v>
      </c>
      <c r="H31" s="4" t="s">
        <v>461</v>
      </c>
      <c r="I31" s="4" t="s">
        <v>461</v>
      </c>
      <c r="J31" s="4" t="s">
        <v>461</v>
      </c>
      <c r="K31" s="4" t="s">
        <v>461</v>
      </c>
      <c r="L31" s="4" t="s">
        <v>461</v>
      </c>
      <c r="M31" s="4" t="s">
        <v>461</v>
      </c>
      <c r="N31" s="4" t="s">
        <v>461</v>
      </c>
      <c r="O31" s="4" t="s">
        <v>461</v>
      </c>
      <c r="P31" s="4" t="s">
        <v>461</v>
      </c>
      <c r="Q31" s="4" t="s">
        <v>461</v>
      </c>
      <c r="R31" s="4" t="s">
        <v>461</v>
      </c>
      <c r="S31" s="4" t="s">
        <v>461</v>
      </c>
    </row>
    <row r="32" spans="1:19" ht="15" thickBot="1" x14ac:dyDescent="0.35">
      <c r="A32" s="4" t="s">
        <v>3203</v>
      </c>
      <c r="B32" s="3" t="s">
        <v>50</v>
      </c>
      <c r="C32" s="4" t="s">
        <v>13</v>
      </c>
      <c r="D32" s="4" t="s">
        <v>2523</v>
      </c>
      <c r="E32" s="10">
        <v>38580</v>
      </c>
      <c r="F32" s="10">
        <v>58000</v>
      </c>
      <c r="G32" s="6">
        <v>40</v>
      </c>
      <c r="H32" s="4" t="s">
        <v>460</v>
      </c>
      <c r="I32" s="4" t="s">
        <v>461</v>
      </c>
      <c r="J32" s="4" t="s">
        <v>461</v>
      </c>
      <c r="K32" s="4" t="s">
        <v>461</v>
      </c>
      <c r="L32" s="4" t="s">
        <v>461</v>
      </c>
      <c r="M32" s="4" t="s">
        <v>460</v>
      </c>
      <c r="N32" s="4" t="s">
        <v>460</v>
      </c>
      <c r="O32" s="4" t="s">
        <v>461</v>
      </c>
      <c r="P32" s="4" t="s">
        <v>460</v>
      </c>
      <c r="Q32" s="4" t="s">
        <v>460</v>
      </c>
      <c r="R32" s="4" t="s">
        <v>461</v>
      </c>
      <c r="S32" s="4" t="s">
        <v>461</v>
      </c>
    </row>
    <row r="33" spans="1:19" ht="15" thickBot="1" x14ac:dyDescent="0.35">
      <c r="A33" s="4" t="s">
        <v>3204</v>
      </c>
      <c r="B33" s="3" t="s">
        <v>51</v>
      </c>
      <c r="C33" s="4" t="s">
        <v>13</v>
      </c>
      <c r="D33" s="4" t="s">
        <v>927</v>
      </c>
      <c r="E33" s="10">
        <v>11440</v>
      </c>
      <c r="F33" s="10">
        <v>12480</v>
      </c>
      <c r="G33" s="6">
        <v>20</v>
      </c>
      <c r="H33" s="4" t="s">
        <v>461</v>
      </c>
      <c r="I33" s="4" t="s">
        <v>461</v>
      </c>
      <c r="J33" s="4" t="s">
        <v>461</v>
      </c>
      <c r="K33" s="4" t="s">
        <v>461</v>
      </c>
      <c r="L33" s="4" t="s">
        <v>461</v>
      </c>
      <c r="M33" s="4" t="s">
        <v>461</v>
      </c>
      <c r="N33" s="4" t="s">
        <v>461</v>
      </c>
      <c r="O33" s="4" t="s">
        <v>461</v>
      </c>
      <c r="P33" s="4" t="s">
        <v>461</v>
      </c>
      <c r="Q33" s="4" t="s">
        <v>461</v>
      </c>
      <c r="R33" s="4" t="s">
        <v>461</v>
      </c>
      <c r="S33" s="4" t="s">
        <v>461</v>
      </c>
    </row>
    <row r="34" spans="1:19" ht="15" thickBot="1" x14ac:dyDescent="0.35">
      <c r="A34" s="4" t="s">
        <v>3205</v>
      </c>
      <c r="B34" s="3" t="s">
        <v>52</v>
      </c>
      <c r="C34" s="4" t="s">
        <v>13</v>
      </c>
      <c r="D34" s="595" t="s">
        <v>2557</v>
      </c>
      <c r="E34" s="10">
        <v>18000</v>
      </c>
      <c r="F34" s="10">
        <v>35000</v>
      </c>
      <c r="G34" s="6">
        <v>40</v>
      </c>
      <c r="H34" s="4" t="s">
        <v>460</v>
      </c>
      <c r="I34" s="4" t="s">
        <v>460</v>
      </c>
      <c r="J34" s="4" t="s">
        <v>460</v>
      </c>
      <c r="K34" s="4" t="s">
        <v>460</v>
      </c>
      <c r="L34" s="4" t="s">
        <v>460</v>
      </c>
      <c r="M34" s="4" t="s">
        <v>460</v>
      </c>
      <c r="N34" s="4" t="s">
        <v>460</v>
      </c>
      <c r="O34" s="4" t="s">
        <v>460</v>
      </c>
      <c r="P34" s="4" t="s">
        <v>460</v>
      </c>
      <c r="Q34" s="4" t="s">
        <v>461</v>
      </c>
      <c r="R34" s="4" t="s">
        <v>460</v>
      </c>
      <c r="S34" s="4" t="s">
        <v>460</v>
      </c>
    </row>
    <row r="35" spans="1:19" ht="15" thickBot="1" x14ac:dyDescent="0.35">
      <c r="A35" s="4" t="s">
        <v>3206</v>
      </c>
      <c r="B35" s="3" t="s">
        <v>53</v>
      </c>
      <c r="C35" s="4" t="s">
        <v>13</v>
      </c>
      <c r="D35" s="595" t="s">
        <v>2557</v>
      </c>
      <c r="E35" s="10">
        <v>28000</v>
      </c>
      <c r="F35" s="10">
        <v>30420</v>
      </c>
      <c r="G35" s="6">
        <v>45</v>
      </c>
      <c r="H35" s="4" t="s">
        <v>460</v>
      </c>
      <c r="I35" s="4" t="s">
        <v>460</v>
      </c>
      <c r="J35" s="4" t="s">
        <v>461</v>
      </c>
      <c r="K35" s="4" t="s">
        <v>461</v>
      </c>
      <c r="L35" s="4" t="s">
        <v>461</v>
      </c>
      <c r="M35" s="4" t="s">
        <v>460</v>
      </c>
      <c r="N35" s="4" t="s">
        <v>460</v>
      </c>
      <c r="O35" s="4" t="s">
        <v>461</v>
      </c>
      <c r="P35" s="4" t="s">
        <v>460</v>
      </c>
      <c r="Q35" s="4" t="s">
        <v>461</v>
      </c>
      <c r="R35" s="4" t="s">
        <v>461</v>
      </c>
      <c r="S35" s="4" t="s">
        <v>461</v>
      </c>
    </row>
    <row r="36" spans="1:19" ht="15" thickBot="1" x14ac:dyDescent="0.35">
      <c r="A36" s="4" t="s">
        <v>3207</v>
      </c>
      <c r="B36" s="3" t="s">
        <v>54</v>
      </c>
      <c r="C36" s="4" t="s">
        <v>13</v>
      </c>
      <c r="D36" s="4" t="s">
        <v>2524</v>
      </c>
      <c r="E36" s="10">
        <v>10000</v>
      </c>
      <c r="F36" s="10">
        <v>20000</v>
      </c>
      <c r="G36" s="6">
        <v>20</v>
      </c>
      <c r="H36" s="4" t="s">
        <v>461</v>
      </c>
      <c r="I36" s="4" t="s">
        <v>461</v>
      </c>
      <c r="J36" s="4" t="s">
        <v>461</v>
      </c>
      <c r="K36" s="4" t="s">
        <v>461</v>
      </c>
      <c r="L36" s="4" t="s">
        <v>461</v>
      </c>
      <c r="M36" s="4" t="s">
        <v>461</v>
      </c>
      <c r="N36" s="4" t="s">
        <v>461</v>
      </c>
      <c r="O36" s="4" t="s">
        <v>461</v>
      </c>
      <c r="P36" s="4" t="s">
        <v>461</v>
      </c>
      <c r="Q36" s="4" t="s">
        <v>461</v>
      </c>
      <c r="R36" s="4" t="s">
        <v>461</v>
      </c>
      <c r="S36" s="4" t="s">
        <v>461</v>
      </c>
    </row>
    <row r="37" spans="1:19" ht="15" thickBot="1" x14ac:dyDescent="0.35">
      <c r="A37" s="4" t="s">
        <v>3208</v>
      </c>
      <c r="B37" s="3" t="s">
        <v>55</v>
      </c>
      <c r="C37" s="4" t="s">
        <v>13</v>
      </c>
      <c r="D37" s="4" t="s">
        <v>927</v>
      </c>
      <c r="E37" s="10">
        <v>100</v>
      </c>
      <c r="F37" s="10">
        <v>100</v>
      </c>
      <c r="G37" s="6">
        <v>32</v>
      </c>
      <c r="H37" s="595" t="s">
        <v>2557</v>
      </c>
      <c r="I37" s="595" t="s">
        <v>2557</v>
      </c>
      <c r="J37" s="595" t="s">
        <v>2557</v>
      </c>
      <c r="K37" s="595" t="s">
        <v>2557</v>
      </c>
      <c r="L37" s="595" t="s">
        <v>2557</v>
      </c>
      <c r="M37" s="595" t="s">
        <v>2557</v>
      </c>
      <c r="N37" s="595" t="s">
        <v>2557</v>
      </c>
      <c r="O37" s="595" t="s">
        <v>2557</v>
      </c>
      <c r="P37" s="595" t="s">
        <v>2557</v>
      </c>
      <c r="Q37" s="595" t="s">
        <v>2557</v>
      </c>
      <c r="R37" s="595" t="s">
        <v>2557</v>
      </c>
      <c r="S37" s="595" t="s">
        <v>2557</v>
      </c>
    </row>
    <row r="38" spans="1:19" ht="15" thickBot="1" x14ac:dyDescent="0.35">
      <c r="A38" s="4" t="s">
        <v>3209</v>
      </c>
      <c r="B38" s="3" t="s">
        <v>56</v>
      </c>
      <c r="C38" s="4" t="s">
        <v>13</v>
      </c>
      <c r="D38" s="4" t="s">
        <v>927</v>
      </c>
      <c r="E38" s="10">
        <v>30000</v>
      </c>
      <c r="F38" s="10">
        <v>34000</v>
      </c>
      <c r="G38" s="6">
        <v>40</v>
      </c>
      <c r="H38" s="4" t="s">
        <v>460</v>
      </c>
      <c r="I38" s="4" t="s">
        <v>460</v>
      </c>
      <c r="J38" s="4" t="s">
        <v>460</v>
      </c>
      <c r="K38" s="4" t="s">
        <v>460</v>
      </c>
      <c r="L38" s="4" t="s">
        <v>460</v>
      </c>
      <c r="M38" s="4" t="s">
        <v>460</v>
      </c>
      <c r="N38" s="4" t="s">
        <v>460</v>
      </c>
      <c r="O38" s="4" t="s">
        <v>460</v>
      </c>
      <c r="P38" s="4" t="s">
        <v>460</v>
      </c>
      <c r="Q38" s="4" t="s">
        <v>460</v>
      </c>
      <c r="R38" s="4" t="s">
        <v>460</v>
      </c>
      <c r="S38" s="4" t="s">
        <v>461</v>
      </c>
    </row>
    <row r="39" spans="1:19" ht="15" thickBot="1" x14ac:dyDescent="0.35">
      <c r="A39" s="4" t="s">
        <v>3210</v>
      </c>
      <c r="B39" s="3" t="s">
        <v>59</v>
      </c>
      <c r="C39" s="4" t="s">
        <v>13</v>
      </c>
      <c r="D39" s="4" t="s">
        <v>927</v>
      </c>
      <c r="E39" s="10">
        <v>36878</v>
      </c>
      <c r="F39" s="10">
        <v>38500</v>
      </c>
      <c r="G39" s="6">
        <v>35</v>
      </c>
      <c r="H39" s="4" t="s">
        <v>461</v>
      </c>
      <c r="I39" s="4" t="s">
        <v>461</v>
      </c>
      <c r="J39" s="4" t="s">
        <v>461</v>
      </c>
      <c r="K39" s="4" t="s">
        <v>461</v>
      </c>
      <c r="L39" s="4" t="s">
        <v>460</v>
      </c>
      <c r="M39" s="4" t="s">
        <v>460</v>
      </c>
      <c r="N39" s="4" t="s">
        <v>460</v>
      </c>
      <c r="O39" s="4" t="s">
        <v>460</v>
      </c>
      <c r="P39" s="4" t="s">
        <v>460</v>
      </c>
      <c r="Q39" s="4" t="s">
        <v>460</v>
      </c>
      <c r="R39" s="4" t="s">
        <v>461</v>
      </c>
      <c r="S39" s="4" t="s">
        <v>461</v>
      </c>
    </row>
    <row r="40" spans="1:19" ht="15" thickBot="1" x14ac:dyDescent="0.35">
      <c r="A40" s="4" t="s">
        <v>3211</v>
      </c>
      <c r="B40" s="3" t="s">
        <v>60</v>
      </c>
      <c r="C40" s="4" t="s">
        <v>13</v>
      </c>
      <c r="D40" s="595" t="s">
        <v>2557</v>
      </c>
      <c r="E40" s="10">
        <v>12220</v>
      </c>
      <c r="F40" s="10">
        <v>20800</v>
      </c>
      <c r="G40" s="6">
        <v>20</v>
      </c>
      <c r="H40" s="595" t="s">
        <v>2557</v>
      </c>
      <c r="I40" s="595" t="s">
        <v>2557</v>
      </c>
      <c r="J40" s="595" t="s">
        <v>2557</v>
      </c>
      <c r="K40" s="595" t="s">
        <v>2557</v>
      </c>
      <c r="L40" s="595" t="s">
        <v>2557</v>
      </c>
      <c r="M40" s="595" t="s">
        <v>2557</v>
      </c>
      <c r="N40" s="595" t="s">
        <v>2557</v>
      </c>
      <c r="O40" s="595" t="s">
        <v>2557</v>
      </c>
      <c r="P40" s="595" t="s">
        <v>2557</v>
      </c>
      <c r="Q40" s="595" t="s">
        <v>2557</v>
      </c>
      <c r="R40" s="595" t="s">
        <v>2557</v>
      </c>
      <c r="S40" s="595" t="s">
        <v>2557</v>
      </c>
    </row>
    <row r="41" spans="1:19" ht="15" thickBot="1" x14ac:dyDescent="0.35">
      <c r="A41" s="4" t="s">
        <v>3212</v>
      </c>
      <c r="B41" s="3" t="s">
        <v>61</v>
      </c>
      <c r="C41" s="4" t="s">
        <v>13</v>
      </c>
      <c r="D41" s="4" t="s">
        <v>2524</v>
      </c>
      <c r="E41" s="10">
        <v>13028</v>
      </c>
      <c r="F41" s="10">
        <v>15847</v>
      </c>
      <c r="G41" s="6">
        <v>25</v>
      </c>
      <c r="H41" s="4" t="s">
        <v>461</v>
      </c>
      <c r="I41" s="4" t="s">
        <v>461</v>
      </c>
      <c r="J41" s="4" t="s">
        <v>461</v>
      </c>
      <c r="K41" s="4" t="s">
        <v>461</v>
      </c>
      <c r="L41" s="4" t="s">
        <v>461</v>
      </c>
      <c r="M41" s="4" t="s">
        <v>461</v>
      </c>
      <c r="N41" s="4" t="s">
        <v>460</v>
      </c>
      <c r="O41" s="4" t="s">
        <v>461</v>
      </c>
      <c r="P41" s="4" t="s">
        <v>461</v>
      </c>
      <c r="Q41" s="4" t="s">
        <v>461</v>
      </c>
      <c r="R41" s="4" t="s">
        <v>461</v>
      </c>
      <c r="S41" s="4" t="s">
        <v>461</v>
      </c>
    </row>
    <row r="42" spans="1:19" ht="15" thickBot="1" x14ac:dyDescent="0.35">
      <c r="A42" s="4" t="s">
        <v>3213</v>
      </c>
      <c r="B42" s="3" t="s">
        <v>62</v>
      </c>
      <c r="C42" s="4" t="s">
        <v>13</v>
      </c>
      <c r="D42" s="4" t="s">
        <v>2525</v>
      </c>
      <c r="E42" s="10">
        <v>28860</v>
      </c>
      <c r="F42" s="10">
        <v>28860</v>
      </c>
      <c r="G42" s="6">
        <v>37</v>
      </c>
      <c r="H42" s="4" t="s">
        <v>461</v>
      </c>
      <c r="I42" s="4" t="s">
        <v>461</v>
      </c>
      <c r="J42" s="4" t="s">
        <v>461</v>
      </c>
      <c r="K42" s="4" t="s">
        <v>461</v>
      </c>
      <c r="L42" s="4" t="s">
        <v>461</v>
      </c>
      <c r="M42" s="4" t="s">
        <v>461</v>
      </c>
      <c r="N42" s="4" t="s">
        <v>461</v>
      </c>
      <c r="O42" s="4" t="s">
        <v>460</v>
      </c>
      <c r="P42" s="4" t="s">
        <v>460</v>
      </c>
      <c r="Q42" s="4" t="s">
        <v>461</v>
      </c>
      <c r="R42" s="4" t="s">
        <v>461</v>
      </c>
      <c r="S42" s="4" t="s">
        <v>461</v>
      </c>
    </row>
    <row r="43" spans="1:19" ht="15" thickBot="1" x14ac:dyDescent="0.35">
      <c r="A43" s="4" t="s">
        <v>3214</v>
      </c>
      <c r="B43" s="3" t="s">
        <v>63</v>
      </c>
      <c r="C43" s="4" t="s">
        <v>13</v>
      </c>
      <c r="D43" s="4" t="s">
        <v>2524</v>
      </c>
      <c r="E43" s="10">
        <v>27500</v>
      </c>
      <c r="F43" s="10">
        <v>31000</v>
      </c>
      <c r="G43" s="6">
        <v>38</v>
      </c>
      <c r="H43" s="4" t="s">
        <v>460</v>
      </c>
      <c r="I43" s="4" t="s">
        <v>460</v>
      </c>
      <c r="J43" s="4" t="s">
        <v>461</v>
      </c>
      <c r="K43" s="4" t="s">
        <v>460</v>
      </c>
      <c r="L43" s="4" t="s">
        <v>460</v>
      </c>
      <c r="M43" s="4" t="s">
        <v>460</v>
      </c>
      <c r="N43" s="4" t="s">
        <v>460</v>
      </c>
      <c r="O43" s="4" t="s">
        <v>461</v>
      </c>
      <c r="P43" s="4" t="s">
        <v>460</v>
      </c>
      <c r="Q43" s="4" t="s">
        <v>461</v>
      </c>
      <c r="R43" s="4" t="s">
        <v>461</v>
      </c>
      <c r="S43" s="4" t="s">
        <v>461</v>
      </c>
    </row>
    <row r="44" spans="1:19" ht="15" thickBot="1" x14ac:dyDescent="0.35">
      <c r="A44" s="4" t="s">
        <v>3215</v>
      </c>
      <c r="B44" s="3" t="s">
        <v>64</v>
      </c>
      <c r="C44" s="4" t="s">
        <v>13</v>
      </c>
      <c r="D44" s="4" t="s">
        <v>2524</v>
      </c>
      <c r="E44" s="10">
        <v>11614</v>
      </c>
      <c r="F44" s="10">
        <v>11614</v>
      </c>
      <c r="G44" s="6">
        <v>25</v>
      </c>
      <c r="H44" s="4" t="s">
        <v>461</v>
      </c>
      <c r="I44" s="4" t="s">
        <v>461</v>
      </c>
      <c r="J44" s="4" t="s">
        <v>461</v>
      </c>
      <c r="K44" s="4" t="s">
        <v>461</v>
      </c>
      <c r="L44" s="4" t="s">
        <v>461</v>
      </c>
      <c r="M44" s="4" t="s">
        <v>461</v>
      </c>
      <c r="N44" s="4" t="s">
        <v>461</v>
      </c>
      <c r="O44" s="4" t="s">
        <v>461</v>
      </c>
      <c r="P44" s="4" t="s">
        <v>461</v>
      </c>
      <c r="Q44" s="4" t="s">
        <v>461</v>
      </c>
      <c r="R44" s="4" t="s">
        <v>461</v>
      </c>
      <c r="S44" s="4" t="s">
        <v>461</v>
      </c>
    </row>
    <row r="45" spans="1:19" ht="15" thickBot="1" x14ac:dyDescent="0.35">
      <c r="A45" s="4" t="s">
        <v>3216</v>
      </c>
      <c r="B45" s="3" t="s">
        <v>65</v>
      </c>
      <c r="C45" s="4" t="s">
        <v>13</v>
      </c>
      <c r="D45" s="4" t="s">
        <v>2524</v>
      </c>
      <c r="E45" s="10">
        <v>11960</v>
      </c>
      <c r="F45" s="10">
        <v>14000</v>
      </c>
      <c r="G45" s="6">
        <v>23</v>
      </c>
      <c r="H45" s="595" t="s">
        <v>2557</v>
      </c>
      <c r="I45" s="595" t="s">
        <v>2557</v>
      </c>
      <c r="J45" s="595" t="s">
        <v>2557</v>
      </c>
      <c r="K45" s="595" t="s">
        <v>2557</v>
      </c>
      <c r="L45" s="595" t="s">
        <v>2557</v>
      </c>
      <c r="M45" s="595" t="s">
        <v>2557</v>
      </c>
      <c r="N45" s="595" t="s">
        <v>2557</v>
      </c>
      <c r="O45" s="595" t="s">
        <v>2557</v>
      </c>
      <c r="P45" s="595" t="s">
        <v>2557</v>
      </c>
      <c r="Q45" s="595" t="s">
        <v>2557</v>
      </c>
      <c r="R45" s="595" t="s">
        <v>2557</v>
      </c>
      <c r="S45" s="595" t="s">
        <v>2557</v>
      </c>
    </row>
    <row r="46" spans="1:19" ht="15" thickBot="1" x14ac:dyDescent="0.35">
      <c r="A46" s="4" t="s">
        <v>3217</v>
      </c>
      <c r="B46" s="3" t="s">
        <v>66</v>
      </c>
      <c r="C46" s="4" t="s">
        <v>13</v>
      </c>
      <c r="D46" s="4" t="s">
        <v>2524</v>
      </c>
      <c r="E46" s="10">
        <v>13000</v>
      </c>
      <c r="F46" s="10">
        <v>18000</v>
      </c>
      <c r="G46" s="6">
        <v>30</v>
      </c>
      <c r="H46" s="4" t="s">
        <v>461</v>
      </c>
      <c r="I46" s="4" t="s">
        <v>461</v>
      </c>
      <c r="J46" s="4" t="s">
        <v>461</v>
      </c>
      <c r="K46" s="4" t="s">
        <v>461</v>
      </c>
      <c r="L46" s="4" t="s">
        <v>461</v>
      </c>
      <c r="M46" s="4" t="s">
        <v>460</v>
      </c>
      <c r="N46" s="4" t="s">
        <v>460</v>
      </c>
      <c r="O46" s="4" t="s">
        <v>461</v>
      </c>
      <c r="P46" s="4" t="s">
        <v>460</v>
      </c>
      <c r="Q46" s="4" t="s">
        <v>461</v>
      </c>
      <c r="R46" s="4" t="s">
        <v>461</v>
      </c>
      <c r="S46" s="4" t="s">
        <v>461</v>
      </c>
    </row>
    <row r="47" spans="1:19" ht="15" thickBot="1" x14ac:dyDescent="0.35">
      <c r="A47" s="4" t="s">
        <v>3218</v>
      </c>
      <c r="B47" s="3" t="s">
        <v>67</v>
      </c>
      <c r="C47" s="4" t="s">
        <v>13</v>
      </c>
      <c r="D47" s="4" t="s">
        <v>927</v>
      </c>
      <c r="E47" s="10">
        <v>11960</v>
      </c>
      <c r="F47" s="10">
        <v>22126</v>
      </c>
      <c r="G47" s="6">
        <v>23</v>
      </c>
      <c r="H47" s="4" t="s">
        <v>461</v>
      </c>
      <c r="I47" s="4" t="s">
        <v>461</v>
      </c>
      <c r="J47" s="4" t="s">
        <v>461</v>
      </c>
      <c r="K47" s="4" t="s">
        <v>461</v>
      </c>
      <c r="L47" s="4" t="s">
        <v>461</v>
      </c>
      <c r="M47" s="4" t="s">
        <v>461</v>
      </c>
      <c r="N47" s="4" t="s">
        <v>460</v>
      </c>
      <c r="O47" s="4" t="s">
        <v>460</v>
      </c>
      <c r="P47" s="4" t="s">
        <v>460</v>
      </c>
      <c r="Q47" s="4" t="s">
        <v>461</v>
      </c>
      <c r="R47" s="4" t="s">
        <v>461</v>
      </c>
      <c r="S47" s="4" t="s">
        <v>461</v>
      </c>
    </row>
    <row r="48" spans="1:19" ht="15" thickBot="1" x14ac:dyDescent="0.35">
      <c r="A48" s="4" t="s">
        <v>3219</v>
      </c>
      <c r="B48" s="3" t="s">
        <v>68</v>
      </c>
      <c r="C48" s="4" t="s">
        <v>13</v>
      </c>
      <c r="D48" s="4" t="s">
        <v>2524</v>
      </c>
      <c r="E48" s="10">
        <v>32822</v>
      </c>
      <c r="F48" s="10">
        <v>32822</v>
      </c>
      <c r="G48" s="6">
        <v>40</v>
      </c>
      <c r="H48" s="4" t="s">
        <v>461</v>
      </c>
      <c r="I48" s="4" t="s">
        <v>461</v>
      </c>
      <c r="J48" s="4" t="s">
        <v>461</v>
      </c>
      <c r="K48" s="4" t="s">
        <v>461</v>
      </c>
      <c r="L48" s="4" t="s">
        <v>461</v>
      </c>
      <c r="M48" s="4" t="s">
        <v>460</v>
      </c>
      <c r="N48" s="4" t="s">
        <v>460</v>
      </c>
      <c r="O48" s="4" t="s">
        <v>460</v>
      </c>
      <c r="P48" s="4" t="s">
        <v>460</v>
      </c>
      <c r="Q48" s="4" t="s">
        <v>461</v>
      </c>
      <c r="R48" s="4" t="s">
        <v>461</v>
      </c>
      <c r="S48" s="4" t="s">
        <v>460</v>
      </c>
    </row>
    <row r="49" spans="1:19" ht="15" thickBot="1" x14ac:dyDescent="0.35">
      <c r="A49" s="4" t="s">
        <v>3220</v>
      </c>
      <c r="B49" s="3" t="s">
        <v>69</v>
      </c>
      <c r="C49" s="4" t="s">
        <v>13</v>
      </c>
      <c r="D49" s="4" t="s">
        <v>2523</v>
      </c>
      <c r="E49" s="10">
        <v>62056</v>
      </c>
      <c r="F49" s="10">
        <v>80749</v>
      </c>
      <c r="G49" s="6">
        <v>40</v>
      </c>
      <c r="H49" s="4" t="s">
        <v>460</v>
      </c>
      <c r="I49" s="4" t="s">
        <v>460</v>
      </c>
      <c r="J49" s="4" t="s">
        <v>460</v>
      </c>
      <c r="K49" s="4" t="s">
        <v>460</v>
      </c>
      <c r="L49" s="4" t="s">
        <v>461</v>
      </c>
      <c r="M49" s="4" t="s">
        <v>460</v>
      </c>
      <c r="N49" s="4" t="s">
        <v>460</v>
      </c>
      <c r="O49" s="4" t="s">
        <v>460</v>
      </c>
      <c r="P49" s="4" t="s">
        <v>460</v>
      </c>
      <c r="Q49" s="4" t="s">
        <v>460</v>
      </c>
      <c r="R49" s="4" t="s">
        <v>460</v>
      </c>
      <c r="S49" s="4" t="s">
        <v>461</v>
      </c>
    </row>
    <row r="50" spans="1:19" ht="15" thickBot="1" x14ac:dyDescent="0.35">
      <c r="A50" s="4" t="s">
        <v>3221</v>
      </c>
      <c r="B50" s="3" t="s">
        <v>70</v>
      </c>
      <c r="C50" s="4" t="s">
        <v>13</v>
      </c>
      <c r="D50" s="4" t="s">
        <v>2524</v>
      </c>
      <c r="E50" s="10">
        <v>15000</v>
      </c>
      <c r="F50" s="10">
        <v>20000</v>
      </c>
      <c r="G50" s="6">
        <v>40</v>
      </c>
      <c r="H50" s="4" t="s">
        <v>461</v>
      </c>
      <c r="I50" s="4" t="s">
        <v>461</v>
      </c>
      <c r="J50" s="4" t="s">
        <v>461</v>
      </c>
      <c r="K50" s="4" t="s">
        <v>461</v>
      </c>
      <c r="L50" s="4" t="s">
        <v>461</v>
      </c>
      <c r="M50" s="4" t="s">
        <v>460</v>
      </c>
      <c r="N50" s="4" t="s">
        <v>460</v>
      </c>
      <c r="O50" s="4" t="s">
        <v>460</v>
      </c>
      <c r="P50" s="4" t="s">
        <v>460</v>
      </c>
      <c r="Q50" s="4" t="s">
        <v>461</v>
      </c>
      <c r="R50" s="4" t="s">
        <v>461</v>
      </c>
      <c r="S50" s="4" t="s">
        <v>461</v>
      </c>
    </row>
    <row r="51" spans="1:19" ht="15" thickBot="1" x14ac:dyDescent="0.35">
      <c r="A51" s="4" t="s">
        <v>3222</v>
      </c>
      <c r="B51" s="3" t="s">
        <v>73</v>
      </c>
      <c r="C51" s="4" t="s">
        <v>13</v>
      </c>
      <c r="D51" s="4" t="s">
        <v>2524</v>
      </c>
      <c r="E51" s="10">
        <v>25000</v>
      </c>
      <c r="F51" s="10">
        <v>27000</v>
      </c>
      <c r="G51" s="6">
        <v>40</v>
      </c>
      <c r="H51" s="4" t="s">
        <v>460</v>
      </c>
      <c r="I51" s="4" t="s">
        <v>460</v>
      </c>
      <c r="J51" s="4" t="s">
        <v>460</v>
      </c>
      <c r="K51" s="4" t="s">
        <v>460</v>
      </c>
      <c r="L51" s="4" t="s">
        <v>460</v>
      </c>
      <c r="M51" s="4" t="s">
        <v>460</v>
      </c>
      <c r="N51" s="4" t="s">
        <v>461</v>
      </c>
      <c r="O51" s="4" t="s">
        <v>460</v>
      </c>
      <c r="P51" s="4" t="s">
        <v>460</v>
      </c>
      <c r="Q51" s="4" t="s">
        <v>461</v>
      </c>
      <c r="R51" s="4" t="s">
        <v>461</v>
      </c>
      <c r="S51" s="4" t="s">
        <v>460</v>
      </c>
    </row>
    <row r="52" spans="1:19" ht="15" thickBot="1" x14ac:dyDescent="0.35">
      <c r="A52" s="4" t="s">
        <v>3223</v>
      </c>
      <c r="B52" s="3" t="s">
        <v>74</v>
      </c>
      <c r="C52" s="4" t="s">
        <v>13</v>
      </c>
      <c r="D52" s="595" t="s">
        <v>2557</v>
      </c>
      <c r="E52" s="10">
        <v>34000</v>
      </c>
      <c r="F52" s="10">
        <v>35000</v>
      </c>
      <c r="G52" s="6">
        <v>35</v>
      </c>
      <c r="H52" s="4" t="s">
        <v>461</v>
      </c>
      <c r="I52" s="4" t="s">
        <v>461</v>
      </c>
      <c r="J52" s="4" t="s">
        <v>461</v>
      </c>
      <c r="K52" s="4" t="s">
        <v>461</v>
      </c>
      <c r="L52" s="4" t="s">
        <v>461</v>
      </c>
      <c r="M52" s="4" t="s">
        <v>460</v>
      </c>
      <c r="N52" s="4" t="s">
        <v>460</v>
      </c>
      <c r="O52" s="4" t="s">
        <v>460</v>
      </c>
      <c r="P52" s="4" t="s">
        <v>460</v>
      </c>
      <c r="Q52" s="4" t="s">
        <v>461</v>
      </c>
      <c r="R52" s="4" t="s">
        <v>461</v>
      </c>
      <c r="S52" s="4" t="s">
        <v>460</v>
      </c>
    </row>
    <row r="53" spans="1:19" ht="15" thickBot="1" x14ac:dyDescent="0.35">
      <c r="A53" s="4" t="s">
        <v>3224</v>
      </c>
      <c r="B53" s="3" t="s">
        <v>75</v>
      </c>
      <c r="C53" s="4" t="s">
        <v>13</v>
      </c>
      <c r="D53" s="4" t="s">
        <v>2524</v>
      </c>
      <c r="E53" s="10">
        <v>8000</v>
      </c>
      <c r="F53" s="10">
        <v>20000</v>
      </c>
      <c r="G53" s="6">
        <v>12</v>
      </c>
      <c r="H53" s="4" t="s">
        <v>461</v>
      </c>
      <c r="I53" s="4" t="s">
        <v>461</v>
      </c>
      <c r="J53" s="4" t="s">
        <v>461</v>
      </c>
      <c r="K53" s="4" t="s">
        <v>461</v>
      </c>
      <c r="L53" s="4" t="s">
        <v>461</v>
      </c>
      <c r="M53" s="4" t="s">
        <v>461</v>
      </c>
      <c r="N53" s="4" t="s">
        <v>461</v>
      </c>
      <c r="O53" s="4" t="s">
        <v>461</v>
      </c>
      <c r="P53" s="4" t="s">
        <v>461</v>
      </c>
      <c r="Q53" s="4" t="s">
        <v>461</v>
      </c>
      <c r="R53" s="4" t="s">
        <v>461</v>
      </c>
      <c r="S53" s="4" t="s">
        <v>461</v>
      </c>
    </row>
    <row r="54" spans="1:19" ht="15" thickBot="1" x14ac:dyDescent="0.35">
      <c r="A54" s="4" t="s">
        <v>3225</v>
      </c>
      <c r="B54" s="3" t="s">
        <v>76</v>
      </c>
      <c r="C54" s="4" t="s">
        <v>13</v>
      </c>
      <c r="D54" s="4" t="s">
        <v>2524</v>
      </c>
      <c r="E54" s="10">
        <v>11000</v>
      </c>
      <c r="F54" s="10">
        <v>16000</v>
      </c>
      <c r="G54" s="6">
        <v>16</v>
      </c>
      <c r="H54" s="4" t="s">
        <v>461</v>
      </c>
      <c r="I54" s="4" t="s">
        <v>461</v>
      </c>
      <c r="J54" s="4" t="s">
        <v>461</v>
      </c>
      <c r="K54" s="4" t="s">
        <v>461</v>
      </c>
      <c r="L54" s="4" t="s">
        <v>461</v>
      </c>
      <c r="M54" s="4" t="s">
        <v>460</v>
      </c>
      <c r="N54" s="4" t="s">
        <v>460</v>
      </c>
      <c r="O54" s="4" t="s">
        <v>460</v>
      </c>
      <c r="P54" s="4" t="s">
        <v>460</v>
      </c>
      <c r="Q54" s="4" t="s">
        <v>461</v>
      </c>
      <c r="R54" s="4" t="s">
        <v>461</v>
      </c>
      <c r="S54" s="4" t="s">
        <v>461</v>
      </c>
    </row>
    <row r="55" spans="1:19" ht="15" thickBot="1" x14ac:dyDescent="0.35">
      <c r="A55" s="4" t="s">
        <v>3226</v>
      </c>
      <c r="B55" s="3" t="s">
        <v>77</v>
      </c>
      <c r="C55" s="4" t="s">
        <v>13</v>
      </c>
      <c r="D55" s="4" t="s">
        <v>2524</v>
      </c>
      <c r="E55" s="10">
        <v>22568</v>
      </c>
      <c r="F55" s="10">
        <v>30000</v>
      </c>
      <c r="G55" s="6">
        <v>28</v>
      </c>
      <c r="H55" s="4" t="s">
        <v>461</v>
      </c>
      <c r="I55" s="4" t="s">
        <v>461</v>
      </c>
      <c r="J55" s="4" t="s">
        <v>461</v>
      </c>
      <c r="K55" s="4" t="s">
        <v>461</v>
      </c>
      <c r="L55" s="4" t="s">
        <v>461</v>
      </c>
      <c r="M55" s="4" t="s">
        <v>461</v>
      </c>
      <c r="N55" s="4" t="s">
        <v>461</v>
      </c>
      <c r="O55" s="4" t="s">
        <v>461</v>
      </c>
      <c r="P55" s="4" t="s">
        <v>461</v>
      </c>
      <c r="Q55" s="4" t="s">
        <v>461</v>
      </c>
      <c r="R55" s="4" t="s">
        <v>461</v>
      </c>
      <c r="S55" s="4" t="s">
        <v>461</v>
      </c>
    </row>
    <row r="56" spans="1:19" ht="15" thickBot="1" x14ac:dyDescent="0.35">
      <c r="A56" s="4" t="s">
        <v>3227</v>
      </c>
      <c r="B56" s="3" t="s">
        <v>78</v>
      </c>
      <c r="C56" s="4" t="s">
        <v>13</v>
      </c>
      <c r="D56" s="4" t="s">
        <v>2524</v>
      </c>
      <c r="E56" s="10">
        <v>20800</v>
      </c>
      <c r="F56" s="10">
        <v>20800</v>
      </c>
      <c r="G56" s="6">
        <v>32</v>
      </c>
      <c r="H56" s="595" t="s">
        <v>2557</v>
      </c>
      <c r="I56" s="595" t="s">
        <v>2557</v>
      </c>
      <c r="J56" s="595" t="s">
        <v>2557</v>
      </c>
      <c r="K56" s="595" t="s">
        <v>2557</v>
      </c>
      <c r="L56" s="595" t="s">
        <v>2557</v>
      </c>
      <c r="M56" s="595" t="s">
        <v>2557</v>
      </c>
      <c r="N56" s="4" t="s">
        <v>460</v>
      </c>
      <c r="O56" s="595" t="s">
        <v>2557</v>
      </c>
      <c r="P56" s="595" t="s">
        <v>2557</v>
      </c>
      <c r="Q56" s="595" t="s">
        <v>2557</v>
      </c>
      <c r="R56" s="595" t="s">
        <v>2557</v>
      </c>
      <c r="S56" s="595" t="s">
        <v>2557</v>
      </c>
    </row>
    <row r="57" spans="1:19" ht="15" thickBot="1" x14ac:dyDescent="0.35">
      <c r="A57" s="4" t="s">
        <v>3228</v>
      </c>
      <c r="B57" s="3" t="s">
        <v>79</v>
      </c>
      <c r="C57" s="4" t="s">
        <v>13</v>
      </c>
      <c r="D57" s="4" t="s">
        <v>2524</v>
      </c>
      <c r="E57" s="10">
        <v>8400</v>
      </c>
      <c r="F57" s="10">
        <v>15000</v>
      </c>
      <c r="G57" s="6">
        <v>26</v>
      </c>
      <c r="H57" s="4" t="s">
        <v>461</v>
      </c>
      <c r="I57" s="4" t="s">
        <v>461</v>
      </c>
      <c r="J57" s="4" t="s">
        <v>461</v>
      </c>
      <c r="K57" s="4" t="s">
        <v>461</v>
      </c>
      <c r="L57" s="4" t="s">
        <v>460</v>
      </c>
      <c r="M57" s="4" t="s">
        <v>460</v>
      </c>
      <c r="N57" s="4" t="s">
        <v>460</v>
      </c>
      <c r="O57" s="4" t="s">
        <v>461</v>
      </c>
      <c r="P57" s="4" t="s">
        <v>460</v>
      </c>
      <c r="Q57" s="4" t="s">
        <v>461</v>
      </c>
      <c r="R57" s="4" t="s">
        <v>461</v>
      </c>
      <c r="S57" s="4" t="s">
        <v>461</v>
      </c>
    </row>
    <row r="58" spans="1:19" ht="15" thickBot="1" x14ac:dyDescent="0.35">
      <c r="A58" s="4" t="s">
        <v>3229</v>
      </c>
      <c r="B58" s="3" t="s">
        <v>80</v>
      </c>
      <c r="C58" s="4" t="s">
        <v>13</v>
      </c>
      <c r="D58" s="4" t="s">
        <v>927</v>
      </c>
      <c r="E58" s="10">
        <v>15750</v>
      </c>
      <c r="F58" s="10">
        <v>19269</v>
      </c>
      <c r="G58" s="6">
        <v>25</v>
      </c>
      <c r="H58" s="4" t="s">
        <v>461</v>
      </c>
      <c r="I58" s="4" t="s">
        <v>461</v>
      </c>
      <c r="J58" s="4" t="s">
        <v>461</v>
      </c>
      <c r="K58" s="4" t="s">
        <v>461</v>
      </c>
      <c r="L58" s="4" t="s">
        <v>461</v>
      </c>
      <c r="M58" s="4" t="s">
        <v>461</v>
      </c>
      <c r="N58" s="4" t="s">
        <v>461</v>
      </c>
      <c r="O58" s="4" t="s">
        <v>460</v>
      </c>
      <c r="P58" s="4" t="s">
        <v>461</v>
      </c>
      <c r="Q58" s="4" t="s">
        <v>461</v>
      </c>
      <c r="R58" s="4" t="s">
        <v>461</v>
      </c>
      <c r="S58" s="4" t="s">
        <v>461</v>
      </c>
    </row>
    <row r="59" spans="1:19" ht="15" thickBot="1" x14ac:dyDescent="0.35">
      <c r="A59" s="4" t="s">
        <v>3230</v>
      </c>
      <c r="B59" s="3" t="s">
        <v>81</v>
      </c>
      <c r="C59" s="4" t="s">
        <v>13</v>
      </c>
      <c r="D59" s="4" t="s">
        <v>2525</v>
      </c>
      <c r="E59" s="10">
        <v>38266</v>
      </c>
      <c r="F59" s="10">
        <v>39766</v>
      </c>
      <c r="G59" s="6">
        <v>40</v>
      </c>
      <c r="H59" s="4" t="s">
        <v>461</v>
      </c>
      <c r="I59" s="4" t="s">
        <v>461</v>
      </c>
      <c r="J59" s="4" t="s">
        <v>461</v>
      </c>
      <c r="K59" s="4" t="s">
        <v>461</v>
      </c>
      <c r="L59" s="4" t="s">
        <v>461</v>
      </c>
      <c r="M59" s="4" t="s">
        <v>461</v>
      </c>
      <c r="N59" s="4" t="s">
        <v>461</v>
      </c>
      <c r="O59" s="4" t="s">
        <v>460</v>
      </c>
      <c r="P59" s="4" t="s">
        <v>461</v>
      </c>
      <c r="Q59" s="4" t="s">
        <v>460</v>
      </c>
      <c r="R59" s="4" t="s">
        <v>461</v>
      </c>
      <c r="S59" s="4" t="s">
        <v>461</v>
      </c>
    </row>
    <row r="60" spans="1:19" ht="15" thickBot="1" x14ac:dyDescent="0.35">
      <c r="A60" s="4" t="s">
        <v>3231</v>
      </c>
      <c r="B60" s="3" t="s">
        <v>82</v>
      </c>
      <c r="C60" s="4" t="s">
        <v>13</v>
      </c>
      <c r="D60" s="4" t="s">
        <v>927</v>
      </c>
      <c r="E60" s="10">
        <v>12220</v>
      </c>
      <c r="F60" s="10">
        <v>18330</v>
      </c>
      <c r="G60" s="6">
        <v>22</v>
      </c>
      <c r="H60" s="4" t="s">
        <v>461</v>
      </c>
      <c r="I60" s="4" t="s">
        <v>461</v>
      </c>
      <c r="J60" s="4" t="s">
        <v>461</v>
      </c>
      <c r="K60" s="4" t="s">
        <v>461</v>
      </c>
      <c r="L60" s="4" t="s">
        <v>460</v>
      </c>
      <c r="M60" s="4" t="s">
        <v>461</v>
      </c>
      <c r="N60" s="4" t="s">
        <v>461</v>
      </c>
      <c r="O60" s="4" t="s">
        <v>461</v>
      </c>
      <c r="P60" s="4" t="s">
        <v>460</v>
      </c>
      <c r="Q60" s="4" t="s">
        <v>461</v>
      </c>
      <c r="R60" s="4" t="s">
        <v>461</v>
      </c>
      <c r="S60" s="4" t="s">
        <v>461</v>
      </c>
    </row>
    <row r="61" spans="1:19" ht="15" thickBot="1" x14ac:dyDescent="0.35">
      <c r="A61" s="4" t="s">
        <v>3232</v>
      </c>
      <c r="B61" s="3" t="s">
        <v>83</v>
      </c>
      <c r="C61" s="4" t="s">
        <v>13</v>
      </c>
      <c r="D61" s="4" t="s">
        <v>2524</v>
      </c>
      <c r="E61" s="10">
        <v>24500</v>
      </c>
      <c r="F61" s="10">
        <v>26700</v>
      </c>
      <c r="G61" s="6">
        <v>35</v>
      </c>
      <c r="H61" s="4" t="s">
        <v>461</v>
      </c>
      <c r="I61" s="4" t="s">
        <v>461</v>
      </c>
      <c r="J61" s="4" t="s">
        <v>461</v>
      </c>
      <c r="K61" s="4" t="s">
        <v>461</v>
      </c>
      <c r="L61" s="4" t="s">
        <v>461</v>
      </c>
      <c r="M61" s="4" t="s">
        <v>461</v>
      </c>
      <c r="N61" s="4" t="s">
        <v>460</v>
      </c>
      <c r="O61" s="4" t="s">
        <v>461</v>
      </c>
      <c r="P61" s="4" t="s">
        <v>461</v>
      </c>
      <c r="Q61" s="4" t="s">
        <v>461</v>
      </c>
      <c r="R61" s="4" t="s">
        <v>461</v>
      </c>
      <c r="S61" s="4" t="s">
        <v>461</v>
      </c>
    </row>
    <row r="62" spans="1:19" ht="15" thickBot="1" x14ac:dyDescent="0.35">
      <c r="A62" s="4" t="s">
        <v>3233</v>
      </c>
      <c r="B62" s="3" t="s">
        <v>84</v>
      </c>
      <c r="C62" s="4" t="s">
        <v>13</v>
      </c>
      <c r="D62" s="4" t="s">
        <v>927</v>
      </c>
      <c r="E62" s="10">
        <v>17000</v>
      </c>
      <c r="F62" s="10">
        <v>19000</v>
      </c>
      <c r="G62" s="6">
        <v>27</v>
      </c>
      <c r="H62" s="595" t="s">
        <v>2557</v>
      </c>
      <c r="I62" s="595" t="s">
        <v>2557</v>
      </c>
      <c r="J62" s="595" t="s">
        <v>2557</v>
      </c>
      <c r="K62" s="595" t="s">
        <v>2557</v>
      </c>
      <c r="L62" s="595" t="s">
        <v>2557</v>
      </c>
      <c r="M62" s="595" t="s">
        <v>2557</v>
      </c>
      <c r="N62" s="595" t="s">
        <v>2557</v>
      </c>
      <c r="O62" s="595" t="s">
        <v>2557</v>
      </c>
      <c r="P62" s="595" t="s">
        <v>2557</v>
      </c>
      <c r="Q62" s="595" t="s">
        <v>2557</v>
      </c>
      <c r="R62" s="595" t="s">
        <v>2557</v>
      </c>
      <c r="S62" s="595" t="s">
        <v>2557</v>
      </c>
    </row>
    <row r="63" spans="1:19" ht="15" thickBot="1" x14ac:dyDescent="0.35">
      <c r="A63" s="4" t="s">
        <v>3234</v>
      </c>
      <c r="B63" s="3" t="s">
        <v>85</v>
      </c>
      <c r="C63" s="4" t="s">
        <v>13</v>
      </c>
      <c r="D63" s="4" t="s">
        <v>927</v>
      </c>
      <c r="E63" s="10">
        <v>16875</v>
      </c>
      <c r="F63" s="10">
        <v>20000</v>
      </c>
      <c r="G63" s="6">
        <v>40</v>
      </c>
      <c r="H63" s="4" t="s">
        <v>461</v>
      </c>
      <c r="I63" s="4" t="s">
        <v>461</v>
      </c>
      <c r="J63" s="4" t="s">
        <v>461</v>
      </c>
      <c r="K63" s="4" t="s">
        <v>461</v>
      </c>
      <c r="L63" s="4" t="s">
        <v>461</v>
      </c>
      <c r="M63" s="4" t="s">
        <v>461</v>
      </c>
      <c r="N63" s="4" t="s">
        <v>460</v>
      </c>
      <c r="O63" s="4" t="s">
        <v>461</v>
      </c>
      <c r="P63" s="4" t="s">
        <v>460</v>
      </c>
      <c r="Q63" s="4" t="s">
        <v>461</v>
      </c>
      <c r="R63" s="4" t="s">
        <v>461</v>
      </c>
      <c r="S63" s="4" t="s">
        <v>461</v>
      </c>
    </row>
    <row r="64" spans="1:19" ht="15" thickBot="1" x14ac:dyDescent="0.35">
      <c r="A64" s="4" t="s">
        <v>3235</v>
      </c>
      <c r="B64" s="3" t="s">
        <v>86</v>
      </c>
      <c r="C64" s="4" t="s">
        <v>13</v>
      </c>
      <c r="D64" s="4" t="s">
        <v>2524</v>
      </c>
      <c r="E64" s="10">
        <v>14500</v>
      </c>
      <c r="F64" s="10">
        <v>17000</v>
      </c>
      <c r="G64" s="6">
        <v>24</v>
      </c>
      <c r="H64" s="4" t="s">
        <v>461</v>
      </c>
      <c r="I64" s="4" t="s">
        <v>461</v>
      </c>
      <c r="J64" s="4" t="s">
        <v>461</v>
      </c>
      <c r="K64" s="4" t="s">
        <v>461</v>
      </c>
      <c r="L64" s="4" t="s">
        <v>461</v>
      </c>
      <c r="M64" s="4" t="s">
        <v>461</v>
      </c>
      <c r="N64" s="4" t="s">
        <v>461</v>
      </c>
      <c r="O64" s="4" t="s">
        <v>461</v>
      </c>
      <c r="P64" s="4" t="s">
        <v>460</v>
      </c>
      <c r="Q64" s="4" t="s">
        <v>461</v>
      </c>
      <c r="R64" s="4" t="s">
        <v>461</v>
      </c>
      <c r="S64" s="4" t="s">
        <v>461</v>
      </c>
    </row>
    <row r="65" spans="1:19" ht="15" thickBot="1" x14ac:dyDescent="0.35">
      <c r="A65" s="4" t="s">
        <v>3236</v>
      </c>
      <c r="B65" s="3" t="s">
        <v>87</v>
      </c>
      <c r="C65" s="4" t="s">
        <v>13</v>
      </c>
      <c r="D65" s="4" t="s">
        <v>2524</v>
      </c>
      <c r="E65" s="10">
        <v>12000</v>
      </c>
      <c r="F65" s="10">
        <v>14000</v>
      </c>
      <c r="G65" s="6">
        <v>25</v>
      </c>
      <c r="H65" s="4" t="s">
        <v>461</v>
      </c>
      <c r="I65" s="4" t="s">
        <v>461</v>
      </c>
      <c r="J65" s="4" t="s">
        <v>461</v>
      </c>
      <c r="K65" s="4" t="s">
        <v>461</v>
      </c>
      <c r="L65" s="4" t="s">
        <v>461</v>
      </c>
      <c r="M65" s="4" t="s">
        <v>461</v>
      </c>
      <c r="N65" s="4" t="s">
        <v>460</v>
      </c>
      <c r="O65" s="4" t="s">
        <v>461</v>
      </c>
      <c r="P65" s="4" t="s">
        <v>460</v>
      </c>
      <c r="Q65" s="4" t="s">
        <v>461</v>
      </c>
      <c r="R65" s="4" t="s">
        <v>461</v>
      </c>
      <c r="S65" s="4" t="s">
        <v>461</v>
      </c>
    </row>
    <row r="66" spans="1:19" ht="15" thickBot="1" x14ac:dyDescent="0.35">
      <c r="A66" s="4" t="s">
        <v>3237</v>
      </c>
      <c r="B66" s="3" t="s">
        <v>88</v>
      </c>
      <c r="C66" s="4" t="s">
        <v>13</v>
      </c>
      <c r="D66" s="4" t="s">
        <v>2524</v>
      </c>
      <c r="E66" s="10">
        <v>21687</v>
      </c>
      <c r="F66" s="10">
        <v>22000</v>
      </c>
      <c r="G66" s="6">
        <v>32</v>
      </c>
      <c r="H66" s="4" t="s">
        <v>461</v>
      </c>
      <c r="I66" s="4" t="s">
        <v>461</v>
      </c>
      <c r="J66" s="4" t="s">
        <v>461</v>
      </c>
      <c r="K66" s="4" t="s">
        <v>461</v>
      </c>
      <c r="L66" s="4" t="s">
        <v>461</v>
      </c>
      <c r="M66" s="4" t="s">
        <v>461</v>
      </c>
      <c r="N66" s="4" t="s">
        <v>461</v>
      </c>
      <c r="O66" s="4" t="s">
        <v>461</v>
      </c>
      <c r="P66" s="4" t="s">
        <v>461</v>
      </c>
      <c r="Q66" s="4" t="s">
        <v>461</v>
      </c>
      <c r="R66" s="4" t="s">
        <v>461</v>
      </c>
      <c r="S66" s="4" t="s">
        <v>461</v>
      </c>
    </row>
    <row r="67" spans="1:19" ht="15" thickBot="1" x14ac:dyDescent="0.35">
      <c r="A67" s="4" t="s">
        <v>3238</v>
      </c>
      <c r="B67" s="3" t="s">
        <v>89</v>
      </c>
      <c r="C67" s="4" t="s">
        <v>13</v>
      </c>
      <c r="D67" s="4" t="s">
        <v>927</v>
      </c>
      <c r="E67" s="10">
        <v>26695</v>
      </c>
      <c r="F67" s="10">
        <v>26695</v>
      </c>
      <c r="G67" s="6">
        <v>36</v>
      </c>
      <c r="H67" s="4" t="s">
        <v>460</v>
      </c>
      <c r="I67" s="4" t="s">
        <v>460</v>
      </c>
      <c r="J67" s="4" t="s">
        <v>460</v>
      </c>
      <c r="K67" s="4" t="s">
        <v>460</v>
      </c>
      <c r="L67" s="4" t="s">
        <v>460</v>
      </c>
      <c r="M67" s="4" t="s">
        <v>460</v>
      </c>
      <c r="N67" s="4" t="s">
        <v>460</v>
      </c>
      <c r="O67" s="4" t="s">
        <v>460</v>
      </c>
      <c r="P67" s="4" t="s">
        <v>460</v>
      </c>
      <c r="Q67" s="4" t="s">
        <v>460</v>
      </c>
      <c r="R67" s="4" t="s">
        <v>461</v>
      </c>
      <c r="S67" s="595" t="s">
        <v>2557</v>
      </c>
    </row>
    <row r="68" spans="1:19" ht="15" thickBot="1" x14ac:dyDescent="0.35">
      <c r="A68" s="4" t="s">
        <v>3239</v>
      </c>
      <c r="B68" s="3" t="s">
        <v>90</v>
      </c>
      <c r="C68" s="4" t="s">
        <v>13</v>
      </c>
      <c r="D68" s="4" t="s">
        <v>927</v>
      </c>
      <c r="E68" s="10">
        <v>23660</v>
      </c>
      <c r="F68" s="10">
        <v>24215</v>
      </c>
      <c r="G68" s="6">
        <v>35</v>
      </c>
      <c r="H68" s="4" t="s">
        <v>461</v>
      </c>
      <c r="I68" s="4" t="s">
        <v>461</v>
      </c>
      <c r="J68" s="4" t="s">
        <v>461</v>
      </c>
      <c r="K68" s="4" t="s">
        <v>461</v>
      </c>
      <c r="L68" s="4" t="s">
        <v>461</v>
      </c>
      <c r="M68" s="4" t="s">
        <v>460</v>
      </c>
      <c r="N68" s="4" t="s">
        <v>460</v>
      </c>
      <c r="O68" s="4" t="s">
        <v>461</v>
      </c>
      <c r="P68" s="4" t="s">
        <v>460</v>
      </c>
      <c r="Q68" s="4" t="s">
        <v>461</v>
      </c>
      <c r="R68" s="4" t="s">
        <v>461</v>
      </c>
      <c r="S68" s="4" t="s">
        <v>461</v>
      </c>
    </row>
    <row r="69" spans="1:19" ht="15" thickBot="1" x14ac:dyDescent="0.35">
      <c r="A69" s="4" t="s">
        <v>3240</v>
      </c>
      <c r="B69" s="3" t="s">
        <v>93</v>
      </c>
      <c r="C69" s="4" t="s">
        <v>13</v>
      </c>
      <c r="D69" s="4" t="s">
        <v>2524</v>
      </c>
      <c r="E69" s="10">
        <v>10000</v>
      </c>
      <c r="F69" s="10">
        <v>15000</v>
      </c>
      <c r="G69" s="6">
        <v>15</v>
      </c>
      <c r="H69" s="4" t="s">
        <v>460</v>
      </c>
      <c r="I69" s="4" t="s">
        <v>460</v>
      </c>
      <c r="J69" s="4" t="s">
        <v>460</v>
      </c>
      <c r="K69" s="4" t="s">
        <v>460</v>
      </c>
      <c r="L69" s="4" t="s">
        <v>460</v>
      </c>
      <c r="M69" s="4" t="s">
        <v>460</v>
      </c>
      <c r="N69" s="4" t="s">
        <v>460</v>
      </c>
      <c r="O69" s="4" t="s">
        <v>460</v>
      </c>
      <c r="P69" s="4" t="s">
        <v>460</v>
      </c>
      <c r="Q69" s="4" t="s">
        <v>460</v>
      </c>
      <c r="R69" s="4" t="s">
        <v>461</v>
      </c>
      <c r="S69" s="4" t="s">
        <v>461</v>
      </c>
    </row>
    <row r="70" spans="1:19" ht="15" thickBot="1" x14ac:dyDescent="0.35">
      <c r="A70" s="4" t="s">
        <v>3241</v>
      </c>
      <c r="B70" s="3" t="s">
        <v>94</v>
      </c>
      <c r="C70" s="4" t="s">
        <v>13</v>
      </c>
      <c r="D70" s="4" t="s">
        <v>2524</v>
      </c>
      <c r="E70" s="10">
        <v>9174</v>
      </c>
      <c r="F70" s="10">
        <v>9174</v>
      </c>
      <c r="G70" s="6">
        <v>19</v>
      </c>
      <c r="H70" s="595" t="s">
        <v>2557</v>
      </c>
      <c r="I70" s="595" t="s">
        <v>2557</v>
      </c>
      <c r="J70" s="595" t="s">
        <v>2557</v>
      </c>
      <c r="K70" s="595" t="s">
        <v>2557</v>
      </c>
      <c r="L70" s="595" t="s">
        <v>2557</v>
      </c>
      <c r="M70" s="595" t="s">
        <v>2557</v>
      </c>
      <c r="N70" s="595" t="s">
        <v>2557</v>
      </c>
      <c r="O70" s="595" t="s">
        <v>2557</v>
      </c>
      <c r="P70" s="595" t="s">
        <v>2557</v>
      </c>
      <c r="Q70" s="595" t="s">
        <v>2557</v>
      </c>
      <c r="R70" s="595" t="s">
        <v>2557</v>
      </c>
      <c r="S70" s="595" t="s">
        <v>2557</v>
      </c>
    </row>
    <row r="71" spans="1:19" ht="15" thickBot="1" x14ac:dyDescent="0.35">
      <c r="A71" s="4" t="s">
        <v>3242</v>
      </c>
      <c r="B71" s="3" t="s">
        <v>95</v>
      </c>
      <c r="C71" s="4" t="s">
        <v>13</v>
      </c>
      <c r="D71" s="595" t="s">
        <v>2557</v>
      </c>
      <c r="E71" s="10">
        <v>19747</v>
      </c>
      <c r="F71" s="10">
        <v>20800</v>
      </c>
      <c r="G71" s="6">
        <v>31</v>
      </c>
      <c r="H71" s="4" t="s">
        <v>461</v>
      </c>
      <c r="I71" s="4" t="s">
        <v>461</v>
      </c>
      <c r="J71" s="4" t="s">
        <v>461</v>
      </c>
      <c r="K71" s="4" t="s">
        <v>461</v>
      </c>
      <c r="L71" s="4" t="s">
        <v>460</v>
      </c>
      <c r="M71" s="4" t="s">
        <v>461</v>
      </c>
      <c r="N71" s="4" t="s">
        <v>460</v>
      </c>
      <c r="O71" s="4" t="s">
        <v>460</v>
      </c>
      <c r="P71" s="4" t="s">
        <v>460</v>
      </c>
      <c r="Q71" s="4" t="s">
        <v>461</v>
      </c>
      <c r="R71" s="4" t="s">
        <v>461</v>
      </c>
      <c r="S71" s="4" t="s">
        <v>461</v>
      </c>
    </row>
    <row r="72" spans="1:19" ht="15" thickBot="1" x14ac:dyDescent="0.35">
      <c r="A72" s="4" t="s">
        <v>3243</v>
      </c>
      <c r="B72" s="3" t="s">
        <v>96</v>
      </c>
      <c r="C72" s="4" t="s">
        <v>13</v>
      </c>
      <c r="D72" s="4" t="s">
        <v>927</v>
      </c>
      <c r="E72" s="10">
        <v>11180</v>
      </c>
      <c r="F72" s="10">
        <v>17888</v>
      </c>
      <c r="G72" s="6">
        <v>20</v>
      </c>
      <c r="H72" s="4" t="s">
        <v>461</v>
      </c>
      <c r="I72" s="4" t="s">
        <v>461</v>
      </c>
      <c r="J72" s="4" t="s">
        <v>461</v>
      </c>
      <c r="K72" s="4" t="s">
        <v>461</v>
      </c>
      <c r="L72" s="4" t="s">
        <v>461</v>
      </c>
      <c r="M72" s="4" t="s">
        <v>461</v>
      </c>
      <c r="N72" s="4" t="s">
        <v>461</v>
      </c>
      <c r="O72" s="4" t="s">
        <v>461</v>
      </c>
      <c r="P72" s="4" t="s">
        <v>461</v>
      </c>
      <c r="Q72" s="4" t="s">
        <v>461</v>
      </c>
      <c r="R72" s="4" t="s">
        <v>461</v>
      </c>
      <c r="S72" s="4" t="s">
        <v>461</v>
      </c>
    </row>
    <row r="73" spans="1:19" ht="15" thickBot="1" x14ac:dyDescent="0.35">
      <c r="A73" s="4" t="s">
        <v>3244</v>
      </c>
      <c r="B73" s="3" t="s">
        <v>97</v>
      </c>
      <c r="C73" s="4" t="s">
        <v>13</v>
      </c>
      <c r="D73" s="595" t="s">
        <v>2557</v>
      </c>
      <c r="E73" s="10">
        <v>21840</v>
      </c>
      <c r="F73" s="10">
        <v>26208</v>
      </c>
      <c r="G73" s="6">
        <v>35</v>
      </c>
      <c r="H73" s="595" t="s">
        <v>2557</v>
      </c>
      <c r="I73" s="595" t="s">
        <v>2557</v>
      </c>
      <c r="J73" s="595" t="s">
        <v>2557</v>
      </c>
      <c r="K73" s="595" t="s">
        <v>2557</v>
      </c>
      <c r="L73" s="595" t="s">
        <v>2557</v>
      </c>
      <c r="M73" s="595" t="s">
        <v>2557</v>
      </c>
      <c r="N73" s="595" t="s">
        <v>2557</v>
      </c>
      <c r="O73" s="595" t="s">
        <v>2557</v>
      </c>
      <c r="P73" s="595" t="s">
        <v>2557</v>
      </c>
      <c r="Q73" s="595" t="s">
        <v>2557</v>
      </c>
      <c r="R73" s="595" t="s">
        <v>2557</v>
      </c>
      <c r="S73" s="595" t="s">
        <v>2557</v>
      </c>
    </row>
    <row r="74" spans="1:19" ht="15" thickBot="1" x14ac:dyDescent="0.35">
      <c r="B74" s="127" t="s">
        <v>2569</v>
      </c>
      <c r="C74" s="511"/>
      <c r="D74" s="592"/>
      <c r="E74" s="514" t="s">
        <v>2573</v>
      </c>
      <c r="F74" s="514"/>
      <c r="G74" s="517"/>
      <c r="H74" s="593">
        <v>0.22580645161290322</v>
      </c>
      <c r="I74" s="593">
        <v>0.16129032258064516</v>
      </c>
      <c r="J74" s="593">
        <v>0.12903225806451613</v>
      </c>
      <c r="K74" s="593">
        <v>0.17741935483870969</v>
      </c>
      <c r="L74" s="593">
        <v>0.25806451612903225</v>
      </c>
      <c r="M74" s="593">
        <v>0.46774193548387094</v>
      </c>
      <c r="N74" s="593">
        <v>0.66666666666666663</v>
      </c>
      <c r="O74" s="593">
        <v>0.45161290322580644</v>
      </c>
      <c r="P74" s="593">
        <v>0.67741935483870963</v>
      </c>
      <c r="Q74" s="593">
        <v>0.11290322580645161</v>
      </c>
      <c r="R74" s="593">
        <v>9.6774193548387094E-2</v>
      </c>
      <c r="S74" s="594">
        <v>0.11475409836065574</v>
      </c>
    </row>
    <row r="75" spans="1:19" ht="15" thickBot="1" x14ac:dyDescent="0.35">
      <c r="B75" s="590"/>
      <c r="C75" s="562"/>
      <c r="D75" s="562"/>
      <c r="E75" s="591"/>
      <c r="F75" s="591"/>
      <c r="G75" s="563"/>
      <c r="H75" s="562"/>
      <c r="I75" s="562"/>
      <c r="J75" s="562"/>
      <c r="K75" s="562"/>
      <c r="L75" s="562"/>
      <c r="M75" s="562"/>
      <c r="N75" s="562"/>
      <c r="O75" s="562"/>
      <c r="P75" s="562"/>
      <c r="Q75" s="562"/>
      <c r="R75" s="562"/>
      <c r="S75" s="562"/>
    </row>
    <row r="76" spans="1:19" ht="15" thickBot="1" x14ac:dyDescent="0.35">
      <c r="B76" s="3" t="s">
        <v>98</v>
      </c>
      <c r="C76" s="4" t="s">
        <v>99</v>
      </c>
      <c r="D76" s="4" t="s">
        <v>2523</v>
      </c>
      <c r="E76" s="10">
        <v>33000</v>
      </c>
      <c r="F76" s="10">
        <v>45000</v>
      </c>
      <c r="G76" s="6">
        <v>40</v>
      </c>
      <c r="H76" s="4" t="s">
        <v>461</v>
      </c>
      <c r="I76" s="4" t="s">
        <v>461</v>
      </c>
      <c r="J76" s="4" t="s">
        <v>461</v>
      </c>
      <c r="K76" s="4" t="s">
        <v>461</v>
      </c>
      <c r="L76" s="4" t="s">
        <v>461</v>
      </c>
      <c r="M76" s="4" t="s">
        <v>461</v>
      </c>
      <c r="N76" s="4" t="s">
        <v>461</v>
      </c>
      <c r="O76" s="4" t="s">
        <v>460</v>
      </c>
      <c r="P76" s="4" t="s">
        <v>460</v>
      </c>
      <c r="Q76" s="4" t="s">
        <v>461</v>
      </c>
      <c r="R76" s="4" t="s">
        <v>461</v>
      </c>
      <c r="S76" s="4" t="s">
        <v>461</v>
      </c>
    </row>
    <row r="77" spans="1:19" ht="15" thickBot="1" x14ac:dyDescent="0.35">
      <c r="A77" s="4" t="s">
        <v>3483</v>
      </c>
      <c r="B77" s="3" t="s">
        <v>100</v>
      </c>
      <c r="C77" s="4" t="s">
        <v>99</v>
      </c>
      <c r="D77" s="4" t="s">
        <v>2524</v>
      </c>
      <c r="E77" s="10">
        <v>35000</v>
      </c>
      <c r="F77" s="10">
        <v>42600</v>
      </c>
      <c r="G77" s="6">
        <v>40</v>
      </c>
      <c r="H77" s="4" t="s">
        <v>460</v>
      </c>
      <c r="I77" s="4" t="s">
        <v>460</v>
      </c>
      <c r="J77" s="4" t="s">
        <v>460</v>
      </c>
      <c r="K77" s="4" t="s">
        <v>461</v>
      </c>
      <c r="L77" s="4" t="s">
        <v>461</v>
      </c>
      <c r="M77" s="4" t="s">
        <v>460</v>
      </c>
      <c r="N77" s="4" t="s">
        <v>460</v>
      </c>
      <c r="O77" s="4" t="s">
        <v>460</v>
      </c>
      <c r="P77" s="4" t="s">
        <v>460</v>
      </c>
      <c r="Q77" s="4" t="s">
        <v>461</v>
      </c>
      <c r="R77" s="4" t="s">
        <v>461</v>
      </c>
      <c r="S77" s="4" t="s">
        <v>461</v>
      </c>
    </row>
    <row r="78" spans="1:19" ht="15" thickBot="1" x14ac:dyDescent="0.35">
      <c r="A78" s="4" t="s">
        <v>3484</v>
      </c>
      <c r="B78" s="3" t="s">
        <v>103</v>
      </c>
      <c r="C78" s="4" t="s">
        <v>99</v>
      </c>
      <c r="D78" s="4" t="s">
        <v>2523</v>
      </c>
      <c r="E78" s="10">
        <v>35000</v>
      </c>
      <c r="F78" s="10">
        <v>55000</v>
      </c>
      <c r="G78" s="6">
        <v>40</v>
      </c>
      <c r="H78" s="4" t="s">
        <v>461</v>
      </c>
      <c r="I78" s="4" t="s">
        <v>461</v>
      </c>
      <c r="J78" s="4" t="s">
        <v>461</v>
      </c>
      <c r="K78" s="4" t="s">
        <v>461</v>
      </c>
      <c r="L78" s="4" t="s">
        <v>461</v>
      </c>
      <c r="M78" s="4" t="s">
        <v>460</v>
      </c>
      <c r="N78" s="4" t="s">
        <v>460</v>
      </c>
      <c r="O78" s="4" t="s">
        <v>460</v>
      </c>
      <c r="P78" s="4" t="s">
        <v>460</v>
      </c>
      <c r="Q78" s="4" t="s">
        <v>460</v>
      </c>
      <c r="R78" s="4" t="s">
        <v>461</v>
      </c>
      <c r="S78" s="4" t="s">
        <v>461</v>
      </c>
    </row>
    <row r="79" spans="1:19" ht="15" thickBot="1" x14ac:dyDescent="0.35">
      <c r="A79" s="4" t="s">
        <v>3485</v>
      </c>
      <c r="B79" s="3" t="s">
        <v>104</v>
      </c>
      <c r="C79" s="4" t="s">
        <v>99</v>
      </c>
      <c r="D79" s="4" t="s">
        <v>927</v>
      </c>
      <c r="E79" s="10">
        <v>9880</v>
      </c>
      <c r="F79" s="10">
        <v>11011</v>
      </c>
      <c r="G79" s="6">
        <v>20</v>
      </c>
      <c r="H79" s="4" t="s">
        <v>461</v>
      </c>
      <c r="I79" s="4" t="s">
        <v>461</v>
      </c>
      <c r="J79" s="4" t="s">
        <v>461</v>
      </c>
      <c r="K79" s="4" t="s">
        <v>461</v>
      </c>
      <c r="L79" s="4" t="s">
        <v>461</v>
      </c>
      <c r="M79" s="4" t="s">
        <v>461</v>
      </c>
      <c r="N79" s="4" t="s">
        <v>461</v>
      </c>
      <c r="O79" s="4" t="s">
        <v>460</v>
      </c>
      <c r="P79" s="4" t="s">
        <v>461</v>
      </c>
      <c r="Q79" s="4" t="s">
        <v>461</v>
      </c>
      <c r="R79" s="4" t="s">
        <v>461</v>
      </c>
      <c r="S79" s="4" t="s">
        <v>461</v>
      </c>
    </row>
    <row r="80" spans="1:19" ht="15" thickBot="1" x14ac:dyDescent="0.35">
      <c r="A80" s="4" t="s">
        <v>3486</v>
      </c>
      <c r="B80" s="3" t="s">
        <v>105</v>
      </c>
      <c r="C80" s="4" t="s">
        <v>99</v>
      </c>
      <c r="D80" s="595" t="s">
        <v>2557</v>
      </c>
      <c r="E80" s="10">
        <v>32000</v>
      </c>
      <c r="F80" s="10">
        <v>50000</v>
      </c>
      <c r="G80" s="6">
        <v>40</v>
      </c>
      <c r="H80" s="4" t="s">
        <v>460</v>
      </c>
      <c r="I80" s="4" t="s">
        <v>460</v>
      </c>
      <c r="J80" s="4" t="s">
        <v>460</v>
      </c>
      <c r="K80" s="4" t="s">
        <v>460</v>
      </c>
      <c r="L80" s="4" t="s">
        <v>460</v>
      </c>
      <c r="M80" s="4" t="s">
        <v>461</v>
      </c>
      <c r="N80" s="4" t="s">
        <v>460</v>
      </c>
      <c r="O80" s="4" t="s">
        <v>461</v>
      </c>
      <c r="P80" s="4" t="s">
        <v>460</v>
      </c>
      <c r="Q80" s="4" t="s">
        <v>461</v>
      </c>
      <c r="R80" s="4" t="s">
        <v>461</v>
      </c>
      <c r="S80" s="4" t="s">
        <v>461</v>
      </c>
    </row>
    <row r="81" spans="1:19" ht="15" thickBot="1" x14ac:dyDescent="0.35">
      <c r="A81" s="4" t="s">
        <v>3487</v>
      </c>
      <c r="B81" s="3" t="s">
        <v>106</v>
      </c>
      <c r="C81" s="4" t="s">
        <v>99</v>
      </c>
      <c r="D81" s="4" t="s">
        <v>2524</v>
      </c>
      <c r="E81" s="10">
        <v>38168</v>
      </c>
      <c r="F81" s="10">
        <v>38168</v>
      </c>
      <c r="G81" s="6">
        <v>40</v>
      </c>
      <c r="H81" s="4" t="s">
        <v>461</v>
      </c>
      <c r="I81" s="4" t="s">
        <v>461</v>
      </c>
      <c r="J81" s="4" t="s">
        <v>461</v>
      </c>
      <c r="K81" s="4" t="s">
        <v>461</v>
      </c>
      <c r="L81" s="4" t="s">
        <v>461</v>
      </c>
      <c r="M81" s="4" t="s">
        <v>461</v>
      </c>
      <c r="N81" s="4" t="s">
        <v>460</v>
      </c>
      <c r="O81" s="4" t="s">
        <v>460</v>
      </c>
      <c r="P81" s="4" t="s">
        <v>460</v>
      </c>
      <c r="Q81" s="4" t="s">
        <v>461</v>
      </c>
      <c r="R81" s="4" t="s">
        <v>461</v>
      </c>
      <c r="S81" s="4" t="s">
        <v>461</v>
      </c>
    </row>
    <row r="82" spans="1:19" ht="15" thickBot="1" x14ac:dyDescent="0.35">
      <c r="A82" s="4" t="s">
        <v>3488</v>
      </c>
      <c r="B82" s="3" t="s">
        <v>107</v>
      </c>
      <c r="C82" s="4" t="s">
        <v>99</v>
      </c>
      <c r="D82" s="4" t="s">
        <v>2525</v>
      </c>
      <c r="E82" s="10">
        <v>46660</v>
      </c>
      <c r="F82" s="10">
        <v>46660</v>
      </c>
      <c r="G82" s="6">
        <v>40</v>
      </c>
      <c r="H82" s="4" t="s">
        <v>461</v>
      </c>
      <c r="I82" s="4" t="s">
        <v>461</v>
      </c>
      <c r="J82" s="4" t="s">
        <v>461</v>
      </c>
      <c r="K82" s="4" t="s">
        <v>461</v>
      </c>
      <c r="L82" s="4" t="s">
        <v>461</v>
      </c>
      <c r="M82" s="4" t="s">
        <v>461</v>
      </c>
      <c r="N82" s="4" t="s">
        <v>460</v>
      </c>
      <c r="O82" s="4" t="s">
        <v>460</v>
      </c>
      <c r="P82" s="4" t="s">
        <v>460</v>
      </c>
      <c r="Q82" s="4" t="s">
        <v>461</v>
      </c>
      <c r="R82" s="4" t="s">
        <v>461</v>
      </c>
      <c r="S82" s="4" t="s">
        <v>461</v>
      </c>
    </row>
    <row r="83" spans="1:19" ht="15" thickBot="1" x14ac:dyDescent="0.35">
      <c r="A83" s="4" t="s">
        <v>3489</v>
      </c>
      <c r="B83" s="3" t="s">
        <v>108</v>
      </c>
      <c r="C83" s="4" t="s">
        <v>99</v>
      </c>
      <c r="D83" s="4" t="s">
        <v>2524</v>
      </c>
      <c r="E83" s="10">
        <v>23000</v>
      </c>
      <c r="F83" s="10">
        <v>23000</v>
      </c>
      <c r="G83" s="6">
        <v>34</v>
      </c>
      <c r="H83" s="4" t="s">
        <v>461</v>
      </c>
      <c r="I83" s="4" t="s">
        <v>461</v>
      </c>
      <c r="J83" s="4" t="s">
        <v>461</v>
      </c>
      <c r="K83" s="4" t="s">
        <v>461</v>
      </c>
      <c r="L83" s="4" t="s">
        <v>460</v>
      </c>
      <c r="M83" s="4" t="s">
        <v>461</v>
      </c>
      <c r="N83" s="4" t="s">
        <v>460</v>
      </c>
      <c r="O83" s="4" t="s">
        <v>461</v>
      </c>
      <c r="P83" s="4" t="s">
        <v>460</v>
      </c>
      <c r="Q83" s="4" t="s">
        <v>461</v>
      </c>
      <c r="R83" s="4" t="s">
        <v>461</v>
      </c>
      <c r="S83" s="4" t="s">
        <v>461</v>
      </c>
    </row>
    <row r="84" spans="1:19" ht="15" thickBot="1" x14ac:dyDescent="0.35">
      <c r="A84" s="4" t="s">
        <v>3490</v>
      </c>
      <c r="B84" s="3" t="s">
        <v>109</v>
      </c>
      <c r="C84" s="4" t="s">
        <v>99</v>
      </c>
      <c r="D84" s="4" t="s">
        <v>2524</v>
      </c>
      <c r="E84" s="10">
        <v>20020</v>
      </c>
      <c r="F84" s="10">
        <v>21450</v>
      </c>
      <c r="G84" s="6">
        <v>28</v>
      </c>
      <c r="H84" s="4" t="s">
        <v>461</v>
      </c>
      <c r="I84" s="4" t="s">
        <v>461</v>
      </c>
      <c r="J84" s="4" t="s">
        <v>461</v>
      </c>
      <c r="K84" s="4" t="s">
        <v>461</v>
      </c>
      <c r="L84" s="4" t="s">
        <v>461</v>
      </c>
      <c r="M84" s="4" t="s">
        <v>461</v>
      </c>
      <c r="N84" s="4" t="s">
        <v>460</v>
      </c>
      <c r="O84" s="4" t="s">
        <v>461</v>
      </c>
      <c r="P84" s="4" t="s">
        <v>460</v>
      </c>
      <c r="Q84" s="4" t="s">
        <v>461</v>
      </c>
      <c r="R84" s="4" t="s">
        <v>461</v>
      </c>
      <c r="S84" s="4" t="s">
        <v>461</v>
      </c>
    </row>
    <row r="85" spans="1:19" ht="15" thickBot="1" x14ac:dyDescent="0.35">
      <c r="A85" s="4" t="s">
        <v>3491</v>
      </c>
      <c r="B85" s="3" t="s">
        <v>110</v>
      </c>
      <c r="C85" s="4" t="s">
        <v>99</v>
      </c>
      <c r="D85" s="4" t="s">
        <v>927</v>
      </c>
      <c r="E85" s="10">
        <v>31333</v>
      </c>
      <c r="F85" s="10">
        <v>31333</v>
      </c>
      <c r="G85" s="6">
        <v>37</v>
      </c>
      <c r="H85" s="4" t="s">
        <v>461</v>
      </c>
      <c r="I85" s="4" t="s">
        <v>461</v>
      </c>
      <c r="J85" s="4" t="s">
        <v>460</v>
      </c>
      <c r="K85" s="4" t="s">
        <v>461</v>
      </c>
      <c r="L85" s="4" t="s">
        <v>460</v>
      </c>
      <c r="M85" s="4" t="s">
        <v>460</v>
      </c>
      <c r="N85" s="4" t="s">
        <v>460</v>
      </c>
      <c r="O85" s="4" t="s">
        <v>460</v>
      </c>
      <c r="P85" s="4" t="s">
        <v>460</v>
      </c>
      <c r="Q85" s="595" t="s">
        <v>2557</v>
      </c>
      <c r="R85" s="595" t="s">
        <v>2557</v>
      </c>
      <c r="S85" s="595" t="s">
        <v>2557</v>
      </c>
    </row>
    <row r="86" spans="1:19" ht="15" thickBot="1" x14ac:dyDescent="0.35">
      <c r="A86" s="4" t="s">
        <v>3492</v>
      </c>
      <c r="B86" s="3" t="s">
        <v>111</v>
      </c>
      <c r="C86" s="4" t="s">
        <v>99</v>
      </c>
      <c r="D86" s="4" t="s">
        <v>2524</v>
      </c>
      <c r="E86" s="10">
        <v>30784</v>
      </c>
      <c r="F86" s="10">
        <v>38480</v>
      </c>
      <c r="G86" s="6">
        <v>39</v>
      </c>
      <c r="H86" s="4" t="s">
        <v>461</v>
      </c>
      <c r="I86" s="4" t="s">
        <v>461</v>
      </c>
      <c r="J86" s="4" t="s">
        <v>461</v>
      </c>
      <c r="K86" s="4" t="s">
        <v>461</v>
      </c>
      <c r="L86" s="4" t="s">
        <v>461</v>
      </c>
      <c r="M86" s="4" t="s">
        <v>461</v>
      </c>
      <c r="N86" s="4" t="s">
        <v>460</v>
      </c>
      <c r="O86" s="4" t="s">
        <v>461</v>
      </c>
      <c r="P86" s="4" t="s">
        <v>461</v>
      </c>
      <c r="Q86" s="4" t="s">
        <v>461</v>
      </c>
      <c r="R86" s="4" t="s">
        <v>461</v>
      </c>
      <c r="S86" s="4" t="s">
        <v>461</v>
      </c>
    </row>
    <row r="87" spans="1:19" ht="15" thickBot="1" x14ac:dyDescent="0.35">
      <c r="A87" s="4" t="s">
        <v>3493</v>
      </c>
      <c r="B87" s="3" t="s">
        <v>112</v>
      </c>
      <c r="C87" s="4" t="s">
        <v>99</v>
      </c>
      <c r="D87" s="4" t="s">
        <v>2524</v>
      </c>
      <c r="E87" s="10">
        <v>14820</v>
      </c>
      <c r="F87" s="10">
        <v>14820</v>
      </c>
      <c r="G87" s="6">
        <v>30</v>
      </c>
      <c r="H87" s="4" t="s">
        <v>461</v>
      </c>
      <c r="I87" s="4" t="s">
        <v>461</v>
      </c>
      <c r="J87" s="4" t="s">
        <v>461</v>
      </c>
      <c r="K87" s="4" t="s">
        <v>461</v>
      </c>
      <c r="L87" s="4" t="s">
        <v>461</v>
      </c>
      <c r="M87" s="4" t="s">
        <v>461</v>
      </c>
      <c r="N87" s="4" t="s">
        <v>460</v>
      </c>
      <c r="O87" s="4" t="s">
        <v>460</v>
      </c>
      <c r="P87" s="4" t="s">
        <v>460</v>
      </c>
      <c r="Q87" s="4" t="s">
        <v>461</v>
      </c>
      <c r="R87" s="4" t="s">
        <v>461</v>
      </c>
      <c r="S87" s="4" t="s">
        <v>461</v>
      </c>
    </row>
    <row r="88" spans="1:19" ht="15" thickBot="1" x14ac:dyDescent="0.35">
      <c r="A88" s="4" t="s">
        <v>3494</v>
      </c>
      <c r="B88" s="3" t="s">
        <v>113</v>
      </c>
      <c r="C88" s="4" t="s">
        <v>99</v>
      </c>
      <c r="D88" s="4" t="s">
        <v>2524</v>
      </c>
      <c r="E88" s="10">
        <v>40564</v>
      </c>
      <c r="F88" s="10">
        <v>40564</v>
      </c>
      <c r="G88" s="6">
        <v>37</v>
      </c>
      <c r="H88" s="4" t="s">
        <v>461</v>
      </c>
      <c r="I88" s="4" t="s">
        <v>461</v>
      </c>
      <c r="J88" s="4" t="s">
        <v>461</v>
      </c>
      <c r="K88" s="4" t="s">
        <v>461</v>
      </c>
      <c r="L88" s="4" t="s">
        <v>460</v>
      </c>
      <c r="M88" s="4" t="s">
        <v>460</v>
      </c>
      <c r="N88" s="4" t="s">
        <v>460</v>
      </c>
      <c r="O88" s="4" t="s">
        <v>461</v>
      </c>
      <c r="P88" s="4" t="s">
        <v>460</v>
      </c>
      <c r="Q88" s="4" t="s">
        <v>461</v>
      </c>
      <c r="R88" s="4" t="s">
        <v>461</v>
      </c>
      <c r="S88" s="4" t="s">
        <v>461</v>
      </c>
    </row>
    <row r="89" spans="1:19" ht="15" thickBot="1" x14ac:dyDescent="0.35">
      <c r="A89" s="4" t="s">
        <v>3495</v>
      </c>
      <c r="B89" s="3" t="s">
        <v>114</v>
      </c>
      <c r="C89" s="4" t="s">
        <v>99</v>
      </c>
      <c r="D89" s="4" t="s">
        <v>2524</v>
      </c>
      <c r="E89" s="10">
        <v>14196</v>
      </c>
      <c r="F89" s="10">
        <v>14196</v>
      </c>
      <c r="G89" s="6">
        <v>21</v>
      </c>
      <c r="H89" s="4" t="s">
        <v>461</v>
      </c>
      <c r="I89" s="4" t="s">
        <v>461</v>
      </c>
      <c r="J89" s="4" t="s">
        <v>461</v>
      </c>
      <c r="K89" s="4" t="s">
        <v>461</v>
      </c>
      <c r="L89" s="4" t="s">
        <v>461</v>
      </c>
      <c r="M89" s="4" t="s">
        <v>461</v>
      </c>
      <c r="N89" s="4" t="s">
        <v>461</v>
      </c>
      <c r="O89" s="4" t="s">
        <v>460</v>
      </c>
      <c r="P89" s="4" t="s">
        <v>461</v>
      </c>
      <c r="Q89" s="4" t="s">
        <v>461</v>
      </c>
      <c r="R89" s="4" t="s">
        <v>461</v>
      </c>
      <c r="S89" s="4" t="s">
        <v>461</v>
      </c>
    </row>
    <row r="90" spans="1:19" ht="15" thickBot="1" x14ac:dyDescent="0.35">
      <c r="A90" s="4" t="s">
        <v>3496</v>
      </c>
      <c r="B90" s="3" t="s">
        <v>115</v>
      </c>
      <c r="C90" s="4" t="s">
        <v>99</v>
      </c>
      <c r="D90" s="4" t="s">
        <v>2524</v>
      </c>
      <c r="E90" s="10">
        <v>35882</v>
      </c>
      <c r="F90" s="10">
        <v>36412</v>
      </c>
      <c r="G90" s="6">
        <v>40</v>
      </c>
      <c r="H90" s="4" t="s">
        <v>461</v>
      </c>
      <c r="I90" s="4" t="s">
        <v>461</v>
      </c>
      <c r="J90" s="4" t="s">
        <v>461</v>
      </c>
      <c r="K90" s="4" t="s">
        <v>461</v>
      </c>
      <c r="L90" s="4" t="s">
        <v>461</v>
      </c>
      <c r="M90" s="4" t="s">
        <v>460</v>
      </c>
      <c r="N90" s="4" t="s">
        <v>460</v>
      </c>
      <c r="O90" s="4" t="s">
        <v>460</v>
      </c>
      <c r="P90" s="4" t="s">
        <v>460</v>
      </c>
      <c r="Q90" s="4" t="s">
        <v>460</v>
      </c>
      <c r="R90" s="4" t="s">
        <v>461</v>
      </c>
      <c r="S90" s="4" t="s">
        <v>461</v>
      </c>
    </row>
    <row r="91" spans="1:19" ht="15" thickBot="1" x14ac:dyDescent="0.35">
      <c r="A91" s="4" t="s">
        <v>3497</v>
      </c>
      <c r="B91" s="3" t="s">
        <v>116</v>
      </c>
      <c r="C91" s="4" t="s">
        <v>99</v>
      </c>
      <c r="D91" s="4" t="s">
        <v>2524</v>
      </c>
      <c r="E91" s="10">
        <v>43342</v>
      </c>
      <c r="F91" s="10">
        <v>54184</v>
      </c>
      <c r="G91" s="6">
        <v>40</v>
      </c>
      <c r="H91" s="4" t="s">
        <v>460</v>
      </c>
      <c r="I91" s="4" t="s">
        <v>460</v>
      </c>
      <c r="J91" s="4" t="s">
        <v>460</v>
      </c>
      <c r="K91" s="4" t="s">
        <v>460</v>
      </c>
      <c r="L91" s="4" t="s">
        <v>460</v>
      </c>
      <c r="M91" s="4" t="s">
        <v>460</v>
      </c>
      <c r="N91" s="4" t="s">
        <v>460</v>
      </c>
      <c r="O91" s="4" t="s">
        <v>460</v>
      </c>
      <c r="P91" s="4" t="s">
        <v>460</v>
      </c>
      <c r="Q91" s="4" t="s">
        <v>460</v>
      </c>
      <c r="R91" s="4" t="s">
        <v>460</v>
      </c>
      <c r="S91" s="4" t="s">
        <v>460</v>
      </c>
    </row>
    <row r="92" spans="1:19" ht="15" thickBot="1" x14ac:dyDescent="0.35">
      <c r="A92" s="4" t="s">
        <v>3498</v>
      </c>
      <c r="B92" s="3" t="s">
        <v>117</v>
      </c>
      <c r="C92" s="4" t="s">
        <v>99</v>
      </c>
      <c r="D92" s="4" t="s">
        <v>927</v>
      </c>
      <c r="E92" s="10">
        <v>42765</v>
      </c>
      <c r="F92" s="10">
        <v>44900</v>
      </c>
      <c r="G92" s="6">
        <v>40</v>
      </c>
      <c r="H92" s="595" t="s">
        <v>2557</v>
      </c>
      <c r="I92" s="595" t="s">
        <v>2557</v>
      </c>
      <c r="J92" s="595" t="s">
        <v>2557</v>
      </c>
      <c r="K92" s="595" t="s">
        <v>2557</v>
      </c>
      <c r="L92" s="595" t="s">
        <v>2557</v>
      </c>
      <c r="M92" s="595" t="s">
        <v>2557</v>
      </c>
      <c r="N92" s="595" t="s">
        <v>2557</v>
      </c>
      <c r="O92" s="595" t="s">
        <v>2557</v>
      </c>
      <c r="P92" s="595" t="s">
        <v>2557</v>
      </c>
      <c r="Q92" s="595" t="s">
        <v>2557</v>
      </c>
      <c r="R92" s="595" t="s">
        <v>2557</v>
      </c>
      <c r="S92" s="595" t="s">
        <v>2557</v>
      </c>
    </row>
    <row r="93" spans="1:19" ht="15" thickBot="1" x14ac:dyDescent="0.35">
      <c r="A93" s="4" t="s">
        <v>3499</v>
      </c>
      <c r="B93" s="3" t="s">
        <v>118</v>
      </c>
      <c r="C93" s="4" t="s">
        <v>99</v>
      </c>
      <c r="D93" s="4" t="s">
        <v>2525</v>
      </c>
      <c r="E93" s="10">
        <v>16000</v>
      </c>
      <c r="F93" s="10">
        <v>32000</v>
      </c>
      <c r="G93" s="6">
        <v>40</v>
      </c>
      <c r="H93" s="4" t="s">
        <v>461</v>
      </c>
      <c r="I93" s="4" t="s">
        <v>461</v>
      </c>
      <c r="J93" s="4" t="s">
        <v>461</v>
      </c>
      <c r="K93" s="4" t="s">
        <v>461</v>
      </c>
      <c r="L93" s="4" t="s">
        <v>461</v>
      </c>
      <c r="M93" s="4" t="s">
        <v>460</v>
      </c>
      <c r="N93" s="4" t="s">
        <v>460</v>
      </c>
      <c r="O93" s="4" t="s">
        <v>461</v>
      </c>
      <c r="P93" s="4" t="s">
        <v>460</v>
      </c>
      <c r="Q93" s="4" t="s">
        <v>461</v>
      </c>
      <c r="R93" s="4" t="s">
        <v>461</v>
      </c>
      <c r="S93" s="4" t="s">
        <v>461</v>
      </c>
    </row>
    <row r="94" spans="1:19" ht="15" thickBot="1" x14ac:dyDescent="0.35">
      <c r="A94" s="4" t="s">
        <v>3500</v>
      </c>
      <c r="B94" s="3" t="s">
        <v>119</v>
      </c>
      <c r="C94" s="4" t="s">
        <v>99</v>
      </c>
      <c r="D94" s="4" t="s">
        <v>927</v>
      </c>
      <c r="E94" s="10">
        <v>19600</v>
      </c>
      <c r="F94" s="10">
        <v>35000</v>
      </c>
      <c r="G94" s="6">
        <v>25</v>
      </c>
      <c r="H94" s="4" t="s">
        <v>461</v>
      </c>
      <c r="I94" s="4" t="s">
        <v>461</v>
      </c>
      <c r="J94" s="4" t="s">
        <v>461</v>
      </c>
      <c r="K94" s="4" t="s">
        <v>461</v>
      </c>
      <c r="L94" s="4" t="s">
        <v>461</v>
      </c>
      <c r="M94" s="4" t="s">
        <v>461</v>
      </c>
      <c r="N94" s="4" t="s">
        <v>460</v>
      </c>
      <c r="O94" s="4" t="s">
        <v>461</v>
      </c>
      <c r="P94" s="4" t="s">
        <v>460</v>
      </c>
      <c r="Q94" s="4" t="s">
        <v>461</v>
      </c>
      <c r="R94" s="4" t="s">
        <v>461</v>
      </c>
      <c r="S94" s="4" t="s">
        <v>461</v>
      </c>
    </row>
    <row r="95" spans="1:19" ht="15" thickBot="1" x14ac:dyDescent="0.35">
      <c r="A95" s="4" t="s">
        <v>3501</v>
      </c>
      <c r="B95" s="3" t="s">
        <v>120</v>
      </c>
      <c r="C95" s="4" t="s">
        <v>99</v>
      </c>
      <c r="D95" s="4" t="s">
        <v>2523</v>
      </c>
      <c r="E95" s="10">
        <v>20000</v>
      </c>
      <c r="F95" s="10">
        <v>58569</v>
      </c>
      <c r="G95" s="6">
        <v>10</v>
      </c>
      <c r="H95" s="4" t="s">
        <v>460</v>
      </c>
      <c r="I95" s="4" t="s">
        <v>460</v>
      </c>
      <c r="J95" s="4" t="s">
        <v>460</v>
      </c>
      <c r="K95" s="4" t="s">
        <v>460</v>
      </c>
      <c r="L95" s="4" t="s">
        <v>460</v>
      </c>
      <c r="M95" s="4" t="s">
        <v>460</v>
      </c>
      <c r="N95" s="4" t="s">
        <v>460</v>
      </c>
      <c r="O95" s="4" t="s">
        <v>460</v>
      </c>
      <c r="P95" s="4" t="s">
        <v>460</v>
      </c>
      <c r="Q95" s="4" t="s">
        <v>460</v>
      </c>
      <c r="R95" s="4" t="s">
        <v>460</v>
      </c>
      <c r="S95" s="4" t="s">
        <v>461</v>
      </c>
    </row>
    <row r="96" spans="1:19" ht="15" thickBot="1" x14ac:dyDescent="0.35">
      <c r="A96" s="4" t="s">
        <v>3502</v>
      </c>
      <c r="B96" s="3" t="s">
        <v>121</v>
      </c>
      <c r="C96" s="4" t="s">
        <v>99</v>
      </c>
      <c r="D96" s="4" t="s">
        <v>2524</v>
      </c>
      <c r="E96" s="10">
        <v>25000</v>
      </c>
      <c r="F96" s="10">
        <v>50000</v>
      </c>
      <c r="G96" s="6">
        <v>40</v>
      </c>
      <c r="H96" s="4" t="s">
        <v>460</v>
      </c>
      <c r="I96" s="4" t="s">
        <v>460</v>
      </c>
      <c r="J96" s="4" t="s">
        <v>460</v>
      </c>
      <c r="K96" s="4" t="s">
        <v>460</v>
      </c>
      <c r="L96" s="4" t="s">
        <v>460</v>
      </c>
      <c r="M96" s="4" t="s">
        <v>460</v>
      </c>
      <c r="N96" s="4" t="s">
        <v>460</v>
      </c>
      <c r="O96" s="4" t="s">
        <v>460</v>
      </c>
      <c r="P96" s="4" t="s">
        <v>460</v>
      </c>
      <c r="Q96" s="4" t="s">
        <v>461</v>
      </c>
      <c r="R96" s="4" t="s">
        <v>460</v>
      </c>
      <c r="S96" s="4" t="s">
        <v>461</v>
      </c>
    </row>
    <row r="97" spans="1:19" ht="15" thickBot="1" x14ac:dyDescent="0.35">
      <c r="A97" s="4" t="s">
        <v>3503</v>
      </c>
      <c r="B97" s="3" t="s">
        <v>122</v>
      </c>
      <c r="C97" s="4" t="s">
        <v>99</v>
      </c>
      <c r="D97" s="4" t="s">
        <v>2524</v>
      </c>
      <c r="E97" s="10">
        <v>28000</v>
      </c>
      <c r="F97" s="10">
        <v>40000</v>
      </c>
      <c r="G97" s="6">
        <v>36</v>
      </c>
      <c r="H97" s="4" t="s">
        <v>460</v>
      </c>
      <c r="I97" s="4" t="s">
        <v>461</v>
      </c>
      <c r="J97" s="4" t="s">
        <v>461</v>
      </c>
      <c r="K97" s="4" t="s">
        <v>461</v>
      </c>
      <c r="L97" s="4" t="s">
        <v>461</v>
      </c>
      <c r="M97" s="4" t="s">
        <v>460</v>
      </c>
      <c r="N97" s="4" t="s">
        <v>460</v>
      </c>
      <c r="O97" s="4" t="s">
        <v>460</v>
      </c>
      <c r="P97" s="4" t="s">
        <v>460</v>
      </c>
      <c r="Q97" s="4" t="s">
        <v>461</v>
      </c>
      <c r="R97" s="4" t="s">
        <v>461</v>
      </c>
      <c r="S97" s="4" t="s">
        <v>461</v>
      </c>
    </row>
    <row r="98" spans="1:19" ht="15" thickBot="1" x14ac:dyDescent="0.35">
      <c r="A98" s="4" t="s">
        <v>3504</v>
      </c>
      <c r="B98" s="3" t="s">
        <v>123</v>
      </c>
      <c r="C98" s="4" t="s">
        <v>99</v>
      </c>
      <c r="D98" s="4" t="s">
        <v>927</v>
      </c>
      <c r="E98" s="10">
        <v>30000</v>
      </c>
      <c r="F98" s="10">
        <v>33063</v>
      </c>
      <c r="G98" s="6">
        <v>30</v>
      </c>
      <c r="H98" s="4" t="s">
        <v>461</v>
      </c>
      <c r="I98" s="4" t="s">
        <v>461</v>
      </c>
      <c r="J98" s="4" t="s">
        <v>461</v>
      </c>
      <c r="K98" s="4" t="s">
        <v>461</v>
      </c>
      <c r="L98" s="4" t="s">
        <v>461</v>
      </c>
      <c r="M98" s="4" t="s">
        <v>460</v>
      </c>
      <c r="N98" s="4" t="s">
        <v>460</v>
      </c>
      <c r="O98" s="4" t="s">
        <v>461</v>
      </c>
      <c r="P98" s="4" t="s">
        <v>460</v>
      </c>
      <c r="Q98" s="4" t="s">
        <v>461</v>
      </c>
      <c r="R98" s="4" t="s">
        <v>461</v>
      </c>
      <c r="S98" s="4" t="s">
        <v>461</v>
      </c>
    </row>
    <row r="99" spans="1:19" ht="15" thickBot="1" x14ac:dyDescent="0.35">
      <c r="A99" s="4" t="s">
        <v>3505</v>
      </c>
      <c r="B99" s="3" t="s">
        <v>124</v>
      </c>
      <c r="C99" s="4" t="s">
        <v>99</v>
      </c>
      <c r="D99" s="4" t="s">
        <v>2524</v>
      </c>
      <c r="E99" s="10">
        <v>20000</v>
      </c>
      <c r="F99" s="10">
        <v>30000</v>
      </c>
      <c r="G99" s="6">
        <v>40</v>
      </c>
      <c r="H99" s="4" t="s">
        <v>461</v>
      </c>
      <c r="I99" s="4" t="s">
        <v>461</v>
      </c>
      <c r="J99" s="4" t="s">
        <v>461</v>
      </c>
      <c r="K99" s="4" t="s">
        <v>461</v>
      </c>
      <c r="L99" s="4" t="s">
        <v>461</v>
      </c>
      <c r="M99" s="4" t="s">
        <v>460</v>
      </c>
      <c r="N99" s="4" t="s">
        <v>460</v>
      </c>
      <c r="O99" s="4" t="s">
        <v>461</v>
      </c>
      <c r="P99" s="4" t="s">
        <v>460</v>
      </c>
      <c r="Q99" s="4" t="s">
        <v>461</v>
      </c>
      <c r="R99" s="4" t="s">
        <v>461</v>
      </c>
      <c r="S99" s="4" t="s">
        <v>461</v>
      </c>
    </row>
    <row r="100" spans="1:19" ht="15" thickBot="1" x14ac:dyDescent="0.35">
      <c r="A100" s="4" t="s">
        <v>3506</v>
      </c>
      <c r="B100" s="3" t="s">
        <v>125</v>
      </c>
      <c r="C100" s="4" t="s">
        <v>99</v>
      </c>
      <c r="D100" s="4" t="s">
        <v>2525</v>
      </c>
      <c r="E100" s="10">
        <v>15000</v>
      </c>
      <c r="F100" s="10">
        <v>35000</v>
      </c>
      <c r="G100" s="6">
        <v>36</v>
      </c>
      <c r="H100" s="4" t="s">
        <v>461</v>
      </c>
      <c r="I100" s="4" t="s">
        <v>461</v>
      </c>
      <c r="J100" s="4" t="s">
        <v>461</v>
      </c>
      <c r="K100" s="4" t="s">
        <v>461</v>
      </c>
      <c r="L100" s="4" t="s">
        <v>461</v>
      </c>
      <c r="M100" s="4" t="s">
        <v>460</v>
      </c>
      <c r="N100" s="4" t="s">
        <v>460</v>
      </c>
      <c r="O100" s="4" t="s">
        <v>461</v>
      </c>
      <c r="P100" s="4" t="s">
        <v>460</v>
      </c>
      <c r="Q100" s="4" t="s">
        <v>461</v>
      </c>
      <c r="R100" s="4" t="s">
        <v>461</v>
      </c>
      <c r="S100" s="4" t="s">
        <v>461</v>
      </c>
    </row>
    <row r="101" spans="1:19" ht="15" thickBot="1" x14ac:dyDescent="0.35">
      <c r="A101" s="4" t="s">
        <v>3507</v>
      </c>
      <c r="B101" s="3" t="s">
        <v>126</v>
      </c>
      <c r="C101" s="4" t="s">
        <v>99</v>
      </c>
      <c r="D101" s="4" t="s">
        <v>2524</v>
      </c>
      <c r="E101" s="10">
        <v>14300</v>
      </c>
      <c r="F101" s="10">
        <v>14300</v>
      </c>
      <c r="G101" s="6">
        <v>25</v>
      </c>
      <c r="H101" s="595" t="s">
        <v>2557</v>
      </c>
      <c r="I101" s="595" t="s">
        <v>2557</v>
      </c>
      <c r="J101" s="595" t="s">
        <v>2557</v>
      </c>
      <c r="K101" s="595" t="s">
        <v>2557</v>
      </c>
      <c r="L101" s="595" t="s">
        <v>2557</v>
      </c>
      <c r="M101" s="595" t="s">
        <v>2557</v>
      </c>
      <c r="N101" s="4" t="s">
        <v>461</v>
      </c>
      <c r="O101" s="595" t="s">
        <v>2557</v>
      </c>
      <c r="P101" s="595" t="s">
        <v>2557</v>
      </c>
      <c r="Q101" s="595" t="s">
        <v>2557</v>
      </c>
      <c r="R101" s="595" t="s">
        <v>2557</v>
      </c>
      <c r="S101" s="595" t="s">
        <v>2557</v>
      </c>
    </row>
    <row r="102" spans="1:19" ht="15" thickBot="1" x14ac:dyDescent="0.35">
      <c r="A102" s="4" t="s">
        <v>3508</v>
      </c>
      <c r="B102" s="3" t="s">
        <v>127</v>
      </c>
      <c r="C102" s="4" t="s">
        <v>99</v>
      </c>
      <c r="D102" s="4" t="s">
        <v>2524</v>
      </c>
      <c r="E102" s="10">
        <v>28409</v>
      </c>
      <c r="F102" s="10">
        <v>30000</v>
      </c>
      <c r="G102" s="6">
        <v>38</v>
      </c>
      <c r="H102" s="4" t="s">
        <v>460</v>
      </c>
      <c r="I102" s="4" t="s">
        <v>461</v>
      </c>
      <c r="J102" s="4" t="s">
        <v>461</v>
      </c>
      <c r="K102" s="4" t="s">
        <v>460</v>
      </c>
      <c r="L102" s="4" t="s">
        <v>460</v>
      </c>
      <c r="M102" s="4" t="s">
        <v>460</v>
      </c>
      <c r="N102" s="4" t="s">
        <v>460</v>
      </c>
      <c r="O102" s="4" t="s">
        <v>460</v>
      </c>
      <c r="P102" s="4" t="s">
        <v>460</v>
      </c>
      <c r="Q102" s="4" t="s">
        <v>461</v>
      </c>
      <c r="R102" s="4" t="s">
        <v>461</v>
      </c>
      <c r="S102" s="4" t="s">
        <v>461</v>
      </c>
    </row>
    <row r="103" spans="1:19" ht="15" thickBot="1" x14ac:dyDescent="0.35">
      <c r="A103" s="4" t="s">
        <v>3509</v>
      </c>
      <c r="B103" s="3" t="s">
        <v>128</v>
      </c>
      <c r="C103" s="4" t="s">
        <v>99</v>
      </c>
      <c r="D103" s="4" t="s">
        <v>2524</v>
      </c>
      <c r="E103" s="10">
        <v>42000</v>
      </c>
      <c r="F103" s="10">
        <v>42000</v>
      </c>
      <c r="G103" s="6">
        <v>40</v>
      </c>
      <c r="H103" s="595" t="s">
        <v>2557</v>
      </c>
      <c r="I103" s="595" t="s">
        <v>2557</v>
      </c>
      <c r="J103" s="595" t="s">
        <v>2557</v>
      </c>
      <c r="K103" s="595" t="s">
        <v>2557</v>
      </c>
      <c r="L103" s="595" t="s">
        <v>2557</v>
      </c>
      <c r="M103" s="595" t="s">
        <v>2557</v>
      </c>
      <c r="N103" s="595" t="s">
        <v>2557</v>
      </c>
      <c r="O103" s="595" t="s">
        <v>2557</v>
      </c>
      <c r="P103" s="595" t="s">
        <v>2557</v>
      </c>
      <c r="Q103" s="595" t="s">
        <v>2557</v>
      </c>
      <c r="R103" s="595" t="s">
        <v>2557</v>
      </c>
      <c r="S103" s="595" t="s">
        <v>2557</v>
      </c>
    </row>
    <row r="104" spans="1:19" ht="15" thickBot="1" x14ac:dyDescent="0.35">
      <c r="A104" s="4" t="s">
        <v>3510</v>
      </c>
      <c r="B104" s="3" t="s">
        <v>129</v>
      </c>
      <c r="C104" s="4" t="s">
        <v>99</v>
      </c>
      <c r="D104" s="4" t="s">
        <v>2524</v>
      </c>
      <c r="E104" s="10">
        <v>18864</v>
      </c>
      <c r="F104" s="10">
        <v>18864</v>
      </c>
      <c r="G104" s="6">
        <v>30</v>
      </c>
      <c r="H104" s="4" t="s">
        <v>461</v>
      </c>
      <c r="I104" s="4" t="s">
        <v>461</v>
      </c>
      <c r="J104" s="4" t="s">
        <v>461</v>
      </c>
      <c r="K104" s="4" t="s">
        <v>460</v>
      </c>
      <c r="L104" s="4" t="s">
        <v>460</v>
      </c>
      <c r="M104" s="4" t="s">
        <v>460</v>
      </c>
      <c r="N104" s="4" t="s">
        <v>460</v>
      </c>
      <c r="O104" s="4" t="s">
        <v>461</v>
      </c>
      <c r="P104" s="4" t="s">
        <v>460</v>
      </c>
      <c r="Q104" s="4" t="s">
        <v>461</v>
      </c>
      <c r="R104" s="4" t="s">
        <v>461</v>
      </c>
      <c r="S104" s="4" t="s">
        <v>461</v>
      </c>
    </row>
    <row r="105" spans="1:19" ht="15" thickBot="1" x14ac:dyDescent="0.35">
      <c r="A105" s="4" t="s">
        <v>3511</v>
      </c>
      <c r="B105" s="3" t="s">
        <v>130</v>
      </c>
      <c r="C105" s="4" t="s">
        <v>99</v>
      </c>
      <c r="D105" s="4" t="s">
        <v>2524</v>
      </c>
      <c r="E105" s="10">
        <v>17000</v>
      </c>
      <c r="F105" s="10">
        <v>26000</v>
      </c>
      <c r="G105" s="6">
        <v>35</v>
      </c>
      <c r="H105" s="4" t="s">
        <v>461</v>
      </c>
      <c r="I105" s="4" t="s">
        <v>461</v>
      </c>
      <c r="J105" s="4" t="s">
        <v>461</v>
      </c>
      <c r="K105" s="4" t="s">
        <v>461</v>
      </c>
      <c r="L105" s="4" t="s">
        <v>460</v>
      </c>
      <c r="M105" s="4" t="s">
        <v>460</v>
      </c>
      <c r="N105" s="4" t="s">
        <v>461</v>
      </c>
      <c r="O105" s="4" t="s">
        <v>460</v>
      </c>
      <c r="P105" s="4" t="s">
        <v>461</v>
      </c>
      <c r="Q105" s="4" t="s">
        <v>461</v>
      </c>
      <c r="R105" s="4" t="s">
        <v>461</v>
      </c>
      <c r="S105" s="4" t="s">
        <v>461</v>
      </c>
    </row>
    <row r="106" spans="1:19" ht="15" thickBot="1" x14ac:dyDescent="0.35">
      <c r="A106" s="4" t="s">
        <v>3512</v>
      </c>
      <c r="B106" s="3" t="s">
        <v>131</v>
      </c>
      <c r="C106" s="4" t="s">
        <v>99</v>
      </c>
      <c r="D106" s="4" t="s">
        <v>2524</v>
      </c>
      <c r="E106" s="10">
        <v>25000</v>
      </c>
      <c r="F106" s="10">
        <v>28500</v>
      </c>
      <c r="G106" s="6">
        <v>40</v>
      </c>
      <c r="H106" s="4" t="s">
        <v>461</v>
      </c>
      <c r="I106" s="4" t="s">
        <v>461</v>
      </c>
      <c r="J106" s="4" t="s">
        <v>461</v>
      </c>
      <c r="K106" s="4" t="s">
        <v>461</v>
      </c>
      <c r="L106" s="4" t="s">
        <v>461</v>
      </c>
      <c r="M106" s="4" t="s">
        <v>460</v>
      </c>
      <c r="N106" s="4" t="s">
        <v>460</v>
      </c>
      <c r="O106" s="4" t="s">
        <v>461</v>
      </c>
      <c r="P106" s="4" t="s">
        <v>460</v>
      </c>
      <c r="Q106" s="4" t="s">
        <v>461</v>
      </c>
      <c r="R106" s="4" t="s">
        <v>461</v>
      </c>
      <c r="S106" s="4" t="s">
        <v>461</v>
      </c>
    </row>
    <row r="107" spans="1:19" ht="15" thickBot="1" x14ac:dyDescent="0.35">
      <c r="A107" s="4" t="s">
        <v>3513</v>
      </c>
      <c r="B107" s="3" t="s">
        <v>132</v>
      </c>
      <c r="C107" s="4" t="s">
        <v>99</v>
      </c>
      <c r="D107" s="595" t="s">
        <v>2557</v>
      </c>
      <c r="E107" s="595" t="s">
        <v>2557</v>
      </c>
      <c r="F107" s="10">
        <v>58000</v>
      </c>
      <c r="G107" s="595" t="s">
        <v>2557</v>
      </c>
      <c r="H107" s="595" t="s">
        <v>2557</v>
      </c>
      <c r="I107" s="4" t="s">
        <v>461</v>
      </c>
      <c r="J107" s="4" t="s">
        <v>461</v>
      </c>
      <c r="K107" s="595" t="s">
        <v>2557</v>
      </c>
      <c r="L107" s="595" t="s">
        <v>2557</v>
      </c>
      <c r="M107" s="595" t="s">
        <v>2557</v>
      </c>
      <c r="N107" s="595" t="s">
        <v>2557</v>
      </c>
      <c r="O107" s="595" t="s">
        <v>2557</v>
      </c>
      <c r="P107" s="595" t="s">
        <v>2557</v>
      </c>
      <c r="Q107" s="595" t="s">
        <v>2557</v>
      </c>
      <c r="R107" s="4" t="s">
        <v>461</v>
      </c>
      <c r="S107" s="595" t="s">
        <v>2557</v>
      </c>
    </row>
    <row r="108" spans="1:19" ht="15" thickBot="1" x14ac:dyDescent="0.35">
      <c r="A108" s="4" t="s">
        <v>3514</v>
      </c>
      <c r="B108" s="3" t="s">
        <v>133</v>
      </c>
      <c r="C108" s="4" t="s">
        <v>99</v>
      </c>
      <c r="D108" s="4" t="s">
        <v>2524</v>
      </c>
      <c r="E108" s="10">
        <v>38000</v>
      </c>
      <c r="F108" s="10">
        <v>45000</v>
      </c>
      <c r="G108" s="6">
        <v>40</v>
      </c>
      <c r="H108" s="4" t="s">
        <v>461</v>
      </c>
      <c r="I108" s="4" t="s">
        <v>460</v>
      </c>
      <c r="J108" s="4" t="s">
        <v>461</v>
      </c>
      <c r="K108" s="4" t="s">
        <v>461</v>
      </c>
      <c r="L108" s="4" t="s">
        <v>461</v>
      </c>
      <c r="M108" s="4" t="s">
        <v>460</v>
      </c>
      <c r="N108" s="4" t="s">
        <v>460</v>
      </c>
      <c r="O108" s="4" t="s">
        <v>461</v>
      </c>
      <c r="P108" s="4" t="s">
        <v>460</v>
      </c>
      <c r="Q108" s="4" t="s">
        <v>460</v>
      </c>
      <c r="R108" s="4" t="s">
        <v>461</v>
      </c>
      <c r="S108" s="4" t="s">
        <v>461</v>
      </c>
    </row>
    <row r="109" spans="1:19" ht="15" thickBot="1" x14ac:dyDescent="0.35">
      <c r="A109" s="4" t="s">
        <v>3515</v>
      </c>
      <c r="B109" s="3" t="s">
        <v>134</v>
      </c>
      <c r="C109" s="4" t="s">
        <v>99</v>
      </c>
      <c r="D109" s="4" t="s">
        <v>927</v>
      </c>
      <c r="E109" s="10">
        <v>23400</v>
      </c>
      <c r="F109" s="10">
        <v>29000</v>
      </c>
      <c r="G109" s="6">
        <v>30</v>
      </c>
      <c r="H109" s="4" t="s">
        <v>461</v>
      </c>
      <c r="I109" s="4" t="s">
        <v>461</v>
      </c>
      <c r="J109" s="4" t="s">
        <v>461</v>
      </c>
      <c r="K109" s="4" t="s">
        <v>461</v>
      </c>
      <c r="L109" s="4" t="s">
        <v>461</v>
      </c>
      <c r="M109" s="4" t="s">
        <v>461</v>
      </c>
      <c r="N109" s="4" t="s">
        <v>460</v>
      </c>
      <c r="O109" s="4" t="s">
        <v>461</v>
      </c>
      <c r="P109" s="4" t="s">
        <v>460</v>
      </c>
      <c r="Q109" s="4" t="s">
        <v>461</v>
      </c>
      <c r="R109" s="4" t="s">
        <v>461</v>
      </c>
      <c r="S109" s="4" t="s">
        <v>461</v>
      </c>
    </row>
    <row r="110" spans="1:19" ht="15" thickBot="1" x14ac:dyDescent="0.35">
      <c r="A110" s="4" t="s">
        <v>3516</v>
      </c>
      <c r="B110" s="3" t="s">
        <v>135</v>
      </c>
      <c r="C110" s="4" t="s">
        <v>99</v>
      </c>
      <c r="D110" s="4" t="s">
        <v>2524</v>
      </c>
      <c r="E110" s="10">
        <v>21800</v>
      </c>
      <c r="F110" s="10">
        <v>36000</v>
      </c>
      <c r="G110" s="6">
        <v>35</v>
      </c>
      <c r="H110" s="4" t="s">
        <v>461</v>
      </c>
      <c r="I110" s="4" t="s">
        <v>461</v>
      </c>
      <c r="J110" s="4" t="s">
        <v>461</v>
      </c>
      <c r="K110" s="4" t="s">
        <v>461</v>
      </c>
      <c r="L110" s="4" t="s">
        <v>461</v>
      </c>
      <c r="M110" s="4" t="s">
        <v>460</v>
      </c>
      <c r="N110" s="4" t="s">
        <v>460</v>
      </c>
      <c r="O110" s="4" t="s">
        <v>461</v>
      </c>
      <c r="P110" s="4" t="s">
        <v>460</v>
      </c>
      <c r="Q110" s="4" t="s">
        <v>461</v>
      </c>
      <c r="R110" s="4" t="s">
        <v>461</v>
      </c>
      <c r="S110" s="4" t="s">
        <v>461</v>
      </c>
    </row>
    <row r="111" spans="1:19" ht="15" thickBot="1" x14ac:dyDescent="0.35">
      <c r="A111" s="4" t="s">
        <v>3517</v>
      </c>
      <c r="B111" s="3" t="s">
        <v>136</v>
      </c>
      <c r="C111" s="4" t="s">
        <v>99</v>
      </c>
      <c r="D111" s="4" t="s">
        <v>2524</v>
      </c>
      <c r="E111" s="10">
        <v>9600</v>
      </c>
      <c r="F111" s="10">
        <v>11390</v>
      </c>
      <c r="G111" s="6">
        <v>20</v>
      </c>
      <c r="H111" s="4" t="s">
        <v>461</v>
      </c>
      <c r="I111" s="4" t="s">
        <v>461</v>
      </c>
      <c r="J111" s="4" t="s">
        <v>461</v>
      </c>
      <c r="K111" s="4" t="s">
        <v>461</v>
      </c>
      <c r="L111" s="4" t="s">
        <v>461</v>
      </c>
      <c r="M111" s="4" t="s">
        <v>460</v>
      </c>
      <c r="N111" s="4" t="s">
        <v>460</v>
      </c>
      <c r="O111" s="4" t="s">
        <v>461</v>
      </c>
      <c r="P111" s="4" t="s">
        <v>460</v>
      </c>
      <c r="Q111" s="4" t="s">
        <v>461</v>
      </c>
      <c r="R111" s="4" t="s">
        <v>461</v>
      </c>
      <c r="S111" s="4" t="s">
        <v>461</v>
      </c>
    </row>
    <row r="112" spans="1:19" ht="15" thickBot="1" x14ac:dyDescent="0.35">
      <c r="A112" s="4" t="s">
        <v>3518</v>
      </c>
      <c r="B112" s="3" t="s">
        <v>137</v>
      </c>
      <c r="C112" s="4" t="s">
        <v>99</v>
      </c>
      <c r="D112" s="4" t="s">
        <v>2524</v>
      </c>
      <c r="E112" s="10">
        <v>26026</v>
      </c>
      <c r="F112" s="10">
        <v>26026</v>
      </c>
      <c r="G112" s="6">
        <v>33</v>
      </c>
      <c r="H112" s="4" t="s">
        <v>461</v>
      </c>
      <c r="I112" s="4" t="s">
        <v>461</v>
      </c>
      <c r="J112" s="4" t="s">
        <v>461</v>
      </c>
      <c r="K112" s="4" t="s">
        <v>460</v>
      </c>
      <c r="L112" s="4" t="s">
        <v>460</v>
      </c>
      <c r="M112" s="4" t="s">
        <v>460</v>
      </c>
      <c r="N112" s="4" t="s">
        <v>460</v>
      </c>
      <c r="O112" s="4" t="s">
        <v>460</v>
      </c>
      <c r="P112" s="4" t="s">
        <v>460</v>
      </c>
      <c r="Q112" s="4" t="s">
        <v>461</v>
      </c>
      <c r="R112" s="4" t="s">
        <v>461</v>
      </c>
      <c r="S112" s="4" t="s">
        <v>461</v>
      </c>
    </row>
    <row r="113" spans="1:19" ht="15" thickBot="1" x14ac:dyDescent="0.35">
      <c r="A113" s="4" t="s">
        <v>3519</v>
      </c>
      <c r="B113" s="3" t="s">
        <v>138</v>
      </c>
      <c r="C113" s="4" t="s">
        <v>99</v>
      </c>
      <c r="D113" s="4" t="s">
        <v>2524</v>
      </c>
      <c r="E113" s="10">
        <v>24960</v>
      </c>
      <c r="F113" s="10">
        <v>32711</v>
      </c>
      <c r="G113" s="6">
        <v>41</v>
      </c>
      <c r="H113" s="4" t="s">
        <v>460</v>
      </c>
      <c r="I113" s="4" t="s">
        <v>460</v>
      </c>
      <c r="J113" s="4" t="s">
        <v>460</v>
      </c>
      <c r="K113" s="4" t="s">
        <v>461</v>
      </c>
      <c r="L113" s="4" t="s">
        <v>461</v>
      </c>
      <c r="M113" s="4" t="s">
        <v>460</v>
      </c>
      <c r="N113" s="4" t="s">
        <v>460</v>
      </c>
      <c r="O113" s="4" t="s">
        <v>461</v>
      </c>
      <c r="P113" s="4" t="s">
        <v>460</v>
      </c>
      <c r="Q113" s="4" t="s">
        <v>461</v>
      </c>
      <c r="R113" s="4" t="s">
        <v>461</v>
      </c>
      <c r="S113" s="4" t="s">
        <v>461</v>
      </c>
    </row>
    <row r="114" spans="1:19" ht="15" thickBot="1" x14ac:dyDescent="0.35">
      <c r="A114" s="4" t="s">
        <v>3520</v>
      </c>
      <c r="B114" s="3" t="s">
        <v>139</v>
      </c>
      <c r="C114" s="4" t="s">
        <v>99</v>
      </c>
      <c r="D114" s="4" t="s">
        <v>2524</v>
      </c>
      <c r="E114" s="10">
        <v>17000</v>
      </c>
      <c r="F114" s="10">
        <v>18928</v>
      </c>
      <c r="G114" s="6">
        <v>35</v>
      </c>
      <c r="H114" s="4" t="s">
        <v>461</v>
      </c>
      <c r="I114" s="4" t="s">
        <v>461</v>
      </c>
      <c r="J114" s="4" t="s">
        <v>461</v>
      </c>
      <c r="K114" s="4" t="s">
        <v>461</v>
      </c>
      <c r="L114" s="4" t="s">
        <v>461</v>
      </c>
      <c r="M114" s="4" t="s">
        <v>461</v>
      </c>
      <c r="N114" s="4" t="s">
        <v>461</v>
      </c>
      <c r="O114" s="4" t="s">
        <v>461</v>
      </c>
      <c r="P114" s="4" t="s">
        <v>461</v>
      </c>
      <c r="Q114" s="4" t="s">
        <v>461</v>
      </c>
      <c r="R114" s="4" t="s">
        <v>461</v>
      </c>
      <c r="S114" s="4" t="s">
        <v>461</v>
      </c>
    </row>
    <row r="115" spans="1:19" ht="15" thickBot="1" x14ac:dyDescent="0.35">
      <c r="A115" s="4" t="s">
        <v>3521</v>
      </c>
      <c r="B115" s="3" t="s">
        <v>140</v>
      </c>
      <c r="C115" s="4" t="s">
        <v>99</v>
      </c>
      <c r="D115" s="4" t="s">
        <v>2523</v>
      </c>
      <c r="E115" s="10">
        <v>38000</v>
      </c>
      <c r="F115" s="10">
        <v>38000</v>
      </c>
      <c r="G115" s="6">
        <v>38</v>
      </c>
      <c r="H115" s="4" t="s">
        <v>460</v>
      </c>
      <c r="I115" s="4" t="s">
        <v>461</v>
      </c>
      <c r="J115" s="4" t="s">
        <v>461</v>
      </c>
      <c r="K115" s="4" t="s">
        <v>461</v>
      </c>
      <c r="L115" s="4" t="s">
        <v>461</v>
      </c>
      <c r="M115" s="4" t="s">
        <v>460</v>
      </c>
      <c r="N115" s="4" t="s">
        <v>460</v>
      </c>
      <c r="O115" s="4" t="s">
        <v>460</v>
      </c>
      <c r="P115" s="4" t="s">
        <v>460</v>
      </c>
      <c r="Q115" s="4" t="s">
        <v>461</v>
      </c>
      <c r="R115" s="4" t="s">
        <v>461</v>
      </c>
      <c r="S115" s="4" t="s">
        <v>461</v>
      </c>
    </row>
    <row r="116" spans="1:19" ht="15" thickBot="1" x14ac:dyDescent="0.35">
      <c r="A116" s="4" t="s">
        <v>3522</v>
      </c>
      <c r="B116" s="3" t="s">
        <v>141</v>
      </c>
      <c r="C116" s="4" t="s">
        <v>99</v>
      </c>
      <c r="D116" s="4" t="s">
        <v>2524</v>
      </c>
      <c r="E116" s="10">
        <v>22900</v>
      </c>
      <c r="F116" s="10">
        <v>27040</v>
      </c>
      <c r="G116" s="6">
        <v>40</v>
      </c>
      <c r="H116" s="595" t="s">
        <v>2557</v>
      </c>
      <c r="I116" s="595" t="s">
        <v>2557</v>
      </c>
      <c r="J116" s="595" t="s">
        <v>2557</v>
      </c>
      <c r="K116" s="595" t="s">
        <v>2557</v>
      </c>
      <c r="L116" s="595" t="s">
        <v>2557</v>
      </c>
      <c r="M116" s="595" t="s">
        <v>2557</v>
      </c>
      <c r="N116" s="4" t="s">
        <v>460</v>
      </c>
      <c r="O116" s="595" t="s">
        <v>2557</v>
      </c>
      <c r="P116" s="4" t="s">
        <v>460</v>
      </c>
      <c r="Q116" s="595" t="s">
        <v>2557</v>
      </c>
      <c r="R116" s="595" t="s">
        <v>2557</v>
      </c>
      <c r="S116" s="595" t="s">
        <v>2557</v>
      </c>
    </row>
    <row r="117" spans="1:19" ht="15" thickBot="1" x14ac:dyDescent="0.35">
      <c r="A117" s="4" t="s">
        <v>3523</v>
      </c>
      <c r="B117" s="3" t="s">
        <v>142</v>
      </c>
      <c r="C117" s="4" t="s">
        <v>99</v>
      </c>
      <c r="D117" s="4" t="s">
        <v>927</v>
      </c>
      <c r="E117" s="10">
        <v>33692</v>
      </c>
      <c r="F117" s="10">
        <v>33692</v>
      </c>
      <c r="G117" s="6">
        <v>40</v>
      </c>
      <c r="H117" s="4" t="s">
        <v>461</v>
      </c>
      <c r="I117" s="4" t="s">
        <v>461</v>
      </c>
      <c r="J117" s="4" t="s">
        <v>461</v>
      </c>
      <c r="K117" s="4" t="s">
        <v>461</v>
      </c>
      <c r="L117" s="4" t="s">
        <v>461</v>
      </c>
      <c r="M117" s="4" t="s">
        <v>461</v>
      </c>
      <c r="N117" s="4" t="s">
        <v>461</v>
      </c>
      <c r="O117" s="4" t="s">
        <v>460</v>
      </c>
      <c r="P117" s="4" t="s">
        <v>460</v>
      </c>
      <c r="Q117" s="4" t="s">
        <v>461</v>
      </c>
      <c r="R117" s="4" t="s">
        <v>461</v>
      </c>
      <c r="S117" s="4" t="s">
        <v>461</v>
      </c>
    </row>
    <row r="118" spans="1:19" ht="15" thickBot="1" x14ac:dyDescent="0.35">
      <c r="A118" s="4" t="s">
        <v>3524</v>
      </c>
      <c r="B118" s="3" t="s">
        <v>143</v>
      </c>
      <c r="C118" s="4" t="s">
        <v>99</v>
      </c>
      <c r="D118" s="4" t="s">
        <v>2524</v>
      </c>
      <c r="E118" s="10">
        <v>26325</v>
      </c>
      <c r="F118" s="10">
        <v>31455</v>
      </c>
      <c r="G118" s="6">
        <v>38</v>
      </c>
      <c r="H118" s="4" t="s">
        <v>461</v>
      </c>
      <c r="I118" s="4" t="s">
        <v>460</v>
      </c>
      <c r="J118" s="4" t="s">
        <v>460</v>
      </c>
      <c r="K118" s="4" t="s">
        <v>460</v>
      </c>
      <c r="L118" s="4" t="s">
        <v>460</v>
      </c>
      <c r="M118" s="4" t="s">
        <v>460</v>
      </c>
      <c r="N118" s="4" t="s">
        <v>461</v>
      </c>
      <c r="O118" s="4" t="s">
        <v>460</v>
      </c>
      <c r="P118" s="4" t="s">
        <v>460</v>
      </c>
      <c r="Q118" s="4" t="s">
        <v>461</v>
      </c>
      <c r="R118" s="4" t="s">
        <v>460</v>
      </c>
      <c r="S118" s="4" t="s">
        <v>460</v>
      </c>
    </row>
    <row r="119" spans="1:19" ht="15" thickBot="1" x14ac:dyDescent="0.35">
      <c r="A119" s="4" t="s">
        <v>3525</v>
      </c>
      <c r="B119" s="3" t="s">
        <v>144</v>
      </c>
      <c r="C119" s="4" t="s">
        <v>99</v>
      </c>
      <c r="D119" s="4" t="s">
        <v>2524</v>
      </c>
      <c r="E119" s="10">
        <v>19050</v>
      </c>
      <c r="F119" s="10">
        <v>31459</v>
      </c>
      <c r="G119" s="6">
        <v>32</v>
      </c>
      <c r="H119" s="4" t="s">
        <v>461</v>
      </c>
      <c r="I119" s="4" t="s">
        <v>461</v>
      </c>
      <c r="J119" s="4" t="s">
        <v>461</v>
      </c>
      <c r="K119" s="4" t="s">
        <v>461</v>
      </c>
      <c r="L119" s="4" t="s">
        <v>461</v>
      </c>
      <c r="M119" s="4" t="s">
        <v>460</v>
      </c>
      <c r="N119" s="4" t="s">
        <v>460</v>
      </c>
      <c r="O119" s="4" t="s">
        <v>460</v>
      </c>
      <c r="P119" s="4" t="s">
        <v>460</v>
      </c>
      <c r="Q119" s="4" t="s">
        <v>461</v>
      </c>
      <c r="R119" s="4" t="s">
        <v>461</v>
      </c>
      <c r="S119" s="4" t="s">
        <v>461</v>
      </c>
    </row>
    <row r="120" spans="1:19" ht="15" thickBot="1" x14ac:dyDescent="0.35">
      <c r="A120" s="4" t="s">
        <v>3526</v>
      </c>
      <c r="B120" s="3" t="s">
        <v>145</v>
      </c>
      <c r="C120" s="4" t="s">
        <v>99</v>
      </c>
      <c r="D120" s="4" t="s">
        <v>927</v>
      </c>
      <c r="E120" s="10">
        <v>33633</v>
      </c>
      <c r="F120" s="10">
        <v>33633</v>
      </c>
      <c r="G120" s="6">
        <v>40</v>
      </c>
      <c r="H120" s="4" t="s">
        <v>460</v>
      </c>
      <c r="I120" s="4" t="s">
        <v>460</v>
      </c>
      <c r="J120" s="4" t="s">
        <v>461</v>
      </c>
      <c r="K120" s="4" t="s">
        <v>461</v>
      </c>
      <c r="L120" s="4" t="s">
        <v>461</v>
      </c>
      <c r="M120" s="4" t="s">
        <v>460</v>
      </c>
      <c r="N120" s="4" t="s">
        <v>460</v>
      </c>
      <c r="O120" s="4" t="s">
        <v>461</v>
      </c>
      <c r="P120" s="4" t="s">
        <v>460</v>
      </c>
      <c r="Q120" s="4" t="s">
        <v>461</v>
      </c>
      <c r="R120" s="4" t="s">
        <v>461</v>
      </c>
      <c r="S120" s="4" t="s">
        <v>460</v>
      </c>
    </row>
    <row r="121" spans="1:19" ht="15" thickBot="1" x14ac:dyDescent="0.35">
      <c r="A121" s="4" t="s">
        <v>3527</v>
      </c>
      <c r="B121" s="3" t="s">
        <v>146</v>
      </c>
      <c r="C121" s="4" t="s">
        <v>99</v>
      </c>
      <c r="D121" s="4" t="s">
        <v>2524</v>
      </c>
      <c r="E121" s="10">
        <v>35000</v>
      </c>
      <c r="F121" s="10">
        <v>42000</v>
      </c>
      <c r="G121" s="6">
        <v>45</v>
      </c>
      <c r="H121" s="4" t="s">
        <v>460</v>
      </c>
      <c r="I121" s="4" t="s">
        <v>460</v>
      </c>
      <c r="J121" s="4" t="s">
        <v>460</v>
      </c>
      <c r="K121" s="4" t="s">
        <v>461</v>
      </c>
      <c r="L121" s="4" t="s">
        <v>461</v>
      </c>
      <c r="M121" s="4" t="s">
        <v>460</v>
      </c>
      <c r="N121" s="4" t="s">
        <v>460</v>
      </c>
      <c r="O121" s="4" t="s">
        <v>460</v>
      </c>
      <c r="P121" s="4" t="s">
        <v>460</v>
      </c>
      <c r="Q121" s="4" t="s">
        <v>460</v>
      </c>
      <c r="R121" s="4" t="s">
        <v>461</v>
      </c>
      <c r="S121" s="4" t="s">
        <v>461</v>
      </c>
    </row>
    <row r="122" spans="1:19" ht="15" thickBot="1" x14ac:dyDescent="0.35">
      <c r="A122" s="4" t="s">
        <v>3528</v>
      </c>
      <c r="B122" s="3" t="s">
        <v>147</v>
      </c>
      <c r="C122" s="4" t="s">
        <v>99</v>
      </c>
      <c r="D122" s="4" t="s">
        <v>2524</v>
      </c>
      <c r="E122" s="10">
        <v>25000</v>
      </c>
      <c r="F122" s="10">
        <v>49000</v>
      </c>
      <c r="G122" s="6">
        <v>40</v>
      </c>
      <c r="H122" s="4" t="s">
        <v>460</v>
      </c>
      <c r="I122" s="4" t="s">
        <v>461</v>
      </c>
      <c r="J122" s="4" t="s">
        <v>461</v>
      </c>
      <c r="K122" s="4" t="s">
        <v>461</v>
      </c>
      <c r="L122" s="4" t="s">
        <v>461</v>
      </c>
      <c r="M122" s="4" t="s">
        <v>460</v>
      </c>
      <c r="N122" s="4" t="s">
        <v>460</v>
      </c>
      <c r="O122" s="4" t="s">
        <v>460</v>
      </c>
      <c r="P122" s="4" t="s">
        <v>460</v>
      </c>
      <c r="Q122" s="4" t="s">
        <v>461</v>
      </c>
      <c r="R122" s="4" t="s">
        <v>461</v>
      </c>
      <c r="S122" s="4" t="s">
        <v>460</v>
      </c>
    </row>
    <row r="123" spans="1:19" ht="15" thickBot="1" x14ac:dyDescent="0.35">
      <c r="A123" s="4" t="s">
        <v>3529</v>
      </c>
      <c r="B123" s="3" t="s">
        <v>148</v>
      </c>
      <c r="C123" s="4" t="s">
        <v>99</v>
      </c>
      <c r="D123" s="4" t="s">
        <v>927</v>
      </c>
      <c r="E123" s="10">
        <v>46200</v>
      </c>
      <c r="F123" s="10">
        <v>46200</v>
      </c>
      <c r="G123" s="6">
        <v>44</v>
      </c>
      <c r="H123" s="4" t="s">
        <v>461</v>
      </c>
      <c r="I123" s="4" t="s">
        <v>461</v>
      </c>
      <c r="J123" s="4" t="s">
        <v>461</v>
      </c>
      <c r="K123" s="4" t="s">
        <v>461</v>
      </c>
      <c r="L123" s="4" t="s">
        <v>461</v>
      </c>
      <c r="M123" s="4" t="s">
        <v>460</v>
      </c>
      <c r="N123" s="4" t="s">
        <v>460</v>
      </c>
      <c r="O123" s="4" t="s">
        <v>460</v>
      </c>
      <c r="P123" s="4" t="s">
        <v>460</v>
      </c>
      <c r="Q123" s="4" t="s">
        <v>461</v>
      </c>
      <c r="R123" s="4" t="s">
        <v>461</v>
      </c>
      <c r="S123" s="4" t="s">
        <v>461</v>
      </c>
    </row>
    <row r="124" spans="1:19" ht="15" thickBot="1" x14ac:dyDescent="0.35">
      <c r="A124" s="4" t="s">
        <v>3530</v>
      </c>
      <c r="B124" s="3" t="s">
        <v>149</v>
      </c>
      <c r="C124" s="4" t="s">
        <v>99</v>
      </c>
      <c r="D124" s="4" t="s">
        <v>927</v>
      </c>
      <c r="E124" s="10">
        <v>8320</v>
      </c>
      <c r="F124" s="10">
        <v>8640</v>
      </c>
      <c r="G124" s="6">
        <v>20</v>
      </c>
      <c r="H124" s="4" t="s">
        <v>461</v>
      </c>
      <c r="I124" s="4" t="s">
        <v>461</v>
      </c>
      <c r="J124" s="4" t="s">
        <v>461</v>
      </c>
      <c r="K124" s="4" t="s">
        <v>461</v>
      </c>
      <c r="L124" s="4" t="s">
        <v>461</v>
      </c>
      <c r="M124" s="4" t="s">
        <v>461</v>
      </c>
      <c r="N124" s="4" t="s">
        <v>460</v>
      </c>
      <c r="O124" s="4" t="s">
        <v>461</v>
      </c>
      <c r="P124" s="4" t="s">
        <v>460</v>
      </c>
      <c r="Q124" s="4" t="s">
        <v>461</v>
      </c>
      <c r="R124" s="4" t="s">
        <v>461</v>
      </c>
      <c r="S124" s="4" t="s">
        <v>461</v>
      </c>
    </row>
    <row r="125" spans="1:19" ht="15" thickBot="1" x14ac:dyDescent="0.35">
      <c r="A125" s="4" t="s">
        <v>3531</v>
      </c>
      <c r="B125" s="3" t="s">
        <v>150</v>
      </c>
      <c r="C125" s="4" t="s">
        <v>99</v>
      </c>
      <c r="D125" s="4" t="s">
        <v>927</v>
      </c>
      <c r="E125" s="10">
        <v>29500</v>
      </c>
      <c r="F125" s="10">
        <v>36800</v>
      </c>
      <c r="G125" s="6">
        <v>32</v>
      </c>
      <c r="H125" s="4" t="s">
        <v>461</v>
      </c>
      <c r="I125" s="4" t="s">
        <v>461</v>
      </c>
      <c r="J125" s="4" t="s">
        <v>461</v>
      </c>
      <c r="K125" s="4" t="s">
        <v>461</v>
      </c>
      <c r="L125" s="4" t="s">
        <v>461</v>
      </c>
      <c r="M125" s="4" t="s">
        <v>460</v>
      </c>
      <c r="N125" s="4" t="s">
        <v>460</v>
      </c>
      <c r="O125" s="4" t="s">
        <v>461</v>
      </c>
      <c r="P125" s="4" t="s">
        <v>460</v>
      </c>
      <c r="Q125" s="4" t="s">
        <v>461</v>
      </c>
      <c r="R125" s="4" t="s">
        <v>461</v>
      </c>
      <c r="S125" s="4" t="s">
        <v>461</v>
      </c>
    </row>
    <row r="126" spans="1:19" ht="15" thickBot="1" x14ac:dyDescent="0.35">
      <c r="A126" s="4" t="s">
        <v>3532</v>
      </c>
      <c r="B126" s="3" t="s">
        <v>151</v>
      </c>
      <c r="C126" s="4" t="s">
        <v>99</v>
      </c>
      <c r="D126" s="4" t="s">
        <v>927</v>
      </c>
      <c r="E126" s="10">
        <v>28080</v>
      </c>
      <c r="F126" s="10">
        <v>28080</v>
      </c>
      <c r="G126" s="6">
        <v>30</v>
      </c>
      <c r="H126" s="595" t="s">
        <v>2557</v>
      </c>
      <c r="I126" s="595" t="s">
        <v>2557</v>
      </c>
      <c r="J126" s="595" t="s">
        <v>2557</v>
      </c>
      <c r="K126" s="595" t="s">
        <v>2557</v>
      </c>
      <c r="L126" s="595" t="s">
        <v>2557</v>
      </c>
      <c r="M126" s="595" t="s">
        <v>2557</v>
      </c>
      <c r="N126" s="595" t="s">
        <v>2557</v>
      </c>
      <c r="O126" s="595" t="s">
        <v>2557</v>
      </c>
      <c r="P126" s="595" t="s">
        <v>2557</v>
      </c>
      <c r="Q126" s="595" t="s">
        <v>2557</v>
      </c>
      <c r="R126" s="595" t="s">
        <v>2557</v>
      </c>
      <c r="S126" s="595" t="s">
        <v>2557</v>
      </c>
    </row>
    <row r="127" spans="1:19" ht="15" thickBot="1" x14ac:dyDescent="0.35">
      <c r="A127" s="4" t="s">
        <v>3533</v>
      </c>
      <c r="B127" s="3" t="s">
        <v>152</v>
      </c>
      <c r="C127" s="4" t="s">
        <v>99</v>
      </c>
      <c r="D127" s="4" t="s">
        <v>2524</v>
      </c>
      <c r="E127" s="10">
        <v>22300</v>
      </c>
      <c r="F127" s="10">
        <v>23000</v>
      </c>
      <c r="G127" s="6">
        <v>40</v>
      </c>
      <c r="H127" s="4" t="s">
        <v>461</v>
      </c>
      <c r="I127" s="4" t="s">
        <v>461</v>
      </c>
      <c r="J127" s="4" t="s">
        <v>461</v>
      </c>
      <c r="K127" s="4" t="s">
        <v>461</v>
      </c>
      <c r="L127" s="4" t="s">
        <v>460</v>
      </c>
      <c r="M127" s="4" t="s">
        <v>460</v>
      </c>
      <c r="N127" s="4" t="s">
        <v>460</v>
      </c>
      <c r="O127" s="4" t="s">
        <v>461</v>
      </c>
      <c r="P127" s="4" t="s">
        <v>460</v>
      </c>
      <c r="Q127" s="4" t="s">
        <v>461</v>
      </c>
      <c r="R127" s="4" t="s">
        <v>461</v>
      </c>
      <c r="S127" s="4" t="s">
        <v>461</v>
      </c>
    </row>
    <row r="128" spans="1:19" ht="15" thickBot="1" x14ac:dyDescent="0.35">
      <c r="A128" s="4" t="s">
        <v>3534</v>
      </c>
      <c r="B128" s="3" t="s">
        <v>153</v>
      </c>
      <c r="C128" s="4" t="s">
        <v>99</v>
      </c>
      <c r="D128" s="4" t="s">
        <v>927</v>
      </c>
      <c r="E128" s="10">
        <v>51362</v>
      </c>
      <c r="F128" s="10">
        <v>51362</v>
      </c>
      <c r="G128" s="6">
        <v>40</v>
      </c>
      <c r="H128" s="4" t="s">
        <v>461</v>
      </c>
      <c r="I128" s="4" t="s">
        <v>461</v>
      </c>
      <c r="J128" s="4" t="s">
        <v>461</v>
      </c>
      <c r="K128" s="4" t="s">
        <v>460</v>
      </c>
      <c r="L128" s="4" t="s">
        <v>460</v>
      </c>
      <c r="M128" s="4" t="s">
        <v>460</v>
      </c>
      <c r="N128" s="4" t="s">
        <v>460</v>
      </c>
      <c r="O128" s="4" t="s">
        <v>460</v>
      </c>
      <c r="P128" s="4" t="s">
        <v>460</v>
      </c>
      <c r="Q128" s="4" t="s">
        <v>460</v>
      </c>
      <c r="R128" s="4" t="s">
        <v>461</v>
      </c>
      <c r="S128" s="4" t="s">
        <v>461</v>
      </c>
    </row>
    <row r="129" spans="1:19" ht="15" thickBot="1" x14ac:dyDescent="0.35">
      <c r="A129" s="4" t="s">
        <v>3535</v>
      </c>
      <c r="B129" s="3" t="s">
        <v>154</v>
      </c>
      <c r="C129" s="4" t="s">
        <v>99</v>
      </c>
      <c r="D129" s="4" t="s">
        <v>2524</v>
      </c>
      <c r="E129" s="10">
        <v>18000</v>
      </c>
      <c r="F129" s="10">
        <v>23000</v>
      </c>
      <c r="G129" s="6">
        <v>26</v>
      </c>
      <c r="H129" s="4" t="s">
        <v>461</v>
      </c>
      <c r="I129" s="4" t="s">
        <v>461</v>
      </c>
      <c r="J129" s="4" t="s">
        <v>461</v>
      </c>
      <c r="K129" s="4" t="s">
        <v>461</v>
      </c>
      <c r="L129" s="4" t="s">
        <v>461</v>
      </c>
      <c r="M129" s="4" t="s">
        <v>460</v>
      </c>
      <c r="N129" s="4" t="s">
        <v>460</v>
      </c>
      <c r="O129" s="4" t="s">
        <v>460</v>
      </c>
      <c r="P129" s="4" t="s">
        <v>460</v>
      </c>
      <c r="Q129" s="4" t="s">
        <v>461</v>
      </c>
      <c r="R129" s="4" t="s">
        <v>461</v>
      </c>
      <c r="S129" s="4" t="s">
        <v>461</v>
      </c>
    </row>
    <row r="130" spans="1:19" ht="15" thickBot="1" x14ac:dyDescent="0.35">
      <c r="A130" s="4" t="s">
        <v>3536</v>
      </c>
      <c r="B130" s="3" t="s">
        <v>155</v>
      </c>
      <c r="C130" s="4" t="s">
        <v>99</v>
      </c>
      <c r="D130" s="4" t="s">
        <v>2524</v>
      </c>
      <c r="E130" s="10">
        <v>10000</v>
      </c>
      <c r="F130" s="10">
        <v>27000</v>
      </c>
      <c r="G130" s="6">
        <v>25</v>
      </c>
      <c r="H130" s="595" t="s">
        <v>2557</v>
      </c>
      <c r="I130" s="595" t="s">
        <v>2557</v>
      </c>
      <c r="J130" s="595" t="s">
        <v>2557</v>
      </c>
      <c r="K130" s="595" t="s">
        <v>2557</v>
      </c>
      <c r="L130" s="595" t="s">
        <v>2557</v>
      </c>
      <c r="M130" s="595" t="s">
        <v>2557</v>
      </c>
      <c r="N130" s="595" t="s">
        <v>2557</v>
      </c>
      <c r="O130" s="595" t="s">
        <v>2557</v>
      </c>
      <c r="P130" s="595" t="s">
        <v>2557</v>
      </c>
      <c r="Q130" s="595" t="s">
        <v>2557</v>
      </c>
      <c r="R130" s="595" t="s">
        <v>2557</v>
      </c>
      <c r="S130" s="595" t="s">
        <v>2557</v>
      </c>
    </row>
    <row r="131" spans="1:19" ht="15" thickBot="1" x14ac:dyDescent="0.35">
      <c r="A131" s="4" t="s">
        <v>3537</v>
      </c>
      <c r="B131" s="3" t="s">
        <v>156</v>
      </c>
      <c r="C131" s="4" t="s">
        <v>99</v>
      </c>
      <c r="D131" s="4" t="s">
        <v>2524</v>
      </c>
      <c r="E131" s="10">
        <v>16011</v>
      </c>
      <c r="F131" s="10">
        <v>16011</v>
      </c>
      <c r="G131" s="6">
        <v>28</v>
      </c>
      <c r="H131" s="4" t="s">
        <v>461</v>
      </c>
      <c r="I131" s="4" t="s">
        <v>461</v>
      </c>
      <c r="J131" s="4" t="s">
        <v>461</v>
      </c>
      <c r="K131" s="4" t="s">
        <v>461</v>
      </c>
      <c r="L131" s="4" t="s">
        <v>461</v>
      </c>
      <c r="M131" s="4" t="s">
        <v>460</v>
      </c>
      <c r="N131" s="4" t="s">
        <v>460</v>
      </c>
      <c r="O131" s="4" t="s">
        <v>461</v>
      </c>
      <c r="P131" s="4" t="s">
        <v>460</v>
      </c>
      <c r="Q131" s="4" t="s">
        <v>461</v>
      </c>
      <c r="R131" s="4" t="s">
        <v>461</v>
      </c>
      <c r="S131" s="4" t="s">
        <v>461</v>
      </c>
    </row>
    <row r="132" spans="1:19" ht="15" thickBot="1" x14ac:dyDescent="0.35">
      <c r="A132" s="4" t="s">
        <v>3538</v>
      </c>
      <c r="B132" s="3" t="s">
        <v>157</v>
      </c>
      <c r="C132" s="4" t="s">
        <v>99</v>
      </c>
      <c r="D132" s="4" t="s">
        <v>927</v>
      </c>
      <c r="E132" s="10">
        <v>16000</v>
      </c>
      <c r="F132" s="10">
        <v>21000</v>
      </c>
      <c r="G132" s="6">
        <v>32</v>
      </c>
      <c r="H132" s="4" t="s">
        <v>460</v>
      </c>
      <c r="I132" s="4" t="s">
        <v>461</v>
      </c>
      <c r="J132" s="4" t="s">
        <v>461</v>
      </c>
      <c r="K132" s="4" t="s">
        <v>461</v>
      </c>
      <c r="L132" s="4" t="s">
        <v>461</v>
      </c>
      <c r="M132" s="4" t="s">
        <v>460</v>
      </c>
      <c r="N132" s="4" t="s">
        <v>460</v>
      </c>
      <c r="O132" s="4" t="s">
        <v>461</v>
      </c>
      <c r="P132" s="4" t="s">
        <v>460</v>
      </c>
      <c r="Q132" s="4" t="s">
        <v>461</v>
      </c>
      <c r="R132" s="4" t="s">
        <v>461</v>
      </c>
      <c r="S132" s="4" t="s">
        <v>461</v>
      </c>
    </row>
    <row r="133" spans="1:19" ht="15" thickBot="1" x14ac:dyDescent="0.35">
      <c r="A133" s="4" t="s">
        <v>3539</v>
      </c>
      <c r="B133" s="3" t="s">
        <v>158</v>
      </c>
      <c r="C133" s="4" t="s">
        <v>99</v>
      </c>
      <c r="D133" s="4" t="s">
        <v>927</v>
      </c>
      <c r="E133" s="10">
        <v>21000</v>
      </c>
      <c r="F133" s="10">
        <v>35000</v>
      </c>
      <c r="G133" s="6">
        <v>45</v>
      </c>
      <c r="H133" s="4" t="s">
        <v>460</v>
      </c>
      <c r="I133" s="4" t="s">
        <v>460</v>
      </c>
      <c r="J133" s="4" t="s">
        <v>460</v>
      </c>
      <c r="K133" s="4" t="s">
        <v>461</v>
      </c>
      <c r="L133" s="4" t="s">
        <v>461</v>
      </c>
      <c r="M133" s="4" t="s">
        <v>461</v>
      </c>
      <c r="N133" s="4" t="s">
        <v>460</v>
      </c>
      <c r="O133" s="4" t="s">
        <v>460</v>
      </c>
      <c r="P133" s="4" t="s">
        <v>460</v>
      </c>
      <c r="Q133" s="4" t="s">
        <v>461</v>
      </c>
      <c r="R133" s="4" t="s">
        <v>461</v>
      </c>
      <c r="S133" s="4" t="s">
        <v>461</v>
      </c>
    </row>
    <row r="134" spans="1:19" ht="15" thickBot="1" x14ac:dyDescent="0.35">
      <c r="A134" s="4" t="s">
        <v>3540</v>
      </c>
      <c r="B134" s="3" t="s">
        <v>159</v>
      </c>
      <c r="C134" s="4" t="s">
        <v>99</v>
      </c>
      <c r="D134" s="4" t="s">
        <v>2523</v>
      </c>
      <c r="E134" s="10">
        <v>14880</v>
      </c>
      <c r="F134" s="10">
        <v>15600</v>
      </c>
      <c r="G134" s="6">
        <v>30</v>
      </c>
      <c r="H134" s="4" t="s">
        <v>461</v>
      </c>
      <c r="I134" s="4" t="s">
        <v>461</v>
      </c>
      <c r="J134" s="4" t="s">
        <v>461</v>
      </c>
      <c r="K134" s="4" t="s">
        <v>461</v>
      </c>
      <c r="L134" s="4" t="s">
        <v>461</v>
      </c>
      <c r="M134" s="4" t="s">
        <v>461</v>
      </c>
      <c r="N134" s="4" t="s">
        <v>461</v>
      </c>
      <c r="O134" s="4" t="s">
        <v>460</v>
      </c>
      <c r="P134" s="4" t="s">
        <v>460</v>
      </c>
      <c r="Q134" s="4" t="s">
        <v>461</v>
      </c>
      <c r="R134" s="4" t="s">
        <v>461</v>
      </c>
      <c r="S134" s="4" t="s">
        <v>461</v>
      </c>
    </row>
    <row r="135" spans="1:19" ht="15" thickBot="1" x14ac:dyDescent="0.35">
      <c r="A135" s="4" t="s">
        <v>3541</v>
      </c>
      <c r="B135" s="3" t="s">
        <v>160</v>
      </c>
      <c r="C135" s="4" t="s">
        <v>99</v>
      </c>
      <c r="D135" s="4" t="s">
        <v>2525</v>
      </c>
      <c r="E135" s="10">
        <v>18000</v>
      </c>
      <c r="F135" s="10">
        <v>45000</v>
      </c>
      <c r="G135" s="6">
        <v>35</v>
      </c>
      <c r="H135" s="4" t="s">
        <v>461</v>
      </c>
      <c r="I135" s="4" t="s">
        <v>461</v>
      </c>
      <c r="J135" s="4" t="s">
        <v>461</v>
      </c>
      <c r="K135" s="4" t="s">
        <v>461</v>
      </c>
      <c r="L135" s="4" t="s">
        <v>461</v>
      </c>
      <c r="M135" s="4" t="s">
        <v>461</v>
      </c>
      <c r="N135" s="4" t="s">
        <v>460</v>
      </c>
      <c r="O135" s="4" t="s">
        <v>461</v>
      </c>
      <c r="P135" s="4" t="s">
        <v>460</v>
      </c>
      <c r="Q135" s="4" t="s">
        <v>461</v>
      </c>
      <c r="R135" s="4" t="s">
        <v>461</v>
      </c>
      <c r="S135" s="4" t="s">
        <v>461</v>
      </c>
    </row>
    <row r="136" spans="1:19" ht="15" thickBot="1" x14ac:dyDescent="0.35">
      <c r="A136" s="4" t="s">
        <v>3542</v>
      </c>
      <c r="B136" s="3" t="s">
        <v>161</v>
      </c>
      <c r="C136" s="4" t="s">
        <v>99</v>
      </c>
      <c r="D136" s="4" t="s">
        <v>2524</v>
      </c>
      <c r="E136" s="10">
        <v>20000</v>
      </c>
      <c r="F136" s="10">
        <v>29000</v>
      </c>
      <c r="G136" s="6">
        <v>40</v>
      </c>
      <c r="H136" s="4" t="s">
        <v>461</v>
      </c>
      <c r="I136" s="4" t="s">
        <v>461</v>
      </c>
      <c r="J136" s="4" t="s">
        <v>461</v>
      </c>
      <c r="K136" s="4" t="s">
        <v>461</v>
      </c>
      <c r="L136" s="4" t="s">
        <v>460</v>
      </c>
      <c r="M136" s="4" t="s">
        <v>460</v>
      </c>
      <c r="N136" s="4" t="s">
        <v>460</v>
      </c>
      <c r="O136" s="4" t="s">
        <v>460</v>
      </c>
      <c r="P136" s="4" t="s">
        <v>460</v>
      </c>
      <c r="Q136" s="4" t="s">
        <v>461</v>
      </c>
      <c r="R136" s="4" t="s">
        <v>461</v>
      </c>
      <c r="S136" s="4" t="s">
        <v>461</v>
      </c>
    </row>
    <row r="137" spans="1:19" ht="15" thickBot="1" x14ac:dyDescent="0.35">
      <c r="A137" s="4" t="s">
        <v>3543</v>
      </c>
      <c r="B137" s="3" t="s">
        <v>2032</v>
      </c>
      <c r="C137" s="4" t="s">
        <v>99</v>
      </c>
      <c r="D137" s="4" t="s">
        <v>927</v>
      </c>
      <c r="E137" s="10">
        <v>40000</v>
      </c>
      <c r="F137" s="10">
        <v>42000</v>
      </c>
      <c r="G137" s="6">
        <v>45</v>
      </c>
      <c r="H137" s="4" t="s">
        <v>461</v>
      </c>
      <c r="I137" s="4" t="s">
        <v>461</v>
      </c>
      <c r="J137" s="4" t="s">
        <v>461</v>
      </c>
      <c r="K137" s="4" t="s">
        <v>461</v>
      </c>
      <c r="L137" s="4" t="s">
        <v>461</v>
      </c>
      <c r="M137" s="4" t="s">
        <v>461</v>
      </c>
      <c r="N137" s="4" t="s">
        <v>460</v>
      </c>
      <c r="O137" s="4" t="s">
        <v>460</v>
      </c>
      <c r="P137" s="4" t="s">
        <v>460</v>
      </c>
      <c r="Q137" s="4" t="s">
        <v>461</v>
      </c>
      <c r="R137" s="4" t="s">
        <v>461</v>
      </c>
      <c r="S137" s="4" t="s">
        <v>461</v>
      </c>
    </row>
    <row r="138" spans="1:19" ht="15" thickBot="1" x14ac:dyDescent="0.35">
      <c r="A138" s="4" t="s">
        <v>3544</v>
      </c>
      <c r="B138" s="3" t="s">
        <v>163</v>
      </c>
      <c r="C138" s="4" t="s">
        <v>99</v>
      </c>
      <c r="D138" s="4" t="s">
        <v>927</v>
      </c>
      <c r="E138" s="10">
        <v>26200</v>
      </c>
      <c r="F138" s="10">
        <v>33280</v>
      </c>
      <c r="G138" s="6">
        <v>40</v>
      </c>
      <c r="H138" s="4" t="s">
        <v>460</v>
      </c>
      <c r="I138" s="4" t="s">
        <v>460</v>
      </c>
      <c r="J138" s="4" t="s">
        <v>460</v>
      </c>
      <c r="K138" s="4" t="s">
        <v>460</v>
      </c>
      <c r="L138" s="4" t="s">
        <v>460</v>
      </c>
      <c r="M138" s="4" t="s">
        <v>460</v>
      </c>
      <c r="N138" s="4" t="s">
        <v>460</v>
      </c>
      <c r="O138" s="4" t="s">
        <v>460</v>
      </c>
      <c r="P138" s="4" t="s">
        <v>460</v>
      </c>
      <c r="Q138" s="4" t="s">
        <v>460</v>
      </c>
      <c r="R138" s="4" t="s">
        <v>460</v>
      </c>
      <c r="S138" s="4" t="s">
        <v>460</v>
      </c>
    </row>
    <row r="139" spans="1:19" ht="15" thickBot="1" x14ac:dyDescent="0.35">
      <c r="A139" s="4" t="s">
        <v>3545</v>
      </c>
      <c r="B139" s="3" t="s">
        <v>164</v>
      </c>
      <c r="C139" s="4" t="s">
        <v>99</v>
      </c>
      <c r="D139" s="4" t="s">
        <v>2524</v>
      </c>
      <c r="E139" s="10">
        <v>38000</v>
      </c>
      <c r="F139" s="10">
        <v>40500</v>
      </c>
      <c r="G139" s="6">
        <v>40</v>
      </c>
      <c r="H139" s="4" t="s">
        <v>461</v>
      </c>
      <c r="I139" s="4" t="s">
        <v>461</v>
      </c>
      <c r="J139" s="4" t="s">
        <v>461</v>
      </c>
      <c r="K139" s="4" t="s">
        <v>461</v>
      </c>
      <c r="L139" s="4" t="s">
        <v>461</v>
      </c>
      <c r="M139" s="4" t="s">
        <v>460</v>
      </c>
      <c r="N139" s="4" t="s">
        <v>460</v>
      </c>
      <c r="O139" s="4" t="s">
        <v>461</v>
      </c>
      <c r="P139" s="4" t="s">
        <v>460</v>
      </c>
      <c r="Q139" s="4" t="s">
        <v>461</v>
      </c>
      <c r="R139" s="4" t="s">
        <v>461</v>
      </c>
      <c r="S139" s="4" t="s">
        <v>460</v>
      </c>
    </row>
    <row r="140" spans="1:19" ht="15" thickBot="1" x14ac:dyDescent="0.35">
      <c r="A140" s="4" t="s">
        <v>3546</v>
      </c>
      <c r="B140" s="3" t="s">
        <v>165</v>
      </c>
      <c r="C140" s="4" t="s">
        <v>99</v>
      </c>
      <c r="D140" s="4" t="s">
        <v>927</v>
      </c>
      <c r="E140" s="10">
        <v>36400</v>
      </c>
      <c r="F140" s="10">
        <v>46350</v>
      </c>
      <c r="G140" s="6">
        <v>35</v>
      </c>
      <c r="H140" s="4" t="s">
        <v>461</v>
      </c>
      <c r="I140" s="4" t="s">
        <v>461</v>
      </c>
      <c r="J140" s="4" t="s">
        <v>461</v>
      </c>
      <c r="K140" s="4" t="s">
        <v>461</v>
      </c>
      <c r="L140" s="4" t="s">
        <v>461</v>
      </c>
      <c r="M140" s="4" t="s">
        <v>460</v>
      </c>
      <c r="N140" s="4" t="s">
        <v>460</v>
      </c>
      <c r="O140" s="4" t="s">
        <v>461</v>
      </c>
      <c r="P140" s="4" t="s">
        <v>460</v>
      </c>
      <c r="Q140" s="4" t="s">
        <v>461</v>
      </c>
      <c r="R140" s="4" t="s">
        <v>461</v>
      </c>
      <c r="S140" s="4" t="s">
        <v>461</v>
      </c>
    </row>
    <row r="141" spans="1:19" ht="15" thickBot="1" x14ac:dyDescent="0.35">
      <c r="A141" s="4" t="s">
        <v>3547</v>
      </c>
      <c r="B141" s="3" t="s">
        <v>166</v>
      </c>
      <c r="C141" s="4" t="s">
        <v>99</v>
      </c>
      <c r="D141" s="4" t="s">
        <v>2524</v>
      </c>
      <c r="E141" s="10">
        <v>15000</v>
      </c>
      <c r="F141" s="10">
        <v>26000</v>
      </c>
      <c r="G141" s="6">
        <v>32</v>
      </c>
      <c r="H141" s="4" t="s">
        <v>460</v>
      </c>
      <c r="I141" s="4" t="s">
        <v>461</v>
      </c>
      <c r="J141" s="4" t="s">
        <v>461</v>
      </c>
      <c r="K141" s="4" t="s">
        <v>461</v>
      </c>
      <c r="L141" s="4" t="s">
        <v>460</v>
      </c>
      <c r="M141" s="4" t="s">
        <v>461</v>
      </c>
      <c r="N141" s="4" t="s">
        <v>460</v>
      </c>
      <c r="O141" s="4" t="s">
        <v>461</v>
      </c>
      <c r="P141" s="4" t="s">
        <v>460</v>
      </c>
      <c r="Q141" s="4" t="s">
        <v>461</v>
      </c>
      <c r="R141" s="4" t="s">
        <v>461</v>
      </c>
      <c r="S141" s="4" t="s">
        <v>461</v>
      </c>
    </row>
    <row r="142" spans="1:19" ht="15" thickBot="1" x14ac:dyDescent="0.35">
      <c r="A142" s="4" t="s">
        <v>3548</v>
      </c>
      <c r="B142" s="3" t="s">
        <v>167</v>
      </c>
      <c r="C142" s="4" t="s">
        <v>99</v>
      </c>
      <c r="D142" s="4" t="s">
        <v>927</v>
      </c>
      <c r="E142" s="10">
        <v>21528</v>
      </c>
      <c r="F142" s="10">
        <v>26910</v>
      </c>
      <c r="G142" s="6">
        <v>34</v>
      </c>
      <c r="H142" s="4" t="s">
        <v>461</v>
      </c>
      <c r="I142" s="4" t="s">
        <v>461</v>
      </c>
      <c r="J142" s="4" t="s">
        <v>461</v>
      </c>
      <c r="K142" s="4" t="s">
        <v>461</v>
      </c>
      <c r="L142" s="4" t="s">
        <v>461</v>
      </c>
      <c r="M142" s="4" t="s">
        <v>461</v>
      </c>
      <c r="N142" s="4" t="s">
        <v>460</v>
      </c>
      <c r="O142" s="4" t="s">
        <v>461</v>
      </c>
      <c r="P142" s="4" t="s">
        <v>460</v>
      </c>
      <c r="Q142" s="4" t="s">
        <v>461</v>
      </c>
      <c r="R142" s="4" t="s">
        <v>461</v>
      </c>
      <c r="S142" s="4" t="s">
        <v>461</v>
      </c>
    </row>
    <row r="143" spans="1:19" ht="15" thickBot="1" x14ac:dyDescent="0.35">
      <c r="A143" s="4" t="s">
        <v>3549</v>
      </c>
      <c r="B143" s="3" t="s">
        <v>168</v>
      </c>
      <c r="C143" s="4" t="s">
        <v>99</v>
      </c>
      <c r="D143" s="4" t="s">
        <v>927</v>
      </c>
      <c r="E143" s="10">
        <v>31930</v>
      </c>
      <c r="F143" s="10">
        <v>31930</v>
      </c>
      <c r="G143" s="6">
        <v>40</v>
      </c>
      <c r="H143" s="4" t="s">
        <v>460</v>
      </c>
      <c r="I143" s="4" t="s">
        <v>460</v>
      </c>
      <c r="J143" s="4" t="s">
        <v>460</v>
      </c>
      <c r="K143" s="4" t="s">
        <v>460</v>
      </c>
      <c r="L143" s="4" t="s">
        <v>460</v>
      </c>
      <c r="M143" s="4" t="s">
        <v>460</v>
      </c>
      <c r="N143" s="4" t="s">
        <v>460</v>
      </c>
      <c r="O143" s="4" t="s">
        <v>460</v>
      </c>
      <c r="P143" s="4" t="s">
        <v>460</v>
      </c>
      <c r="Q143" s="4" t="s">
        <v>461</v>
      </c>
      <c r="R143" s="4" t="s">
        <v>460</v>
      </c>
      <c r="S143" s="4" t="s">
        <v>461</v>
      </c>
    </row>
    <row r="144" spans="1:19" ht="15" thickBot="1" x14ac:dyDescent="0.35">
      <c r="A144" s="4" t="s">
        <v>3550</v>
      </c>
      <c r="B144" s="3" t="s">
        <v>169</v>
      </c>
      <c r="C144" s="4" t="s">
        <v>99</v>
      </c>
      <c r="D144" s="4" t="s">
        <v>2525</v>
      </c>
      <c r="E144" s="10">
        <v>29570</v>
      </c>
      <c r="F144" s="10">
        <v>39000</v>
      </c>
      <c r="G144" s="6">
        <v>35</v>
      </c>
      <c r="H144" s="4" t="s">
        <v>460</v>
      </c>
      <c r="I144" s="4" t="s">
        <v>461</v>
      </c>
      <c r="J144" s="4" t="s">
        <v>461</v>
      </c>
      <c r="K144" s="4" t="s">
        <v>461</v>
      </c>
      <c r="L144" s="4" t="s">
        <v>461</v>
      </c>
      <c r="M144" s="4" t="s">
        <v>460</v>
      </c>
      <c r="N144" s="4" t="s">
        <v>460</v>
      </c>
      <c r="O144" s="4" t="s">
        <v>461</v>
      </c>
      <c r="P144" s="4" t="s">
        <v>460</v>
      </c>
      <c r="Q144" s="4" t="s">
        <v>461</v>
      </c>
      <c r="R144" s="4" t="s">
        <v>461</v>
      </c>
      <c r="S144" s="4" t="s">
        <v>461</v>
      </c>
    </row>
    <row r="145" spans="1:19" ht="15" thickBot="1" x14ac:dyDescent="0.35">
      <c r="A145" s="4" t="s">
        <v>3551</v>
      </c>
      <c r="B145" s="3" t="s">
        <v>170</v>
      </c>
      <c r="C145" s="4" t="s">
        <v>99</v>
      </c>
      <c r="D145" s="595" t="s">
        <v>2557</v>
      </c>
      <c r="E145" s="10">
        <v>23660</v>
      </c>
      <c r="F145" s="10">
        <v>25000</v>
      </c>
      <c r="G145" s="6">
        <v>35</v>
      </c>
      <c r="H145" s="595" t="s">
        <v>2557</v>
      </c>
      <c r="I145" s="595" t="s">
        <v>2557</v>
      </c>
      <c r="J145" s="595" t="s">
        <v>2557</v>
      </c>
      <c r="K145" s="595" t="s">
        <v>2557</v>
      </c>
      <c r="L145" s="595" t="s">
        <v>2557</v>
      </c>
      <c r="M145" s="595" t="s">
        <v>2557</v>
      </c>
      <c r="N145" s="595" t="s">
        <v>2557</v>
      </c>
      <c r="O145" s="595" t="s">
        <v>2557</v>
      </c>
      <c r="P145" s="595" t="s">
        <v>2557</v>
      </c>
      <c r="Q145" s="595" t="s">
        <v>2557</v>
      </c>
      <c r="R145" s="595" t="s">
        <v>2557</v>
      </c>
      <c r="S145" s="595" t="s">
        <v>2557</v>
      </c>
    </row>
    <row r="146" spans="1:19" ht="15" thickBot="1" x14ac:dyDescent="0.35">
      <c r="A146" s="4" t="s">
        <v>3552</v>
      </c>
      <c r="B146" s="3" t="s">
        <v>171</v>
      </c>
      <c r="C146" s="4" t="s">
        <v>99</v>
      </c>
      <c r="D146" s="4" t="s">
        <v>927</v>
      </c>
      <c r="E146" s="10">
        <v>35220</v>
      </c>
      <c r="F146" s="10">
        <v>36629</v>
      </c>
      <c r="G146" s="6">
        <v>40</v>
      </c>
      <c r="H146" s="4" t="s">
        <v>460</v>
      </c>
      <c r="I146" s="4" t="s">
        <v>460</v>
      </c>
      <c r="J146" s="4" t="s">
        <v>460</v>
      </c>
      <c r="K146" s="4" t="s">
        <v>461</v>
      </c>
      <c r="L146" s="4" t="s">
        <v>461</v>
      </c>
      <c r="M146" s="4" t="s">
        <v>460</v>
      </c>
      <c r="N146" s="4" t="s">
        <v>460</v>
      </c>
      <c r="O146" s="4" t="s">
        <v>460</v>
      </c>
      <c r="P146" s="4" t="s">
        <v>460</v>
      </c>
      <c r="Q146" s="4" t="s">
        <v>460</v>
      </c>
      <c r="R146" s="4" t="s">
        <v>461</v>
      </c>
      <c r="S146" s="4" t="s">
        <v>461</v>
      </c>
    </row>
    <row r="147" spans="1:19" ht="15" thickBot="1" x14ac:dyDescent="0.35">
      <c r="A147" s="4" t="s">
        <v>3553</v>
      </c>
      <c r="B147" s="3" t="s">
        <v>172</v>
      </c>
      <c r="C147" s="4" t="s">
        <v>99</v>
      </c>
      <c r="D147" s="4" t="s">
        <v>2524</v>
      </c>
      <c r="E147" s="10">
        <v>20384</v>
      </c>
      <c r="F147" s="10">
        <v>22000</v>
      </c>
      <c r="G147" s="6">
        <v>30</v>
      </c>
      <c r="H147" s="4" t="s">
        <v>461</v>
      </c>
      <c r="I147" s="4" t="s">
        <v>461</v>
      </c>
      <c r="J147" s="4" t="s">
        <v>461</v>
      </c>
      <c r="K147" s="4" t="s">
        <v>461</v>
      </c>
      <c r="L147" s="4" t="s">
        <v>461</v>
      </c>
      <c r="M147" s="4" t="s">
        <v>461</v>
      </c>
      <c r="N147" s="4" t="s">
        <v>461</v>
      </c>
      <c r="O147" s="4" t="s">
        <v>461</v>
      </c>
      <c r="P147" s="4" t="s">
        <v>461</v>
      </c>
      <c r="Q147" s="4" t="s">
        <v>461</v>
      </c>
      <c r="R147" s="4" t="s">
        <v>461</v>
      </c>
      <c r="S147" s="4" t="s">
        <v>461</v>
      </c>
    </row>
    <row r="148" spans="1:19" ht="15" thickBot="1" x14ac:dyDescent="0.35">
      <c r="A148" s="4" t="s">
        <v>3554</v>
      </c>
      <c r="B148" s="3" t="s">
        <v>173</v>
      </c>
      <c r="C148" s="4" t="s">
        <v>99</v>
      </c>
      <c r="D148" s="4" t="s">
        <v>927</v>
      </c>
      <c r="E148" s="10">
        <v>38189</v>
      </c>
      <c r="F148" s="10">
        <v>38189</v>
      </c>
      <c r="G148" s="6">
        <v>40</v>
      </c>
      <c r="H148" s="4" t="s">
        <v>460</v>
      </c>
      <c r="I148" s="4" t="s">
        <v>460</v>
      </c>
      <c r="J148" s="4" t="s">
        <v>460</v>
      </c>
      <c r="K148" s="4" t="s">
        <v>460</v>
      </c>
      <c r="L148" s="4" t="s">
        <v>460</v>
      </c>
      <c r="M148" s="4" t="s">
        <v>460</v>
      </c>
      <c r="N148" s="4" t="s">
        <v>460</v>
      </c>
      <c r="O148" s="4" t="s">
        <v>460</v>
      </c>
      <c r="P148" s="4" t="s">
        <v>460</v>
      </c>
      <c r="Q148" s="4" t="s">
        <v>461</v>
      </c>
      <c r="R148" s="4" t="s">
        <v>460</v>
      </c>
      <c r="S148" s="4" t="s">
        <v>460</v>
      </c>
    </row>
    <row r="149" spans="1:19" ht="15" thickBot="1" x14ac:dyDescent="0.35">
      <c r="A149" s="4" t="s">
        <v>3555</v>
      </c>
      <c r="B149" s="3" t="s">
        <v>174</v>
      </c>
      <c r="C149" s="4" t="s">
        <v>99</v>
      </c>
      <c r="D149" s="4" t="s">
        <v>2524</v>
      </c>
      <c r="E149" s="10">
        <v>20000</v>
      </c>
      <c r="F149" s="10">
        <v>36000</v>
      </c>
      <c r="G149" s="6">
        <v>40</v>
      </c>
      <c r="H149" s="4" t="s">
        <v>461</v>
      </c>
      <c r="I149" s="4" t="s">
        <v>461</v>
      </c>
      <c r="J149" s="4" t="s">
        <v>461</v>
      </c>
      <c r="K149" s="4" t="s">
        <v>461</v>
      </c>
      <c r="L149" s="4" t="s">
        <v>461</v>
      </c>
      <c r="M149" s="4" t="s">
        <v>461</v>
      </c>
      <c r="N149" s="4" t="s">
        <v>461</v>
      </c>
      <c r="O149" s="4" t="s">
        <v>461</v>
      </c>
      <c r="P149" s="4" t="s">
        <v>461</v>
      </c>
      <c r="Q149" s="4" t="s">
        <v>461</v>
      </c>
      <c r="R149" s="4" t="s">
        <v>461</v>
      </c>
      <c r="S149" s="4" t="s">
        <v>461</v>
      </c>
    </row>
    <row r="150" spans="1:19" ht="15" thickBot="1" x14ac:dyDescent="0.35">
      <c r="A150" s="4" t="s">
        <v>3556</v>
      </c>
      <c r="B150" s="3" t="s">
        <v>175</v>
      </c>
      <c r="C150" s="4" t="s">
        <v>99</v>
      </c>
      <c r="D150" s="4" t="s">
        <v>2525</v>
      </c>
      <c r="E150" s="10">
        <v>43500</v>
      </c>
      <c r="F150" s="10">
        <v>43500</v>
      </c>
      <c r="G150" s="6">
        <v>40</v>
      </c>
      <c r="H150" s="4" t="s">
        <v>460</v>
      </c>
      <c r="I150" s="4" t="s">
        <v>460</v>
      </c>
      <c r="J150" s="4" t="s">
        <v>461</v>
      </c>
      <c r="K150" s="4" t="s">
        <v>461</v>
      </c>
      <c r="L150" s="4" t="s">
        <v>460</v>
      </c>
      <c r="M150" s="4" t="s">
        <v>460</v>
      </c>
      <c r="N150" s="4" t="s">
        <v>460</v>
      </c>
      <c r="O150" s="4" t="s">
        <v>461</v>
      </c>
      <c r="P150" s="4" t="s">
        <v>460</v>
      </c>
      <c r="Q150" s="4" t="s">
        <v>461</v>
      </c>
      <c r="R150" s="4" t="s">
        <v>460</v>
      </c>
      <c r="S150" s="4" t="s">
        <v>461</v>
      </c>
    </row>
    <row r="151" spans="1:19" ht="15" thickBot="1" x14ac:dyDescent="0.35">
      <c r="A151" s="4" t="s">
        <v>3557</v>
      </c>
      <c r="B151" s="3" t="s">
        <v>176</v>
      </c>
      <c r="C151" s="4" t="s">
        <v>99</v>
      </c>
      <c r="D151" s="4" t="s">
        <v>927</v>
      </c>
      <c r="E151" s="10">
        <v>17000</v>
      </c>
      <c r="F151" s="10">
        <v>28000</v>
      </c>
      <c r="G151" s="6">
        <v>30</v>
      </c>
      <c r="H151" s="4" t="s">
        <v>461</v>
      </c>
      <c r="I151" s="4" t="s">
        <v>461</v>
      </c>
      <c r="J151" s="4" t="s">
        <v>461</v>
      </c>
      <c r="K151" s="4" t="s">
        <v>461</v>
      </c>
      <c r="L151" s="4" t="s">
        <v>461</v>
      </c>
      <c r="M151" s="4" t="s">
        <v>460</v>
      </c>
      <c r="N151" s="4" t="s">
        <v>460</v>
      </c>
      <c r="O151" s="4" t="s">
        <v>460</v>
      </c>
      <c r="P151" s="4" t="s">
        <v>460</v>
      </c>
      <c r="Q151" s="4" t="s">
        <v>461</v>
      </c>
      <c r="R151" s="4" t="s">
        <v>460</v>
      </c>
      <c r="S151" s="4" t="s">
        <v>461</v>
      </c>
    </row>
    <row r="152" spans="1:19" ht="15" thickBot="1" x14ac:dyDescent="0.35">
      <c r="A152" s="4" t="s">
        <v>3558</v>
      </c>
      <c r="B152" s="3" t="s">
        <v>177</v>
      </c>
      <c r="C152" s="4" t="s">
        <v>99</v>
      </c>
      <c r="D152" s="595" t="s">
        <v>2557</v>
      </c>
      <c r="E152" s="10">
        <v>22000</v>
      </c>
      <c r="F152" s="10">
        <v>40000</v>
      </c>
      <c r="G152" s="6">
        <v>32</v>
      </c>
      <c r="H152" s="4" t="s">
        <v>461</v>
      </c>
      <c r="I152" s="4" t="s">
        <v>461</v>
      </c>
      <c r="J152" s="4" t="s">
        <v>461</v>
      </c>
      <c r="K152" s="4" t="s">
        <v>461</v>
      </c>
      <c r="L152" s="4" t="s">
        <v>461</v>
      </c>
      <c r="M152" s="4" t="s">
        <v>460</v>
      </c>
      <c r="N152" s="4" t="s">
        <v>460</v>
      </c>
      <c r="O152" s="4" t="s">
        <v>461</v>
      </c>
      <c r="P152" s="4" t="s">
        <v>460</v>
      </c>
      <c r="Q152" s="4" t="s">
        <v>460</v>
      </c>
      <c r="R152" s="4" t="s">
        <v>461</v>
      </c>
      <c r="S152" s="4" t="s">
        <v>461</v>
      </c>
    </row>
    <row r="153" spans="1:19" ht="15" thickBot="1" x14ac:dyDescent="0.35">
      <c r="A153" s="4" t="s">
        <v>3559</v>
      </c>
      <c r="B153" s="507" t="s">
        <v>2570</v>
      </c>
      <c r="C153" s="602"/>
      <c r="D153" s="593"/>
      <c r="E153" s="514" t="s">
        <v>2573</v>
      </c>
      <c r="F153" s="603"/>
      <c r="G153" s="604"/>
      <c r="H153" s="593">
        <v>0.30434782608695654</v>
      </c>
      <c r="I153" s="593">
        <v>0.22857142857142856</v>
      </c>
      <c r="J153" s="593">
        <v>0.2</v>
      </c>
      <c r="K153" s="593">
        <v>0.17391304347826086</v>
      </c>
      <c r="L153" s="593">
        <v>0.28985507246376813</v>
      </c>
      <c r="M153" s="593">
        <v>0.66666666666666663</v>
      </c>
      <c r="N153" s="593">
        <v>0.84507042253521125</v>
      </c>
      <c r="O153" s="593">
        <v>0.50724637681159424</v>
      </c>
      <c r="P153" s="593">
        <v>0.9</v>
      </c>
      <c r="Q153" s="593">
        <v>0.14705882352941177</v>
      </c>
      <c r="R153" s="593">
        <v>0.13043478260869565</v>
      </c>
      <c r="S153" s="594">
        <v>0.10294117647058823</v>
      </c>
    </row>
    <row r="154" spans="1:19" ht="15" thickBot="1" x14ac:dyDescent="0.35">
      <c r="B154" s="590"/>
      <c r="C154" s="597"/>
      <c r="D154" s="597"/>
      <c r="E154" s="598"/>
      <c r="F154" s="598"/>
      <c r="G154" s="599"/>
      <c r="H154" s="597"/>
      <c r="I154" s="597"/>
      <c r="J154" s="597"/>
      <c r="K154" s="597"/>
      <c r="L154" s="597"/>
      <c r="M154" s="597"/>
      <c r="N154" s="597"/>
      <c r="O154" s="597"/>
      <c r="P154" s="597"/>
      <c r="Q154" s="597"/>
      <c r="R154" s="597"/>
      <c r="S154" s="597"/>
    </row>
    <row r="155" spans="1:19" ht="15" thickBot="1" x14ac:dyDescent="0.35">
      <c r="B155" s="475" t="s">
        <v>178</v>
      </c>
      <c r="C155" s="4" t="s">
        <v>179</v>
      </c>
      <c r="D155" s="4" t="s">
        <v>2523</v>
      </c>
      <c r="E155" s="10">
        <v>36210</v>
      </c>
      <c r="F155" s="10">
        <v>48960</v>
      </c>
      <c r="G155" s="6">
        <v>40</v>
      </c>
      <c r="H155" s="4" t="s">
        <v>460</v>
      </c>
      <c r="I155" s="4" t="s">
        <v>460</v>
      </c>
      <c r="J155" s="4" t="s">
        <v>460</v>
      </c>
      <c r="K155" s="4" t="s">
        <v>460</v>
      </c>
      <c r="L155" s="4" t="s">
        <v>460</v>
      </c>
      <c r="M155" s="4" t="s">
        <v>460</v>
      </c>
      <c r="N155" s="4" t="s">
        <v>460</v>
      </c>
      <c r="O155" s="4" t="s">
        <v>461</v>
      </c>
      <c r="P155" s="4" t="s">
        <v>460</v>
      </c>
      <c r="Q155" s="4" t="s">
        <v>461</v>
      </c>
      <c r="R155" s="4" t="s">
        <v>460</v>
      </c>
      <c r="S155" s="4" t="s">
        <v>461</v>
      </c>
    </row>
    <row r="156" spans="1:19" ht="15" thickBot="1" x14ac:dyDescent="0.35">
      <c r="B156" s="3" t="s">
        <v>180</v>
      </c>
      <c r="C156" s="4" t="s">
        <v>179</v>
      </c>
      <c r="D156" s="4" t="s">
        <v>2523</v>
      </c>
      <c r="E156" s="10">
        <v>55000</v>
      </c>
      <c r="F156" s="10">
        <v>65000</v>
      </c>
      <c r="G156" s="6">
        <v>35</v>
      </c>
      <c r="H156" s="4" t="s">
        <v>460</v>
      </c>
      <c r="I156" s="4" t="s">
        <v>460</v>
      </c>
      <c r="J156" s="4" t="s">
        <v>460</v>
      </c>
      <c r="K156" s="4" t="s">
        <v>460</v>
      </c>
      <c r="L156" s="4" t="s">
        <v>460</v>
      </c>
      <c r="M156" s="4" t="s">
        <v>460</v>
      </c>
      <c r="N156" s="4" t="s">
        <v>460</v>
      </c>
      <c r="O156" s="4" t="s">
        <v>461</v>
      </c>
      <c r="P156" s="4" t="s">
        <v>460</v>
      </c>
      <c r="Q156" s="4" t="s">
        <v>460</v>
      </c>
      <c r="R156" s="4" t="s">
        <v>460</v>
      </c>
      <c r="S156" s="4" t="s">
        <v>460</v>
      </c>
    </row>
    <row r="157" spans="1:19" ht="15" thickBot="1" x14ac:dyDescent="0.35">
      <c r="A157" s="4" t="s">
        <v>3408</v>
      </c>
      <c r="B157" s="3" t="s">
        <v>181</v>
      </c>
      <c r="C157" s="4" t="s">
        <v>179</v>
      </c>
      <c r="D157" s="4" t="s">
        <v>2523</v>
      </c>
      <c r="E157" s="10">
        <v>42000</v>
      </c>
      <c r="F157" s="10">
        <v>59000</v>
      </c>
      <c r="G157" s="6">
        <v>40</v>
      </c>
      <c r="H157" s="4" t="s">
        <v>460</v>
      </c>
      <c r="I157" s="4" t="s">
        <v>460</v>
      </c>
      <c r="J157" s="4" t="s">
        <v>460</v>
      </c>
      <c r="K157" s="4" t="s">
        <v>460</v>
      </c>
      <c r="L157" s="4" t="s">
        <v>460</v>
      </c>
      <c r="M157" s="4" t="s">
        <v>460</v>
      </c>
      <c r="N157" s="4" t="s">
        <v>460</v>
      </c>
      <c r="O157" s="4" t="s">
        <v>461</v>
      </c>
      <c r="P157" s="4" t="s">
        <v>460</v>
      </c>
      <c r="Q157" s="4" t="s">
        <v>461</v>
      </c>
      <c r="R157" s="4" t="s">
        <v>461</v>
      </c>
      <c r="S157" s="4" t="s">
        <v>461</v>
      </c>
    </row>
    <row r="158" spans="1:19" ht="15" thickBot="1" x14ac:dyDescent="0.35">
      <c r="A158" s="4" t="s">
        <v>3409</v>
      </c>
      <c r="B158" s="3" t="s">
        <v>182</v>
      </c>
      <c r="C158" s="4" t="s">
        <v>179</v>
      </c>
      <c r="D158" s="4" t="s">
        <v>2523</v>
      </c>
      <c r="E158" s="10">
        <v>57242</v>
      </c>
      <c r="F158" s="10">
        <v>70122</v>
      </c>
      <c r="G158" s="6">
        <v>40</v>
      </c>
      <c r="H158" s="4" t="s">
        <v>460</v>
      </c>
      <c r="I158" s="4" t="s">
        <v>460</v>
      </c>
      <c r="J158" s="4" t="s">
        <v>461</v>
      </c>
      <c r="K158" s="4" t="s">
        <v>460</v>
      </c>
      <c r="L158" s="4" t="s">
        <v>460</v>
      </c>
      <c r="M158" s="4" t="s">
        <v>460</v>
      </c>
      <c r="N158" s="4" t="s">
        <v>460</v>
      </c>
      <c r="O158" s="4" t="s">
        <v>460</v>
      </c>
      <c r="P158" s="4" t="s">
        <v>460</v>
      </c>
      <c r="Q158" s="4" t="s">
        <v>461</v>
      </c>
      <c r="R158" s="4" t="s">
        <v>461</v>
      </c>
      <c r="S158" s="4" t="s">
        <v>461</v>
      </c>
    </row>
    <row r="159" spans="1:19" ht="15" thickBot="1" x14ac:dyDescent="0.35">
      <c r="A159" s="4" t="s">
        <v>3410</v>
      </c>
      <c r="B159" s="3" t="s">
        <v>183</v>
      </c>
      <c r="C159" s="4" t="s">
        <v>179</v>
      </c>
      <c r="D159" s="4" t="s">
        <v>927</v>
      </c>
      <c r="E159" s="10">
        <v>31000</v>
      </c>
      <c r="F159" s="10">
        <v>50186</v>
      </c>
      <c r="G159" s="6">
        <v>40</v>
      </c>
      <c r="H159" s="4" t="s">
        <v>460</v>
      </c>
      <c r="I159" s="4" t="s">
        <v>460</v>
      </c>
      <c r="J159" s="4" t="s">
        <v>460</v>
      </c>
      <c r="K159" s="4" t="s">
        <v>460</v>
      </c>
      <c r="L159" s="4" t="s">
        <v>460</v>
      </c>
      <c r="M159" s="4" t="s">
        <v>460</v>
      </c>
      <c r="N159" s="4" t="s">
        <v>460</v>
      </c>
      <c r="O159" s="4" t="s">
        <v>460</v>
      </c>
      <c r="P159" s="4" t="s">
        <v>460</v>
      </c>
      <c r="Q159" s="4" t="s">
        <v>461</v>
      </c>
      <c r="R159" s="4" t="s">
        <v>460</v>
      </c>
      <c r="S159" s="4" t="s">
        <v>461</v>
      </c>
    </row>
    <row r="160" spans="1:19" ht="15" thickBot="1" x14ac:dyDescent="0.35">
      <c r="A160" s="4" t="s">
        <v>3411</v>
      </c>
      <c r="B160" s="3" t="s">
        <v>184</v>
      </c>
      <c r="C160" s="4" t="s">
        <v>179</v>
      </c>
      <c r="D160" s="4" t="s">
        <v>927</v>
      </c>
      <c r="E160" s="10">
        <v>51006</v>
      </c>
      <c r="F160" s="10">
        <v>54697</v>
      </c>
      <c r="G160" s="6">
        <v>43</v>
      </c>
      <c r="H160" s="4" t="s">
        <v>461</v>
      </c>
      <c r="I160" s="4" t="s">
        <v>461</v>
      </c>
      <c r="J160" s="4" t="s">
        <v>461</v>
      </c>
      <c r="K160" s="4" t="s">
        <v>461</v>
      </c>
      <c r="L160" s="4" t="s">
        <v>461</v>
      </c>
      <c r="M160" s="4" t="s">
        <v>460</v>
      </c>
      <c r="N160" s="4" t="s">
        <v>460</v>
      </c>
      <c r="O160" s="4" t="s">
        <v>460</v>
      </c>
      <c r="P160" s="4" t="s">
        <v>460</v>
      </c>
      <c r="Q160" s="4" t="s">
        <v>461</v>
      </c>
      <c r="R160" s="4" t="s">
        <v>461</v>
      </c>
      <c r="S160" s="4" t="s">
        <v>461</v>
      </c>
    </row>
    <row r="161" spans="1:19" ht="15" thickBot="1" x14ac:dyDescent="0.35">
      <c r="A161" s="4" t="s">
        <v>3412</v>
      </c>
      <c r="B161" s="3" t="s">
        <v>185</v>
      </c>
      <c r="C161" s="4" t="s">
        <v>179</v>
      </c>
      <c r="D161" s="4" t="s">
        <v>927</v>
      </c>
      <c r="E161" s="10">
        <v>33000</v>
      </c>
      <c r="F161" s="10">
        <v>45000</v>
      </c>
      <c r="G161" s="6">
        <v>40</v>
      </c>
      <c r="H161" s="4" t="s">
        <v>461</v>
      </c>
      <c r="I161" s="4" t="s">
        <v>461</v>
      </c>
      <c r="J161" s="4" t="s">
        <v>461</v>
      </c>
      <c r="K161" s="4" t="s">
        <v>461</v>
      </c>
      <c r="L161" s="4" t="s">
        <v>460</v>
      </c>
      <c r="M161" s="4" t="s">
        <v>460</v>
      </c>
      <c r="N161" s="4" t="s">
        <v>460</v>
      </c>
      <c r="O161" s="4" t="s">
        <v>460</v>
      </c>
      <c r="P161" s="4" t="s">
        <v>460</v>
      </c>
      <c r="Q161" s="4" t="s">
        <v>461</v>
      </c>
      <c r="R161" s="4" t="s">
        <v>461</v>
      </c>
      <c r="S161" s="4" t="s">
        <v>460</v>
      </c>
    </row>
    <row r="162" spans="1:19" ht="15" thickBot="1" x14ac:dyDescent="0.35">
      <c r="A162" s="4" t="s">
        <v>3413</v>
      </c>
      <c r="B162" s="3" t="s">
        <v>186</v>
      </c>
      <c r="C162" s="4" t="s">
        <v>179</v>
      </c>
      <c r="D162" s="4" t="s">
        <v>2523</v>
      </c>
      <c r="E162" s="10">
        <v>55210</v>
      </c>
      <c r="F162" s="10">
        <v>71173</v>
      </c>
      <c r="G162" s="6">
        <v>36</v>
      </c>
      <c r="H162" s="4" t="s">
        <v>460</v>
      </c>
      <c r="I162" s="4" t="s">
        <v>460</v>
      </c>
      <c r="J162" s="4" t="s">
        <v>460</v>
      </c>
      <c r="K162" s="4" t="s">
        <v>460</v>
      </c>
      <c r="L162" s="4" t="s">
        <v>460</v>
      </c>
      <c r="M162" s="4" t="s">
        <v>460</v>
      </c>
      <c r="N162" s="4" t="s">
        <v>460</v>
      </c>
      <c r="O162" s="4" t="s">
        <v>460</v>
      </c>
      <c r="P162" s="4" t="s">
        <v>460</v>
      </c>
      <c r="Q162" s="4" t="s">
        <v>460</v>
      </c>
      <c r="R162" s="4" t="s">
        <v>460</v>
      </c>
      <c r="S162" s="4" t="s">
        <v>461</v>
      </c>
    </row>
    <row r="163" spans="1:19" ht="15" thickBot="1" x14ac:dyDescent="0.35">
      <c r="A163" s="4" t="s">
        <v>3414</v>
      </c>
      <c r="B163" s="3" t="s">
        <v>187</v>
      </c>
      <c r="C163" s="4" t="s">
        <v>179</v>
      </c>
      <c r="D163" s="4" t="s">
        <v>927</v>
      </c>
      <c r="E163" s="10">
        <v>45000</v>
      </c>
      <c r="F163" s="10">
        <v>55000</v>
      </c>
      <c r="G163" s="6">
        <v>40</v>
      </c>
      <c r="H163" s="4" t="s">
        <v>460</v>
      </c>
      <c r="I163" s="4" t="s">
        <v>460</v>
      </c>
      <c r="J163" s="4" t="s">
        <v>460</v>
      </c>
      <c r="K163" s="4" t="s">
        <v>460</v>
      </c>
      <c r="L163" s="4" t="s">
        <v>460</v>
      </c>
      <c r="M163" s="4" t="s">
        <v>460</v>
      </c>
      <c r="N163" s="4" t="s">
        <v>460</v>
      </c>
      <c r="O163" s="4" t="s">
        <v>460</v>
      </c>
      <c r="P163" s="4" t="s">
        <v>460</v>
      </c>
      <c r="Q163" s="4" t="s">
        <v>461</v>
      </c>
      <c r="R163" s="4" t="s">
        <v>461</v>
      </c>
      <c r="S163" s="4" t="s">
        <v>461</v>
      </c>
    </row>
    <row r="164" spans="1:19" ht="15" thickBot="1" x14ac:dyDescent="0.35">
      <c r="A164" s="4" t="s">
        <v>3415</v>
      </c>
      <c r="B164" s="3" t="s">
        <v>188</v>
      </c>
      <c r="C164" s="4" t="s">
        <v>179</v>
      </c>
      <c r="D164" s="4" t="s">
        <v>2523</v>
      </c>
      <c r="E164" s="10">
        <v>45000</v>
      </c>
      <c r="F164" s="10">
        <v>45000</v>
      </c>
      <c r="G164" s="6">
        <v>40</v>
      </c>
      <c r="H164" s="4" t="s">
        <v>460</v>
      </c>
      <c r="I164" s="4" t="s">
        <v>460</v>
      </c>
      <c r="J164" s="4" t="s">
        <v>460</v>
      </c>
      <c r="K164" s="4" t="s">
        <v>460</v>
      </c>
      <c r="L164" s="4" t="s">
        <v>460</v>
      </c>
      <c r="M164" s="4" t="s">
        <v>460</v>
      </c>
      <c r="N164" s="4" t="s">
        <v>460</v>
      </c>
      <c r="O164" s="4" t="s">
        <v>460</v>
      </c>
      <c r="P164" s="4" t="s">
        <v>460</v>
      </c>
      <c r="Q164" s="4" t="s">
        <v>461</v>
      </c>
      <c r="R164" s="4" t="s">
        <v>461</v>
      </c>
      <c r="S164" s="4" t="s">
        <v>461</v>
      </c>
    </row>
    <row r="165" spans="1:19" ht="15" thickBot="1" x14ac:dyDescent="0.35">
      <c r="A165" s="4" t="s">
        <v>3416</v>
      </c>
      <c r="B165" s="3" t="s">
        <v>189</v>
      </c>
      <c r="C165" s="4" t="s">
        <v>179</v>
      </c>
      <c r="D165" s="4" t="s">
        <v>927</v>
      </c>
      <c r="E165" s="10">
        <v>21500</v>
      </c>
      <c r="F165" s="10">
        <v>53000</v>
      </c>
      <c r="G165" s="6">
        <v>40</v>
      </c>
      <c r="H165" s="4" t="s">
        <v>460</v>
      </c>
      <c r="I165" s="4" t="s">
        <v>460</v>
      </c>
      <c r="J165" s="4" t="s">
        <v>460</v>
      </c>
      <c r="K165" s="4" t="s">
        <v>460</v>
      </c>
      <c r="L165" s="4" t="s">
        <v>460</v>
      </c>
      <c r="M165" s="4" t="s">
        <v>460</v>
      </c>
      <c r="N165" s="4" t="s">
        <v>460</v>
      </c>
      <c r="O165" s="4" t="s">
        <v>460</v>
      </c>
      <c r="P165" s="4" t="s">
        <v>460</v>
      </c>
      <c r="Q165" s="4" t="s">
        <v>461</v>
      </c>
      <c r="R165" s="4" t="s">
        <v>461</v>
      </c>
      <c r="S165" s="4" t="s">
        <v>461</v>
      </c>
    </row>
    <row r="166" spans="1:19" ht="15" thickBot="1" x14ac:dyDescent="0.35">
      <c r="A166" s="4" t="s">
        <v>3417</v>
      </c>
      <c r="B166" s="3" t="s">
        <v>190</v>
      </c>
      <c r="C166" s="4" t="s">
        <v>179</v>
      </c>
      <c r="D166" s="4" t="s">
        <v>927</v>
      </c>
      <c r="E166" s="10">
        <v>40400</v>
      </c>
      <c r="F166" s="10">
        <v>44500</v>
      </c>
      <c r="G166" s="6">
        <v>38</v>
      </c>
      <c r="H166" s="4" t="s">
        <v>460</v>
      </c>
      <c r="I166" s="4" t="s">
        <v>460</v>
      </c>
      <c r="J166" s="4" t="s">
        <v>460</v>
      </c>
      <c r="K166" s="4" t="s">
        <v>460</v>
      </c>
      <c r="L166" s="4" t="s">
        <v>460</v>
      </c>
      <c r="M166" s="4" t="s">
        <v>460</v>
      </c>
      <c r="N166" s="4" t="s">
        <v>460</v>
      </c>
      <c r="O166" s="4" t="s">
        <v>460</v>
      </c>
      <c r="P166" s="4" t="s">
        <v>460</v>
      </c>
      <c r="Q166" s="4" t="s">
        <v>461</v>
      </c>
      <c r="R166" s="4" t="s">
        <v>461</v>
      </c>
      <c r="S166" s="4" t="s">
        <v>460</v>
      </c>
    </row>
    <row r="167" spans="1:19" ht="15" thickBot="1" x14ac:dyDescent="0.35">
      <c r="A167" s="4" t="s">
        <v>3418</v>
      </c>
      <c r="B167" s="3" t="s">
        <v>191</v>
      </c>
      <c r="C167" s="4" t="s">
        <v>179</v>
      </c>
      <c r="D167" s="4" t="s">
        <v>2523</v>
      </c>
      <c r="E167" s="10">
        <v>41642</v>
      </c>
      <c r="F167" s="10">
        <v>50814</v>
      </c>
      <c r="G167" s="6">
        <v>40</v>
      </c>
      <c r="H167" s="4" t="s">
        <v>460</v>
      </c>
      <c r="I167" s="4" t="s">
        <v>461</v>
      </c>
      <c r="J167" s="4" t="s">
        <v>461</v>
      </c>
      <c r="K167" s="4" t="s">
        <v>461</v>
      </c>
      <c r="L167" s="4" t="s">
        <v>460</v>
      </c>
      <c r="M167" s="4" t="s">
        <v>460</v>
      </c>
      <c r="N167" s="4" t="s">
        <v>460</v>
      </c>
      <c r="O167" s="4" t="s">
        <v>460</v>
      </c>
      <c r="P167" s="4" t="s">
        <v>460</v>
      </c>
      <c r="Q167" s="4" t="s">
        <v>461</v>
      </c>
      <c r="R167" s="4" t="s">
        <v>461</v>
      </c>
      <c r="S167" s="4" t="s">
        <v>461</v>
      </c>
    </row>
    <row r="168" spans="1:19" ht="15" thickBot="1" x14ac:dyDescent="0.35">
      <c r="A168" s="4" t="s">
        <v>3419</v>
      </c>
      <c r="B168" s="3" t="s">
        <v>192</v>
      </c>
      <c r="C168" s="4" t="s">
        <v>179</v>
      </c>
      <c r="D168" s="4" t="s">
        <v>927</v>
      </c>
      <c r="E168" s="10">
        <v>43696</v>
      </c>
      <c r="F168" s="10">
        <v>43696</v>
      </c>
      <c r="G168" s="6">
        <v>40</v>
      </c>
      <c r="H168" s="4" t="s">
        <v>461</v>
      </c>
      <c r="I168" s="4" t="s">
        <v>461</v>
      </c>
      <c r="J168" s="4" t="s">
        <v>461</v>
      </c>
      <c r="K168" s="4" t="s">
        <v>461</v>
      </c>
      <c r="L168" s="4" t="s">
        <v>461</v>
      </c>
      <c r="M168" s="4" t="s">
        <v>460</v>
      </c>
      <c r="N168" s="4" t="s">
        <v>460</v>
      </c>
      <c r="O168" s="4" t="s">
        <v>460</v>
      </c>
      <c r="P168" s="4" t="s">
        <v>460</v>
      </c>
      <c r="Q168" s="4" t="s">
        <v>461</v>
      </c>
      <c r="R168" s="4" t="s">
        <v>461</v>
      </c>
      <c r="S168" s="4" t="s">
        <v>461</v>
      </c>
    </row>
    <row r="169" spans="1:19" ht="15" thickBot="1" x14ac:dyDescent="0.35">
      <c r="A169" s="4" t="s">
        <v>3420</v>
      </c>
      <c r="B169" s="3" t="s">
        <v>193</v>
      </c>
      <c r="C169" s="4" t="s">
        <v>179</v>
      </c>
      <c r="D169" s="4" t="s">
        <v>927</v>
      </c>
      <c r="E169" s="10">
        <v>34149</v>
      </c>
      <c r="F169" s="10">
        <v>34149</v>
      </c>
      <c r="G169" s="6">
        <v>40</v>
      </c>
      <c r="H169" s="4" t="s">
        <v>460</v>
      </c>
      <c r="I169" s="4" t="s">
        <v>461</v>
      </c>
      <c r="J169" s="4" t="s">
        <v>461</v>
      </c>
      <c r="K169" s="4" t="s">
        <v>460</v>
      </c>
      <c r="L169" s="4" t="s">
        <v>461</v>
      </c>
      <c r="M169" s="4" t="s">
        <v>460</v>
      </c>
      <c r="N169" s="4" t="s">
        <v>460</v>
      </c>
      <c r="O169" s="4" t="s">
        <v>461</v>
      </c>
      <c r="P169" s="4" t="s">
        <v>460</v>
      </c>
      <c r="Q169" s="4" t="s">
        <v>461</v>
      </c>
      <c r="R169" s="4" t="s">
        <v>461</v>
      </c>
      <c r="S169" s="4" t="s">
        <v>461</v>
      </c>
    </row>
    <row r="170" spans="1:19" ht="15" thickBot="1" x14ac:dyDescent="0.35">
      <c r="A170" s="4" t="s">
        <v>3421</v>
      </c>
      <c r="B170" s="3" t="s">
        <v>194</v>
      </c>
      <c r="C170" s="4" t="s">
        <v>179</v>
      </c>
      <c r="D170" s="4" t="s">
        <v>2525</v>
      </c>
      <c r="E170" s="10">
        <v>53000</v>
      </c>
      <c r="F170" s="10">
        <v>53000</v>
      </c>
      <c r="G170" s="6">
        <v>40</v>
      </c>
      <c r="H170" s="4" t="s">
        <v>460</v>
      </c>
      <c r="I170" s="4" t="s">
        <v>460</v>
      </c>
      <c r="J170" s="4" t="s">
        <v>460</v>
      </c>
      <c r="K170" s="4" t="s">
        <v>460</v>
      </c>
      <c r="L170" s="4" t="s">
        <v>461</v>
      </c>
      <c r="M170" s="4" t="s">
        <v>460</v>
      </c>
      <c r="N170" s="4" t="s">
        <v>460</v>
      </c>
      <c r="O170" s="4" t="s">
        <v>461</v>
      </c>
      <c r="P170" s="4" t="s">
        <v>460</v>
      </c>
      <c r="Q170" s="4" t="s">
        <v>461</v>
      </c>
      <c r="R170" s="4" t="s">
        <v>460</v>
      </c>
      <c r="S170" s="4" t="s">
        <v>461</v>
      </c>
    </row>
    <row r="171" spans="1:19" ht="15" thickBot="1" x14ac:dyDescent="0.35">
      <c r="A171" s="4" t="s">
        <v>3422</v>
      </c>
      <c r="B171" s="3" t="s">
        <v>195</v>
      </c>
      <c r="C171" s="4" t="s">
        <v>179</v>
      </c>
      <c r="D171" s="4" t="s">
        <v>2523</v>
      </c>
      <c r="E171" s="10">
        <v>40000</v>
      </c>
      <c r="F171" s="10">
        <v>68000</v>
      </c>
      <c r="G171" s="6">
        <v>40</v>
      </c>
      <c r="H171" s="4" t="s">
        <v>460</v>
      </c>
      <c r="I171" s="4" t="s">
        <v>460</v>
      </c>
      <c r="J171" s="4" t="s">
        <v>460</v>
      </c>
      <c r="K171" s="4" t="s">
        <v>460</v>
      </c>
      <c r="L171" s="4" t="s">
        <v>461</v>
      </c>
      <c r="M171" s="4" t="s">
        <v>460</v>
      </c>
      <c r="N171" s="4" t="s">
        <v>460</v>
      </c>
      <c r="O171" s="4" t="s">
        <v>460</v>
      </c>
      <c r="P171" s="4" t="s">
        <v>460</v>
      </c>
      <c r="Q171" s="4" t="s">
        <v>460</v>
      </c>
      <c r="R171" s="4" t="s">
        <v>460</v>
      </c>
      <c r="S171" s="4" t="s">
        <v>461</v>
      </c>
    </row>
    <row r="172" spans="1:19" ht="15" thickBot="1" x14ac:dyDescent="0.35">
      <c r="A172" s="4" t="s">
        <v>3423</v>
      </c>
      <c r="B172" s="3" t="s">
        <v>196</v>
      </c>
      <c r="C172" s="4" t="s">
        <v>179</v>
      </c>
      <c r="D172" s="4" t="s">
        <v>927</v>
      </c>
      <c r="E172" s="10">
        <v>44720</v>
      </c>
      <c r="F172" s="10">
        <v>48000</v>
      </c>
      <c r="G172" s="6">
        <v>40</v>
      </c>
      <c r="H172" s="4" t="s">
        <v>460</v>
      </c>
      <c r="I172" s="4" t="s">
        <v>460</v>
      </c>
      <c r="J172" s="4" t="s">
        <v>461</v>
      </c>
      <c r="K172" s="4" t="s">
        <v>460</v>
      </c>
      <c r="L172" s="4" t="s">
        <v>460</v>
      </c>
      <c r="M172" s="4" t="s">
        <v>460</v>
      </c>
      <c r="N172" s="4" t="s">
        <v>460</v>
      </c>
      <c r="O172" s="4" t="s">
        <v>460</v>
      </c>
      <c r="P172" s="4" t="s">
        <v>460</v>
      </c>
      <c r="Q172" s="4" t="s">
        <v>461</v>
      </c>
      <c r="R172" s="4" t="s">
        <v>460</v>
      </c>
      <c r="S172" s="4" t="s">
        <v>461</v>
      </c>
    </row>
    <row r="173" spans="1:19" ht="15" thickBot="1" x14ac:dyDescent="0.35">
      <c r="A173" s="4" t="s">
        <v>3424</v>
      </c>
      <c r="B173" s="3" t="s">
        <v>197</v>
      </c>
      <c r="C173" s="4" t="s">
        <v>179</v>
      </c>
      <c r="D173" s="4" t="s">
        <v>927</v>
      </c>
      <c r="E173" s="10">
        <v>31000</v>
      </c>
      <c r="F173" s="10">
        <v>38000</v>
      </c>
      <c r="G173" s="6">
        <v>35</v>
      </c>
      <c r="H173" s="4" t="s">
        <v>461</v>
      </c>
      <c r="I173" s="4" t="s">
        <v>461</v>
      </c>
      <c r="J173" s="4" t="s">
        <v>461</v>
      </c>
      <c r="K173" s="4" t="s">
        <v>461</v>
      </c>
      <c r="L173" s="4" t="s">
        <v>460</v>
      </c>
      <c r="M173" s="4" t="s">
        <v>461</v>
      </c>
      <c r="N173" s="4" t="s">
        <v>460</v>
      </c>
      <c r="O173" s="4" t="s">
        <v>461</v>
      </c>
      <c r="P173" s="4" t="s">
        <v>461</v>
      </c>
      <c r="Q173" s="4" t="s">
        <v>461</v>
      </c>
      <c r="R173" s="4" t="s">
        <v>461</v>
      </c>
      <c r="S173" s="4" t="s">
        <v>461</v>
      </c>
    </row>
    <row r="174" spans="1:19" ht="15" thickBot="1" x14ac:dyDescent="0.35">
      <c r="A174" s="4" t="s">
        <v>3425</v>
      </c>
      <c r="B174" s="3" t="s">
        <v>198</v>
      </c>
      <c r="C174" s="4" t="s">
        <v>179</v>
      </c>
      <c r="D174" s="4" t="s">
        <v>2525</v>
      </c>
      <c r="E174" s="10">
        <v>20000</v>
      </c>
      <c r="F174" s="595" t="s">
        <v>2557</v>
      </c>
      <c r="G174" s="6">
        <v>25</v>
      </c>
      <c r="H174" s="4" t="s">
        <v>461</v>
      </c>
      <c r="I174" s="4" t="s">
        <v>461</v>
      </c>
      <c r="J174" s="4" t="s">
        <v>461</v>
      </c>
      <c r="K174" s="4" t="s">
        <v>461</v>
      </c>
      <c r="L174" s="4" t="s">
        <v>461</v>
      </c>
      <c r="M174" s="4" t="s">
        <v>461</v>
      </c>
      <c r="N174" s="4" t="s">
        <v>460</v>
      </c>
      <c r="O174" s="4" t="s">
        <v>461</v>
      </c>
      <c r="P174" s="4" t="s">
        <v>460</v>
      </c>
      <c r="Q174" s="4" t="s">
        <v>461</v>
      </c>
      <c r="R174" s="4" t="s">
        <v>461</v>
      </c>
      <c r="S174" s="4" t="s">
        <v>461</v>
      </c>
    </row>
    <row r="175" spans="1:19" ht="15" thickBot="1" x14ac:dyDescent="0.35">
      <c r="A175" s="4" t="s">
        <v>3426</v>
      </c>
      <c r="B175" s="3" t="s">
        <v>199</v>
      </c>
      <c r="C175" s="4" t="s">
        <v>179</v>
      </c>
      <c r="D175" s="4" t="s">
        <v>2523</v>
      </c>
      <c r="E175" s="10">
        <v>44864</v>
      </c>
      <c r="F175" s="10">
        <v>44864</v>
      </c>
      <c r="G175" s="6">
        <v>40</v>
      </c>
      <c r="H175" s="595" t="s">
        <v>2557</v>
      </c>
      <c r="I175" s="595" t="s">
        <v>2557</v>
      </c>
      <c r="J175" s="595" t="s">
        <v>2557</v>
      </c>
      <c r="K175" s="595" t="s">
        <v>2557</v>
      </c>
      <c r="L175" s="595" t="s">
        <v>2557</v>
      </c>
      <c r="M175" s="595" t="s">
        <v>2557</v>
      </c>
      <c r="N175" s="595" t="s">
        <v>2557</v>
      </c>
      <c r="O175" s="595" t="s">
        <v>2557</v>
      </c>
      <c r="P175" s="595" t="s">
        <v>2557</v>
      </c>
      <c r="Q175" s="595" t="s">
        <v>2557</v>
      </c>
      <c r="R175" s="595" t="s">
        <v>2557</v>
      </c>
      <c r="S175" s="595" t="s">
        <v>2557</v>
      </c>
    </row>
    <row r="176" spans="1:19" ht="15" thickBot="1" x14ac:dyDescent="0.35">
      <c r="A176" s="4" t="s">
        <v>3427</v>
      </c>
      <c r="B176" s="3" t="s">
        <v>200</v>
      </c>
      <c r="C176" s="4" t="s">
        <v>179</v>
      </c>
      <c r="D176" s="4" t="s">
        <v>2524</v>
      </c>
      <c r="E176" s="10">
        <v>30000</v>
      </c>
      <c r="F176" s="10">
        <v>35000</v>
      </c>
      <c r="G176" s="6">
        <v>38</v>
      </c>
      <c r="H176" s="4" t="s">
        <v>461</v>
      </c>
      <c r="I176" s="4" t="s">
        <v>461</v>
      </c>
      <c r="J176" s="4" t="s">
        <v>461</v>
      </c>
      <c r="K176" s="4" t="s">
        <v>461</v>
      </c>
      <c r="L176" s="4" t="s">
        <v>460</v>
      </c>
      <c r="M176" s="4" t="s">
        <v>461</v>
      </c>
      <c r="N176" s="4" t="s">
        <v>460</v>
      </c>
      <c r="O176" s="4" t="s">
        <v>460</v>
      </c>
      <c r="P176" s="4" t="s">
        <v>461</v>
      </c>
      <c r="Q176" s="4" t="s">
        <v>461</v>
      </c>
      <c r="R176" s="4" t="s">
        <v>461</v>
      </c>
      <c r="S176" s="4" t="s">
        <v>461</v>
      </c>
    </row>
    <row r="177" spans="1:19" ht="15" thickBot="1" x14ac:dyDescent="0.35">
      <c r="A177" s="4" t="s">
        <v>3428</v>
      </c>
      <c r="B177" s="3" t="s">
        <v>201</v>
      </c>
      <c r="C177" s="4" t="s">
        <v>179</v>
      </c>
      <c r="D177" s="4" t="s">
        <v>927</v>
      </c>
      <c r="E177" s="10">
        <v>40000</v>
      </c>
      <c r="F177" s="10">
        <v>60000</v>
      </c>
      <c r="G177" s="6">
        <v>40</v>
      </c>
      <c r="H177" s="4" t="s">
        <v>460</v>
      </c>
      <c r="I177" s="4" t="s">
        <v>461</v>
      </c>
      <c r="J177" s="4" t="s">
        <v>461</v>
      </c>
      <c r="K177" s="4" t="s">
        <v>460</v>
      </c>
      <c r="L177" s="4" t="s">
        <v>460</v>
      </c>
      <c r="M177" s="4" t="s">
        <v>460</v>
      </c>
      <c r="N177" s="4" t="s">
        <v>460</v>
      </c>
      <c r="O177" s="4" t="s">
        <v>461</v>
      </c>
      <c r="P177" s="4" t="s">
        <v>460</v>
      </c>
      <c r="Q177" s="4" t="s">
        <v>460</v>
      </c>
      <c r="R177" s="4" t="s">
        <v>460</v>
      </c>
      <c r="S177" s="4" t="s">
        <v>461</v>
      </c>
    </row>
    <row r="178" spans="1:19" ht="15" thickBot="1" x14ac:dyDescent="0.35">
      <c r="A178" s="4" t="s">
        <v>3429</v>
      </c>
      <c r="B178" s="3" t="s">
        <v>202</v>
      </c>
      <c r="C178" s="4" t="s">
        <v>179</v>
      </c>
      <c r="D178" s="4" t="s">
        <v>2523</v>
      </c>
      <c r="E178" s="10">
        <v>22745</v>
      </c>
      <c r="F178" s="10">
        <v>22745</v>
      </c>
      <c r="G178" s="6">
        <v>30</v>
      </c>
      <c r="H178" s="4" t="s">
        <v>460</v>
      </c>
      <c r="I178" s="4" t="s">
        <v>460</v>
      </c>
      <c r="J178" s="4" t="s">
        <v>461</v>
      </c>
      <c r="K178" s="4" t="s">
        <v>460</v>
      </c>
      <c r="L178" s="4" t="s">
        <v>461</v>
      </c>
      <c r="M178" s="4" t="s">
        <v>460</v>
      </c>
      <c r="N178" s="4" t="s">
        <v>460</v>
      </c>
      <c r="O178" s="4" t="s">
        <v>460</v>
      </c>
      <c r="P178" s="4" t="s">
        <v>460</v>
      </c>
      <c r="Q178" s="4" t="s">
        <v>461</v>
      </c>
      <c r="R178" s="4" t="s">
        <v>460</v>
      </c>
      <c r="S178" s="4" t="s">
        <v>461</v>
      </c>
    </row>
    <row r="179" spans="1:19" ht="15" thickBot="1" x14ac:dyDescent="0.35">
      <c r="A179" s="4" t="s">
        <v>3430</v>
      </c>
      <c r="B179" s="3" t="s">
        <v>203</v>
      </c>
      <c r="C179" s="4" t="s">
        <v>179</v>
      </c>
      <c r="D179" s="4" t="s">
        <v>2523</v>
      </c>
      <c r="E179" s="10">
        <v>45698</v>
      </c>
      <c r="F179" s="10">
        <v>60008</v>
      </c>
      <c r="G179" s="6">
        <v>40</v>
      </c>
      <c r="H179" s="4" t="s">
        <v>460</v>
      </c>
      <c r="I179" s="4" t="s">
        <v>460</v>
      </c>
      <c r="J179" s="4" t="s">
        <v>460</v>
      </c>
      <c r="K179" s="4" t="s">
        <v>460</v>
      </c>
      <c r="L179" s="4" t="s">
        <v>461</v>
      </c>
      <c r="M179" s="4" t="s">
        <v>460</v>
      </c>
      <c r="N179" s="4" t="s">
        <v>460</v>
      </c>
      <c r="O179" s="4" t="s">
        <v>460</v>
      </c>
      <c r="P179" s="4" t="s">
        <v>460</v>
      </c>
      <c r="Q179" s="4" t="s">
        <v>460</v>
      </c>
      <c r="R179" s="4" t="s">
        <v>460</v>
      </c>
      <c r="S179" s="4" t="s">
        <v>461</v>
      </c>
    </row>
    <row r="180" spans="1:19" ht="15" thickBot="1" x14ac:dyDescent="0.35">
      <c r="A180" s="4" t="s">
        <v>3431</v>
      </c>
      <c r="B180" s="3" t="s">
        <v>204</v>
      </c>
      <c r="C180" s="4" t="s">
        <v>179</v>
      </c>
      <c r="D180" s="4" t="s">
        <v>927</v>
      </c>
      <c r="E180" s="10">
        <v>44501</v>
      </c>
      <c r="F180" s="10">
        <v>79895</v>
      </c>
      <c r="G180" s="6">
        <v>40</v>
      </c>
      <c r="H180" s="4" t="s">
        <v>460</v>
      </c>
      <c r="I180" s="4" t="s">
        <v>460</v>
      </c>
      <c r="J180" s="4" t="s">
        <v>460</v>
      </c>
      <c r="K180" s="4" t="s">
        <v>461</v>
      </c>
      <c r="L180" s="4" t="s">
        <v>460</v>
      </c>
      <c r="M180" s="4" t="s">
        <v>460</v>
      </c>
      <c r="N180" s="4" t="s">
        <v>461</v>
      </c>
      <c r="O180" s="4" t="s">
        <v>460</v>
      </c>
      <c r="P180" s="4" t="s">
        <v>461</v>
      </c>
      <c r="Q180" s="4" t="s">
        <v>461</v>
      </c>
      <c r="R180" s="4" t="s">
        <v>461</v>
      </c>
      <c r="S180" s="4" t="s">
        <v>461</v>
      </c>
    </row>
    <row r="181" spans="1:19" ht="15" thickBot="1" x14ac:dyDescent="0.35">
      <c r="A181" s="4" t="s">
        <v>3432</v>
      </c>
      <c r="B181" s="3" t="s">
        <v>205</v>
      </c>
      <c r="C181" s="4" t="s">
        <v>179</v>
      </c>
      <c r="D181" s="4" t="s">
        <v>2523</v>
      </c>
      <c r="E181" s="10">
        <v>45000</v>
      </c>
      <c r="F181" s="10">
        <v>58000</v>
      </c>
      <c r="G181" s="6">
        <v>42</v>
      </c>
      <c r="H181" s="595" t="s">
        <v>2557</v>
      </c>
      <c r="I181" s="595" t="s">
        <v>2557</v>
      </c>
      <c r="J181" s="595" t="s">
        <v>2557</v>
      </c>
      <c r="K181" s="595" t="s">
        <v>2557</v>
      </c>
      <c r="L181" s="595" t="s">
        <v>2557</v>
      </c>
      <c r="M181" s="595" t="s">
        <v>2557</v>
      </c>
      <c r="N181" s="595" t="s">
        <v>2557</v>
      </c>
      <c r="O181" s="595" t="s">
        <v>2557</v>
      </c>
      <c r="P181" s="595" t="s">
        <v>2557</v>
      </c>
      <c r="Q181" s="595" t="s">
        <v>2557</v>
      </c>
      <c r="R181" s="595" t="s">
        <v>2557</v>
      </c>
      <c r="S181" s="595" t="s">
        <v>2557</v>
      </c>
    </row>
    <row r="182" spans="1:19" ht="15" thickBot="1" x14ac:dyDescent="0.35">
      <c r="A182" s="4" t="s">
        <v>3433</v>
      </c>
      <c r="B182" s="3" t="s">
        <v>289</v>
      </c>
      <c r="C182" s="4" t="s">
        <v>179</v>
      </c>
      <c r="D182" s="4" t="s">
        <v>2523</v>
      </c>
      <c r="E182" s="10">
        <v>25000</v>
      </c>
      <c r="F182" s="10">
        <v>50000</v>
      </c>
      <c r="G182" s="6">
        <v>40</v>
      </c>
      <c r="H182" s="4" t="s">
        <v>460</v>
      </c>
      <c r="I182" s="4" t="s">
        <v>460</v>
      </c>
      <c r="J182" s="4" t="s">
        <v>460</v>
      </c>
      <c r="K182" s="4" t="s">
        <v>460</v>
      </c>
      <c r="L182" s="4" t="s">
        <v>460</v>
      </c>
      <c r="M182" s="4" t="s">
        <v>460</v>
      </c>
      <c r="N182" s="4" t="s">
        <v>460</v>
      </c>
      <c r="O182" s="4" t="s">
        <v>460</v>
      </c>
      <c r="P182" s="4" t="s">
        <v>460</v>
      </c>
      <c r="Q182" s="4" t="s">
        <v>461</v>
      </c>
      <c r="R182" s="4" t="s">
        <v>461</v>
      </c>
      <c r="S182" s="4" t="s">
        <v>461</v>
      </c>
    </row>
    <row r="183" spans="1:19" ht="15" thickBot="1" x14ac:dyDescent="0.35">
      <c r="A183" s="4" t="s">
        <v>3434</v>
      </c>
      <c r="B183" s="3" t="s">
        <v>206</v>
      </c>
      <c r="C183" s="4" t="s">
        <v>179</v>
      </c>
      <c r="D183" s="4" t="s">
        <v>927</v>
      </c>
      <c r="E183" s="10">
        <v>20000</v>
      </c>
      <c r="F183" s="10">
        <v>35000</v>
      </c>
      <c r="G183" s="6">
        <v>33</v>
      </c>
      <c r="H183" s="4" t="s">
        <v>461</v>
      </c>
      <c r="I183" s="4" t="s">
        <v>461</v>
      </c>
      <c r="J183" s="4" t="s">
        <v>461</v>
      </c>
      <c r="K183" s="4" t="s">
        <v>461</v>
      </c>
      <c r="L183" s="4" t="s">
        <v>461</v>
      </c>
      <c r="M183" s="4" t="s">
        <v>460</v>
      </c>
      <c r="N183" s="4" t="s">
        <v>460</v>
      </c>
      <c r="O183" s="4" t="s">
        <v>460</v>
      </c>
      <c r="P183" s="4" t="s">
        <v>460</v>
      </c>
      <c r="Q183" s="4" t="s">
        <v>460</v>
      </c>
      <c r="R183" s="4" t="s">
        <v>461</v>
      </c>
      <c r="S183" s="4" t="s">
        <v>460</v>
      </c>
    </row>
    <row r="184" spans="1:19" ht="15" thickBot="1" x14ac:dyDescent="0.35">
      <c r="A184" s="4" t="s">
        <v>3407</v>
      </c>
      <c r="B184" s="3" t="s">
        <v>207</v>
      </c>
      <c r="C184" s="4" t="s">
        <v>179</v>
      </c>
      <c r="D184" s="4" t="s">
        <v>2525</v>
      </c>
      <c r="E184" s="10">
        <v>52150</v>
      </c>
      <c r="F184" s="10">
        <v>52150</v>
      </c>
      <c r="G184" s="6">
        <v>40</v>
      </c>
      <c r="H184" s="4" t="s">
        <v>460</v>
      </c>
      <c r="I184" s="4" t="s">
        <v>460</v>
      </c>
      <c r="J184" s="4" t="s">
        <v>461</v>
      </c>
      <c r="K184" s="4" t="s">
        <v>460</v>
      </c>
      <c r="L184" s="4" t="s">
        <v>460</v>
      </c>
      <c r="M184" s="4" t="s">
        <v>461</v>
      </c>
      <c r="N184" s="4" t="s">
        <v>460</v>
      </c>
      <c r="O184" s="4" t="s">
        <v>460</v>
      </c>
      <c r="P184" s="4" t="s">
        <v>461</v>
      </c>
      <c r="Q184" s="4" t="s">
        <v>461</v>
      </c>
      <c r="R184" s="4" t="s">
        <v>460</v>
      </c>
      <c r="S184" s="4" t="s">
        <v>461</v>
      </c>
    </row>
    <row r="185" spans="1:19" ht="15" thickBot="1" x14ac:dyDescent="0.35">
      <c r="A185" s="4" t="s">
        <v>3435</v>
      </c>
      <c r="B185" s="3" t="s">
        <v>208</v>
      </c>
      <c r="C185" s="4" t="s">
        <v>179</v>
      </c>
      <c r="D185" s="4" t="s">
        <v>2525</v>
      </c>
      <c r="E185" s="10">
        <v>40000</v>
      </c>
      <c r="F185" s="10">
        <v>42000</v>
      </c>
      <c r="G185" s="6">
        <v>40</v>
      </c>
      <c r="H185" s="4" t="s">
        <v>460</v>
      </c>
      <c r="I185" s="4" t="s">
        <v>460</v>
      </c>
      <c r="J185" s="4" t="s">
        <v>460</v>
      </c>
      <c r="K185" s="4" t="s">
        <v>460</v>
      </c>
      <c r="L185" s="4" t="s">
        <v>460</v>
      </c>
      <c r="M185" s="4" t="s">
        <v>460</v>
      </c>
      <c r="N185" s="4" t="s">
        <v>460</v>
      </c>
      <c r="O185" s="4" t="s">
        <v>460</v>
      </c>
      <c r="P185" s="4" t="s">
        <v>460</v>
      </c>
      <c r="Q185" s="4" t="s">
        <v>460</v>
      </c>
      <c r="R185" s="4" t="s">
        <v>460</v>
      </c>
      <c r="S185" s="4" t="s">
        <v>460</v>
      </c>
    </row>
    <row r="186" spans="1:19" ht="15" thickBot="1" x14ac:dyDescent="0.35">
      <c r="A186" s="4" t="s">
        <v>3436</v>
      </c>
      <c r="B186" s="3" t="s">
        <v>209</v>
      </c>
      <c r="C186" s="4" t="s">
        <v>179</v>
      </c>
      <c r="D186" s="4" t="s">
        <v>2523</v>
      </c>
      <c r="E186" s="10">
        <v>57071</v>
      </c>
      <c r="F186" s="10">
        <v>74193</v>
      </c>
      <c r="G186" s="6">
        <v>40</v>
      </c>
      <c r="H186" s="595" t="s">
        <v>2557</v>
      </c>
      <c r="I186" s="595" t="s">
        <v>2557</v>
      </c>
      <c r="J186" s="595" t="s">
        <v>2557</v>
      </c>
      <c r="K186" s="595" t="s">
        <v>2557</v>
      </c>
      <c r="L186" s="595" t="s">
        <v>2557</v>
      </c>
      <c r="M186" s="595" t="s">
        <v>2557</v>
      </c>
      <c r="N186" s="595" t="s">
        <v>2557</v>
      </c>
      <c r="O186" s="595" t="s">
        <v>2557</v>
      </c>
      <c r="P186" s="595" t="s">
        <v>2557</v>
      </c>
      <c r="Q186" s="595" t="s">
        <v>2557</v>
      </c>
      <c r="R186" s="595" t="s">
        <v>2557</v>
      </c>
      <c r="S186" s="595" t="s">
        <v>2557</v>
      </c>
    </row>
    <row r="187" spans="1:19" ht="15" thickBot="1" x14ac:dyDescent="0.35">
      <c r="A187" s="4" t="s">
        <v>3437</v>
      </c>
      <c r="B187" s="3" t="s">
        <v>210</v>
      </c>
      <c r="C187" s="4" t="s">
        <v>179</v>
      </c>
      <c r="D187" s="4" t="s">
        <v>927</v>
      </c>
      <c r="E187" s="10">
        <v>22800</v>
      </c>
      <c r="F187" s="10">
        <v>31200</v>
      </c>
      <c r="G187" s="6">
        <v>40</v>
      </c>
      <c r="H187" s="4" t="s">
        <v>460</v>
      </c>
      <c r="I187" s="4" t="s">
        <v>460</v>
      </c>
      <c r="J187" s="4" t="s">
        <v>460</v>
      </c>
      <c r="K187" s="4" t="s">
        <v>460</v>
      </c>
      <c r="L187" s="4" t="s">
        <v>460</v>
      </c>
      <c r="M187" s="4" t="s">
        <v>460</v>
      </c>
      <c r="N187" s="4" t="s">
        <v>460</v>
      </c>
      <c r="O187" s="4" t="s">
        <v>460</v>
      </c>
      <c r="P187" s="4" t="s">
        <v>460</v>
      </c>
      <c r="Q187" s="4" t="s">
        <v>461</v>
      </c>
      <c r="R187" s="4" t="s">
        <v>461</v>
      </c>
      <c r="S187" s="4" t="s">
        <v>461</v>
      </c>
    </row>
    <row r="188" spans="1:19" ht="15" thickBot="1" x14ac:dyDescent="0.35">
      <c r="A188" s="4" t="s">
        <v>3438</v>
      </c>
      <c r="B188" s="3" t="s">
        <v>211</v>
      </c>
      <c r="C188" s="4" t="s">
        <v>179</v>
      </c>
      <c r="D188" s="595" t="s">
        <v>2557</v>
      </c>
      <c r="E188" s="10">
        <v>33620</v>
      </c>
      <c r="F188" s="10">
        <v>33620</v>
      </c>
      <c r="G188" s="6">
        <v>40</v>
      </c>
      <c r="H188" s="4" t="s">
        <v>460</v>
      </c>
      <c r="I188" s="4" t="s">
        <v>461</v>
      </c>
      <c r="J188" s="4" t="s">
        <v>460</v>
      </c>
      <c r="K188" s="4" t="s">
        <v>460</v>
      </c>
      <c r="L188" s="4" t="s">
        <v>460</v>
      </c>
      <c r="M188" s="4" t="s">
        <v>460</v>
      </c>
      <c r="N188" s="4" t="s">
        <v>460</v>
      </c>
      <c r="O188" s="4" t="s">
        <v>460</v>
      </c>
      <c r="P188" s="4" t="s">
        <v>460</v>
      </c>
      <c r="Q188" s="4" t="s">
        <v>460</v>
      </c>
      <c r="R188" s="4" t="s">
        <v>460</v>
      </c>
      <c r="S188" s="595" t="s">
        <v>2557</v>
      </c>
    </row>
    <row r="189" spans="1:19" ht="15" thickBot="1" x14ac:dyDescent="0.35">
      <c r="A189" s="4" t="s">
        <v>3439</v>
      </c>
      <c r="B189" s="3" t="s">
        <v>212</v>
      </c>
      <c r="C189" s="4" t="s">
        <v>179</v>
      </c>
      <c r="D189" s="4" t="s">
        <v>927</v>
      </c>
      <c r="E189" s="10">
        <v>65000</v>
      </c>
      <c r="F189" s="10">
        <v>90000</v>
      </c>
      <c r="G189" s="6">
        <v>2</v>
      </c>
      <c r="H189" s="4" t="s">
        <v>460</v>
      </c>
      <c r="I189" s="4" t="s">
        <v>460</v>
      </c>
      <c r="J189" s="4" t="s">
        <v>460</v>
      </c>
      <c r="K189" s="4" t="s">
        <v>460</v>
      </c>
      <c r="L189" s="4" t="s">
        <v>460</v>
      </c>
      <c r="M189" s="4" t="s">
        <v>460</v>
      </c>
      <c r="N189" s="4" t="s">
        <v>460</v>
      </c>
      <c r="O189" s="4" t="s">
        <v>460</v>
      </c>
      <c r="P189" s="4" t="s">
        <v>460</v>
      </c>
      <c r="Q189" s="4" t="s">
        <v>461</v>
      </c>
      <c r="R189" s="4" t="s">
        <v>460</v>
      </c>
      <c r="S189" s="4" t="s">
        <v>461</v>
      </c>
    </row>
    <row r="190" spans="1:19" ht="15" thickBot="1" x14ac:dyDescent="0.35">
      <c r="A190" s="4" t="s">
        <v>3440</v>
      </c>
      <c r="B190" s="3" t="s">
        <v>213</v>
      </c>
      <c r="C190" s="4" t="s">
        <v>179</v>
      </c>
      <c r="D190" s="4" t="s">
        <v>2523</v>
      </c>
      <c r="E190" s="10">
        <v>38500</v>
      </c>
      <c r="F190" s="10">
        <v>51000</v>
      </c>
      <c r="G190" s="6">
        <v>40</v>
      </c>
      <c r="H190" s="4" t="s">
        <v>460</v>
      </c>
      <c r="I190" s="4" t="s">
        <v>461</v>
      </c>
      <c r="J190" s="4" t="s">
        <v>461</v>
      </c>
      <c r="K190" s="4" t="s">
        <v>461</v>
      </c>
      <c r="L190" s="4" t="s">
        <v>461</v>
      </c>
      <c r="M190" s="4" t="s">
        <v>460</v>
      </c>
      <c r="N190" s="4" t="s">
        <v>460</v>
      </c>
      <c r="O190" s="4" t="s">
        <v>461</v>
      </c>
      <c r="P190" s="4" t="s">
        <v>460</v>
      </c>
      <c r="Q190" s="4" t="s">
        <v>461</v>
      </c>
      <c r="R190" s="4" t="s">
        <v>461</v>
      </c>
      <c r="S190" s="4" t="s">
        <v>461</v>
      </c>
    </row>
    <row r="191" spans="1:19" ht="15" thickBot="1" x14ac:dyDescent="0.35">
      <c r="A191" s="4" t="s">
        <v>3441</v>
      </c>
      <c r="B191" s="3" t="s">
        <v>214</v>
      </c>
      <c r="C191" s="4" t="s">
        <v>179</v>
      </c>
      <c r="D191" s="4" t="s">
        <v>2525</v>
      </c>
      <c r="E191" s="10">
        <v>37530</v>
      </c>
      <c r="F191" s="10">
        <v>54777</v>
      </c>
      <c r="G191" s="6">
        <v>30</v>
      </c>
      <c r="H191" s="4" t="s">
        <v>460</v>
      </c>
      <c r="I191" s="4" t="s">
        <v>460</v>
      </c>
      <c r="J191" s="4" t="s">
        <v>460</v>
      </c>
      <c r="K191" s="4" t="s">
        <v>460</v>
      </c>
      <c r="L191" s="4" t="s">
        <v>460</v>
      </c>
      <c r="M191" s="4" t="s">
        <v>460</v>
      </c>
      <c r="N191" s="4" t="s">
        <v>460</v>
      </c>
      <c r="O191" s="4" t="s">
        <v>460</v>
      </c>
      <c r="P191" s="4" t="s">
        <v>460</v>
      </c>
      <c r="Q191" s="4" t="s">
        <v>460</v>
      </c>
      <c r="R191" s="4" t="s">
        <v>460</v>
      </c>
      <c r="S191" s="4" t="s">
        <v>461</v>
      </c>
    </row>
    <row r="192" spans="1:19" ht="15" thickBot="1" x14ac:dyDescent="0.35">
      <c r="A192" s="4" t="s">
        <v>3442</v>
      </c>
      <c r="B192" s="3" t="s">
        <v>215</v>
      </c>
      <c r="C192" s="4" t="s">
        <v>179</v>
      </c>
      <c r="D192" s="4" t="s">
        <v>2523</v>
      </c>
      <c r="E192" s="10">
        <v>40000</v>
      </c>
      <c r="F192" s="10">
        <v>40000</v>
      </c>
      <c r="G192" s="6">
        <v>40</v>
      </c>
      <c r="H192" s="4" t="s">
        <v>460</v>
      </c>
      <c r="I192" s="4" t="s">
        <v>461</v>
      </c>
      <c r="J192" s="4" t="s">
        <v>461</v>
      </c>
      <c r="K192" s="4" t="s">
        <v>461</v>
      </c>
      <c r="L192" s="4" t="s">
        <v>461</v>
      </c>
      <c r="M192" s="4" t="s">
        <v>460</v>
      </c>
      <c r="N192" s="4" t="s">
        <v>460</v>
      </c>
      <c r="O192" s="4" t="s">
        <v>461</v>
      </c>
      <c r="P192" s="4" t="s">
        <v>460</v>
      </c>
      <c r="Q192" s="4" t="s">
        <v>461</v>
      </c>
      <c r="R192" s="4" t="s">
        <v>461</v>
      </c>
      <c r="S192" s="4" t="s">
        <v>461</v>
      </c>
    </row>
    <row r="193" spans="1:19" ht="15" thickBot="1" x14ac:dyDescent="0.35">
      <c r="A193" s="4" t="s">
        <v>3443</v>
      </c>
      <c r="B193" s="3" t="s">
        <v>218</v>
      </c>
      <c r="C193" s="4" t="s">
        <v>179</v>
      </c>
      <c r="D193" s="4" t="s">
        <v>927</v>
      </c>
      <c r="E193" s="10">
        <v>25643</v>
      </c>
      <c r="F193" s="10">
        <v>55000</v>
      </c>
      <c r="G193" s="6">
        <v>40</v>
      </c>
      <c r="H193" s="4" t="s">
        <v>460</v>
      </c>
      <c r="I193" s="4" t="s">
        <v>460</v>
      </c>
      <c r="J193" s="4" t="s">
        <v>460</v>
      </c>
      <c r="K193" s="4" t="s">
        <v>460</v>
      </c>
      <c r="L193" s="4" t="s">
        <v>460</v>
      </c>
      <c r="M193" s="4" t="s">
        <v>460</v>
      </c>
      <c r="N193" s="4" t="s">
        <v>460</v>
      </c>
      <c r="O193" s="4" t="s">
        <v>460</v>
      </c>
      <c r="P193" s="4" t="s">
        <v>460</v>
      </c>
      <c r="Q193" s="4" t="s">
        <v>460</v>
      </c>
      <c r="R193" s="4" t="s">
        <v>460</v>
      </c>
      <c r="S193" s="4" t="s">
        <v>460</v>
      </c>
    </row>
    <row r="194" spans="1:19" ht="15" thickBot="1" x14ac:dyDescent="0.35">
      <c r="A194" s="4" t="s">
        <v>3444</v>
      </c>
      <c r="B194" s="3" t="s">
        <v>219</v>
      </c>
      <c r="C194" s="4" t="s">
        <v>179</v>
      </c>
      <c r="D194" s="4" t="s">
        <v>927</v>
      </c>
      <c r="E194" s="10">
        <v>39000</v>
      </c>
      <c r="F194" s="10">
        <v>45000</v>
      </c>
      <c r="G194" s="6">
        <v>38</v>
      </c>
      <c r="H194" s="4" t="s">
        <v>461</v>
      </c>
      <c r="I194" s="4" t="s">
        <v>461</v>
      </c>
      <c r="J194" s="4" t="s">
        <v>461</v>
      </c>
      <c r="K194" s="4" t="s">
        <v>461</v>
      </c>
      <c r="L194" s="4" t="s">
        <v>461</v>
      </c>
      <c r="M194" s="4" t="s">
        <v>460</v>
      </c>
      <c r="N194" s="4" t="s">
        <v>460</v>
      </c>
      <c r="O194" s="4" t="s">
        <v>461</v>
      </c>
      <c r="P194" s="4" t="s">
        <v>460</v>
      </c>
      <c r="Q194" s="4" t="s">
        <v>461</v>
      </c>
      <c r="R194" s="4" t="s">
        <v>461</v>
      </c>
      <c r="S194" s="4" t="s">
        <v>461</v>
      </c>
    </row>
    <row r="195" spans="1:19" ht="15" thickBot="1" x14ac:dyDescent="0.35">
      <c r="A195" s="4" t="s">
        <v>3445</v>
      </c>
      <c r="B195" s="3" t="s">
        <v>220</v>
      </c>
      <c r="C195" s="4" t="s">
        <v>179</v>
      </c>
      <c r="D195" s="4" t="s">
        <v>2523</v>
      </c>
      <c r="E195" s="10">
        <v>37818</v>
      </c>
      <c r="F195" s="10">
        <v>49750</v>
      </c>
      <c r="G195" s="6">
        <v>40</v>
      </c>
      <c r="H195" s="4" t="s">
        <v>461</v>
      </c>
      <c r="I195" s="4" t="s">
        <v>461</v>
      </c>
      <c r="J195" s="4" t="s">
        <v>460</v>
      </c>
      <c r="K195" s="4" t="s">
        <v>460</v>
      </c>
      <c r="L195" s="4" t="s">
        <v>460</v>
      </c>
      <c r="M195" s="4" t="s">
        <v>460</v>
      </c>
      <c r="N195" s="4" t="s">
        <v>460</v>
      </c>
      <c r="O195" s="4" t="s">
        <v>460</v>
      </c>
      <c r="P195" s="4" t="s">
        <v>460</v>
      </c>
      <c r="Q195" s="4" t="s">
        <v>461</v>
      </c>
      <c r="R195" s="4" t="s">
        <v>460</v>
      </c>
      <c r="S195" s="4" t="s">
        <v>460</v>
      </c>
    </row>
    <row r="196" spans="1:19" ht="15" thickBot="1" x14ac:dyDescent="0.35">
      <c r="A196" s="4" t="s">
        <v>3446</v>
      </c>
      <c r="B196" s="3" t="s">
        <v>221</v>
      </c>
      <c r="C196" s="4" t="s">
        <v>179</v>
      </c>
      <c r="D196" s="4" t="s">
        <v>927</v>
      </c>
      <c r="E196" s="10">
        <v>36292</v>
      </c>
      <c r="F196" s="10">
        <v>36293</v>
      </c>
      <c r="G196" s="6">
        <v>40</v>
      </c>
      <c r="H196" s="4" t="s">
        <v>460</v>
      </c>
      <c r="I196" s="4" t="s">
        <v>460</v>
      </c>
      <c r="J196" s="4" t="s">
        <v>460</v>
      </c>
      <c r="K196" s="4" t="s">
        <v>460</v>
      </c>
      <c r="L196" s="4" t="s">
        <v>460</v>
      </c>
      <c r="M196" s="4" t="s">
        <v>460</v>
      </c>
      <c r="N196" s="4" t="s">
        <v>460</v>
      </c>
      <c r="O196" s="4" t="s">
        <v>460</v>
      </c>
      <c r="P196" s="4" t="s">
        <v>460</v>
      </c>
      <c r="Q196" s="4" t="s">
        <v>460</v>
      </c>
      <c r="R196" s="4" t="s">
        <v>460</v>
      </c>
      <c r="S196" s="4" t="s">
        <v>461</v>
      </c>
    </row>
    <row r="197" spans="1:19" ht="15" thickBot="1" x14ac:dyDescent="0.35">
      <c r="A197" s="4" t="s">
        <v>3447</v>
      </c>
      <c r="B197" s="3" t="s">
        <v>222</v>
      </c>
      <c r="C197" s="4" t="s">
        <v>179</v>
      </c>
      <c r="D197" s="4" t="s">
        <v>2523</v>
      </c>
      <c r="E197" s="10">
        <v>32240</v>
      </c>
      <c r="F197" s="10">
        <v>32240</v>
      </c>
      <c r="G197" s="6">
        <v>40</v>
      </c>
      <c r="H197" s="4" t="s">
        <v>461</v>
      </c>
      <c r="I197" s="4" t="s">
        <v>461</v>
      </c>
      <c r="J197" s="4" t="s">
        <v>461</v>
      </c>
      <c r="K197" s="4" t="s">
        <v>461</v>
      </c>
      <c r="L197" s="4" t="s">
        <v>460</v>
      </c>
      <c r="M197" s="4" t="s">
        <v>460</v>
      </c>
      <c r="N197" s="4" t="s">
        <v>460</v>
      </c>
      <c r="O197" s="4" t="s">
        <v>461</v>
      </c>
      <c r="P197" s="4" t="s">
        <v>460</v>
      </c>
      <c r="Q197" s="4" t="s">
        <v>461</v>
      </c>
      <c r="R197" s="4" t="s">
        <v>461</v>
      </c>
      <c r="S197" s="4" t="s">
        <v>461</v>
      </c>
    </row>
    <row r="198" spans="1:19" ht="15" thickBot="1" x14ac:dyDescent="0.35">
      <c r="A198" s="4" t="s">
        <v>3448</v>
      </c>
      <c r="B198" s="3" t="s">
        <v>223</v>
      </c>
      <c r="C198" s="4" t="s">
        <v>179</v>
      </c>
      <c r="D198" s="4" t="s">
        <v>927</v>
      </c>
      <c r="E198" s="10">
        <v>38500</v>
      </c>
      <c r="F198" s="10">
        <v>55000</v>
      </c>
      <c r="G198" s="6">
        <v>40</v>
      </c>
      <c r="H198" s="4" t="s">
        <v>461</v>
      </c>
      <c r="I198" s="4" t="s">
        <v>460</v>
      </c>
      <c r="J198" s="4" t="s">
        <v>460</v>
      </c>
      <c r="K198" s="4" t="s">
        <v>460</v>
      </c>
      <c r="L198" s="4" t="s">
        <v>460</v>
      </c>
      <c r="M198" s="4" t="s">
        <v>460</v>
      </c>
      <c r="N198" s="4" t="s">
        <v>460</v>
      </c>
      <c r="O198" s="4" t="s">
        <v>461</v>
      </c>
      <c r="P198" s="4" t="s">
        <v>460</v>
      </c>
      <c r="Q198" s="4" t="s">
        <v>461</v>
      </c>
      <c r="R198" s="4" t="s">
        <v>460</v>
      </c>
      <c r="S198" s="4" t="s">
        <v>461</v>
      </c>
    </row>
    <row r="199" spans="1:19" ht="15" thickBot="1" x14ac:dyDescent="0.35">
      <c r="A199" s="4" t="s">
        <v>3449</v>
      </c>
      <c r="B199" s="3" t="s">
        <v>224</v>
      </c>
      <c r="C199" s="4" t="s">
        <v>179</v>
      </c>
      <c r="D199" s="4" t="s">
        <v>2523</v>
      </c>
      <c r="E199" s="10">
        <v>35000</v>
      </c>
      <c r="F199" s="10">
        <v>35000</v>
      </c>
      <c r="G199" s="6">
        <v>40</v>
      </c>
      <c r="H199" s="4" t="s">
        <v>460</v>
      </c>
      <c r="I199" s="4" t="s">
        <v>460</v>
      </c>
      <c r="J199" s="4" t="s">
        <v>460</v>
      </c>
      <c r="K199" s="4" t="s">
        <v>460</v>
      </c>
      <c r="L199" s="4" t="s">
        <v>460</v>
      </c>
      <c r="M199" s="4" t="s">
        <v>461</v>
      </c>
      <c r="N199" s="4" t="s">
        <v>460</v>
      </c>
      <c r="O199" s="4" t="s">
        <v>460</v>
      </c>
      <c r="P199" s="4" t="s">
        <v>460</v>
      </c>
      <c r="Q199" s="4" t="s">
        <v>461</v>
      </c>
      <c r="R199" s="4" t="s">
        <v>460</v>
      </c>
      <c r="S199" s="4" t="s">
        <v>461</v>
      </c>
    </row>
    <row r="200" spans="1:19" ht="15" thickBot="1" x14ac:dyDescent="0.35">
      <c r="A200" s="4" t="s">
        <v>3450</v>
      </c>
      <c r="B200" s="3" t="s">
        <v>225</v>
      </c>
      <c r="C200" s="4" t="s">
        <v>179</v>
      </c>
      <c r="D200" s="595" t="s">
        <v>2557</v>
      </c>
      <c r="E200" s="10">
        <v>58531</v>
      </c>
      <c r="F200" s="10">
        <v>58531</v>
      </c>
      <c r="G200" s="6">
        <v>40</v>
      </c>
      <c r="H200" s="4" t="s">
        <v>460</v>
      </c>
      <c r="I200" s="4" t="s">
        <v>460</v>
      </c>
      <c r="J200" s="4" t="s">
        <v>460</v>
      </c>
      <c r="K200" s="4" t="s">
        <v>461</v>
      </c>
      <c r="L200" s="4" t="s">
        <v>461</v>
      </c>
      <c r="M200" s="4" t="s">
        <v>460</v>
      </c>
      <c r="N200" s="4" t="s">
        <v>460</v>
      </c>
      <c r="O200" s="4" t="s">
        <v>461</v>
      </c>
      <c r="P200" s="4" t="s">
        <v>460</v>
      </c>
      <c r="Q200" s="4" t="s">
        <v>461</v>
      </c>
      <c r="R200" s="4" t="s">
        <v>461</v>
      </c>
      <c r="S200" s="4" t="s">
        <v>461</v>
      </c>
    </row>
    <row r="201" spans="1:19" ht="15" thickBot="1" x14ac:dyDescent="0.35">
      <c r="A201" s="4" t="s">
        <v>3451</v>
      </c>
      <c r="B201" s="3" t="s">
        <v>226</v>
      </c>
      <c r="C201" s="4" t="s">
        <v>179</v>
      </c>
      <c r="D201" s="4" t="s">
        <v>2523</v>
      </c>
      <c r="E201" s="10">
        <v>25000</v>
      </c>
      <c r="F201" s="10">
        <v>30000</v>
      </c>
      <c r="G201" s="6">
        <v>36</v>
      </c>
      <c r="H201" s="4" t="s">
        <v>461</v>
      </c>
      <c r="I201" s="4" t="s">
        <v>461</v>
      </c>
      <c r="J201" s="4" t="s">
        <v>461</v>
      </c>
      <c r="K201" s="4" t="s">
        <v>461</v>
      </c>
      <c r="L201" s="4" t="s">
        <v>460</v>
      </c>
      <c r="M201" s="4" t="s">
        <v>461</v>
      </c>
      <c r="N201" s="4" t="s">
        <v>460</v>
      </c>
      <c r="O201" s="4" t="s">
        <v>461</v>
      </c>
      <c r="P201" s="4" t="s">
        <v>460</v>
      </c>
      <c r="Q201" s="4" t="s">
        <v>461</v>
      </c>
      <c r="R201" s="4" t="s">
        <v>461</v>
      </c>
      <c r="S201" s="4" t="s">
        <v>461</v>
      </c>
    </row>
    <row r="202" spans="1:19" ht="15" thickBot="1" x14ac:dyDescent="0.35">
      <c r="A202" s="4" t="s">
        <v>3452</v>
      </c>
      <c r="B202" s="3" t="s">
        <v>227</v>
      </c>
      <c r="C202" s="4" t="s">
        <v>179</v>
      </c>
      <c r="D202" s="4" t="s">
        <v>2523</v>
      </c>
      <c r="E202" s="10">
        <v>24500</v>
      </c>
      <c r="F202" s="10">
        <v>55000</v>
      </c>
      <c r="G202" s="6">
        <v>40</v>
      </c>
      <c r="H202" s="4" t="s">
        <v>461</v>
      </c>
      <c r="I202" s="4" t="s">
        <v>461</v>
      </c>
      <c r="J202" s="4" t="s">
        <v>461</v>
      </c>
      <c r="K202" s="4" t="s">
        <v>460</v>
      </c>
      <c r="L202" s="4" t="s">
        <v>460</v>
      </c>
      <c r="M202" s="4" t="s">
        <v>460</v>
      </c>
      <c r="N202" s="4" t="s">
        <v>460</v>
      </c>
      <c r="O202" s="4" t="s">
        <v>460</v>
      </c>
      <c r="P202" s="4" t="s">
        <v>460</v>
      </c>
      <c r="Q202" s="4" t="s">
        <v>460</v>
      </c>
      <c r="R202" s="4" t="s">
        <v>460</v>
      </c>
      <c r="S202" s="4" t="s">
        <v>461</v>
      </c>
    </row>
    <row r="203" spans="1:19" ht="15" thickBot="1" x14ac:dyDescent="0.35">
      <c r="A203" s="4" t="s">
        <v>3453</v>
      </c>
      <c r="B203" s="3" t="s">
        <v>228</v>
      </c>
      <c r="C203" s="4" t="s">
        <v>179</v>
      </c>
      <c r="D203" s="4" t="s">
        <v>927</v>
      </c>
      <c r="E203" s="10">
        <v>35000</v>
      </c>
      <c r="F203" s="10">
        <v>45000</v>
      </c>
      <c r="G203" s="6">
        <v>40</v>
      </c>
      <c r="H203" s="4" t="s">
        <v>460</v>
      </c>
      <c r="I203" s="4" t="s">
        <v>461</v>
      </c>
      <c r="J203" s="4" t="s">
        <v>461</v>
      </c>
      <c r="K203" s="4" t="s">
        <v>461</v>
      </c>
      <c r="L203" s="4" t="s">
        <v>461</v>
      </c>
      <c r="M203" s="4" t="s">
        <v>460</v>
      </c>
      <c r="N203" s="4" t="s">
        <v>460</v>
      </c>
      <c r="O203" s="4" t="s">
        <v>461</v>
      </c>
      <c r="P203" s="4" t="s">
        <v>460</v>
      </c>
      <c r="Q203" s="4" t="s">
        <v>461</v>
      </c>
      <c r="R203" s="4" t="s">
        <v>461</v>
      </c>
      <c r="S203" s="4" t="s">
        <v>461</v>
      </c>
    </row>
    <row r="204" spans="1:19" ht="15" thickBot="1" x14ac:dyDescent="0.35">
      <c r="A204" s="4" t="s">
        <v>3454</v>
      </c>
      <c r="B204" s="3" t="s">
        <v>229</v>
      </c>
      <c r="C204" s="4" t="s">
        <v>179</v>
      </c>
      <c r="D204" s="4" t="s">
        <v>2523</v>
      </c>
      <c r="E204" s="10">
        <v>62000</v>
      </c>
      <c r="F204" s="10">
        <v>62000</v>
      </c>
      <c r="G204" s="6">
        <v>40</v>
      </c>
      <c r="H204" s="4" t="s">
        <v>460</v>
      </c>
      <c r="I204" s="4" t="s">
        <v>460</v>
      </c>
      <c r="J204" s="4" t="s">
        <v>460</v>
      </c>
      <c r="K204" s="4" t="s">
        <v>461</v>
      </c>
      <c r="L204" s="4" t="s">
        <v>461</v>
      </c>
      <c r="M204" s="4" t="s">
        <v>460</v>
      </c>
      <c r="N204" s="4" t="s">
        <v>460</v>
      </c>
      <c r="O204" s="4" t="s">
        <v>460</v>
      </c>
      <c r="P204" s="4" t="s">
        <v>460</v>
      </c>
      <c r="Q204" s="4" t="s">
        <v>461</v>
      </c>
      <c r="R204" s="4" t="s">
        <v>461</v>
      </c>
      <c r="S204" s="4" t="s">
        <v>461</v>
      </c>
    </row>
    <row r="205" spans="1:19" ht="15" thickBot="1" x14ac:dyDescent="0.35">
      <c r="A205" s="4" t="s">
        <v>3455</v>
      </c>
      <c r="B205" s="3" t="s">
        <v>230</v>
      </c>
      <c r="C205" s="4" t="s">
        <v>179</v>
      </c>
      <c r="D205" s="4" t="s">
        <v>2525</v>
      </c>
      <c r="E205" s="10">
        <v>30000</v>
      </c>
      <c r="F205" s="10">
        <v>50000</v>
      </c>
      <c r="G205" s="6">
        <v>45</v>
      </c>
      <c r="H205" s="4" t="s">
        <v>460</v>
      </c>
      <c r="I205" s="4" t="s">
        <v>461</v>
      </c>
      <c r="J205" s="4" t="s">
        <v>461</v>
      </c>
      <c r="K205" s="4" t="s">
        <v>461</v>
      </c>
      <c r="L205" s="4" t="s">
        <v>460</v>
      </c>
      <c r="M205" s="4" t="s">
        <v>460</v>
      </c>
      <c r="N205" s="4" t="s">
        <v>460</v>
      </c>
      <c r="O205" s="4" t="s">
        <v>460</v>
      </c>
      <c r="P205" s="4" t="s">
        <v>460</v>
      </c>
      <c r="Q205" s="4" t="s">
        <v>461</v>
      </c>
      <c r="R205" s="4" t="s">
        <v>461</v>
      </c>
      <c r="S205" s="4" t="s">
        <v>461</v>
      </c>
    </row>
    <row r="206" spans="1:19" ht="15" thickBot="1" x14ac:dyDescent="0.35">
      <c r="A206" s="4" t="s">
        <v>3456</v>
      </c>
      <c r="B206" s="3" t="s">
        <v>231</v>
      </c>
      <c r="C206" s="4" t="s">
        <v>179</v>
      </c>
      <c r="D206" s="4" t="s">
        <v>2525</v>
      </c>
      <c r="E206" s="10">
        <v>30000</v>
      </c>
      <c r="F206" s="10">
        <v>36640</v>
      </c>
      <c r="G206" s="6">
        <v>35</v>
      </c>
      <c r="H206" s="4" t="s">
        <v>461</v>
      </c>
      <c r="I206" s="4" t="s">
        <v>461</v>
      </c>
      <c r="J206" s="4" t="s">
        <v>461</v>
      </c>
      <c r="K206" s="4" t="s">
        <v>461</v>
      </c>
      <c r="L206" s="4" t="s">
        <v>461</v>
      </c>
      <c r="M206" s="4" t="s">
        <v>461</v>
      </c>
      <c r="N206" s="4" t="s">
        <v>460</v>
      </c>
      <c r="O206" s="4" t="s">
        <v>461</v>
      </c>
      <c r="P206" s="4" t="s">
        <v>460</v>
      </c>
      <c r="Q206" s="4" t="s">
        <v>461</v>
      </c>
      <c r="R206" s="4" t="s">
        <v>461</v>
      </c>
      <c r="S206" s="4" t="s">
        <v>461</v>
      </c>
    </row>
    <row r="207" spans="1:19" ht="15" thickBot="1" x14ac:dyDescent="0.35">
      <c r="A207" s="4" t="s">
        <v>3457</v>
      </c>
      <c r="B207" s="3" t="s">
        <v>232</v>
      </c>
      <c r="C207" s="4" t="s">
        <v>179</v>
      </c>
      <c r="D207" s="4" t="s">
        <v>2523</v>
      </c>
      <c r="E207" s="10">
        <v>36000</v>
      </c>
      <c r="F207" s="10">
        <v>55000</v>
      </c>
      <c r="G207" s="6">
        <v>45</v>
      </c>
      <c r="H207" s="4" t="s">
        <v>461</v>
      </c>
      <c r="I207" s="4" t="s">
        <v>461</v>
      </c>
      <c r="J207" s="4" t="s">
        <v>461</v>
      </c>
      <c r="K207" s="4" t="s">
        <v>461</v>
      </c>
      <c r="L207" s="4" t="s">
        <v>460</v>
      </c>
      <c r="M207" s="4" t="s">
        <v>460</v>
      </c>
      <c r="N207" s="4" t="s">
        <v>460</v>
      </c>
      <c r="O207" s="4" t="s">
        <v>460</v>
      </c>
      <c r="P207" s="4" t="s">
        <v>460</v>
      </c>
      <c r="Q207" s="4" t="s">
        <v>460</v>
      </c>
      <c r="R207" s="4" t="s">
        <v>461</v>
      </c>
      <c r="S207" s="4" t="s">
        <v>461</v>
      </c>
    </row>
    <row r="208" spans="1:19" ht="15" thickBot="1" x14ac:dyDescent="0.35">
      <c r="A208" s="4" t="s">
        <v>3458</v>
      </c>
      <c r="B208" s="3" t="s">
        <v>233</v>
      </c>
      <c r="C208" s="4" t="s">
        <v>179</v>
      </c>
      <c r="D208" s="4" t="s">
        <v>2523</v>
      </c>
      <c r="E208" s="10">
        <v>49500</v>
      </c>
      <c r="F208" s="10">
        <v>59000</v>
      </c>
      <c r="G208" s="6">
        <v>40</v>
      </c>
      <c r="H208" s="4" t="s">
        <v>460</v>
      </c>
      <c r="I208" s="4" t="s">
        <v>460</v>
      </c>
      <c r="J208" s="4" t="s">
        <v>460</v>
      </c>
      <c r="K208" s="4" t="s">
        <v>460</v>
      </c>
      <c r="L208" s="4" t="s">
        <v>461</v>
      </c>
      <c r="M208" s="4" t="s">
        <v>460</v>
      </c>
      <c r="N208" s="4" t="s">
        <v>460</v>
      </c>
      <c r="O208" s="4" t="s">
        <v>460</v>
      </c>
      <c r="P208" s="4" t="s">
        <v>460</v>
      </c>
      <c r="Q208" s="4" t="s">
        <v>461</v>
      </c>
      <c r="R208" s="4" t="s">
        <v>461</v>
      </c>
      <c r="S208" s="4" t="s">
        <v>461</v>
      </c>
    </row>
    <row r="209" spans="1:19" ht="15" thickBot="1" x14ac:dyDescent="0.35">
      <c r="A209" s="4" t="s">
        <v>3459</v>
      </c>
      <c r="B209" s="3" t="s">
        <v>234</v>
      </c>
      <c r="C209" s="4" t="s">
        <v>179</v>
      </c>
      <c r="D209" s="4" t="s">
        <v>927</v>
      </c>
      <c r="E209" s="10">
        <v>45084</v>
      </c>
      <c r="F209" s="10">
        <v>45948</v>
      </c>
      <c r="G209" s="6">
        <v>42</v>
      </c>
      <c r="H209" s="4" t="s">
        <v>461</v>
      </c>
      <c r="I209" s="4" t="s">
        <v>461</v>
      </c>
      <c r="J209" s="4" t="s">
        <v>461</v>
      </c>
      <c r="K209" s="4" t="s">
        <v>461</v>
      </c>
      <c r="L209" s="4" t="s">
        <v>461</v>
      </c>
      <c r="M209" s="4" t="s">
        <v>461</v>
      </c>
      <c r="N209" s="4" t="s">
        <v>460</v>
      </c>
      <c r="O209" s="4" t="s">
        <v>460</v>
      </c>
      <c r="P209" s="4" t="s">
        <v>460</v>
      </c>
      <c r="Q209" s="4" t="s">
        <v>461</v>
      </c>
      <c r="R209" s="4" t="s">
        <v>461</v>
      </c>
      <c r="S209" s="4" t="s">
        <v>461</v>
      </c>
    </row>
    <row r="210" spans="1:19" ht="15" thickBot="1" x14ac:dyDescent="0.35">
      <c r="A210" s="4" t="s">
        <v>3460</v>
      </c>
      <c r="B210" s="3" t="s">
        <v>235</v>
      </c>
      <c r="C210" s="4" t="s">
        <v>179</v>
      </c>
      <c r="D210" s="4" t="s">
        <v>2524</v>
      </c>
      <c r="E210" s="10">
        <v>19071</v>
      </c>
      <c r="F210" s="10">
        <v>31276</v>
      </c>
      <c r="G210" s="6">
        <v>25</v>
      </c>
      <c r="H210" s="4" t="s">
        <v>461</v>
      </c>
      <c r="I210" s="4" t="s">
        <v>461</v>
      </c>
      <c r="J210" s="4" t="s">
        <v>461</v>
      </c>
      <c r="K210" s="4" t="s">
        <v>461</v>
      </c>
      <c r="L210" s="4" t="s">
        <v>461</v>
      </c>
      <c r="M210" s="4" t="s">
        <v>461</v>
      </c>
      <c r="N210" s="4" t="s">
        <v>460</v>
      </c>
      <c r="O210" s="4" t="s">
        <v>461</v>
      </c>
      <c r="P210" s="4" t="s">
        <v>460</v>
      </c>
      <c r="Q210" s="4" t="s">
        <v>461</v>
      </c>
      <c r="R210" s="4" t="s">
        <v>461</v>
      </c>
      <c r="S210" s="4" t="s">
        <v>461</v>
      </c>
    </row>
    <row r="211" spans="1:19" ht="15" thickBot="1" x14ac:dyDescent="0.35">
      <c r="A211" s="4" t="s">
        <v>3461</v>
      </c>
      <c r="B211" s="3" t="s">
        <v>236</v>
      </c>
      <c r="C211" s="4" t="s">
        <v>179</v>
      </c>
      <c r="D211" s="4" t="s">
        <v>927</v>
      </c>
      <c r="E211" s="10">
        <v>45552</v>
      </c>
      <c r="F211" s="10">
        <v>45552</v>
      </c>
      <c r="G211" s="6">
        <v>40</v>
      </c>
      <c r="H211" s="4" t="s">
        <v>461</v>
      </c>
      <c r="I211" s="4" t="s">
        <v>461</v>
      </c>
      <c r="J211" s="4" t="s">
        <v>461</v>
      </c>
      <c r="K211" s="4" t="s">
        <v>461</v>
      </c>
      <c r="L211" s="4" t="s">
        <v>460</v>
      </c>
      <c r="M211" s="4" t="s">
        <v>460</v>
      </c>
      <c r="N211" s="4" t="s">
        <v>460</v>
      </c>
      <c r="O211" s="4" t="s">
        <v>460</v>
      </c>
      <c r="P211" s="4" t="s">
        <v>460</v>
      </c>
      <c r="Q211" s="4" t="s">
        <v>461</v>
      </c>
      <c r="R211" s="4" t="s">
        <v>461</v>
      </c>
      <c r="S211" s="4" t="s">
        <v>461</v>
      </c>
    </row>
    <row r="212" spans="1:19" ht="15" thickBot="1" x14ac:dyDescent="0.35">
      <c r="A212" s="4" t="s">
        <v>3462</v>
      </c>
      <c r="B212" s="3" t="s">
        <v>237</v>
      </c>
      <c r="C212" s="4" t="s">
        <v>179</v>
      </c>
      <c r="D212" s="4" t="s">
        <v>2524</v>
      </c>
      <c r="E212" s="10">
        <v>38000</v>
      </c>
      <c r="F212" s="10">
        <v>60000</v>
      </c>
      <c r="G212" s="6">
        <v>40</v>
      </c>
      <c r="H212" s="4" t="s">
        <v>460</v>
      </c>
      <c r="I212" s="4" t="s">
        <v>460</v>
      </c>
      <c r="J212" s="4" t="s">
        <v>460</v>
      </c>
      <c r="K212" s="4" t="s">
        <v>461</v>
      </c>
      <c r="L212" s="4" t="s">
        <v>460</v>
      </c>
      <c r="M212" s="4" t="s">
        <v>460</v>
      </c>
      <c r="N212" s="4" t="s">
        <v>460</v>
      </c>
      <c r="O212" s="4" t="s">
        <v>460</v>
      </c>
      <c r="P212" s="4" t="s">
        <v>460</v>
      </c>
      <c r="Q212" s="4" t="s">
        <v>461</v>
      </c>
      <c r="R212" s="4" t="s">
        <v>460</v>
      </c>
      <c r="S212" s="4" t="s">
        <v>461</v>
      </c>
    </row>
    <row r="213" spans="1:19" ht="15" thickBot="1" x14ac:dyDescent="0.35">
      <c r="A213" s="4" t="s">
        <v>3463</v>
      </c>
      <c r="B213" s="3" t="s">
        <v>238</v>
      </c>
      <c r="C213" s="4" t="s">
        <v>179</v>
      </c>
      <c r="D213" s="4" t="s">
        <v>927</v>
      </c>
      <c r="E213" s="10">
        <v>41485</v>
      </c>
      <c r="F213" s="10">
        <v>41485</v>
      </c>
      <c r="G213" s="6">
        <v>40</v>
      </c>
      <c r="H213" s="4" t="s">
        <v>460</v>
      </c>
      <c r="I213" s="4" t="s">
        <v>460</v>
      </c>
      <c r="J213" s="4" t="s">
        <v>461</v>
      </c>
      <c r="K213" s="4" t="s">
        <v>461</v>
      </c>
      <c r="L213" s="4" t="s">
        <v>460</v>
      </c>
      <c r="M213" s="4" t="s">
        <v>461</v>
      </c>
      <c r="N213" s="4" t="s">
        <v>461</v>
      </c>
      <c r="O213" s="4" t="s">
        <v>460</v>
      </c>
      <c r="P213" s="4" t="s">
        <v>460</v>
      </c>
      <c r="Q213" s="4" t="s">
        <v>461</v>
      </c>
      <c r="R213" s="4" t="s">
        <v>461</v>
      </c>
      <c r="S213" s="4" t="s">
        <v>460</v>
      </c>
    </row>
    <row r="214" spans="1:19" ht="15" thickBot="1" x14ac:dyDescent="0.35">
      <c r="A214" s="4" t="s">
        <v>3464</v>
      </c>
      <c r="B214" s="3" t="s">
        <v>239</v>
      </c>
      <c r="C214" s="4" t="s">
        <v>179</v>
      </c>
      <c r="D214" s="4" t="s">
        <v>927</v>
      </c>
      <c r="E214" s="10">
        <v>30000</v>
      </c>
      <c r="F214" s="10">
        <v>38000</v>
      </c>
      <c r="G214" s="6">
        <v>35</v>
      </c>
      <c r="H214" s="4" t="s">
        <v>460</v>
      </c>
      <c r="I214" s="4" t="s">
        <v>461</v>
      </c>
      <c r="J214" s="4" t="s">
        <v>461</v>
      </c>
      <c r="K214" s="4" t="s">
        <v>461</v>
      </c>
      <c r="L214" s="4" t="s">
        <v>461</v>
      </c>
      <c r="M214" s="4" t="s">
        <v>460</v>
      </c>
      <c r="N214" s="4" t="s">
        <v>460</v>
      </c>
      <c r="O214" s="4" t="s">
        <v>460</v>
      </c>
      <c r="P214" s="4" t="s">
        <v>460</v>
      </c>
      <c r="Q214" s="4" t="s">
        <v>460</v>
      </c>
      <c r="R214" s="4" t="s">
        <v>461</v>
      </c>
      <c r="S214" s="4" t="s">
        <v>460</v>
      </c>
    </row>
    <row r="215" spans="1:19" ht="15" thickBot="1" x14ac:dyDescent="0.35">
      <c r="A215" s="4" t="s">
        <v>3465</v>
      </c>
      <c r="B215" s="3" t="s">
        <v>240</v>
      </c>
      <c r="C215" s="4" t="s">
        <v>179</v>
      </c>
      <c r="D215" s="4" t="s">
        <v>2525</v>
      </c>
      <c r="E215" s="10">
        <v>40000</v>
      </c>
      <c r="F215" s="10">
        <v>53000</v>
      </c>
      <c r="G215" s="6">
        <v>40</v>
      </c>
      <c r="H215" s="4" t="s">
        <v>460</v>
      </c>
      <c r="I215" s="4" t="s">
        <v>461</v>
      </c>
      <c r="J215" s="4" t="s">
        <v>461</v>
      </c>
      <c r="K215" s="4" t="s">
        <v>461</v>
      </c>
      <c r="L215" s="4" t="s">
        <v>460</v>
      </c>
      <c r="M215" s="4" t="s">
        <v>460</v>
      </c>
      <c r="N215" s="4" t="s">
        <v>460</v>
      </c>
      <c r="O215" s="4" t="s">
        <v>461</v>
      </c>
      <c r="P215" s="4" t="s">
        <v>460</v>
      </c>
      <c r="Q215" s="4" t="s">
        <v>461</v>
      </c>
      <c r="R215" s="4" t="s">
        <v>461</v>
      </c>
      <c r="S215" s="4" t="s">
        <v>461</v>
      </c>
    </row>
    <row r="216" spans="1:19" ht="15" thickBot="1" x14ac:dyDescent="0.35">
      <c r="A216" s="4" t="s">
        <v>3466</v>
      </c>
      <c r="B216" s="3" t="s">
        <v>241</v>
      </c>
      <c r="C216" s="4" t="s">
        <v>179</v>
      </c>
      <c r="D216" s="4" t="s">
        <v>927</v>
      </c>
      <c r="E216" s="10">
        <v>28000</v>
      </c>
      <c r="F216" s="10">
        <v>35500</v>
      </c>
      <c r="G216" s="6">
        <v>34</v>
      </c>
      <c r="H216" s="4" t="s">
        <v>461</v>
      </c>
      <c r="I216" s="4" t="s">
        <v>461</v>
      </c>
      <c r="J216" s="4" t="s">
        <v>461</v>
      </c>
      <c r="K216" s="4" t="s">
        <v>461</v>
      </c>
      <c r="L216" s="4" t="s">
        <v>461</v>
      </c>
      <c r="M216" s="4" t="s">
        <v>460</v>
      </c>
      <c r="N216" s="4" t="s">
        <v>460</v>
      </c>
      <c r="O216" s="4" t="s">
        <v>460</v>
      </c>
      <c r="P216" s="4" t="s">
        <v>460</v>
      </c>
      <c r="Q216" s="4" t="s">
        <v>461</v>
      </c>
      <c r="R216" s="4" t="s">
        <v>460</v>
      </c>
      <c r="S216" s="4" t="s">
        <v>461</v>
      </c>
    </row>
    <row r="217" spans="1:19" ht="15" thickBot="1" x14ac:dyDescent="0.35">
      <c r="A217" s="4" t="s">
        <v>3467</v>
      </c>
      <c r="B217" s="3" t="s">
        <v>242</v>
      </c>
      <c r="C217" s="4" t="s">
        <v>179</v>
      </c>
      <c r="D217" s="4" t="s">
        <v>2523</v>
      </c>
      <c r="E217" s="10">
        <v>52083</v>
      </c>
      <c r="F217" s="10">
        <v>52083</v>
      </c>
      <c r="G217" s="6">
        <v>40</v>
      </c>
      <c r="H217" s="595" t="s">
        <v>2557</v>
      </c>
      <c r="I217" s="595" t="s">
        <v>2557</v>
      </c>
      <c r="J217" s="595" t="s">
        <v>2557</v>
      </c>
      <c r="K217" s="595" t="s">
        <v>2557</v>
      </c>
      <c r="L217" s="595" t="s">
        <v>2557</v>
      </c>
      <c r="M217" s="595" t="s">
        <v>2557</v>
      </c>
      <c r="N217" s="595" t="s">
        <v>2557</v>
      </c>
      <c r="O217" s="595" t="s">
        <v>2557</v>
      </c>
      <c r="P217" s="595" t="s">
        <v>2557</v>
      </c>
      <c r="Q217" s="595" t="s">
        <v>2557</v>
      </c>
      <c r="R217" s="595" t="s">
        <v>2557</v>
      </c>
      <c r="S217" s="595" t="s">
        <v>2557</v>
      </c>
    </row>
    <row r="218" spans="1:19" ht="15" thickBot="1" x14ac:dyDescent="0.35">
      <c r="A218" s="4" t="s">
        <v>3468</v>
      </c>
      <c r="B218" s="3" t="s">
        <v>243</v>
      </c>
      <c r="C218" s="4" t="s">
        <v>179</v>
      </c>
      <c r="D218" s="4" t="s">
        <v>2525</v>
      </c>
      <c r="E218" s="10">
        <v>30000</v>
      </c>
      <c r="F218" s="10">
        <v>46000</v>
      </c>
      <c r="G218" s="6">
        <v>40</v>
      </c>
      <c r="H218" s="4" t="s">
        <v>461</v>
      </c>
      <c r="I218" s="4" t="s">
        <v>461</v>
      </c>
      <c r="J218" s="4" t="s">
        <v>461</v>
      </c>
      <c r="K218" s="4" t="s">
        <v>461</v>
      </c>
      <c r="L218" s="4" t="s">
        <v>461</v>
      </c>
      <c r="M218" s="4" t="s">
        <v>460</v>
      </c>
      <c r="N218" s="4" t="s">
        <v>460</v>
      </c>
      <c r="O218" s="4" t="s">
        <v>460</v>
      </c>
      <c r="P218" s="4" t="s">
        <v>460</v>
      </c>
      <c r="Q218" s="4" t="s">
        <v>461</v>
      </c>
      <c r="R218" s="4" t="s">
        <v>461</v>
      </c>
      <c r="S218" s="4" t="s">
        <v>461</v>
      </c>
    </row>
    <row r="219" spans="1:19" ht="15" thickBot="1" x14ac:dyDescent="0.35">
      <c r="A219" s="4" t="s">
        <v>3469</v>
      </c>
      <c r="B219" s="3" t="s">
        <v>244</v>
      </c>
      <c r="C219" s="4" t="s">
        <v>179</v>
      </c>
      <c r="D219" s="4" t="s">
        <v>927</v>
      </c>
      <c r="E219" s="10">
        <v>30000</v>
      </c>
      <c r="F219" s="10">
        <v>40000</v>
      </c>
      <c r="G219" s="6">
        <v>40</v>
      </c>
      <c r="H219" s="4" t="s">
        <v>461</v>
      </c>
      <c r="I219" s="4" t="s">
        <v>461</v>
      </c>
      <c r="J219" s="4" t="s">
        <v>461</v>
      </c>
      <c r="K219" s="4" t="s">
        <v>461</v>
      </c>
      <c r="L219" s="4" t="s">
        <v>461</v>
      </c>
      <c r="M219" s="4" t="s">
        <v>461</v>
      </c>
      <c r="N219" s="4" t="s">
        <v>460</v>
      </c>
      <c r="O219" s="4" t="s">
        <v>461</v>
      </c>
      <c r="P219" s="4" t="s">
        <v>460</v>
      </c>
      <c r="Q219" s="4" t="s">
        <v>461</v>
      </c>
      <c r="R219" s="4" t="s">
        <v>461</v>
      </c>
      <c r="S219" s="4" t="s">
        <v>461</v>
      </c>
    </row>
    <row r="220" spans="1:19" ht="15" thickBot="1" x14ac:dyDescent="0.35">
      <c r="A220" s="4" t="s">
        <v>3470</v>
      </c>
      <c r="B220" s="3" t="s">
        <v>245</v>
      </c>
      <c r="C220" s="4" t="s">
        <v>179</v>
      </c>
      <c r="D220" s="4" t="s">
        <v>2525</v>
      </c>
      <c r="E220" s="10">
        <v>55000</v>
      </c>
      <c r="F220" s="10">
        <v>62585</v>
      </c>
      <c r="G220" s="6">
        <v>40</v>
      </c>
      <c r="H220" s="4" t="s">
        <v>461</v>
      </c>
      <c r="I220" s="4" t="s">
        <v>461</v>
      </c>
      <c r="J220" s="4" t="s">
        <v>461</v>
      </c>
      <c r="K220" s="4" t="s">
        <v>461</v>
      </c>
      <c r="L220" s="4" t="s">
        <v>460</v>
      </c>
      <c r="M220" s="4" t="s">
        <v>460</v>
      </c>
      <c r="N220" s="4" t="s">
        <v>460</v>
      </c>
      <c r="O220" s="4" t="s">
        <v>460</v>
      </c>
      <c r="P220" s="4" t="s">
        <v>460</v>
      </c>
      <c r="Q220" s="4" t="s">
        <v>461</v>
      </c>
      <c r="R220" s="4" t="s">
        <v>461</v>
      </c>
      <c r="S220" s="4" t="s">
        <v>461</v>
      </c>
    </row>
    <row r="221" spans="1:19" ht="15" thickBot="1" x14ac:dyDescent="0.35">
      <c r="A221" s="4" t="s">
        <v>3471</v>
      </c>
      <c r="B221" s="3" t="s">
        <v>246</v>
      </c>
      <c r="C221" s="4" t="s">
        <v>179</v>
      </c>
      <c r="D221" s="4" t="s">
        <v>2523</v>
      </c>
      <c r="E221" s="10">
        <v>30000</v>
      </c>
      <c r="F221" s="10">
        <v>40000</v>
      </c>
      <c r="G221" s="6">
        <v>40</v>
      </c>
      <c r="H221" s="4" t="s">
        <v>460</v>
      </c>
      <c r="I221" s="4" t="s">
        <v>460</v>
      </c>
      <c r="J221" s="4" t="s">
        <v>461</v>
      </c>
      <c r="K221" s="4" t="s">
        <v>461</v>
      </c>
      <c r="L221" s="4" t="s">
        <v>461</v>
      </c>
      <c r="M221" s="4" t="s">
        <v>460</v>
      </c>
      <c r="N221" s="4" t="s">
        <v>460</v>
      </c>
      <c r="O221" s="4" t="s">
        <v>460</v>
      </c>
      <c r="P221" s="4" t="s">
        <v>460</v>
      </c>
      <c r="Q221" s="4" t="s">
        <v>461</v>
      </c>
      <c r="R221" s="4" t="s">
        <v>460</v>
      </c>
      <c r="S221" s="4" t="s">
        <v>461</v>
      </c>
    </row>
    <row r="222" spans="1:19" ht="15" thickBot="1" x14ac:dyDescent="0.35">
      <c r="A222" s="4" t="s">
        <v>3472</v>
      </c>
      <c r="B222" s="3" t="s">
        <v>247</v>
      </c>
      <c r="C222" s="4" t="s">
        <v>179</v>
      </c>
      <c r="D222" s="4" t="s">
        <v>927</v>
      </c>
      <c r="E222" s="10">
        <v>35000</v>
      </c>
      <c r="F222" s="10">
        <v>61199</v>
      </c>
      <c r="G222" s="6">
        <v>40</v>
      </c>
      <c r="H222" s="4" t="s">
        <v>460</v>
      </c>
      <c r="I222" s="4" t="s">
        <v>460</v>
      </c>
      <c r="J222" s="4" t="s">
        <v>460</v>
      </c>
      <c r="K222" s="4" t="s">
        <v>461</v>
      </c>
      <c r="L222" s="4" t="s">
        <v>461</v>
      </c>
      <c r="M222" s="4" t="s">
        <v>460</v>
      </c>
      <c r="N222" s="4" t="s">
        <v>460</v>
      </c>
      <c r="O222" s="4" t="s">
        <v>460</v>
      </c>
      <c r="P222" s="4" t="s">
        <v>460</v>
      </c>
      <c r="Q222" s="4" t="s">
        <v>460</v>
      </c>
      <c r="R222" s="4" t="s">
        <v>460</v>
      </c>
      <c r="S222" s="4" t="s">
        <v>461</v>
      </c>
    </row>
    <row r="223" spans="1:19" ht="15" thickBot="1" x14ac:dyDescent="0.35">
      <c r="A223" s="4" t="s">
        <v>3473</v>
      </c>
      <c r="B223" s="3" t="s">
        <v>248</v>
      </c>
      <c r="C223" s="4" t="s">
        <v>179</v>
      </c>
      <c r="D223" s="4" t="s">
        <v>927</v>
      </c>
      <c r="E223" s="10">
        <v>14000</v>
      </c>
      <c r="F223" s="10">
        <v>14000</v>
      </c>
      <c r="G223" s="6">
        <v>30</v>
      </c>
      <c r="H223" s="4" t="s">
        <v>461</v>
      </c>
      <c r="I223" s="4" t="s">
        <v>461</v>
      </c>
      <c r="J223" s="4" t="s">
        <v>461</v>
      </c>
      <c r="K223" s="4" t="s">
        <v>461</v>
      </c>
      <c r="L223" s="4" t="s">
        <v>461</v>
      </c>
      <c r="M223" s="4" t="s">
        <v>461</v>
      </c>
      <c r="N223" s="4" t="s">
        <v>461</v>
      </c>
      <c r="O223" s="4" t="s">
        <v>461</v>
      </c>
      <c r="P223" s="4" t="s">
        <v>461</v>
      </c>
      <c r="Q223" s="4" t="s">
        <v>461</v>
      </c>
      <c r="R223" s="4" t="s">
        <v>461</v>
      </c>
      <c r="S223" s="4" t="s">
        <v>461</v>
      </c>
    </row>
    <row r="224" spans="1:19" ht="15" thickBot="1" x14ac:dyDescent="0.35">
      <c r="A224" s="4" t="s">
        <v>3474</v>
      </c>
      <c r="B224" s="3" t="s">
        <v>249</v>
      </c>
      <c r="C224" s="4" t="s">
        <v>179</v>
      </c>
      <c r="D224" s="4" t="s">
        <v>927</v>
      </c>
      <c r="E224" s="10">
        <v>46530</v>
      </c>
      <c r="F224" s="10">
        <v>46530</v>
      </c>
      <c r="G224" s="6">
        <v>40</v>
      </c>
      <c r="H224" s="4" t="s">
        <v>461</v>
      </c>
      <c r="I224" s="4" t="s">
        <v>461</v>
      </c>
      <c r="J224" s="4" t="s">
        <v>461</v>
      </c>
      <c r="K224" s="4" t="s">
        <v>461</v>
      </c>
      <c r="L224" s="4" t="s">
        <v>461</v>
      </c>
      <c r="M224" s="4" t="s">
        <v>461</v>
      </c>
      <c r="N224" s="4" t="s">
        <v>460</v>
      </c>
      <c r="O224" s="4" t="s">
        <v>460</v>
      </c>
      <c r="P224" s="4" t="s">
        <v>460</v>
      </c>
      <c r="Q224" s="4" t="s">
        <v>461</v>
      </c>
      <c r="R224" s="4" t="s">
        <v>461</v>
      </c>
      <c r="S224" s="4" t="s">
        <v>461</v>
      </c>
    </row>
    <row r="225" spans="1:19" ht="15" thickBot="1" x14ac:dyDescent="0.35">
      <c r="A225" s="4" t="s">
        <v>3475</v>
      </c>
      <c r="B225" s="3" t="s">
        <v>250</v>
      </c>
      <c r="C225" s="4" t="s">
        <v>179</v>
      </c>
      <c r="D225" s="4" t="s">
        <v>2524</v>
      </c>
      <c r="E225" s="10">
        <v>24054</v>
      </c>
      <c r="F225" s="10">
        <v>31500</v>
      </c>
      <c r="G225" s="6">
        <v>40</v>
      </c>
      <c r="H225" s="4" t="s">
        <v>461</v>
      </c>
      <c r="I225" s="4" t="s">
        <v>461</v>
      </c>
      <c r="J225" s="4" t="s">
        <v>461</v>
      </c>
      <c r="K225" s="4" t="s">
        <v>460</v>
      </c>
      <c r="L225" s="4" t="s">
        <v>460</v>
      </c>
      <c r="M225" s="4" t="s">
        <v>460</v>
      </c>
      <c r="N225" s="4" t="s">
        <v>460</v>
      </c>
      <c r="O225" s="4" t="s">
        <v>461</v>
      </c>
      <c r="P225" s="4" t="s">
        <v>461</v>
      </c>
      <c r="Q225" s="4" t="s">
        <v>461</v>
      </c>
      <c r="R225" s="4" t="s">
        <v>461</v>
      </c>
      <c r="S225" s="4" t="s">
        <v>461</v>
      </c>
    </row>
    <row r="226" spans="1:19" ht="15" thickBot="1" x14ac:dyDescent="0.35">
      <c r="A226" s="4" t="s">
        <v>3476</v>
      </c>
      <c r="B226" s="3" t="s">
        <v>251</v>
      </c>
      <c r="C226" s="4" t="s">
        <v>179</v>
      </c>
      <c r="D226" s="4" t="s">
        <v>2525</v>
      </c>
      <c r="E226" s="10">
        <v>40000</v>
      </c>
      <c r="F226" s="10">
        <v>40000</v>
      </c>
      <c r="G226" s="6">
        <v>40</v>
      </c>
      <c r="H226" s="4" t="s">
        <v>460</v>
      </c>
      <c r="I226" s="4" t="s">
        <v>460</v>
      </c>
      <c r="J226" s="4" t="s">
        <v>460</v>
      </c>
      <c r="K226" s="4" t="s">
        <v>460</v>
      </c>
      <c r="L226" s="4" t="s">
        <v>460</v>
      </c>
      <c r="M226" s="4" t="s">
        <v>460</v>
      </c>
      <c r="N226" s="4" t="s">
        <v>460</v>
      </c>
      <c r="O226" s="4" t="s">
        <v>460</v>
      </c>
      <c r="P226" s="4" t="s">
        <v>460</v>
      </c>
      <c r="Q226" s="4" t="s">
        <v>460</v>
      </c>
      <c r="R226" s="4" t="s">
        <v>460</v>
      </c>
      <c r="S226" s="4" t="s">
        <v>461</v>
      </c>
    </row>
    <row r="227" spans="1:19" ht="15" thickBot="1" x14ac:dyDescent="0.35">
      <c r="A227" s="4" t="s">
        <v>3477</v>
      </c>
      <c r="B227" s="3" t="s">
        <v>252</v>
      </c>
      <c r="C227" s="4" t="s">
        <v>179</v>
      </c>
      <c r="D227" s="4" t="s">
        <v>927</v>
      </c>
      <c r="E227" s="10">
        <v>30000</v>
      </c>
      <c r="F227" s="10">
        <v>50000</v>
      </c>
      <c r="G227" s="6">
        <v>40</v>
      </c>
      <c r="H227" s="4" t="s">
        <v>460</v>
      </c>
      <c r="I227" s="4" t="s">
        <v>460</v>
      </c>
      <c r="J227" s="4" t="s">
        <v>460</v>
      </c>
      <c r="K227" s="4" t="s">
        <v>461</v>
      </c>
      <c r="L227" s="4" t="s">
        <v>460</v>
      </c>
      <c r="M227" s="4" t="s">
        <v>460</v>
      </c>
      <c r="N227" s="4" t="s">
        <v>460</v>
      </c>
      <c r="O227" s="4" t="s">
        <v>460</v>
      </c>
      <c r="P227" s="4" t="s">
        <v>460</v>
      </c>
      <c r="Q227" s="4" t="s">
        <v>461</v>
      </c>
      <c r="R227" s="4" t="s">
        <v>461</v>
      </c>
      <c r="S227" s="4" t="s">
        <v>461</v>
      </c>
    </row>
    <row r="228" spans="1:19" ht="15" thickBot="1" x14ac:dyDescent="0.35">
      <c r="A228" s="4" t="s">
        <v>3478</v>
      </c>
      <c r="B228" s="3" t="s">
        <v>253</v>
      </c>
      <c r="C228" s="4" t="s">
        <v>179</v>
      </c>
      <c r="D228" s="4" t="s">
        <v>2524</v>
      </c>
      <c r="E228" s="10">
        <v>42200</v>
      </c>
      <c r="F228" s="10">
        <v>42200</v>
      </c>
      <c r="G228" s="6">
        <v>38</v>
      </c>
      <c r="H228" s="4" t="s">
        <v>460</v>
      </c>
      <c r="I228" s="4" t="s">
        <v>461</v>
      </c>
      <c r="J228" s="4" t="s">
        <v>461</v>
      </c>
      <c r="K228" s="4" t="s">
        <v>460</v>
      </c>
      <c r="L228" s="4" t="s">
        <v>460</v>
      </c>
      <c r="M228" s="4" t="s">
        <v>460</v>
      </c>
      <c r="N228" s="4" t="s">
        <v>460</v>
      </c>
      <c r="O228" s="4" t="s">
        <v>460</v>
      </c>
      <c r="P228" s="4" t="s">
        <v>460</v>
      </c>
      <c r="Q228" s="4" t="s">
        <v>460</v>
      </c>
      <c r="R228" s="4" t="s">
        <v>460</v>
      </c>
      <c r="S228" s="4" t="s">
        <v>461</v>
      </c>
    </row>
    <row r="229" spans="1:19" ht="15" thickBot="1" x14ac:dyDescent="0.35">
      <c r="A229" s="4" t="s">
        <v>3479</v>
      </c>
      <c r="B229" s="3" t="s">
        <v>254</v>
      </c>
      <c r="C229" s="4" t="s">
        <v>179</v>
      </c>
      <c r="D229" s="4" t="s">
        <v>2523</v>
      </c>
      <c r="E229" s="10">
        <v>43375</v>
      </c>
      <c r="F229" s="10">
        <v>53014</v>
      </c>
      <c r="G229" s="6">
        <v>40</v>
      </c>
      <c r="H229" s="4" t="s">
        <v>461</v>
      </c>
      <c r="I229" s="4" t="s">
        <v>461</v>
      </c>
      <c r="J229" s="4" t="s">
        <v>461</v>
      </c>
      <c r="K229" s="4" t="s">
        <v>461</v>
      </c>
      <c r="L229" s="4" t="s">
        <v>461</v>
      </c>
      <c r="M229" s="4" t="s">
        <v>460</v>
      </c>
      <c r="N229" s="4" t="s">
        <v>460</v>
      </c>
      <c r="O229" s="4" t="s">
        <v>460</v>
      </c>
      <c r="P229" s="4" t="s">
        <v>460</v>
      </c>
      <c r="Q229" s="4" t="s">
        <v>461</v>
      </c>
      <c r="R229" s="4" t="s">
        <v>460</v>
      </c>
      <c r="S229" s="4" t="s">
        <v>461</v>
      </c>
    </row>
    <row r="230" spans="1:19" ht="15" thickBot="1" x14ac:dyDescent="0.35">
      <c r="A230" s="4" t="s">
        <v>3480</v>
      </c>
      <c r="B230" s="474" t="s">
        <v>255</v>
      </c>
      <c r="C230" s="4" t="s">
        <v>179</v>
      </c>
      <c r="D230" s="4" t="s">
        <v>927</v>
      </c>
      <c r="E230" s="10">
        <v>30420</v>
      </c>
      <c r="F230" s="10">
        <v>30420</v>
      </c>
      <c r="G230" s="6">
        <v>30</v>
      </c>
      <c r="H230" s="4" t="s">
        <v>461</v>
      </c>
      <c r="I230" s="4" t="s">
        <v>461</v>
      </c>
      <c r="J230" s="4" t="s">
        <v>461</v>
      </c>
      <c r="K230" s="4" t="s">
        <v>461</v>
      </c>
      <c r="L230" s="4" t="s">
        <v>461</v>
      </c>
      <c r="M230" s="4" t="s">
        <v>460</v>
      </c>
      <c r="N230" s="4" t="s">
        <v>460</v>
      </c>
      <c r="O230" s="4" t="s">
        <v>460</v>
      </c>
      <c r="P230" s="4" t="s">
        <v>460</v>
      </c>
      <c r="Q230" s="4" t="s">
        <v>460</v>
      </c>
      <c r="R230" s="4" t="s">
        <v>461</v>
      </c>
      <c r="S230" s="4" t="s">
        <v>461</v>
      </c>
    </row>
    <row r="231" spans="1:19" ht="15" thickBot="1" x14ac:dyDescent="0.35">
      <c r="A231" s="4" t="s">
        <v>3481</v>
      </c>
      <c r="B231" s="507" t="s">
        <v>3564</v>
      </c>
      <c r="C231" s="600"/>
      <c r="D231" s="600"/>
      <c r="E231" s="514" t="s">
        <v>2573</v>
      </c>
      <c r="F231" s="601"/>
      <c r="G231" s="504"/>
      <c r="H231" s="593">
        <v>0.625</v>
      </c>
      <c r="I231" s="593">
        <v>0.47220000000000001</v>
      </c>
      <c r="J231" s="593">
        <v>0.43049999999999999</v>
      </c>
      <c r="K231" s="593">
        <v>0.47220000000000001</v>
      </c>
      <c r="L231" s="593">
        <v>0.61109999999999998</v>
      </c>
      <c r="M231" s="593">
        <v>0.81940000000000002</v>
      </c>
      <c r="N231" s="593">
        <v>0.95830000000000004</v>
      </c>
      <c r="O231" s="593">
        <v>0.69440000000000002</v>
      </c>
      <c r="P231" s="593">
        <v>0.91659999999999997</v>
      </c>
      <c r="Q231" s="593">
        <v>0.25</v>
      </c>
      <c r="R231" s="593">
        <v>0.30559999999999998</v>
      </c>
      <c r="S231" s="594">
        <v>0.1268</v>
      </c>
    </row>
    <row r="232" spans="1:19" ht="15" thickBot="1" x14ac:dyDescent="0.35">
      <c r="A232" s="4" t="s">
        <v>3482</v>
      </c>
      <c r="B232" s="605"/>
      <c r="C232" s="562"/>
      <c r="D232" s="562"/>
      <c r="E232" s="591"/>
      <c r="F232" s="591"/>
      <c r="G232" s="563"/>
      <c r="H232" s="562"/>
      <c r="I232" s="562"/>
      <c r="J232" s="562"/>
      <c r="K232" s="562"/>
      <c r="L232" s="562"/>
      <c r="M232" s="562"/>
      <c r="N232" s="562"/>
      <c r="O232" s="562"/>
      <c r="P232" s="562"/>
      <c r="Q232" s="562"/>
      <c r="R232" s="562"/>
      <c r="S232" s="562"/>
    </row>
    <row r="233" spans="1:19" ht="15" thickBot="1" x14ac:dyDescent="0.35">
      <c r="B233" s="3" t="s">
        <v>256</v>
      </c>
      <c r="C233" s="4" t="s">
        <v>257</v>
      </c>
      <c r="D233" s="4" t="s">
        <v>2523</v>
      </c>
      <c r="E233" s="10">
        <v>61132</v>
      </c>
      <c r="F233" s="10">
        <v>76689</v>
      </c>
      <c r="G233" s="6">
        <v>40</v>
      </c>
      <c r="H233" s="4" t="s">
        <v>460</v>
      </c>
      <c r="I233" s="4" t="s">
        <v>460</v>
      </c>
      <c r="J233" s="4" t="s">
        <v>460</v>
      </c>
      <c r="K233" s="4" t="s">
        <v>460</v>
      </c>
      <c r="L233" s="4" t="s">
        <v>460</v>
      </c>
      <c r="M233" s="4" t="s">
        <v>460</v>
      </c>
      <c r="N233" s="4" t="s">
        <v>460</v>
      </c>
      <c r="O233" s="4" t="s">
        <v>460</v>
      </c>
      <c r="P233" s="4" t="s">
        <v>460</v>
      </c>
      <c r="Q233" s="4" t="s">
        <v>461</v>
      </c>
      <c r="R233" s="4" t="s">
        <v>461</v>
      </c>
      <c r="S233" s="4" t="s">
        <v>461</v>
      </c>
    </row>
    <row r="234" spans="1:19" ht="15" thickBot="1" x14ac:dyDescent="0.35">
      <c r="B234" s="3" t="s">
        <v>258</v>
      </c>
      <c r="C234" s="4" t="s">
        <v>257</v>
      </c>
      <c r="D234" s="4" t="s">
        <v>2523</v>
      </c>
      <c r="E234" s="10">
        <v>33283</v>
      </c>
      <c r="F234" s="10">
        <v>33283</v>
      </c>
      <c r="G234" s="6">
        <v>40</v>
      </c>
      <c r="H234" s="4" t="s">
        <v>461</v>
      </c>
      <c r="I234" s="4" t="s">
        <v>461</v>
      </c>
      <c r="J234" s="4" t="s">
        <v>461</v>
      </c>
      <c r="K234" s="4" t="s">
        <v>461</v>
      </c>
      <c r="L234" s="4" t="s">
        <v>461</v>
      </c>
      <c r="M234" s="4" t="s">
        <v>460</v>
      </c>
      <c r="N234" s="4" t="s">
        <v>460</v>
      </c>
      <c r="O234" s="4" t="s">
        <v>460</v>
      </c>
      <c r="P234" s="4" t="s">
        <v>460</v>
      </c>
      <c r="Q234" s="4" t="s">
        <v>461</v>
      </c>
      <c r="R234" s="4" t="s">
        <v>460</v>
      </c>
      <c r="S234" s="4" t="s">
        <v>460</v>
      </c>
    </row>
    <row r="235" spans="1:19" ht="15" thickBot="1" x14ac:dyDescent="0.35">
      <c r="B235" s="3" t="s">
        <v>259</v>
      </c>
      <c r="C235" s="4" t="s">
        <v>257</v>
      </c>
      <c r="D235" s="4" t="s">
        <v>2523</v>
      </c>
      <c r="E235" s="10">
        <v>30264</v>
      </c>
      <c r="F235" s="10">
        <v>60000</v>
      </c>
      <c r="G235" s="6">
        <v>40</v>
      </c>
      <c r="H235" s="4" t="s">
        <v>460</v>
      </c>
      <c r="I235" s="4" t="s">
        <v>460</v>
      </c>
      <c r="J235" s="4" t="s">
        <v>460</v>
      </c>
      <c r="K235" s="4" t="s">
        <v>460</v>
      </c>
      <c r="L235" s="4" t="s">
        <v>460</v>
      </c>
      <c r="M235" s="4" t="s">
        <v>460</v>
      </c>
      <c r="N235" s="4" t="s">
        <v>460</v>
      </c>
      <c r="O235" s="4" t="s">
        <v>460</v>
      </c>
      <c r="P235" s="4" t="s">
        <v>460</v>
      </c>
      <c r="Q235" s="4" t="s">
        <v>461</v>
      </c>
      <c r="R235" s="4" t="s">
        <v>460</v>
      </c>
      <c r="S235" s="4" t="s">
        <v>460</v>
      </c>
    </row>
    <row r="236" spans="1:19" ht="15" thickBot="1" x14ac:dyDescent="0.35">
      <c r="A236" s="4" t="s">
        <v>3332</v>
      </c>
      <c r="B236" s="3" t="s">
        <v>260</v>
      </c>
      <c r="C236" s="4" t="s">
        <v>257</v>
      </c>
      <c r="D236" s="4" t="s">
        <v>2523</v>
      </c>
      <c r="E236" s="10">
        <v>60</v>
      </c>
      <c r="F236" s="10">
        <v>74300</v>
      </c>
      <c r="G236" s="6">
        <v>40</v>
      </c>
      <c r="H236" s="4" t="s">
        <v>460</v>
      </c>
      <c r="I236" s="4" t="s">
        <v>460</v>
      </c>
      <c r="J236" s="4" t="s">
        <v>460</v>
      </c>
      <c r="K236" s="4" t="s">
        <v>460</v>
      </c>
      <c r="L236" s="4" t="s">
        <v>461</v>
      </c>
      <c r="M236" s="4" t="s">
        <v>460</v>
      </c>
      <c r="N236" s="4" t="s">
        <v>460</v>
      </c>
      <c r="O236" s="4" t="s">
        <v>460</v>
      </c>
      <c r="P236" s="4" t="s">
        <v>460</v>
      </c>
      <c r="Q236" s="4" t="s">
        <v>460</v>
      </c>
      <c r="R236" s="4" t="s">
        <v>460</v>
      </c>
      <c r="S236" s="4" t="s">
        <v>460</v>
      </c>
    </row>
    <row r="237" spans="1:19" ht="15" thickBot="1" x14ac:dyDescent="0.35">
      <c r="A237" s="4" t="s">
        <v>3333</v>
      </c>
      <c r="B237" s="3" t="s">
        <v>261</v>
      </c>
      <c r="C237" s="4" t="s">
        <v>257</v>
      </c>
      <c r="D237" s="4" t="s">
        <v>2523</v>
      </c>
      <c r="E237" s="10">
        <v>55300</v>
      </c>
      <c r="F237" s="10">
        <v>55300</v>
      </c>
      <c r="G237" s="6">
        <v>39</v>
      </c>
      <c r="H237" s="4" t="s">
        <v>460</v>
      </c>
      <c r="I237" s="4" t="s">
        <v>460</v>
      </c>
      <c r="J237" s="4" t="s">
        <v>460</v>
      </c>
      <c r="K237" s="4" t="s">
        <v>460</v>
      </c>
      <c r="L237" s="4" t="s">
        <v>461</v>
      </c>
      <c r="M237" s="4" t="s">
        <v>460</v>
      </c>
      <c r="N237" s="4" t="s">
        <v>460</v>
      </c>
      <c r="O237" s="4" t="s">
        <v>460</v>
      </c>
      <c r="P237" s="4" t="s">
        <v>460</v>
      </c>
      <c r="Q237" s="4" t="s">
        <v>460</v>
      </c>
      <c r="R237" s="4" t="s">
        <v>460</v>
      </c>
      <c r="S237" s="4" t="s">
        <v>461</v>
      </c>
    </row>
    <row r="238" spans="1:19" ht="15" thickBot="1" x14ac:dyDescent="0.35">
      <c r="A238" s="4" t="s">
        <v>3334</v>
      </c>
      <c r="B238" s="3" t="s">
        <v>262</v>
      </c>
      <c r="C238" s="4" t="s">
        <v>257</v>
      </c>
      <c r="D238" s="595" t="s">
        <v>2557</v>
      </c>
      <c r="E238" s="10">
        <v>65000</v>
      </c>
      <c r="F238" s="10">
        <v>75000</v>
      </c>
      <c r="G238" s="6">
        <v>38</v>
      </c>
      <c r="H238" s="4" t="s">
        <v>461</v>
      </c>
      <c r="I238" s="4" t="s">
        <v>461</v>
      </c>
      <c r="J238" s="595" t="s">
        <v>2557</v>
      </c>
      <c r="K238" s="595" t="s">
        <v>2557</v>
      </c>
      <c r="L238" s="4" t="s">
        <v>461</v>
      </c>
      <c r="M238" s="595" t="s">
        <v>2557</v>
      </c>
      <c r="N238" s="4" t="s">
        <v>460</v>
      </c>
      <c r="O238" s="595" t="s">
        <v>2557</v>
      </c>
      <c r="P238" s="595" t="s">
        <v>2557</v>
      </c>
      <c r="Q238" s="595" t="s">
        <v>2557</v>
      </c>
      <c r="R238" s="595" t="s">
        <v>2557</v>
      </c>
      <c r="S238" s="595" t="s">
        <v>2557</v>
      </c>
    </row>
    <row r="239" spans="1:19" ht="15" thickBot="1" x14ac:dyDescent="0.35">
      <c r="A239" s="4" t="s">
        <v>3335</v>
      </c>
      <c r="B239" s="3" t="s">
        <v>263</v>
      </c>
      <c r="C239" s="4" t="s">
        <v>257</v>
      </c>
      <c r="D239" s="595" t="s">
        <v>2557</v>
      </c>
      <c r="E239" s="10">
        <v>68204</v>
      </c>
      <c r="F239" s="10">
        <v>76532</v>
      </c>
      <c r="G239" s="6">
        <v>40</v>
      </c>
      <c r="H239" s="4" t="s">
        <v>460</v>
      </c>
      <c r="I239" s="4" t="s">
        <v>460</v>
      </c>
      <c r="J239" s="4" t="s">
        <v>460</v>
      </c>
      <c r="K239" s="4" t="s">
        <v>460</v>
      </c>
      <c r="L239" s="4" t="s">
        <v>460</v>
      </c>
      <c r="M239" s="4" t="s">
        <v>460</v>
      </c>
      <c r="N239" s="4" t="s">
        <v>460</v>
      </c>
      <c r="O239" s="4" t="s">
        <v>460</v>
      </c>
      <c r="P239" s="4" t="s">
        <v>460</v>
      </c>
      <c r="Q239" s="4" t="s">
        <v>460</v>
      </c>
      <c r="R239" s="4" t="s">
        <v>460</v>
      </c>
      <c r="S239" s="4" t="s">
        <v>460</v>
      </c>
    </row>
    <row r="240" spans="1:19" ht="15" thickBot="1" x14ac:dyDescent="0.35">
      <c r="A240" s="4" t="s">
        <v>3336</v>
      </c>
      <c r="B240" s="3" t="s">
        <v>264</v>
      </c>
      <c r="C240" s="4" t="s">
        <v>257</v>
      </c>
      <c r="D240" s="4" t="s">
        <v>2525</v>
      </c>
      <c r="E240" s="10">
        <v>45715</v>
      </c>
      <c r="F240" s="10">
        <v>50089</v>
      </c>
      <c r="G240" s="6">
        <v>40</v>
      </c>
      <c r="H240" s="4" t="s">
        <v>460</v>
      </c>
      <c r="I240" s="4" t="s">
        <v>461</v>
      </c>
      <c r="J240" s="4" t="s">
        <v>461</v>
      </c>
      <c r="K240" s="4" t="s">
        <v>460</v>
      </c>
      <c r="L240" s="4" t="s">
        <v>460</v>
      </c>
      <c r="M240" s="4" t="s">
        <v>460</v>
      </c>
      <c r="N240" s="4" t="s">
        <v>460</v>
      </c>
      <c r="O240" s="4" t="s">
        <v>460</v>
      </c>
      <c r="P240" s="4" t="s">
        <v>460</v>
      </c>
      <c r="Q240" s="4" t="s">
        <v>460</v>
      </c>
      <c r="R240" s="4" t="s">
        <v>460</v>
      </c>
      <c r="S240" s="4" t="s">
        <v>460</v>
      </c>
    </row>
    <row r="241" spans="1:19" ht="15" thickBot="1" x14ac:dyDescent="0.35">
      <c r="A241" s="4" t="s">
        <v>3337</v>
      </c>
      <c r="B241" s="3" t="s">
        <v>265</v>
      </c>
      <c r="C241" s="4" t="s">
        <v>257</v>
      </c>
      <c r="D241" s="4" t="s">
        <v>2523</v>
      </c>
      <c r="E241" s="10">
        <v>56000</v>
      </c>
      <c r="F241" s="10">
        <v>74000</v>
      </c>
      <c r="G241" s="6">
        <v>40</v>
      </c>
      <c r="H241" s="4" t="s">
        <v>460</v>
      </c>
      <c r="I241" s="4" t="s">
        <v>460</v>
      </c>
      <c r="J241" s="4" t="s">
        <v>460</v>
      </c>
      <c r="K241" s="4" t="s">
        <v>460</v>
      </c>
      <c r="L241" s="4" t="s">
        <v>460</v>
      </c>
      <c r="M241" s="4" t="s">
        <v>460</v>
      </c>
      <c r="N241" s="4" t="s">
        <v>460</v>
      </c>
      <c r="O241" s="4" t="s">
        <v>460</v>
      </c>
      <c r="P241" s="4" t="s">
        <v>460</v>
      </c>
      <c r="Q241" s="4" t="s">
        <v>460</v>
      </c>
      <c r="R241" s="4" t="s">
        <v>460</v>
      </c>
      <c r="S241" s="4" t="s">
        <v>461</v>
      </c>
    </row>
    <row r="242" spans="1:19" ht="15" thickBot="1" x14ac:dyDescent="0.35">
      <c r="A242" s="4" t="s">
        <v>3338</v>
      </c>
      <c r="B242" s="3" t="s">
        <v>266</v>
      </c>
      <c r="C242" s="4" t="s">
        <v>257</v>
      </c>
      <c r="D242" s="4" t="s">
        <v>2523</v>
      </c>
      <c r="E242" s="10">
        <v>35000</v>
      </c>
      <c r="F242" s="10">
        <v>60000</v>
      </c>
      <c r="G242" s="6">
        <v>40</v>
      </c>
      <c r="H242" s="4" t="s">
        <v>460</v>
      </c>
      <c r="I242" s="4" t="s">
        <v>460</v>
      </c>
      <c r="J242" s="4" t="s">
        <v>461</v>
      </c>
      <c r="K242" s="4" t="s">
        <v>460</v>
      </c>
      <c r="L242" s="4" t="s">
        <v>460</v>
      </c>
      <c r="M242" s="4" t="s">
        <v>460</v>
      </c>
      <c r="N242" s="4" t="s">
        <v>460</v>
      </c>
      <c r="O242" s="4" t="s">
        <v>460</v>
      </c>
      <c r="P242" s="4" t="s">
        <v>460</v>
      </c>
      <c r="Q242" s="4" t="s">
        <v>461</v>
      </c>
      <c r="R242" s="4" t="s">
        <v>460</v>
      </c>
      <c r="S242" s="4" t="s">
        <v>460</v>
      </c>
    </row>
    <row r="243" spans="1:19" ht="15" thickBot="1" x14ac:dyDescent="0.35">
      <c r="A243" s="4" t="s">
        <v>3339</v>
      </c>
      <c r="B243" s="3" t="s">
        <v>267</v>
      </c>
      <c r="C243" s="4" t="s">
        <v>257</v>
      </c>
      <c r="D243" s="4" t="s">
        <v>2523</v>
      </c>
      <c r="E243" s="10">
        <v>58560</v>
      </c>
      <c r="F243" s="10">
        <v>58560</v>
      </c>
      <c r="G243" s="6">
        <v>40</v>
      </c>
      <c r="H243" s="4" t="s">
        <v>460</v>
      </c>
      <c r="I243" s="4" t="s">
        <v>460</v>
      </c>
      <c r="J243" s="4" t="s">
        <v>460</v>
      </c>
      <c r="K243" s="4" t="s">
        <v>460</v>
      </c>
      <c r="L243" s="4" t="s">
        <v>461</v>
      </c>
      <c r="M243" s="4" t="s">
        <v>460</v>
      </c>
      <c r="N243" s="4" t="s">
        <v>460</v>
      </c>
      <c r="O243" s="4" t="s">
        <v>460</v>
      </c>
      <c r="P243" s="4" t="s">
        <v>460</v>
      </c>
      <c r="Q243" s="4" t="s">
        <v>460</v>
      </c>
      <c r="R243" s="4" t="s">
        <v>460</v>
      </c>
      <c r="S243" s="4" t="s">
        <v>460</v>
      </c>
    </row>
    <row r="244" spans="1:19" ht="15" thickBot="1" x14ac:dyDescent="0.35">
      <c r="A244" s="4" t="s">
        <v>3340</v>
      </c>
      <c r="B244" s="3" t="s">
        <v>268</v>
      </c>
      <c r="C244" s="4" t="s">
        <v>257</v>
      </c>
      <c r="D244" s="4" t="s">
        <v>2523</v>
      </c>
      <c r="E244" s="10">
        <v>60133</v>
      </c>
      <c r="F244" s="10">
        <v>60133</v>
      </c>
      <c r="G244" s="6">
        <v>40</v>
      </c>
      <c r="H244" s="4" t="s">
        <v>460</v>
      </c>
      <c r="I244" s="4" t="s">
        <v>461</v>
      </c>
      <c r="J244" s="4" t="s">
        <v>461</v>
      </c>
      <c r="K244" s="4" t="s">
        <v>461</v>
      </c>
      <c r="L244" s="4" t="s">
        <v>461</v>
      </c>
      <c r="M244" s="4" t="s">
        <v>460</v>
      </c>
      <c r="N244" s="4" t="s">
        <v>460</v>
      </c>
      <c r="O244" s="4" t="s">
        <v>460</v>
      </c>
      <c r="P244" s="4" t="s">
        <v>460</v>
      </c>
      <c r="Q244" s="4" t="s">
        <v>461</v>
      </c>
      <c r="R244" s="4" t="s">
        <v>461</v>
      </c>
      <c r="S244" s="4" t="s">
        <v>461</v>
      </c>
    </row>
    <row r="245" spans="1:19" ht="15" thickBot="1" x14ac:dyDescent="0.35">
      <c r="A245" s="4" t="s">
        <v>3341</v>
      </c>
      <c r="B245" s="3" t="s">
        <v>269</v>
      </c>
      <c r="C245" s="4" t="s">
        <v>257</v>
      </c>
      <c r="D245" s="4" t="s">
        <v>2523</v>
      </c>
      <c r="E245" s="10">
        <v>40000</v>
      </c>
      <c r="F245" s="10">
        <v>58000</v>
      </c>
      <c r="G245" s="6">
        <v>40</v>
      </c>
      <c r="H245" s="4" t="s">
        <v>460</v>
      </c>
      <c r="I245" s="4" t="s">
        <v>460</v>
      </c>
      <c r="J245" s="4" t="s">
        <v>460</v>
      </c>
      <c r="K245" s="4" t="s">
        <v>460</v>
      </c>
      <c r="L245" s="4" t="s">
        <v>460</v>
      </c>
      <c r="M245" s="4" t="s">
        <v>460</v>
      </c>
      <c r="N245" s="4" t="s">
        <v>460</v>
      </c>
      <c r="O245" s="4" t="s">
        <v>461</v>
      </c>
      <c r="P245" s="4" t="s">
        <v>460</v>
      </c>
      <c r="Q245" s="4" t="s">
        <v>461</v>
      </c>
      <c r="R245" s="4" t="s">
        <v>461</v>
      </c>
      <c r="S245" s="4" t="s">
        <v>461</v>
      </c>
    </row>
    <row r="246" spans="1:19" ht="15" thickBot="1" x14ac:dyDescent="0.35">
      <c r="A246" s="4" t="s">
        <v>3342</v>
      </c>
      <c r="B246" s="3" t="s">
        <v>270</v>
      </c>
      <c r="C246" s="4" t="s">
        <v>257</v>
      </c>
      <c r="D246" s="4" t="s">
        <v>2525</v>
      </c>
      <c r="E246" s="10">
        <v>65000</v>
      </c>
      <c r="F246" s="10">
        <v>100750</v>
      </c>
      <c r="G246" s="6">
        <v>40</v>
      </c>
      <c r="H246" s="4" t="s">
        <v>460</v>
      </c>
      <c r="I246" s="4" t="s">
        <v>460</v>
      </c>
      <c r="J246" s="4" t="s">
        <v>461</v>
      </c>
      <c r="K246" s="4" t="s">
        <v>460</v>
      </c>
      <c r="L246" s="4" t="s">
        <v>461</v>
      </c>
      <c r="M246" s="4" t="s">
        <v>460</v>
      </c>
      <c r="N246" s="4" t="s">
        <v>460</v>
      </c>
      <c r="O246" s="4" t="s">
        <v>460</v>
      </c>
      <c r="P246" s="4" t="s">
        <v>460</v>
      </c>
      <c r="Q246" s="4" t="s">
        <v>460</v>
      </c>
      <c r="R246" s="4" t="s">
        <v>460</v>
      </c>
      <c r="S246" s="4" t="s">
        <v>461</v>
      </c>
    </row>
    <row r="247" spans="1:19" ht="15" thickBot="1" x14ac:dyDescent="0.35">
      <c r="A247" s="4" t="s">
        <v>3343</v>
      </c>
      <c r="B247" s="3" t="s">
        <v>271</v>
      </c>
      <c r="C247" s="4" t="s">
        <v>257</v>
      </c>
      <c r="D247" s="4" t="s">
        <v>2523</v>
      </c>
      <c r="E247" s="10">
        <v>41000</v>
      </c>
      <c r="F247" s="10">
        <v>60350</v>
      </c>
      <c r="G247" s="6">
        <v>40</v>
      </c>
      <c r="H247" s="4" t="s">
        <v>460</v>
      </c>
      <c r="I247" s="4" t="s">
        <v>461</v>
      </c>
      <c r="J247" s="4" t="s">
        <v>461</v>
      </c>
      <c r="K247" s="4" t="s">
        <v>461</v>
      </c>
      <c r="L247" s="4" t="s">
        <v>461</v>
      </c>
      <c r="M247" s="4" t="s">
        <v>460</v>
      </c>
      <c r="N247" s="4" t="s">
        <v>460</v>
      </c>
      <c r="O247" s="4" t="s">
        <v>460</v>
      </c>
      <c r="P247" s="4" t="s">
        <v>460</v>
      </c>
      <c r="Q247" s="4" t="s">
        <v>461</v>
      </c>
      <c r="R247" s="4" t="s">
        <v>461</v>
      </c>
      <c r="S247" s="4" t="s">
        <v>461</v>
      </c>
    </row>
    <row r="248" spans="1:19" ht="15" thickBot="1" x14ac:dyDescent="0.35">
      <c r="A248" s="4" t="s">
        <v>3344</v>
      </c>
      <c r="B248" s="3" t="s">
        <v>272</v>
      </c>
      <c r="C248" s="4" t="s">
        <v>257</v>
      </c>
      <c r="D248" s="4" t="s">
        <v>2523</v>
      </c>
      <c r="E248" s="10">
        <v>54000</v>
      </c>
      <c r="F248" s="10">
        <v>61000</v>
      </c>
      <c r="G248" s="6">
        <v>38</v>
      </c>
      <c r="H248" s="595" t="s">
        <v>2557</v>
      </c>
      <c r="I248" s="595" t="s">
        <v>2557</v>
      </c>
      <c r="J248" s="595" t="s">
        <v>2557</v>
      </c>
      <c r="K248" s="595" t="s">
        <v>2557</v>
      </c>
      <c r="L248" s="595" t="s">
        <v>2557</v>
      </c>
      <c r="M248" s="595" t="s">
        <v>2557</v>
      </c>
      <c r="N248" s="595" t="s">
        <v>2557</v>
      </c>
      <c r="O248" s="595" t="s">
        <v>2557</v>
      </c>
      <c r="P248" s="595" t="s">
        <v>2557</v>
      </c>
      <c r="Q248" s="595" t="s">
        <v>2557</v>
      </c>
      <c r="R248" s="595" t="s">
        <v>2557</v>
      </c>
      <c r="S248" s="595" t="s">
        <v>2557</v>
      </c>
    </row>
    <row r="249" spans="1:19" ht="15" thickBot="1" x14ac:dyDescent="0.35">
      <c r="A249" s="4" t="s">
        <v>3345</v>
      </c>
      <c r="B249" s="3" t="s">
        <v>273</v>
      </c>
      <c r="C249" s="4" t="s">
        <v>257</v>
      </c>
      <c r="D249" s="4" t="s">
        <v>927</v>
      </c>
      <c r="E249" s="10">
        <v>35500</v>
      </c>
      <c r="F249" s="10">
        <v>52000</v>
      </c>
      <c r="G249" s="6">
        <v>40</v>
      </c>
      <c r="H249" s="4" t="s">
        <v>460</v>
      </c>
      <c r="I249" s="4" t="s">
        <v>460</v>
      </c>
      <c r="J249" s="4" t="s">
        <v>460</v>
      </c>
      <c r="K249" s="4" t="s">
        <v>460</v>
      </c>
      <c r="L249" s="4" t="s">
        <v>460</v>
      </c>
      <c r="M249" s="4" t="s">
        <v>460</v>
      </c>
      <c r="N249" s="4" t="s">
        <v>460</v>
      </c>
      <c r="O249" s="4" t="s">
        <v>460</v>
      </c>
      <c r="P249" s="4" t="s">
        <v>460</v>
      </c>
      <c r="Q249" s="4" t="s">
        <v>461</v>
      </c>
      <c r="R249" s="4" t="s">
        <v>461</v>
      </c>
      <c r="S249" s="4" t="s">
        <v>460</v>
      </c>
    </row>
    <row r="250" spans="1:19" ht="15" thickBot="1" x14ac:dyDescent="0.35">
      <c r="A250" s="4" t="s">
        <v>3346</v>
      </c>
      <c r="B250" s="3" t="s">
        <v>274</v>
      </c>
      <c r="C250" s="4" t="s">
        <v>257</v>
      </c>
      <c r="D250" s="4" t="s">
        <v>2523</v>
      </c>
      <c r="E250" s="10">
        <v>50000</v>
      </c>
      <c r="F250" s="10">
        <v>75000</v>
      </c>
      <c r="G250" s="6">
        <v>45</v>
      </c>
      <c r="H250" s="4" t="s">
        <v>460</v>
      </c>
      <c r="I250" s="4" t="s">
        <v>461</v>
      </c>
      <c r="J250" s="4" t="s">
        <v>461</v>
      </c>
      <c r="K250" s="4" t="s">
        <v>460</v>
      </c>
      <c r="L250" s="4" t="s">
        <v>461</v>
      </c>
      <c r="M250" s="4" t="s">
        <v>460</v>
      </c>
      <c r="N250" s="4" t="s">
        <v>460</v>
      </c>
      <c r="O250" s="4" t="s">
        <v>461</v>
      </c>
      <c r="P250" s="4" t="s">
        <v>460</v>
      </c>
      <c r="Q250" s="4" t="s">
        <v>460</v>
      </c>
      <c r="R250" s="4" t="s">
        <v>460</v>
      </c>
      <c r="S250" s="4" t="s">
        <v>460</v>
      </c>
    </row>
    <row r="251" spans="1:19" ht="15" thickBot="1" x14ac:dyDescent="0.35">
      <c r="A251" s="4" t="s">
        <v>3347</v>
      </c>
      <c r="B251" s="3" t="s">
        <v>275</v>
      </c>
      <c r="C251" s="4" t="s">
        <v>257</v>
      </c>
      <c r="D251" s="4" t="s">
        <v>2525</v>
      </c>
      <c r="E251" s="10">
        <v>48000</v>
      </c>
      <c r="F251" s="10">
        <v>49400</v>
      </c>
      <c r="G251" s="6">
        <v>40</v>
      </c>
      <c r="H251" s="4" t="s">
        <v>460</v>
      </c>
      <c r="I251" s="4" t="s">
        <v>460</v>
      </c>
      <c r="J251" s="4" t="s">
        <v>461</v>
      </c>
      <c r="K251" s="4" t="s">
        <v>460</v>
      </c>
      <c r="L251" s="4" t="s">
        <v>460</v>
      </c>
      <c r="M251" s="4" t="s">
        <v>460</v>
      </c>
      <c r="N251" s="4" t="s">
        <v>460</v>
      </c>
      <c r="O251" s="4" t="s">
        <v>460</v>
      </c>
      <c r="P251" s="4" t="s">
        <v>460</v>
      </c>
      <c r="Q251" s="4" t="s">
        <v>461</v>
      </c>
      <c r="R251" s="4" t="s">
        <v>461</v>
      </c>
      <c r="S251" s="4" t="s">
        <v>461</v>
      </c>
    </row>
    <row r="252" spans="1:19" ht="15" thickBot="1" x14ac:dyDescent="0.35">
      <c r="A252" s="4" t="s">
        <v>3348</v>
      </c>
      <c r="B252" s="3" t="s">
        <v>276</v>
      </c>
      <c r="C252" s="4" t="s">
        <v>257</v>
      </c>
      <c r="D252" s="4" t="s">
        <v>2523</v>
      </c>
      <c r="E252" s="10">
        <v>45000</v>
      </c>
      <c r="F252" s="10">
        <v>61415</v>
      </c>
      <c r="G252" s="6">
        <v>40</v>
      </c>
      <c r="H252" s="4" t="s">
        <v>460</v>
      </c>
      <c r="I252" s="4" t="s">
        <v>460</v>
      </c>
      <c r="J252" s="4" t="s">
        <v>460</v>
      </c>
      <c r="K252" s="4" t="s">
        <v>460</v>
      </c>
      <c r="L252" s="4" t="s">
        <v>460</v>
      </c>
      <c r="M252" s="4" t="s">
        <v>460</v>
      </c>
      <c r="N252" s="4" t="s">
        <v>460</v>
      </c>
      <c r="O252" s="4" t="s">
        <v>460</v>
      </c>
      <c r="P252" s="4" t="s">
        <v>460</v>
      </c>
      <c r="Q252" s="4" t="s">
        <v>460</v>
      </c>
      <c r="R252" s="4" t="s">
        <v>461</v>
      </c>
      <c r="S252" s="4" t="s">
        <v>460</v>
      </c>
    </row>
    <row r="253" spans="1:19" ht="15" thickBot="1" x14ac:dyDescent="0.35">
      <c r="A253" s="4" t="s">
        <v>3349</v>
      </c>
      <c r="B253" s="3" t="s">
        <v>277</v>
      </c>
      <c r="C253" s="4" t="s">
        <v>257</v>
      </c>
      <c r="D253" s="4" t="s">
        <v>2523</v>
      </c>
      <c r="E253" s="10">
        <v>46500</v>
      </c>
      <c r="F253" s="10">
        <v>48589</v>
      </c>
      <c r="G253" s="6">
        <v>40</v>
      </c>
      <c r="H253" s="4" t="s">
        <v>461</v>
      </c>
      <c r="I253" s="4" t="s">
        <v>461</v>
      </c>
      <c r="J253" s="4" t="s">
        <v>461</v>
      </c>
      <c r="K253" s="4" t="s">
        <v>461</v>
      </c>
      <c r="L253" s="4" t="s">
        <v>460</v>
      </c>
      <c r="M253" s="4" t="s">
        <v>460</v>
      </c>
      <c r="N253" s="4" t="s">
        <v>460</v>
      </c>
      <c r="O253" s="4" t="s">
        <v>460</v>
      </c>
      <c r="P253" s="4" t="s">
        <v>460</v>
      </c>
      <c r="Q253" s="4" t="s">
        <v>461</v>
      </c>
      <c r="R253" s="4" t="s">
        <v>461</v>
      </c>
      <c r="S253" s="4" t="s">
        <v>461</v>
      </c>
    </row>
    <row r="254" spans="1:19" ht="15" thickBot="1" x14ac:dyDescent="0.35">
      <c r="A254" s="4" t="s">
        <v>3350</v>
      </c>
      <c r="B254" s="3" t="s">
        <v>278</v>
      </c>
      <c r="C254" s="4" t="s">
        <v>257</v>
      </c>
      <c r="D254" s="4" t="s">
        <v>2525</v>
      </c>
      <c r="E254" s="10">
        <v>55000</v>
      </c>
      <c r="F254" s="10">
        <v>70000</v>
      </c>
      <c r="G254" s="6">
        <v>40</v>
      </c>
      <c r="H254" s="4" t="s">
        <v>460</v>
      </c>
      <c r="I254" s="4" t="s">
        <v>460</v>
      </c>
      <c r="J254" s="4" t="s">
        <v>460</v>
      </c>
      <c r="K254" s="4" t="s">
        <v>460</v>
      </c>
      <c r="L254" s="4" t="s">
        <v>461</v>
      </c>
      <c r="M254" s="4" t="s">
        <v>460</v>
      </c>
      <c r="N254" s="4" t="s">
        <v>460</v>
      </c>
      <c r="O254" s="4" t="s">
        <v>460</v>
      </c>
      <c r="P254" s="4" t="s">
        <v>460</v>
      </c>
      <c r="Q254" s="4" t="s">
        <v>461</v>
      </c>
      <c r="R254" s="4" t="s">
        <v>460</v>
      </c>
      <c r="S254" s="4" t="s">
        <v>461</v>
      </c>
    </row>
    <row r="255" spans="1:19" ht="15" thickBot="1" x14ac:dyDescent="0.35">
      <c r="A255" s="4" t="s">
        <v>3351</v>
      </c>
      <c r="B255" s="3" t="s">
        <v>279</v>
      </c>
      <c r="C255" s="4" t="s">
        <v>257</v>
      </c>
      <c r="D255" s="4" t="s">
        <v>2525</v>
      </c>
      <c r="E255" s="10">
        <v>40000</v>
      </c>
      <c r="F255" s="10">
        <v>49000</v>
      </c>
      <c r="G255" s="6">
        <v>40</v>
      </c>
      <c r="H255" s="4" t="s">
        <v>460</v>
      </c>
      <c r="I255" s="4" t="s">
        <v>460</v>
      </c>
      <c r="J255" s="4" t="s">
        <v>460</v>
      </c>
      <c r="K255" s="4" t="s">
        <v>460</v>
      </c>
      <c r="L255" s="4" t="s">
        <v>460</v>
      </c>
      <c r="M255" s="4" t="s">
        <v>460</v>
      </c>
      <c r="N255" s="4" t="s">
        <v>460</v>
      </c>
      <c r="O255" s="4" t="s">
        <v>461</v>
      </c>
      <c r="P255" s="4" t="s">
        <v>460</v>
      </c>
      <c r="Q255" s="4" t="s">
        <v>461</v>
      </c>
      <c r="R255" s="4" t="s">
        <v>461</v>
      </c>
      <c r="S255" s="4" t="s">
        <v>461</v>
      </c>
    </row>
    <row r="256" spans="1:19" ht="15" thickBot="1" x14ac:dyDescent="0.35">
      <c r="A256" s="4" t="s">
        <v>3352</v>
      </c>
      <c r="B256" s="3" t="s">
        <v>280</v>
      </c>
      <c r="C256" s="4" t="s">
        <v>257</v>
      </c>
      <c r="D256" s="4" t="s">
        <v>2525</v>
      </c>
      <c r="E256" s="10">
        <v>37572</v>
      </c>
      <c r="F256" s="10">
        <v>37572</v>
      </c>
      <c r="G256" s="6">
        <v>32</v>
      </c>
      <c r="H256" s="4" t="s">
        <v>461</v>
      </c>
      <c r="I256" s="4" t="s">
        <v>461</v>
      </c>
      <c r="J256" s="4" t="s">
        <v>461</v>
      </c>
      <c r="K256" s="4" t="s">
        <v>461</v>
      </c>
      <c r="L256" s="4" t="s">
        <v>461</v>
      </c>
      <c r="M256" s="4" t="s">
        <v>460</v>
      </c>
      <c r="N256" s="4" t="s">
        <v>460</v>
      </c>
      <c r="O256" s="4" t="s">
        <v>461</v>
      </c>
      <c r="P256" s="4" t="s">
        <v>460</v>
      </c>
      <c r="Q256" s="4" t="s">
        <v>461</v>
      </c>
      <c r="R256" s="4" t="s">
        <v>461</v>
      </c>
      <c r="S256" s="4" t="s">
        <v>461</v>
      </c>
    </row>
    <row r="257" spans="1:19" ht="15" thickBot="1" x14ac:dyDescent="0.35">
      <c r="A257" s="4" t="s">
        <v>3353</v>
      </c>
      <c r="B257" s="3" t="s">
        <v>281</v>
      </c>
      <c r="C257" s="4" t="s">
        <v>257</v>
      </c>
      <c r="D257" s="4" t="s">
        <v>927</v>
      </c>
      <c r="E257" s="10">
        <v>40000</v>
      </c>
      <c r="F257" s="10">
        <v>75000</v>
      </c>
      <c r="G257" s="6">
        <v>40</v>
      </c>
      <c r="H257" s="4" t="s">
        <v>460</v>
      </c>
      <c r="I257" s="4" t="s">
        <v>460</v>
      </c>
      <c r="J257" s="4" t="s">
        <v>460</v>
      </c>
      <c r="K257" s="4" t="s">
        <v>461</v>
      </c>
      <c r="L257" s="4" t="s">
        <v>460</v>
      </c>
      <c r="M257" s="4" t="s">
        <v>460</v>
      </c>
      <c r="N257" s="4" t="s">
        <v>460</v>
      </c>
      <c r="O257" s="4" t="s">
        <v>460</v>
      </c>
      <c r="P257" s="4" t="s">
        <v>460</v>
      </c>
      <c r="Q257" s="4" t="s">
        <v>461</v>
      </c>
      <c r="R257" s="4" t="s">
        <v>461</v>
      </c>
      <c r="S257" s="4" t="s">
        <v>461</v>
      </c>
    </row>
    <row r="258" spans="1:19" ht="15" thickBot="1" x14ac:dyDescent="0.35">
      <c r="A258" s="4" t="s">
        <v>3354</v>
      </c>
      <c r="B258" s="3" t="s">
        <v>282</v>
      </c>
      <c r="C258" s="4" t="s">
        <v>257</v>
      </c>
      <c r="D258" s="4" t="s">
        <v>2525</v>
      </c>
      <c r="E258" s="10">
        <v>45240</v>
      </c>
      <c r="F258" s="10">
        <v>48256</v>
      </c>
      <c r="G258" s="6">
        <v>29</v>
      </c>
      <c r="H258" s="4" t="s">
        <v>461</v>
      </c>
      <c r="I258" s="4" t="s">
        <v>461</v>
      </c>
      <c r="J258" s="4" t="s">
        <v>461</v>
      </c>
      <c r="K258" s="4" t="s">
        <v>461</v>
      </c>
      <c r="L258" s="4" t="s">
        <v>461</v>
      </c>
      <c r="M258" s="4" t="s">
        <v>460</v>
      </c>
      <c r="N258" s="4" t="s">
        <v>460</v>
      </c>
      <c r="O258" s="4" t="s">
        <v>461</v>
      </c>
      <c r="P258" s="4" t="s">
        <v>460</v>
      </c>
      <c r="Q258" s="4" t="s">
        <v>461</v>
      </c>
      <c r="R258" s="4" t="s">
        <v>461</v>
      </c>
      <c r="S258" s="4" t="s">
        <v>461</v>
      </c>
    </row>
    <row r="259" spans="1:19" ht="15" thickBot="1" x14ac:dyDescent="0.35">
      <c r="A259" s="4" t="s">
        <v>3355</v>
      </c>
      <c r="B259" s="3" t="s">
        <v>283</v>
      </c>
      <c r="C259" s="4" t="s">
        <v>257</v>
      </c>
      <c r="D259" s="4" t="s">
        <v>2523</v>
      </c>
      <c r="E259" s="10">
        <v>57000</v>
      </c>
      <c r="F259" s="10">
        <v>63036</v>
      </c>
      <c r="G259" s="6">
        <v>40</v>
      </c>
      <c r="H259" s="4" t="s">
        <v>460</v>
      </c>
      <c r="I259" s="4" t="s">
        <v>460</v>
      </c>
      <c r="J259" s="4" t="s">
        <v>461</v>
      </c>
      <c r="K259" s="4" t="s">
        <v>460</v>
      </c>
      <c r="L259" s="4" t="s">
        <v>460</v>
      </c>
      <c r="M259" s="4" t="s">
        <v>460</v>
      </c>
      <c r="N259" s="4" t="s">
        <v>460</v>
      </c>
      <c r="O259" s="4" t="s">
        <v>460</v>
      </c>
      <c r="P259" s="4" t="s">
        <v>460</v>
      </c>
      <c r="Q259" s="4" t="s">
        <v>460</v>
      </c>
      <c r="R259" s="4" t="s">
        <v>461</v>
      </c>
      <c r="S259" s="4" t="s">
        <v>461</v>
      </c>
    </row>
    <row r="260" spans="1:19" ht="15" thickBot="1" x14ac:dyDescent="0.35">
      <c r="A260" s="4" t="s">
        <v>3356</v>
      </c>
      <c r="B260" s="3" t="s">
        <v>284</v>
      </c>
      <c r="C260" s="4" t="s">
        <v>257</v>
      </c>
      <c r="D260" s="4" t="s">
        <v>2523</v>
      </c>
      <c r="E260" s="10">
        <v>52500</v>
      </c>
      <c r="F260" s="10">
        <v>52500</v>
      </c>
      <c r="G260" s="6">
        <v>40</v>
      </c>
      <c r="H260" s="4" t="s">
        <v>460</v>
      </c>
      <c r="I260" s="4" t="s">
        <v>460</v>
      </c>
      <c r="J260" s="4" t="s">
        <v>460</v>
      </c>
      <c r="K260" s="4" t="s">
        <v>461</v>
      </c>
      <c r="L260" s="4" t="s">
        <v>460</v>
      </c>
      <c r="M260" s="4" t="s">
        <v>460</v>
      </c>
      <c r="N260" s="4" t="s">
        <v>460</v>
      </c>
      <c r="O260" s="4" t="s">
        <v>461</v>
      </c>
      <c r="P260" s="4" t="s">
        <v>460</v>
      </c>
      <c r="Q260" s="4" t="s">
        <v>461</v>
      </c>
      <c r="R260" s="4" t="s">
        <v>461</v>
      </c>
      <c r="S260" s="4" t="s">
        <v>461</v>
      </c>
    </row>
    <row r="261" spans="1:19" ht="15" thickBot="1" x14ac:dyDescent="0.35">
      <c r="A261" s="4" t="s">
        <v>3357</v>
      </c>
      <c r="B261" s="3" t="s">
        <v>285</v>
      </c>
      <c r="C261" s="4" t="s">
        <v>257</v>
      </c>
      <c r="D261" s="4" t="s">
        <v>2523</v>
      </c>
      <c r="E261" s="10">
        <v>60000</v>
      </c>
      <c r="F261" s="10">
        <v>71400</v>
      </c>
      <c r="G261" s="6">
        <v>40</v>
      </c>
      <c r="H261" s="4" t="s">
        <v>461</v>
      </c>
      <c r="I261" s="4" t="s">
        <v>461</v>
      </c>
      <c r="J261" s="4" t="s">
        <v>461</v>
      </c>
      <c r="K261" s="4" t="s">
        <v>460</v>
      </c>
      <c r="L261" s="4" t="s">
        <v>460</v>
      </c>
      <c r="M261" s="4" t="s">
        <v>460</v>
      </c>
      <c r="N261" s="4" t="s">
        <v>460</v>
      </c>
      <c r="O261" s="4" t="s">
        <v>461</v>
      </c>
      <c r="P261" s="4" t="s">
        <v>460</v>
      </c>
      <c r="Q261" s="4" t="s">
        <v>460</v>
      </c>
      <c r="R261" s="4" t="s">
        <v>460</v>
      </c>
      <c r="S261" s="4" t="s">
        <v>461</v>
      </c>
    </row>
    <row r="262" spans="1:19" ht="15" thickBot="1" x14ac:dyDescent="0.35">
      <c r="A262" s="4" t="s">
        <v>3358</v>
      </c>
      <c r="B262" s="3" t="s">
        <v>286</v>
      </c>
      <c r="C262" s="4" t="s">
        <v>257</v>
      </c>
      <c r="D262" s="4" t="s">
        <v>2523</v>
      </c>
      <c r="E262" s="10">
        <v>69472</v>
      </c>
      <c r="F262" s="10">
        <v>69472</v>
      </c>
      <c r="G262" s="6">
        <v>40</v>
      </c>
      <c r="H262" s="4" t="s">
        <v>460</v>
      </c>
      <c r="I262" s="4" t="s">
        <v>460</v>
      </c>
      <c r="J262" s="4" t="s">
        <v>460</v>
      </c>
      <c r="K262" s="4" t="s">
        <v>460</v>
      </c>
      <c r="L262" s="4" t="s">
        <v>461</v>
      </c>
      <c r="M262" s="4" t="s">
        <v>460</v>
      </c>
      <c r="N262" s="4" t="s">
        <v>460</v>
      </c>
      <c r="O262" s="4" t="s">
        <v>460</v>
      </c>
      <c r="P262" s="4" t="s">
        <v>460</v>
      </c>
      <c r="Q262" s="4" t="s">
        <v>460</v>
      </c>
      <c r="R262" s="4" t="s">
        <v>460</v>
      </c>
      <c r="S262" s="4" t="s">
        <v>461</v>
      </c>
    </row>
    <row r="263" spans="1:19" ht="15" thickBot="1" x14ac:dyDescent="0.35">
      <c r="A263" s="4" t="s">
        <v>3359</v>
      </c>
      <c r="B263" s="3" t="s">
        <v>287</v>
      </c>
      <c r="C263" s="4" t="s">
        <v>257</v>
      </c>
      <c r="D263" s="4" t="s">
        <v>2523</v>
      </c>
      <c r="E263" s="10">
        <v>45000</v>
      </c>
      <c r="F263" s="10">
        <v>61000</v>
      </c>
      <c r="G263" s="6">
        <v>40</v>
      </c>
      <c r="H263" s="4" t="s">
        <v>460</v>
      </c>
      <c r="I263" s="4" t="s">
        <v>460</v>
      </c>
      <c r="J263" s="4" t="s">
        <v>460</v>
      </c>
      <c r="K263" s="4" t="s">
        <v>460</v>
      </c>
      <c r="L263" s="4" t="s">
        <v>460</v>
      </c>
      <c r="M263" s="4" t="s">
        <v>460</v>
      </c>
      <c r="N263" s="4" t="s">
        <v>460</v>
      </c>
      <c r="O263" s="4" t="s">
        <v>460</v>
      </c>
      <c r="P263" s="4" t="s">
        <v>460</v>
      </c>
      <c r="Q263" s="4" t="s">
        <v>461</v>
      </c>
      <c r="R263" s="4" t="s">
        <v>461</v>
      </c>
      <c r="S263" s="4" t="s">
        <v>461</v>
      </c>
    </row>
    <row r="264" spans="1:19" ht="15" thickBot="1" x14ac:dyDescent="0.35">
      <c r="A264" s="4" t="s">
        <v>3360</v>
      </c>
      <c r="B264" s="3" t="s">
        <v>288</v>
      </c>
      <c r="C264" s="4" t="s">
        <v>257</v>
      </c>
      <c r="D264" s="4" t="s">
        <v>2523</v>
      </c>
      <c r="E264" s="10">
        <v>55000</v>
      </c>
      <c r="F264" s="10">
        <v>55000</v>
      </c>
      <c r="G264" s="6">
        <v>38</v>
      </c>
      <c r="H264" s="4" t="s">
        <v>460</v>
      </c>
      <c r="I264" s="4" t="s">
        <v>460</v>
      </c>
      <c r="J264" s="4" t="s">
        <v>460</v>
      </c>
      <c r="K264" s="4" t="s">
        <v>460</v>
      </c>
      <c r="L264" s="4" t="s">
        <v>460</v>
      </c>
      <c r="M264" s="4" t="s">
        <v>460</v>
      </c>
      <c r="N264" s="4" t="s">
        <v>460</v>
      </c>
      <c r="O264" s="4" t="s">
        <v>460</v>
      </c>
      <c r="P264" s="4" t="s">
        <v>460</v>
      </c>
      <c r="Q264" s="4" t="s">
        <v>460</v>
      </c>
      <c r="R264" s="4" t="s">
        <v>460</v>
      </c>
      <c r="S264" s="4" t="s">
        <v>460</v>
      </c>
    </row>
    <row r="265" spans="1:19" ht="15" thickBot="1" x14ac:dyDescent="0.35">
      <c r="A265" s="4" t="s">
        <v>3361</v>
      </c>
      <c r="B265" s="3" t="s">
        <v>290</v>
      </c>
      <c r="C265" s="4" t="s">
        <v>257</v>
      </c>
      <c r="D265" s="4" t="s">
        <v>2525</v>
      </c>
      <c r="E265" s="10">
        <v>100</v>
      </c>
      <c r="F265" s="10">
        <v>100</v>
      </c>
      <c r="G265" s="6">
        <v>20</v>
      </c>
      <c r="H265" s="4" t="s">
        <v>461</v>
      </c>
      <c r="I265" s="4" t="s">
        <v>461</v>
      </c>
      <c r="J265" s="4" t="s">
        <v>461</v>
      </c>
      <c r="K265" s="4" t="s">
        <v>461</v>
      </c>
      <c r="L265" s="4" t="s">
        <v>461</v>
      </c>
      <c r="M265" s="4" t="s">
        <v>461</v>
      </c>
      <c r="N265" s="4" t="s">
        <v>461</v>
      </c>
      <c r="O265" s="4" t="s">
        <v>461</v>
      </c>
      <c r="P265" s="4" t="s">
        <v>461</v>
      </c>
      <c r="Q265" s="4" t="s">
        <v>461</v>
      </c>
      <c r="R265" s="4" t="s">
        <v>461</v>
      </c>
      <c r="S265" s="4" t="s">
        <v>461</v>
      </c>
    </row>
    <row r="266" spans="1:19" ht="15" thickBot="1" x14ac:dyDescent="0.35">
      <c r="A266" s="4" t="s">
        <v>3362</v>
      </c>
      <c r="B266" s="3" t="s">
        <v>291</v>
      </c>
      <c r="C266" s="4" t="s">
        <v>257</v>
      </c>
      <c r="D266" s="4" t="s">
        <v>2523</v>
      </c>
      <c r="E266" s="10">
        <v>50000</v>
      </c>
      <c r="F266" s="10">
        <v>53000</v>
      </c>
      <c r="G266" s="6">
        <v>40</v>
      </c>
      <c r="H266" s="4" t="s">
        <v>460</v>
      </c>
      <c r="I266" s="4" t="s">
        <v>460</v>
      </c>
      <c r="J266" s="4" t="s">
        <v>461</v>
      </c>
      <c r="K266" s="4" t="s">
        <v>460</v>
      </c>
      <c r="L266" s="4" t="s">
        <v>460</v>
      </c>
      <c r="M266" s="4" t="s">
        <v>460</v>
      </c>
      <c r="N266" s="4" t="s">
        <v>460</v>
      </c>
      <c r="O266" s="4" t="s">
        <v>460</v>
      </c>
      <c r="P266" s="4" t="s">
        <v>460</v>
      </c>
      <c r="Q266" s="4" t="s">
        <v>460</v>
      </c>
      <c r="R266" s="4" t="s">
        <v>460</v>
      </c>
      <c r="S266" s="4" t="s">
        <v>461</v>
      </c>
    </row>
    <row r="267" spans="1:19" ht="15" thickBot="1" x14ac:dyDescent="0.35">
      <c r="A267" s="4" t="s">
        <v>3363</v>
      </c>
      <c r="B267" s="3" t="s">
        <v>292</v>
      </c>
      <c r="C267" s="4" t="s">
        <v>257</v>
      </c>
      <c r="D267" s="4" t="s">
        <v>2523</v>
      </c>
      <c r="E267" s="10">
        <v>41000</v>
      </c>
      <c r="F267" s="10">
        <v>45000</v>
      </c>
      <c r="G267" s="6">
        <v>40</v>
      </c>
      <c r="H267" s="4" t="s">
        <v>460</v>
      </c>
      <c r="I267" s="4" t="s">
        <v>460</v>
      </c>
      <c r="J267" s="4" t="s">
        <v>460</v>
      </c>
      <c r="K267" s="4" t="s">
        <v>460</v>
      </c>
      <c r="L267" s="4" t="s">
        <v>460</v>
      </c>
      <c r="M267" s="4" t="s">
        <v>460</v>
      </c>
      <c r="N267" s="4" t="s">
        <v>460</v>
      </c>
      <c r="O267" s="4" t="s">
        <v>460</v>
      </c>
      <c r="P267" s="4" t="s">
        <v>460</v>
      </c>
      <c r="Q267" s="4" t="s">
        <v>460</v>
      </c>
      <c r="R267" s="4" t="s">
        <v>460</v>
      </c>
      <c r="S267" s="4" t="s">
        <v>461</v>
      </c>
    </row>
    <row r="268" spans="1:19" ht="15" thickBot="1" x14ac:dyDescent="0.35">
      <c r="A268" s="4" t="s">
        <v>3364</v>
      </c>
      <c r="B268" s="3" t="s">
        <v>293</v>
      </c>
      <c r="C268" s="4" t="s">
        <v>257</v>
      </c>
      <c r="D268" s="4" t="s">
        <v>2523</v>
      </c>
      <c r="E268" s="10">
        <v>40000</v>
      </c>
      <c r="F268" s="10">
        <v>55640</v>
      </c>
      <c r="G268" s="6">
        <v>38</v>
      </c>
      <c r="H268" s="4" t="s">
        <v>460</v>
      </c>
      <c r="I268" s="4" t="s">
        <v>460</v>
      </c>
      <c r="J268" s="4" t="s">
        <v>460</v>
      </c>
      <c r="K268" s="4" t="s">
        <v>460</v>
      </c>
      <c r="L268" s="4" t="s">
        <v>460</v>
      </c>
      <c r="M268" s="4" t="s">
        <v>460</v>
      </c>
      <c r="N268" s="4" t="s">
        <v>460</v>
      </c>
      <c r="O268" s="4" t="s">
        <v>460</v>
      </c>
      <c r="P268" s="4" t="s">
        <v>460</v>
      </c>
      <c r="Q268" s="4" t="s">
        <v>460</v>
      </c>
      <c r="R268" s="4" t="s">
        <v>461</v>
      </c>
      <c r="S268" s="4" t="s">
        <v>461</v>
      </c>
    </row>
    <row r="269" spans="1:19" ht="15" thickBot="1" x14ac:dyDescent="0.35">
      <c r="A269" s="4" t="s">
        <v>3365</v>
      </c>
      <c r="B269" s="3" t="s">
        <v>294</v>
      </c>
      <c r="C269" s="4" t="s">
        <v>257</v>
      </c>
      <c r="D269" s="595" t="s">
        <v>2557</v>
      </c>
      <c r="E269" s="10">
        <v>28000</v>
      </c>
      <c r="F269" s="10">
        <v>44000</v>
      </c>
      <c r="G269" s="6">
        <v>30</v>
      </c>
      <c r="H269" s="595" t="s">
        <v>2557</v>
      </c>
      <c r="I269" s="595" t="s">
        <v>2557</v>
      </c>
      <c r="J269" s="595" t="s">
        <v>2557</v>
      </c>
      <c r="K269" s="595" t="s">
        <v>2557</v>
      </c>
      <c r="L269" s="595" t="s">
        <v>2557</v>
      </c>
      <c r="M269" s="595" t="s">
        <v>2557</v>
      </c>
      <c r="N269" s="595" t="s">
        <v>2557</v>
      </c>
      <c r="O269" s="595" t="s">
        <v>2557</v>
      </c>
      <c r="P269" s="595" t="s">
        <v>2557</v>
      </c>
      <c r="Q269" s="595" t="s">
        <v>2557</v>
      </c>
      <c r="R269" s="595" t="s">
        <v>2557</v>
      </c>
      <c r="S269" s="595" t="s">
        <v>2557</v>
      </c>
    </row>
    <row r="270" spans="1:19" ht="15" thickBot="1" x14ac:dyDescent="0.35">
      <c r="A270" s="4" t="s">
        <v>3366</v>
      </c>
      <c r="B270" s="3" t="s">
        <v>295</v>
      </c>
      <c r="C270" s="4" t="s">
        <v>257</v>
      </c>
      <c r="D270" s="4" t="s">
        <v>2523</v>
      </c>
      <c r="E270" s="10">
        <v>79789</v>
      </c>
      <c r="F270" s="10">
        <v>79789</v>
      </c>
      <c r="G270" s="6">
        <v>42</v>
      </c>
      <c r="H270" s="4" t="s">
        <v>460</v>
      </c>
      <c r="I270" s="4" t="s">
        <v>460</v>
      </c>
      <c r="J270" s="4" t="s">
        <v>460</v>
      </c>
      <c r="K270" s="4" t="s">
        <v>460</v>
      </c>
      <c r="L270" s="4" t="s">
        <v>460</v>
      </c>
      <c r="M270" s="4" t="s">
        <v>460</v>
      </c>
      <c r="N270" s="4" t="s">
        <v>460</v>
      </c>
      <c r="O270" s="4" t="s">
        <v>460</v>
      </c>
      <c r="P270" s="4" t="s">
        <v>460</v>
      </c>
      <c r="Q270" s="4" t="s">
        <v>461</v>
      </c>
      <c r="R270" s="4" t="s">
        <v>460</v>
      </c>
      <c r="S270" s="4" t="s">
        <v>460</v>
      </c>
    </row>
    <row r="271" spans="1:19" ht="15" thickBot="1" x14ac:dyDescent="0.35">
      <c r="A271" s="4" t="s">
        <v>3367</v>
      </c>
      <c r="B271" s="3" t="s">
        <v>296</v>
      </c>
      <c r="C271" s="4" t="s">
        <v>257</v>
      </c>
      <c r="D271" s="4" t="s">
        <v>2523</v>
      </c>
      <c r="E271" s="10">
        <v>54724</v>
      </c>
      <c r="F271" s="10">
        <v>71140</v>
      </c>
      <c r="G271" s="6">
        <v>40</v>
      </c>
      <c r="H271" s="4" t="s">
        <v>460</v>
      </c>
      <c r="I271" s="4" t="s">
        <v>460</v>
      </c>
      <c r="J271" s="4" t="s">
        <v>461</v>
      </c>
      <c r="K271" s="4" t="s">
        <v>460</v>
      </c>
      <c r="L271" s="4" t="s">
        <v>460</v>
      </c>
      <c r="M271" s="4" t="s">
        <v>460</v>
      </c>
      <c r="N271" s="4" t="s">
        <v>460</v>
      </c>
      <c r="O271" s="4" t="s">
        <v>460</v>
      </c>
      <c r="P271" s="4" t="s">
        <v>460</v>
      </c>
      <c r="Q271" s="4" t="s">
        <v>461</v>
      </c>
      <c r="R271" s="4" t="s">
        <v>460</v>
      </c>
      <c r="S271" s="4" t="s">
        <v>460</v>
      </c>
    </row>
    <row r="272" spans="1:19" ht="15" thickBot="1" x14ac:dyDescent="0.35">
      <c r="A272" s="4" t="s">
        <v>3368</v>
      </c>
      <c r="B272" s="3" t="s">
        <v>297</v>
      </c>
      <c r="C272" s="4" t="s">
        <v>257</v>
      </c>
      <c r="D272" s="4" t="s">
        <v>2523</v>
      </c>
      <c r="E272" s="10">
        <v>65000</v>
      </c>
      <c r="F272" s="10">
        <v>65000</v>
      </c>
      <c r="G272" s="6">
        <v>40</v>
      </c>
      <c r="H272" s="4" t="s">
        <v>460</v>
      </c>
      <c r="I272" s="4" t="s">
        <v>460</v>
      </c>
      <c r="J272" s="4" t="s">
        <v>460</v>
      </c>
      <c r="K272" s="4" t="s">
        <v>460</v>
      </c>
      <c r="L272" s="4" t="s">
        <v>460</v>
      </c>
      <c r="M272" s="4" t="s">
        <v>460</v>
      </c>
      <c r="N272" s="4" t="s">
        <v>460</v>
      </c>
      <c r="O272" s="4" t="s">
        <v>460</v>
      </c>
      <c r="P272" s="4" t="s">
        <v>460</v>
      </c>
      <c r="Q272" s="4" t="s">
        <v>460</v>
      </c>
      <c r="R272" s="4" t="s">
        <v>461</v>
      </c>
      <c r="S272" s="4" t="s">
        <v>460</v>
      </c>
    </row>
    <row r="273" spans="1:19" ht="15" thickBot="1" x14ac:dyDescent="0.35">
      <c r="A273" s="4" t="s">
        <v>3369</v>
      </c>
      <c r="B273" s="3" t="s">
        <v>298</v>
      </c>
      <c r="C273" s="4" t="s">
        <v>257</v>
      </c>
      <c r="D273" s="4" t="s">
        <v>2525</v>
      </c>
      <c r="E273" s="10">
        <v>39986</v>
      </c>
      <c r="F273" s="10">
        <v>49983</v>
      </c>
      <c r="G273" s="6">
        <v>40</v>
      </c>
      <c r="H273" s="4" t="s">
        <v>460</v>
      </c>
      <c r="I273" s="4" t="s">
        <v>460</v>
      </c>
      <c r="J273" s="4" t="s">
        <v>460</v>
      </c>
      <c r="K273" s="4" t="s">
        <v>460</v>
      </c>
      <c r="L273" s="4" t="s">
        <v>460</v>
      </c>
      <c r="M273" s="4" t="s">
        <v>460</v>
      </c>
      <c r="N273" s="4" t="s">
        <v>460</v>
      </c>
      <c r="O273" s="4" t="s">
        <v>460</v>
      </c>
      <c r="P273" s="4" t="s">
        <v>460</v>
      </c>
      <c r="Q273" s="4" t="s">
        <v>461</v>
      </c>
      <c r="R273" s="4" t="s">
        <v>461</v>
      </c>
      <c r="S273" s="4" t="s">
        <v>460</v>
      </c>
    </row>
    <row r="274" spans="1:19" ht="15" thickBot="1" x14ac:dyDescent="0.35">
      <c r="A274" s="4" t="s">
        <v>3370</v>
      </c>
      <c r="B274" s="3" t="s">
        <v>299</v>
      </c>
      <c r="C274" s="4" t="s">
        <v>257</v>
      </c>
      <c r="D274" s="4" t="s">
        <v>2525</v>
      </c>
      <c r="E274" s="10">
        <v>52000</v>
      </c>
      <c r="F274" s="10">
        <v>52000</v>
      </c>
      <c r="G274" s="6">
        <v>40</v>
      </c>
      <c r="H274" s="595" t="s">
        <v>2557</v>
      </c>
      <c r="I274" s="595" t="s">
        <v>2557</v>
      </c>
      <c r="J274" s="595" t="s">
        <v>2557</v>
      </c>
      <c r="K274" s="595" t="s">
        <v>2557</v>
      </c>
      <c r="L274" s="595" t="s">
        <v>2557</v>
      </c>
      <c r="M274" s="595" t="s">
        <v>2557</v>
      </c>
      <c r="N274" s="595" t="s">
        <v>2557</v>
      </c>
      <c r="O274" s="595" t="s">
        <v>2557</v>
      </c>
      <c r="P274" s="595" t="s">
        <v>2557</v>
      </c>
      <c r="Q274" s="595" t="s">
        <v>2557</v>
      </c>
      <c r="R274" s="595" t="s">
        <v>2557</v>
      </c>
      <c r="S274" s="595" t="s">
        <v>2557</v>
      </c>
    </row>
    <row r="275" spans="1:19" ht="15" thickBot="1" x14ac:dyDescent="0.35">
      <c r="A275" s="4" t="s">
        <v>3371</v>
      </c>
      <c r="B275" s="3" t="s">
        <v>300</v>
      </c>
      <c r="C275" s="4" t="s">
        <v>257</v>
      </c>
      <c r="D275" s="4" t="s">
        <v>2523</v>
      </c>
      <c r="E275" s="10">
        <v>50000</v>
      </c>
      <c r="F275" s="10">
        <v>55000</v>
      </c>
      <c r="G275" s="6">
        <v>40</v>
      </c>
      <c r="H275" s="4" t="s">
        <v>461</v>
      </c>
      <c r="I275" s="4" t="s">
        <v>461</v>
      </c>
      <c r="J275" s="4" t="s">
        <v>461</v>
      </c>
      <c r="K275" s="4" t="s">
        <v>461</v>
      </c>
      <c r="L275" s="4" t="s">
        <v>461</v>
      </c>
      <c r="M275" s="4" t="s">
        <v>461</v>
      </c>
      <c r="N275" s="4" t="s">
        <v>461</v>
      </c>
      <c r="O275" s="4" t="s">
        <v>460</v>
      </c>
      <c r="P275" s="4" t="s">
        <v>461</v>
      </c>
      <c r="Q275" s="4" t="s">
        <v>460</v>
      </c>
      <c r="R275" s="4" t="s">
        <v>461</v>
      </c>
      <c r="S275" s="4" t="s">
        <v>461</v>
      </c>
    </row>
    <row r="276" spans="1:19" ht="15" thickBot="1" x14ac:dyDescent="0.35">
      <c r="A276" s="4" t="s">
        <v>3372</v>
      </c>
      <c r="B276" s="3" t="s">
        <v>301</v>
      </c>
      <c r="C276" s="4" t="s">
        <v>257</v>
      </c>
      <c r="D276" s="4" t="s">
        <v>2523</v>
      </c>
      <c r="E276" s="10">
        <v>55000</v>
      </c>
      <c r="F276" s="10">
        <v>73000</v>
      </c>
      <c r="G276" s="6">
        <v>40</v>
      </c>
      <c r="H276" s="4" t="s">
        <v>460</v>
      </c>
      <c r="I276" s="4" t="s">
        <v>461</v>
      </c>
      <c r="J276" s="4" t="s">
        <v>461</v>
      </c>
      <c r="K276" s="4" t="s">
        <v>460</v>
      </c>
      <c r="L276" s="4" t="s">
        <v>461</v>
      </c>
      <c r="M276" s="4" t="s">
        <v>460</v>
      </c>
      <c r="N276" s="4" t="s">
        <v>460</v>
      </c>
      <c r="O276" s="4" t="s">
        <v>460</v>
      </c>
      <c r="P276" s="4" t="s">
        <v>460</v>
      </c>
      <c r="Q276" s="4" t="s">
        <v>460</v>
      </c>
      <c r="R276" s="4" t="s">
        <v>461</v>
      </c>
      <c r="S276" s="4" t="s">
        <v>460</v>
      </c>
    </row>
    <row r="277" spans="1:19" ht="15" thickBot="1" x14ac:dyDescent="0.35">
      <c r="A277" s="4" t="s">
        <v>3373</v>
      </c>
      <c r="B277" s="3" t="s">
        <v>302</v>
      </c>
      <c r="C277" s="4" t="s">
        <v>257</v>
      </c>
      <c r="D277" s="4" t="s">
        <v>2523</v>
      </c>
      <c r="E277" s="10">
        <v>46475</v>
      </c>
      <c r="F277" s="10">
        <v>53900</v>
      </c>
      <c r="G277" s="6">
        <v>40</v>
      </c>
      <c r="H277" s="4" t="s">
        <v>460</v>
      </c>
      <c r="I277" s="4" t="s">
        <v>460</v>
      </c>
      <c r="J277" s="4" t="s">
        <v>460</v>
      </c>
      <c r="K277" s="4" t="s">
        <v>461</v>
      </c>
      <c r="L277" s="4" t="s">
        <v>460</v>
      </c>
      <c r="M277" s="4" t="s">
        <v>460</v>
      </c>
      <c r="N277" s="4" t="s">
        <v>460</v>
      </c>
      <c r="O277" s="4" t="s">
        <v>461</v>
      </c>
      <c r="P277" s="4" t="s">
        <v>460</v>
      </c>
      <c r="Q277" s="4" t="s">
        <v>460</v>
      </c>
      <c r="R277" s="4" t="s">
        <v>461</v>
      </c>
      <c r="S277" s="4" t="s">
        <v>461</v>
      </c>
    </row>
    <row r="278" spans="1:19" ht="15" thickBot="1" x14ac:dyDescent="0.35">
      <c r="A278" s="4" t="s">
        <v>3374</v>
      </c>
      <c r="B278" s="3" t="s">
        <v>303</v>
      </c>
      <c r="C278" s="4" t="s">
        <v>257</v>
      </c>
      <c r="D278" s="4" t="s">
        <v>2523</v>
      </c>
      <c r="E278" s="10">
        <v>35000</v>
      </c>
      <c r="F278" s="10">
        <v>59135</v>
      </c>
      <c r="G278" s="6">
        <v>40</v>
      </c>
      <c r="H278" s="4" t="s">
        <v>460</v>
      </c>
      <c r="I278" s="4" t="s">
        <v>460</v>
      </c>
      <c r="J278" s="4" t="s">
        <v>460</v>
      </c>
      <c r="K278" s="4" t="s">
        <v>460</v>
      </c>
      <c r="L278" s="4" t="s">
        <v>460</v>
      </c>
      <c r="M278" s="4" t="s">
        <v>460</v>
      </c>
      <c r="N278" s="4" t="s">
        <v>460</v>
      </c>
      <c r="O278" s="4" t="s">
        <v>461</v>
      </c>
      <c r="P278" s="4" t="s">
        <v>460</v>
      </c>
      <c r="Q278" s="4" t="s">
        <v>460</v>
      </c>
      <c r="R278" s="4" t="s">
        <v>460</v>
      </c>
      <c r="S278" s="4" t="s">
        <v>460</v>
      </c>
    </row>
    <row r="279" spans="1:19" ht="15" thickBot="1" x14ac:dyDescent="0.35">
      <c r="A279" s="4" t="s">
        <v>3375</v>
      </c>
      <c r="B279" s="3" t="s">
        <v>304</v>
      </c>
      <c r="C279" s="4" t="s">
        <v>257</v>
      </c>
      <c r="D279" s="4" t="s">
        <v>2523</v>
      </c>
      <c r="E279" s="10">
        <v>69347</v>
      </c>
      <c r="F279" s="10">
        <v>82368</v>
      </c>
      <c r="G279" s="6">
        <v>40</v>
      </c>
      <c r="H279" s="4" t="s">
        <v>461</v>
      </c>
      <c r="I279" s="4" t="s">
        <v>461</v>
      </c>
      <c r="J279" s="4" t="s">
        <v>461</v>
      </c>
      <c r="K279" s="4" t="s">
        <v>461</v>
      </c>
      <c r="L279" s="4" t="s">
        <v>461</v>
      </c>
      <c r="M279" s="4" t="s">
        <v>461</v>
      </c>
      <c r="N279" s="4" t="s">
        <v>460</v>
      </c>
      <c r="O279" s="4" t="s">
        <v>460</v>
      </c>
      <c r="P279" s="4" t="s">
        <v>460</v>
      </c>
      <c r="Q279" s="4" t="s">
        <v>461</v>
      </c>
      <c r="R279" s="4" t="s">
        <v>461</v>
      </c>
      <c r="S279" s="4" t="s">
        <v>461</v>
      </c>
    </row>
    <row r="280" spans="1:19" ht="15" thickBot="1" x14ac:dyDescent="0.35">
      <c r="A280" s="4" t="s">
        <v>3376</v>
      </c>
      <c r="B280" s="3" t="s">
        <v>305</v>
      </c>
      <c r="C280" s="4" t="s">
        <v>257</v>
      </c>
      <c r="D280" s="4" t="s">
        <v>2523</v>
      </c>
      <c r="E280" s="10">
        <v>56000</v>
      </c>
      <c r="F280" s="10">
        <v>70000</v>
      </c>
      <c r="G280" s="6">
        <v>40</v>
      </c>
      <c r="H280" s="4" t="s">
        <v>460</v>
      </c>
      <c r="I280" s="4" t="s">
        <v>460</v>
      </c>
      <c r="J280" s="4" t="s">
        <v>460</v>
      </c>
      <c r="K280" s="4" t="s">
        <v>460</v>
      </c>
      <c r="L280" s="4" t="s">
        <v>461</v>
      </c>
      <c r="M280" s="4" t="s">
        <v>460</v>
      </c>
      <c r="N280" s="4" t="s">
        <v>460</v>
      </c>
      <c r="O280" s="4" t="s">
        <v>461</v>
      </c>
      <c r="P280" s="4" t="s">
        <v>460</v>
      </c>
      <c r="Q280" s="4" t="s">
        <v>460</v>
      </c>
      <c r="R280" s="4" t="s">
        <v>461</v>
      </c>
      <c r="S280" s="4" t="s">
        <v>461</v>
      </c>
    </row>
    <row r="281" spans="1:19" ht="15" thickBot="1" x14ac:dyDescent="0.35">
      <c r="A281" s="4" t="s">
        <v>3377</v>
      </c>
      <c r="B281" s="3" t="s">
        <v>306</v>
      </c>
      <c r="C281" s="4" t="s">
        <v>257</v>
      </c>
      <c r="D281" s="4" t="s">
        <v>2523</v>
      </c>
      <c r="E281" s="10">
        <v>47000</v>
      </c>
      <c r="F281" s="10">
        <v>58600</v>
      </c>
      <c r="G281" s="6">
        <v>40</v>
      </c>
      <c r="H281" s="4" t="s">
        <v>460</v>
      </c>
      <c r="I281" s="4" t="s">
        <v>460</v>
      </c>
      <c r="J281" s="4" t="s">
        <v>460</v>
      </c>
      <c r="K281" s="4" t="s">
        <v>460</v>
      </c>
      <c r="L281" s="4" t="s">
        <v>460</v>
      </c>
      <c r="M281" s="4" t="s">
        <v>460</v>
      </c>
      <c r="N281" s="4" t="s">
        <v>460</v>
      </c>
      <c r="O281" s="4" t="s">
        <v>460</v>
      </c>
      <c r="P281" s="4" t="s">
        <v>460</v>
      </c>
      <c r="Q281" s="4" t="s">
        <v>460</v>
      </c>
      <c r="R281" s="4" t="s">
        <v>460</v>
      </c>
      <c r="S281" s="4" t="s">
        <v>460</v>
      </c>
    </row>
    <row r="282" spans="1:19" ht="15" thickBot="1" x14ac:dyDescent="0.35">
      <c r="A282" s="4" t="s">
        <v>3378</v>
      </c>
      <c r="B282" s="3" t="s">
        <v>307</v>
      </c>
      <c r="C282" s="4" t="s">
        <v>257</v>
      </c>
      <c r="D282" s="4" t="s">
        <v>2523</v>
      </c>
      <c r="E282" s="10">
        <v>44195</v>
      </c>
      <c r="F282" s="10">
        <v>53034</v>
      </c>
      <c r="G282" s="6">
        <v>40</v>
      </c>
      <c r="H282" s="4" t="s">
        <v>460</v>
      </c>
      <c r="I282" s="4" t="s">
        <v>460</v>
      </c>
      <c r="J282" s="4" t="s">
        <v>460</v>
      </c>
      <c r="K282" s="4" t="s">
        <v>460</v>
      </c>
      <c r="L282" s="4" t="s">
        <v>460</v>
      </c>
      <c r="M282" s="4" t="s">
        <v>460</v>
      </c>
      <c r="N282" s="4" t="s">
        <v>460</v>
      </c>
      <c r="O282" s="4" t="s">
        <v>460</v>
      </c>
      <c r="P282" s="4" t="s">
        <v>460</v>
      </c>
      <c r="Q282" s="4" t="s">
        <v>461</v>
      </c>
      <c r="R282" s="4" t="s">
        <v>461</v>
      </c>
      <c r="S282" s="4" t="s">
        <v>460</v>
      </c>
    </row>
    <row r="283" spans="1:19" ht="15" thickBot="1" x14ac:dyDescent="0.35">
      <c r="A283" s="4" t="s">
        <v>3379</v>
      </c>
      <c r="B283" s="3" t="s">
        <v>308</v>
      </c>
      <c r="C283" s="4" t="s">
        <v>257</v>
      </c>
      <c r="D283" s="4" t="s">
        <v>2523</v>
      </c>
      <c r="E283" s="10">
        <v>52500</v>
      </c>
      <c r="F283" s="10">
        <v>60000</v>
      </c>
      <c r="G283" s="6">
        <v>40</v>
      </c>
      <c r="H283" s="4" t="s">
        <v>460</v>
      </c>
      <c r="I283" s="4" t="s">
        <v>460</v>
      </c>
      <c r="J283" s="4" t="s">
        <v>460</v>
      </c>
      <c r="K283" s="4" t="s">
        <v>460</v>
      </c>
      <c r="L283" s="4" t="s">
        <v>460</v>
      </c>
      <c r="M283" s="4" t="s">
        <v>460</v>
      </c>
      <c r="N283" s="4" t="s">
        <v>460</v>
      </c>
      <c r="O283" s="4" t="s">
        <v>460</v>
      </c>
      <c r="P283" s="4" t="s">
        <v>460</v>
      </c>
      <c r="Q283" s="4" t="s">
        <v>461</v>
      </c>
      <c r="R283" s="4" t="s">
        <v>460</v>
      </c>
      <c r="S283" s="4" t="s">
        <v>461</v>
      </c>
    </row>
    <row r="284" spans="1:19" ht="15" thickBot="1" x14ac:dyDescent="0.35">
      <c r="A284" s="4" t="s">
        <v>3380</v>
      </c>
      <c r="B284" s="3" t="s">
        <v>309</v>
      </c>
      <c r="C284" s="4" t="s">
        <v>257</v>
      </c>
      <c r="D284" s="4" t="s">
        <v>2523</v>
      </c>
      <c r="E284" s="10">
        <v>56000</v>
      </c>
      <c r="F284" s="10">
        <v>79707</v>
      </c>
      <c r="G284" s="6">
        <v>38</v>
      </c>
      <c r="H284" s="4" t="s">
        <v>460</v>
      </c>
      <c r="I284" s="4" t="s">
        <v>460</v>
      </c>
      <c r="J284" s="4" t="s">
        <v>460</v>
      </c>
      <c r="K284" s="4" t="s">
        <v>461</v>
      </c>
      <c r="L284" s="4" t="s">
        <v>460</v>
      </c>
      <c r="M284" s="4" t="s">
        <v>460</v>
      </c>
      <c r="N284" s="4" t="s">
        <v>460</v>
      </c>
      <c r="O284" s="4" t="s">
        <v>460</v>
      </c>
      <c r="P284" s="4" t="s">
        <v>460</v>
      </c>
      <c r="Q284" s="4" t="s">
        <v>461</v>
      </c>
      <c r="R284" s="4" t="s">
        <v>461</v>
      </c>
      <c r="S284" s="4" t="s">
        <v>461</v>
      </c>
    </row>
    <row r="285" spans="1:19" ht="15" thickBot="1" x14ac:dyDescent="0.35">
      <c r="A285" s="4" t="s">
        <v>3381</v>
      </c>
      <c r="B285" s="3" t="s">
        <v>310</v>
      </c>
      <c r="C285" s="4" t="s">
        <v>257</v>
      </c>
      <c r="D285" s="4" t="s">
        <v>2523</v>
      </c>
      <c r="E285" s="10">
        <v>38000</v>
      </c>
      <c r="F285" s="10">
        <v>40000</v>
      </c>
      <c r="G285" s="6">
        <v>40</v>
      </c>
      <c r="H285" s="4" t="s">
        <v>460</v>
      </c>
      <c r="I285" s="4" t="s">
        <v>461</v>
      </c>
      <c r="J285" s="4" t="s">
        <v>461</v>
      </c>
      <c r="K285" s="4" t="s">
        <v>461</v>
      </c>
      <c r="L285" s="4" t="s">
        <v>461</v>
      </c>
      <c r="M285" s="4" t="s">
        <v>460</v>
      </c>
      <c r="N285" s="4" t="s">
        <v>460</v>
      </c>
      <c r="O285" s="4" t="s">
        <v>460</v>
      </c>
      <c r="P285" s="4" t="s">
        <v>460</v>
      </c>
      <c r="Q285" s="4" t="s">
        <v>461</v>
      </c>
      <c r="R285" s="4" t="s">
        <v>461</v>
      </c>
      <c r="S285" s="4" t="s">
        <v>461</v>
      </c>
    </row>
    <row r="286" spans="1:19" ht="15" thickBot="1" x14ac:dyDescent="0.35">
      <c r="A286" s="4" t="s">
        <v>3382</v>
      </c>
      <c r="B286" s="3" t="s">
        <v>311</v>
      </c>
      <c r="C286" s="4" t="s">
        <v>257</v>
      </c>
      <c r="D286" s="4" t="s">
        <v>2523</v>
      </c>
      <c r="E286" s="10">
        <v>103072</v>
      </c>
      <c r="F286" s="10">
        <v>103072</v>
      </c>
      <c r="G286" s="6">
        <v>35</v>
      </c>
      <c r="H286" s="595" t="s">
        <v>2557</v>
      </c>
      <c r="I286" s="595" t="s">
        <v>2557</v>
      </c>
      <c r="J286" s="595" t="s">
        <v>2557</v>
      </c>
      <c r="K286" s="595" t="s">
        <v>2557</v>
      </c>
      <c r="L286" s="595" t="s">
        <v>2557</v>
      </c>
      <c r="M286" s="595" t="s">
        <v>2557</v>
      </c>
      <c r="N286" s="595" t="s">
        <v>2557</v>
      </c>
      <c r="O286" s="595" t="s">
        <v>2557</v>
      </c>
      <c r="P286" s="595" t="s">
        <v>2557</v>
      </c>
      <c r="Q286" s="595" t="s">
        <v>2557</v>
      </c>
      <c r="R286" s="595" t="s">
        <v>2557</v>
      </c>
      <c r="S286" s="595" t="s">
        <v>2557</v>
      </c>
    </row>
    <row r="287" spans="1:19" ht="15" thickBot="1" x14ac:dyDescent="0.35">
      <c r="A287" s="4" t="s">
        <v>3383</v>
      </c>
      <c r="B287" s="3" t="s">
        <v>312</v>
      </c>
      <c r="C287" s="4" t="s">
        <v>257</v>
      </c>
      <c r="D287" s="4" t="s">
        <v>2523</v>
      </c>
      <c r="E287" s="10">
        <v>45000</v>
      </c>
      <c r="F287" s="10">
        <v>75000</v>
      </c>
      <c r="G287" s="6">
        <v>40</v>
      </c>
      <c r="H287" s="4" t="s">
        <v>460</v>
      </c>
      <c r="I287" s="4" t="s">
        <v>460</v>
      </c>
      <c r="J287" s="4" t="s">
        <v>461</v>
      </c>
      <c r="K287" s="4" t="s">
        <v>460</v>
      </c>
      <c r="L287" s="4" t="s">
        <v>460</v>
      </c>
      <c r="M287" s="4" t="s">
        <v>460</v>
      </c>
      <c r="N287" s="4" t="s">
        <v>460</v>
      </c>
      <c r="O287" s="4" t="s">
        <v>460</v>
      </c>
      <c r="P287" s="4" t="s">
        <v>460</v>
      </c>
      <c r="Q287" s="4" t="s">
        <v>461</v>
      </c>
      <c r="R287" s="4" t="s">
        <v>461</v>
      </c>
      <c r="S287" s="4" t="s">
        <v>461</v>
      </c>
    </row>
    <row r="288" spans="1:19" ht="15" thickBot="1" x14ac:dyDescent="0.35">
      <c r="A288" s="4" t="s">
        <v>3384</v>
      </c>
      <c r="B288" s="3" t="s">
        <v>313</v>
      </c>
      <c r="C288" s="4" t="s">
        <v>257</v>
      </c>
      <c r="D288" s="4" t="s">
        <v>2523</v>
      </c>
      <c r="E288" s="10">
        <v>33000</v>
      </c>
      <c r="F288" s="10">
        <v>38000</v>
      </c>
      <c r="G288" s="6">
        <v>40</v>
      </c>
      <c r="H288" s="4" t="s">
        <v>460</v>
      </c>
      <c r="I288" s="4" t="s">
        <v>461</v>
      </c>
      <c r="J288" s="4" t="s">
        <v>461</v>
      </c>
      <c r="K288" s="4" t="s">
        <v>461</v>
      </c>
      <c r="L288" s="4" t="s">
        <v>461</v>
      </c>
      <c r="M288" s="4" t="s">
        <v>460</v>
      </c>
      <c r="N288" s="4" t="s">
        <v>460</v>
      </c>
      <c r="O288" s="4" t="s">
        <v>460</v>
      </c>
      <c r="P288" s="4" t="s">
        <v>460</v>
      </c>
      <c r="Q288" s="4" t="s">
        <v>461</v>
      </c>
      <c r="R288" s="4" t="s">
        <v>461</v>
      </c>
      <c r="S288" s="4" t="s">
        <v>461</v>
      </c>
    </row>
    <row r="289" spans="1:19" ht="15" thickBot="1" x14ac:dyDescent="0.35">
      <c r="A289" s="4" t="s">
        <v>3385</v>
      </c>
      <c r="B289" s="3" t="s">
        <v>314</v>
      </c>
      <c r="C289" s="4" t="s">
        <v>257</v>
      </c>
      <c r="D289" s="4" t="s">
        <v>2523</v>
      </c>
      <c r="E289" s="595" t="s">
        <v>2557</v>
      </c>
      <c r="F289" s="10">
        <v>74820</v>
      </c>
      <c r="G289" s="6">
        <v>40</v>
      </c>
      <c r="H289" s="4" t="s">
        <v>460</v>
      </c>
      <c r="I289" s="4" t="s">
        <v>460</v>
      </c>
      <c r="J289" s="4" t="s">
        <v>460</v>
      </c>
      <c r="K289" s="4" t="s">
        <v>460</v>
      </c>
      <c r="L289" s="4" t="s">
        <v>460</v>
      </c>
      <c r="M289" s="4" t="s">
        <v>460</v>
      </c>
      <c r="N289" s="4" t="s">
        <v>460</v>
      </c>
      <c r="O289" s="4" t="s">
        <v>460</v>
      </c>
      <c r="P289" s="4" t="s">
        <v>460</v>
      </c>
      <c r="Q289" s="4" t="s">
        <v>460</v>
      </c>
      <c r="R289" s="4" t="s">
        <v>461</v>
      </c>
      <c r="S289" s="4" t="s">
        <v>461</v>
      </c>
    </row>
    <row r="290" spans="1:19" ht="15" thickBot="1" x14ac:dyDescent="0.35">
      <c r="A290" s="4" t="s">
        <v>3386</v>
      </c>
      <c r="B290" s="3" t="s">
        <v>315</v>
      </c>
      <c r="C290" s="4" t="s">
        <v>257</v>
      </c>
      <c r="D290" s="4" t="s">
        <v>2525</v>
      </c>
      <c r="E290" s="10">
        <v>52000</v>
      </c>
      <c r="F290" s="10">
        <v>52000</v>
      </c>
      <c r="G290" s="6">
        <v>40</v>
      </c>
      <c r="H290" s="4" t="s">
        <v>460</v>
      </c>
      <c r="I290" s="4" t="s">
        <v>460</v>
      </c>
      <c r="J290" s="4" t="s">
        <v>460</v>
      </c>
      <c r="K290" s="4" t="s">
        <v>461</v>
      </c>
      <c r="L290" s="4" t="s">
        <v>460</v>
      </c>
      <c r="M290" s="4" t="s">
        <v>460</v>
      </c>
      <c r="N290" s="4" t="s">
        <v>460</v>
      </c>
      <c r="O290" s="4" t="s">
        <v>461</v>
      </c>
      <c r="P290" s="4" t="s">
        <v>460</v>
      </c>
      <c r="Q290" s="4" t="s">
        <v>461</v>
      </c>
      <c r="R290" s="4" t="s">
        <v>461</v>
      </c>
      <c r="S290" s="4" t="s">
        <v>461</v>
      </c>
    </row>
    <row r="291" spans="1:19" ht="15" thickBot="1" x14ac:dyDescent="0.35">
      <c r="A291" s="4" t="s">
        <v>3387</v>
      </c>
      <c r="B291" s="3" t="s">
        <v>316</v>
      </c>
      <c r="C291" s="4" t="s">
        <v>257</v>
      </c>
      <c r="D291" s="4" t="s">
        <v>2523</v>
      </c>
      <c r="E291" s="10">
        <v>65000</v>
      </c>
      <c r="F291" s="10">
        <v>85000</v>
      </c>
      <c r="G291" s="6">
        <v>40</v>
      </c>
      <c r="H291" s="4" t="s">
        <v>460</v>
      </c>
      <c r="I291" s="4" t="s">
        <v>460</v>
      </c>
      <c r="J291" s="4" t="s">
        <v>460</v>
      </c>
      <c r="K291" s="4" t="s">
        <v>460</v>
      </c>
      <c r="L291" s="4" t="s">
        <v>460</v>
      </c>
      <c r="M291" s="4" t="s">
        <v>460</v>
      </c>
      <c r="N291" s="4" t="s">
        <v>460</v>
      </c>
      <c r="O291" s="4" t="s">
        <v>461</v>
      </c>
      <c r="P291" s="4" t="s">
        <v>460</v>
      </c>
      <c r="Q291" s="4" t="s">
        <v>461</v>
      </c>
      <c r="R291" s="4" t="s">
        <v>461</v>
      </c>
      <c r="S291" s="4" t="s">
        <v>461</v>
      </c>
    </row>
    <row r="292" spans="1:19" ht="15" thickBot="1" x14ac:dyDescent="0.35">
      <c r="A292" s="4" t="s">
        <v>3388</v>
      </c>
      <c r="B292" s="3" t="s">
        <v>317</v>
      </c>
      <c r="C292" s="4" t="s">
        <v>257</v>
      </c>
      <c r="D292" s="4" t="s">
        <v>2524</v>
      </c>
      <c r="E292" s="10">
        <v>65005</v>
      </c>
      <c r="F292" s="10">
        <v>65005</v>
      </c>
      <c r="G292" s="6">
        <v>40</v>
      </c>
      <c r="H292" s="4" t="s">
        <v>460</v>
      </c>
      <c r="I292" s="4" t="s">
        <v>460</v>
      </c>
      <c r="J292" s="4" t="s">
        <v>460</v>
      </c>
      <c r="K292" s="4" t="s">
        <v>460</v>
      </c>
      <c r="L292" s="4" t="s">
        <v>460</v>
      </c>
      <c r="M292" s="4" t="s">
        <v>460</v>
      </c>
      <c r="N292" s="4" t="s">
        <v>460</v>
      </c>
      <c r="O292" s="4" t="s">
        <v>460</v>
      </c>
      <c r="P292" s="4" t="s">
        <v>460</v>
      </c>
      <c r="Q292" s="4" t="s">
        <v>460</v>
      </c>
      <c r="R292" s="4" t="s">
        <v>460</v>
      </c>
      <c r="S292" s="4" t="s">
        <v>460</v>
      </c>
    </row>
    <row r="293" spans="1:19" ht="15" thickBot="1" x14ac:dyDescent="0.35">
      <c r="A293" s="4" t="s">
        <v>3389</v>
      </c>
      <c r="B293" s="3" t="s">
        <v>318</v>
      </c>
      <c r="C293" s="4" t="s">
        <v>257</v>
      </c>
      <c r="D293" s="4" t="s">
        <v>2523</v>
      </c>
      <c r="E293" s="10">
        <v>68000</v>
      </c>
      <c r="F293" s="10">
        <v>80000</v>
      </c>
      <c r="G293" s="595" t="s">
        <v>2557</v>
      </c>
      <c r="H293" s="4" t="s">
        <v>460</v>
      </c>
      <c r="I293" s="4" t="s">
        <v>460</v>
      </c>
      <c r="J293" s="4" t="s">
        <v>460</v>
      </c>
      <c r="K293" s="4" t="s">
        <v>460</v>
      </c>
      <c r="L293" s="4" t="s">
        <v>460</v>
      </c>
      <c r="M293" s="4" t="s">
        <v>461</v>
      </c>
      <c r="N293" s="4" t="s">
        <v>460</v>
      </c>
      <c r="O293" s="4" t="s">
        <v>460</v>
      </c>
      <c r="P293" s="4" t="s">
        <v>460</v>
      </c>
      <c r="Q293" s="4" t="s">
        <v>461</v>
      </c>
      <c r="R293" s="4" t="s">
        <v>460</v>
      </c>
      <c r="S293" s="4" t="s">
        <v>461</v>
      </c>
    </row>
    <row r="294" spans="1:19" ht="15" thickBot="1" x14ac:dyDescent="0.35">
      <c r="A294" s="4" t="s">
        <v>3390</v>
      </c>
      <c r="B294" s="3" t="s">
        <v>319</v>
      </c>
      <c r="C294" s="4" t="s">
        <v>257</v>
      </c>
      <c r="D294" s="4" t="s">
        <v>2523</v>
      </c>
      <c r="E294" s="10">
        <v>56000</v>
      </c>
      <c r="F294" s="10">
        <v>56665</v>
      </c>
      <c r="G294" s="6">
        <v>45</v>
      </c>
      <c r="H294" s="4" t="s">
        <v>460</v>
      </c>
      <c r="I294" s="4" t="s">
        <v>461</v>
      </c>
      <c r="J294" s="4" t="s">
        <v>461</v>
      </c>
      <c r="K294" s="4" t="s">
        <v>461</v>
      </c>
      <c r="L294" s="4" t="s">
        <v>461</v>
      </c>
      <c r="M294" s="4" t="s">
        <v>461</v>
      </c>
      <c r="N294" s="4" t="s">
        <v>460</v>
      </c>
      <c r="O294" s="595" t="s">
        <v>2557</v>
      </c>
      <c r="P294" s="4" t="s">
        <v>460</v>
      </c>
      <c r="Q294" s="4" t="s">
        <v>461</v>
      </c>
      <c r="R294" s="4" t="s">
        <v>461</v>
      </c>
      <c r="S294" s="595" t="s">
        <v>2557</v>
      </c>
    </row>
    <row r="295" spans="1:19" ht="15" thickBot="1" x14ac:dyDescent="0.35">
      <c r="A295" s="4" t="s">
        <v>3391</v>
      </c>
      <c r="B295" s="3" t="s">
        <v>320</v>
      </c>
      <c r="C295" s="4" t="s">
        <v>257</v>
      </c>
      <c r="D295" s="4" t="s">
        <v>2523</v>
      </c>
      <c r="E295" s="10">
        <v>38000</v>
      </c>
      <c r="F295" s="595" t="s">
        <v>2557</v>
      </c>
      <c r="G295" s="6">
        <v>40</v>
      </c>
      <c r="H295" s="4" t="s">
        <v>460</v>
      </c>
      <c r="I295" s="4" t="s">
        <v>461</v>
      </c>
      <c r="J295" s="4" t="s">
        <v>461</v>
      </c>
      <c r="K295" s="4" t="s">
        <v>460</v>
      </c>
      <c r="L295" s="4" t="s">
        <v>461</v>
      </c>
      <c r="M295" s="4" t="s">
        <v>460</v>
      </c>
      <c r="N295" s="4" t="s">
        <v>460</v>
      </c>
      <c r="O295" s="4" t="s">
        <v>461</v>
      </c>
      <c r="P295" s="4" t="s">
        <v>460</v>
      </c>
      <c r="Q295" s="4" t="s">
        <v>461</v>
      </c>
      <c r="R295" s="4" t="s">
        <v>461</v>
      </c>
      <c r="S295" s="4" t="s">
        <v>461</v>
      </c>
    </row>
    <row r="296" spans="1:19" ht="15" thickBot="1" x14ac:dyDescent="0.35">
      <c r="A296" s="4" t="s">
        <v>3392</v>
      </c>
      <c r="B296" s="3" t="s">
        <v>321</v>
      </c>
      <c r="C296" s="4" t="s">
        <v>257</v>
      </c>
      <c r="D296" s="4" t="s">
        <v>2523</v>
      </c>
      <c r="E296" s="10">
        <v>40000</v>
      </c>
      <c r="F296" s="10">
        <v>60000</v>
      </c>
      <c r="G296" s="6">
        <v>40</v>
      </c>
      <c r="H296" s="4" t="s">
        <v>460</v>
      </c>
      <c r="I296" s="4" t="s">
        <v>460</v>
      </c>
      <c r="J296" s="4" t="s">
        <v>461</v>
      </c>
      <c r="K296" s="4" t="s">
        <v>461</v>
      </c>
      <c r="L296" s="4" t="s">
        <v>461</v>
      </c>
      <c r="M296" s="4" t="s">
        <v>460</v>
      </c>
      <c r="N296" s="4" t="s">
        <v>460</v>
      </c>
      <c r="O296" s="4" t="s">
        <v>460</v>
      </c>
      <c r="P296" s="4" t="s">
        <v>460</v>
      </c>
      <c r="Q296" s="4" t="s">
        <v>461</v>
      </c>
      <c r="R296" s="4" t="s">
        <v>461</v>
      </c>
      <c r="S296" s="4" t="s">
        <v>461</v>
      </c>
    </row>
    <row r="297" spans="1:19" ht="15" thickBot="1" x14ac:dyDescent="0.35">
      <c r="A297" s="4" t="s">
        <v>3393</v>
      </c>
      <c r="B297" s="3" t="s">
        <v>322</v>
      </c>
      <c r="C297" s="4" t="s">
        <v>257</v>
      </c>
      <c r="D297" s="4" t="s">
        <v>2525</v>
      </c>
      <c r="E297" s="10">
        <v>46946</v>
      </c>
      <c r="F297" s="10">
        <v>62249</v>
      </c>
      <c r="G297" s="6">
        <v>40</v>
      </c>
      <c r="H297" s="4" t="s">
        <v>460</v>
      </c>
      <c r="I297" s="4" t="s">
        <v>460</v>
      </c>
      <c r="J297" s="4" t="s">
        <v>460</v>
      </c>
      <c r="K297" s="4" t="s">
        <v>460</v>
      </c>
      <c r="L297" s="4" t="s">
        <v>460</v>
      </c>
      <c r="M297" s="4" t="s">
        <v>460</v>
      </c>
      <c r="N297" s="4" t="s">
        <v>460</v>
      </c>
      <c r="O297" s="4" t="s">
        <v>460</v>
      </c>
      <c r="P297" s="4" t="s">
        <v>460</v>
      </c>
      <c r="Q297" s="4" t="s">
        <v>460</v>
      </c>
      <c r="R297" s="4" t="s">
        <v>460</v>
      </c>
      <c r="S297" s="4" t="s">
        <v>460</v>
      </c>
    </row>
    <row r="298" spans="1:19" ht="15" thickBot="1" x14ac:dyDescent="0.35">
      <c r="A298" s="4" t="s">
        <v>3394</v>
      </c>
      <c r="B298" s="3" t="s">
        <v>323</v>
      </c>
      <c r="C298" s="4" t="s">
        <v>257</v>
      </c>
      <c r="D298" s="4" t="s">
        <v>2523</v>
      </c>
      <c r="E298" s="10">
        <v>53664</v>
      </c>
      <c r="F298" s="10">
        <v>78380</v>
      </c>
      <c r="G298" s="6">
        <v>40</v>
      </c>
      <c r="H298" s="4" t="s">
        <v>461</v>
      </c>
      <c r="I298" s="4" t="s">
        <v>461</v>
      </c>
      <c r="J298" s="4" t="s">
        <v>461</v>
      </c>
      <c r="K298" s="4" t="s">
        <v>461</v>
      </c>
      <c r="L298" s="4" t="s">
        <v>460</v>
      </c>
      <c r="M298" s="4" t="s">
        <v>460</v>
      </c>
      <c r="N298" s="4" t="s">
        <v>460</v>
      </c>
      <c r="O298" s="4" t="s">
        <v>460</v>
      </c>
      <c r="P298" s="4" t="s">
        <v>460</v>
      </c>
      <c r="Q298" s="4" t="s">
        <v>461</v>
      </c>
      <c r="R298" s="4" t="s">
        <v>461</v>
      </c>
      <c r="S298" s="4" t="s">
        <v>460</v>
      </c>
    </row>
    <row r="299" spans="1:19" ht="15" thickBot="1" x14ac:dyDescent="0.35">
      <c r="A299" s="4" t="s">
        <v>3395</v>
      </c>
      <c r="B299" s="3" t="s">
        <v>324</v>
      </c>
      <c r="C299" s="4" t="s">
        <v>257</v>
      </c>
      <c r="D299" s="4" t="s">
        <v>2523</v>
      </c>
      <c r="E299" s="10">
        <v>50000</v>
      </c>
      <c r="F299" s="10">
        <v>67000</v>
      </c>
      <c r="G299" s="6">
        <v>40</v>
      </c>
      <c r="H299" s="4" t="s">
        <v>460</v>
      </c>
      <c r="I299" s="4" t="s">
        <v>460</v>
      </c>
      <c r="J299" s="4" t="s">
        <v>461</v>
      </c>
      <c r="K299" s="4" t="s">
        <v>460</v>
      </c>
      <c r="L299" s="4" t="s">
        <v>460</v>
      </c>
      <c r="M299" s="4" t="s">
        <v>460</v>
      </c>
      <c r="N299" s="4" t="s">
        <v>460</v>
      </c>
      <c r="O299" s="4" t="s">
        <v>460</v>
      </c>
      <c r="P299" s="4" t="s">
        <v>460</v>
      </c>
      <c r="Q299" s="4" t="s">
        <v>460</v>
      </c>
      <c r="R299" s="4" t="s">
        <v>460</v>
      </c>
      <c r="S299" s="4" t="s">
        <v>461</v>
      </c>
    </row>
    <row r="300" spans="1:19" ht="15" thickBot="1" x14ac:dyDescent="0.35">
      <c r="A300" s="4" t="s">
        <v>3396</v>
      </c>
      <c r="B300" s="3" t="s">
        <v>325</v>
      </c>
      <c r="C300" s="4" t="s">
        <v>257</v>
      </c>
      <c r="D300" s="595" t="s">
        <v>2557</v>
      </c>
      <c r="E300" s="10">
        <v>72950</v>
      </c>
      <c r="F300" s="10">
        <v>72950</v>
      </c>
      <c r="G300" s="6">
        <v>40</v>
      </c>
      <c r="H300" s="4" t="s">
        <v>460</v>
      </c>
      <c r="I300" s="4" t="s">
        <v>461</v>
      </c>
      <c r="J300" s="4" t="s">
        <v>461</v>
      </c>
      <c r="K300" s="4" t="s">
        <v>460</v>
      </c>
      <c r="L300" s="4" t="s">
        <v>460</v>
      </c>
      <c r="M300" s="4" t="s">
        <v>460</v>
      </c>
      <c r="N300" s="4" t="s">
        <v>460</v>
      </c>
      <c r="O300" s="4" t="s">
        <v>460</v>
      </c>
      <c r="P300" s="4" t="s">
        <v>460</v>
      </c>
      <c r="Q300" s="4" t="s">
        <v>461</v>
      </c>
      <c r="R300" s="4" t="s">
        <v>460</v>
      </c>
      <c r="S300" s="4" t="s">
        <v>461</v>
      </c>
    </row>
    <row r="301" spans="1:19" ht="15" thickBot="1" x14ac:dyDescent="0.35">
      <c r="A301" s="4" t="s">
        <v>3397</v>
      </c>
      <c r="B301" s="3" t="s">
        <v>326</v>
      </c>
      <c r="C301" s="4" t="s">
        <v>257</v>
      </c>
      <c r="D301" s="4" t="s">
        <v>2523</v>
      </c>
      <c r="E301" s="10">
        <v>48000</v>
      </c>
      <c r="F301" s="10">
        <v>60000</v>
      </c>
      <c r="G301" s="6">
        <v>40</v>
      </c>
      <c r="H301" s="4" t="s">
        <v>460</v>
      </c>
      <c r="I301" s="4" t="s">
        <v>460</v>
      </c>
      <c r="J301" s="4" t="s">
        <v>460</v>
      </c>
      <c r="K301" s="4" t="s">
        <v>460</v>
      </c>
      <c r="L301" s="4" t="s">
        <v>461</v>
      </c>
      <c r="M301" s="4" t="s">
        <v>460</v>
      </c>
      <c r="N301" s="4" t="s">
        <v>460</v>
      </c>
      <c r="O301" s="4" t="s">
        <v>461</v>
      </c>
      <c r="P301" s="4" t="s">
        <v>460</v>
      </c>
      <c r="Q301" s="4" t="s">
        <v>460</v>
      </c>
      <c r="R301" s="4" t="s">
        <v>460</v>
      </c>
      <c r="S301" s="4" t="s">
        <v>461</v>
      </c>
    </row>
    <row r="302" spans="1:19" ht="15" thickBot="1" x14ac:dyDescent="0.35">
      <c r="A302" s="4" t="s">
        <v>3398</v>
      </c>
      <c r="B302" s="3" t="s">
        <v>327</v>
      </c>
      <c r="C302" s="4" t="s">
        <v>257</v>
      </c>
      <c r="D302" s="4" t="s">
        <v>2523</v>
      </c>
      <c r="E302" s="10">
        <v>70733</v>
      </c>
      <c r="F302" s="10">
        <v>70733</v>
      </c>
      <c r="G302" s="6">
        <v>40</v>
      </c>
      <c r="H302" s="4" t="s">
        <v>460</v>
      </c>
      <c r="I302" s="4" t="s">
        <v>460</v>
      </c>
      <c r="J302" s="4" t="s">
        <v>460</v>
      </c>
      <c r="K302" s="4" t="s">
        <v>460</v>
      </c>
      <c r="L302" s="4" t="s">
        <v>460</v>
      </c>
      <c r="M302" s="4" t="s">
        <v>460</v>
      </c>
      <c r="N302" s="4" t="s">
        <v>460</v>
      </c>
      <c r="O302" s="4" t="s">
        <v>460</v>
      </c>
      <c r="P302" s="4" t="s">
        <v>460</v>
      </c>
      <c r="Q302" s="4" t="s">
        <v>461</v>
      </c>
      <c r="R302" s="4" t="s">
        <v>460</v>
      </c>
      <c r="S302" s="4" t="s">
        <v>461</v>
      </c>
    </row>
    <row r="303" spans="1:19" ht="15" thickBot="1" x14ac:dyDescent="0.35">
      <c r="A303" s="4" t="s">
        <v>3399</v>
      </c>
      <c r="B303" s="3" t="s">
        <v>328</v>
      </c>
      <c r="C303" s="4" t="s">
        <v>257</v>
      </c>
      <c r="D303" s="4" t="s">
        <v>2523</v>
      </c>
      <c r="E303" s="10">
        <v>38726</v>
      </c>
      <c r="F303" s="10">
        <v>82874</v>
      </c>
      <c r="G303" s="6">
        <v>40</v>
      </c>
      <c r="H303" s="4" t="s">
        <v>460</v>
      </c>
      <c r="I303" s="4" t="s">
        <v>460</v>
      </c>
      <c r="J303" s="4" t="s">
        <v>460</v>
      </c>
      <c r="K303" s="4" t="s">
        <v>460</v>
      </c>
      <c r="L303" s="4" t="s">
        <v>460</v>
      </c>
      <c r="M303" s="4" t="s">
        <v>460</v>
      </c>
      <c r="N303" s="4" t="s">
        <v>461</v>
      </c>
      <c r="O303" s="4" t="s">
        <v>460</v>
      </c>
      <c r="P303" s="4" t="s">
        <v>461</v>
      </c>
      <c r="Q303" s="4" t="s">
        <v>460</v>
      </c>
      <c r="R303" s="4" t="s">
        <v>460</v>
      </c>
      <c r="S303" s="4" t="s">
        <v>460</v>
      </c>
    </row>
    <row r="304" spans="1:19" ht="15" thickBot="1" x14ac:dyDescent="0.35">
      <c r="A304" s="4" t="s">
        <v>3400</v>
      </c>
      <c r="B304" s="3" t="s">
        <v>329</v>
      </c>
      <c r="C304" s="4" t="s">
        <v>257</v>
      </c>
      <c r="D304" s="4" t="s">
        <v>2523</v>
      </c>
      <c r="E304" s="10">
        <v>50000</v>
      </c>
      <c r="F304" s="10">
        <v>50000</v>
      </c>
      <c r="G304" s="6">
        <v>40</v>
      </c>
      <c r="H304" s="4" t="s">
        <v>460</v>
      </c>
      <c r="I304" s="4" t="s">
        <v>461</v>
      </c>
      <c r="J304" s="4" t="s">
        <v>461</v>
      </c>
      <c r="K304" s="4" t="s">
        <v>460</v>
      </c>
      <c r="L304" s="4" t="s">
        <v>460</v>
      </c>
      <c r="M304" s="4" t="s">
        <v>460</v>
      </c>
      <c r="N304" s="4" t="s">
        <v>460</v>
      </c>
      <c r="O304" s="4" t="s">
        <v>461</v>
      </c>
      <c r="P304" s="4" t="s">
        <v>460</v>
      </c>
      <c r="Q304" s="4" t="s">
        <v>461</v>
      </c>
      <c r="R304" s="4" t="s">
        <v>460</v>
      </c>
      <c r="S304" s="4" t="s">
        <v>461</v>
      </c>
    </row>
    <row r="305" spans="1:19" ht="15" thickBot="1" x14ac:dyDescent="0.35">
      <c r="A305" s="4" t="s">
        <v>3401</v>
      </c>
      <c r="B305" s="3" t="s">
        <v>330</v>
      </c>
      <c r="C305" s="4" t="s">
        <v>257</v>
      </c>
      <c r="D305" s="4" t="s">
        <v>2523</v>
      </c>
      <c r="E305" s="10">
        <v>45000</v>
      </c>
      <c r="F305" s="10">
        <v>53634</v>
      </c>
      <c r="G305" s="6">
        <v>40</v>
      </c>
      <c r="H305" s="4" t="s">
        <v>460</v>
      </c>
      <c r="I305" s="4" t="s">
        <v>460</v>
      </c>
      <c r="J305" s="4" t="s">
        <v>461</v>
      </c>
      <c r="K305" s="4" t="s">
        <v>461</v>
      </c>
      <c r="L305" s="4" t="s">
        <v>460</v>
      </c>
      <c r="M305" s="4" t="s">
        <v>460</v>
      </c>
      <c r="N305" s="4" t="s">
        <v>460</v>
      </c>
      <c r="O305" s="4" t="s">
        <v>461</v>
      </c>
      <c r="P305" s="4" t="s">
        <v>460</v>
      </c>
      <c r="Q305" s="4" t="s">
        <v>461</v>
      </c>
      <c r="R305" s="4" t="s">
        <v>461</v>
      </c>
      <c r="S305" s="4" t="s">
        <v>461</v>
      </c>
    </row>
    <row r="306" spans="1:19" ht="15" thickBot="1" x14ac:dyDescent="0.35">
      <c r="A306" s="4" t="s">
        <v>3402</v>
      </c>
      <c r="B306" s="3" t="s">
        <v>331</v>
      </c>
      <c r="C306" s="4" t="s">
        <v>257</v>
      </c>
      <c r="D306" s="4" t="s">
        <v>2523</v>
      </c>
      <c r="E306" s="10">
        <v>67860</v>
      </c>
      <c r="F306" s="10">
        <v>76440</v>
      </c>
      <c r="G306" s="6">
        <v>38</v>
      </c>
      <c r="H306" s="4" t="s">
        <v>460</v>
      </c>
      <c r="I306" s="4" t="s">
        <v>460</v>
      </c>
      <c r="J306" s="4" t="s">
        <v>461</v>
      </c>
      <c r="K306" s="4" t="s">
        <v>460</v>
      </c>
      <c r="L306" s="4" t="s">
        <v>460</v>
      </c>
      <c r="M306" s="4" t="s">
        <v>460</v>
      </c>
      <c r="N306" s="4" t="s">
        <v>460</v>
      </c>
      <c r="O306" s="4" t="s">
        <v>461</v>
      </c>
      <c r="P306" s="4" t="s">
        <v>460</v>
      </c>
      <c r="Q306" s="4" t="s">
        <v>460</v>
      </c>
      <c r="R306" s="4" t="s">
        <v>461</v>
      </c>
      <c r="S306" s="4" t="s">
        <v>460</v>
      </c>
    </row>
    <row r="307" spans="1:19" ht="15" thickBot="1" x14ac:dyDescent="0.35">
      <c r="A307" s="4" t="s">
        <v>3403</v>
      </c>
      <c r="B307" s="3" t="s">
        <v>332</v>
      </c>
      <c r="C307" s="4" t="s">
        <v>257</v>
      </c>
      <c r="D307" s="4" t="s">
        <v>2523</v>
      </c>
      <c r="E307" s="10">
        <v>48836</v>
      </c>
      <c r="F307" s="10">
        <v>63486</v>
      </c>
      <c r="G307" s="6">
        <v>40</v>
      </c>
      <c r="H307" s="4" t="s">
        <v>460</v>
      </c>
      <c r="I307" s="4" t="s">
        <v>460</v>
      </c>
      <c r="J307" s="4" t="s">
        <v>460</v>
      </c>
      <c r="K307" s="4" t="s">
        <v>460</v>
      </c>
      <c r="L307" s="4" t="s">
        <v>460</v>
      </c>
      <c r="M307" s="4" t="s">
        <v>460</v>
      </c>
      <c r="N307" s="4" t="s">
        <v>460</v>
      </c>
      <c r="O307" s="4" t="s">
        <v>460</v>
      </c>
      <c r="P307" s="4" t="s">
        <v>460</v>
      </c>
      <c r="Q307" s="4" t="s">
        <v>460</v>
      </c>
      <c r="R307" s="4" t="s">
        <v>460</v>
      </c>
      <c r="S307" s="4" t="s">
        <v>461</v>
      </c>
    </row>
    <row r="308" spans="1:19" ht="15" thickBot="1" x14ac:dyDescent="0.35">
      <c r="A308" s="4" t="s">
        <v>3404</v>
      </c>
      <c r="B308" s="127" t="s">
        <v>3565</v>
      </c>
      <c r="C308" s="511"/>
      <c r="D308" s="592"/>
      <c r="E308" s="514" t="s">
        <v>2573</v>
      </c>
      <c r="F308" s="514"/>
      <c r="G308" s="517"/>
      <c r="H308" s="603">
        <v>0.85909999999999997</v>
      </c>
      <c r="I308" s="603">
        <v>0.70420000000000005</v>
      </c>
      <c r="J308" s="603">
        <v>0.44290000000000002</v>
      </c>
      <c r="K308" s="603">
        <v>0.71430000000000005</v>
      </c>
      <c r="L308" s="603">
        <v>0.66200000000000003</v>
      </c>
      <c r="M308" s="603">
        <v>0.92859999999999998</v>
      </c>
      <c r="N308" s="603">
        <v>0.9577</v>
      </c>
      <c r="O308" s="603">
        <v>0.73909999999999998</v>
      </c>
      <c r="P308" s="603">
        <v>0.95709999999999995</v>
      </c>
      <c r="Q308" s="603">
        <v>0.44290000000000002</v>
      </c>
      <c r="R308" s="603">
        <v>0.45710000000000001</v>
      </c>
      <c r="S308" s="609">
        <v>0.3478</v>
      </c>
    </row>
    <row r="309" spans="1:19" ht="15" thickBot="1" x14ac:dyDescent="0.35">
      <c r="A309" s="4" t="s">
        <v>3405</v>
      </c>
      <c r="B309" s="606"/>
      <c r="C309" s="562"/>
      <c r="D309" s="562"/>
      <c r="E309" s="591"/>
      <c r="F309" s="591"/>
      <c r="G309" s="607"/>
      <c r="H309" s="608"/>
      <c r="I309" s="608"/>
      <c r="J309" s="608"/>
      <c r="K309" s="608"/>
      <c r="L309" s="608"/>
      <c r="M309" s="608"/>
      <c r="N309" s="608"/>
      <c r="O309" s="608"/>
      <c r="P309" s="608"/>
      <c r="Q309" s="608"/>
      <c r="R309" s="608"/>
      <c r="S309" s="608"/>
    </row>
    <row r="310" spans="1:19" ht="15" thickBot="1" x14ac:dyDescent="0.35">
      <c r="A310" s="4" t="s">
        <v>3406</v>
      </c>
      <c r="B310" s="3" t="s">
        <v>333</v>
      </c>
      <c r="C310" s="4" t="s">
        <v>334</v>
      </c>
      <c r="D310" s="4" t="s">
        <v>2523</v>
      </c>
      <c r="E310" s="10">
        <v>45131</v>
      </c>
      <c r="F310" s="10">
        <v>57927</v>
      </c>
      <c r="G310" s="6">
        <v>44</v>
      </c>
      <c r="H310" s="4" t="s">
        <v>460</v>
      </c>
      <c r="I310" s="4" t="s">
        <v>460</v>
      </c>
      <c r="J310" s="4" t="s">
        <v>460</v>
      </c>
      <c r="K310" s="4" t="s">
        <v>460</v>
      </c>
      <c r="L310" s="4" t="s">
        <v>460</v>
      </c>
      <c r="M310" s="4" t="s">
        <v>460</v>
      </c>
      <c r="N310" s="4" t="s">
        <v>460</v>
      </c>
      <c r="O310" s="4" t="s">
        <v>460</v>
      </c>
      <c r="P310" s="4" t="s">
        <v>460</v>
      </c>
      <c r="Q310" s="4" t="s">
        <v>460</v>
      </c>
      <c r="R310" s="4" t="s">
        <v>460</v>
      </c>
      <c r="S310" s="4" t="s">
        <v>461</v>
      </c>
    </row>
    <row r="311" spans="1:19" ht="15" thickBot="1" x14ac:dyDescent="0.35">
      <c r="B311" s="3" t="s">
        <v>335</v>
      </c>
      <c r="C311" s="4" t="s">
        <v>334</v>
      </c>
      <c r="D311" s="4" t="s">
        <v>2523</v>
      </c>
      <c r="E311" s="10">
        <v>65284</v>
      </c>
      <c r="F311" s="10">
        <v>65284</v>
      </c>
      <c r="G311" s="6">
        <v>40</v>
      </c>
      <c r="H311" s="4" t="s">
        <v>460</v>
      </c>
      <c r="I311" s="4" t="s">
        <v>460</v>
      </c>
      <c r="J311" s="4" t="s">
        <v>460</v>
      </c>
      <c r="K311" s="4" t="s">
        <v>460</v>
      </c>
      <c r="L311" s="4" t="s">
        <v>460</v>
      </c>
      <c r="M311" s="4" t="s">
        <v>460</v>
      </c>
      <c r="N311" s="4" t="s">
        <v>460</v>
      </c>
      <c r="O311" s="4" t="s">
        <v>460</v>
      </c>
      <c r="P311" s="4" t="s">
        <v>460</v>
      </c>
      <c r="Q311" s="4" t="s">
        <v>461</v>
      </c>
      <c r="R311" s="4" t="s">
        <v>461</v>
      </c>
      <c r="S311" s="4" t="s">
        <v>461</v>
      </c>
    </row>
    <row r="312" spans="1:19" ht="15" thickBot="1" x14ac:dyDescent="0.35">
      <c r="B312" s="3" t="s">
        <v>336</v>
      </c>
      <c r="C312" s="4" t="s">
        <v>334</v>
      </c>
      <c r="D312" s="4" t="s">
        <v>2523</v>
      </c>
      <c r="E312" s="10">
        <v>86000</v>
      </c>
      <c r="F312" s="10">
        <v>87734</v>
      </c>
      <c r="G312" s="6">
        <v>40</v>
      </c>
      <c r="H312" s="4" t="s">
        <v>460</v>
      </c>
      <c r="I312" s="4" t="s">
        <v>460</v>
      </c>
      <c r="J312" s="4" t="s">
        <v>460</v>
      </c>
      <c r="K312" s="4" t="s">
        <v>460</v>
      </c>
      <c r="L312" s="4" t="s">
        <v>460</v>
      </c>
      <c r="M312" s="4" t="s">
        <v>460</v>
      </c>
      <c r="N312" s="4" t="s">
        <v>460</v>
      </c>
      <c r="O312" s="4" t="s">
        <v>460</v>
      </c>
      <c r="P312" s="4" t="s">
        <v>460</v>
      </c>
      <c r="Q312" s="4" t="s">
        <v>461</v>
      </c>
      <c r="R312" s="4" t="s">
        <v>460</v>
      </c>
      <c r="S312" s="4" t="s">
        <v>461</v>
      </c>
    </row>
    <row r="313" spans="1:19" ht="15" thickBot="1" x14ac:dyDescent="0.35">
      <c r="B313" s="3" t="s">
        <v>337</v>
      </c>
      <c r="C313" s="4" t="s">
        <v>334</v>
      </c>
      <c r="D313" s="4" t="s">
        <v>2523</v>
      </c>
      <c r="E313" s="10">
        <v>76000</v>
      </c>
      <c r="F313" s="10">
        <v>85000</v>
      </c>
      <c r="G313" s="6">
        <v>40</v>
      </c>
      <c r="H313" s="4" t="s">
        <v>460</v>
      </c>
      <c r="I313" s="4" t="s">
        <v>460</v>
      </c>
      <c r="J313" s="4" t="s">
        <v>460</v>
      </c>
      <c r="K313" s="4" t="s">
        <v>460</v>
      </c>
      <c r="L313" s="4" t="s">
        <v>460</v>
      </c>
      <c r="M313" s="4" t="s">
        <v>460</v>
      </c>
      <c r="N313" s="4" t="s">
        <v>460</v>
      </c>
      <c r="O313" s="4" t="s">
        <v>460</v>
      </c>
      <c r="P313" s="4" t="s">
        <v>460</v>
      </c>
      <c r="Q313" s="4" t="s">
        <v>460</v>
      </c>
      <c r="R313" s="4" t="s">
        <v>460</v>
      </c>
      <c r="S313" s="4" t="s">
        <v>461</v>
      </c>
    </row>
    <row r="314" spans="1:19" ht="15" thickBot="1" x14ac:dyDescent="0.35">
      <c r="A314" s="4" t="s">
        <v>3289</v>
      </c>
      <c r="B314" s="3" t="s">
        <v>338</v>
      </c>
      <c r="C314" s="4" t="s">
        <v>334</v>
      </c>
      <c r="D314" s="4" t="s">
        <v>2523</v>
      </c>
      <c r="E314" s="10">
        <v>96000</v>
      </c>
      <c r="F314" s="10">
        <v>96000</v>
      </c>
      <c r="G314" s="6">
        <v>38</v>
      </c>
      <c r="H314" s="4" t="s">
        <v>460</v>
      </c>
      <c r="I314" s="4" t="s">
        <v>460</v>
      </c>
      <c r="J314" s="4" t="s">
        <v>460</v>
      </c>
      <c r="K314" s="4" t="s">
        <v>460</v>
      </c>
      <c r="L314" s="4" t="s">
        <v>460</v>
      </c>
      <c r="M314" s="4" t="s">
        <v>460</v>
      </c>
      <c r="N314" s="4" t="s">
        <v>460</v>
      </c>
      <c r="O314" s="4" t="s">
        <v>460</v>
      </c>
      <c r="P314" s="4" t="s">
        <v>460</v>
      </c>
      <c r="Q314" s="4" t="s">
        <v>460</v>
      </c>
      <c r="R314" s="4" t="s">
        <v>460</v>
      </c>
      <c r="S314" s="595" t="s">
        <v>2557</v>
      </c>
    </row>
    <row r="315" spans="1:19" ht="15" thickBot="1" x14ac:dyDescent="0.35">
      <c r="A315" s="4" t="s">
        <v>3290</v>
      </c>
      <c r="B315" s="3" t="s">
        <v>339</v>
      </c>
      <c r="C315" s="4" t="s">
        <v>334</v>
      </c>
      <c r="D315" s="4" t="s">
        <v>2523</v>
      </c>
      <c r="E315" s="10">
        <v>58000</v>
      </c>
      <c r="F315" s="10">
        <v>65000</v>
      </c>
      <c r="G315" s="6">
        <v>40</v>
      </c>
      <c r="H315" s="4" t="s">
        <v>460</v>
      </c>
      <c r="I315" s="4" t="s">
        <v>460</v>
      </c>
      <c r="J315" s="4" t="s">
        <v>460</v>
      </c>
      <c r="K315" s="4" t="s">
        <v>461</v>
      </c>
      <c r="L315" s="4" t="s">
        <v>461</v>
      </c>
      <c r="M315" s="4" t="s">
        <v>460</v>
      </c>
      <c r="N315" s="4" t="s">
        <v>460</v>
      </c>
      <c r="O315" s="4" t="s">
        <v>460</v>
      </c>
      <c r="P315" s="4" t="s">
        <v>460</v>
      </c>
      <c r="Q315" s="4" t="s">
        <v>460</v>
      </c>
      <c r="R315" s="4" t="s">
        <v>461</v>
      </c>
      <c r="S315" s="4" t="s">
        <v>461</v>
      </c>
    </row>
    <row r="316" spans="1:19" ht="15" thickBot="1" x14ac:dyDescent="0.35">
      <c r="A316" s="4" t="s">
        <v>3291</v>
      </c>
      <c r="B316" s="3" t="s">
        <v>340</v>
      </c>
      <c r="C316" s="4" t="s">
        <v>334</v>
      </c>
      <c r="D316" s="4" t="s">
        <v>2523</v>
      </c>
      <c r="E316" s="10">
        <v>60000</v>
      </c>
      <c r="F316" s="10">
        <v>75000</v>
      </c>
      <c r="G316" s="6">
        <v>40</v>
      </c>
      <c r="H316" s="4" t="s">
        <v>460</v>
      </c>
      <c r="I316" s="4" t="s">
        <v>460</v>
      </c>
      <c r="J316" s="4" t="s">
        <v>460</v>
      </c>
      <c r="K316" s="4" t="s">
        <v>460</v>
      </c>
      <c r="L316" s="4" t="s">
        <v>461</v>
      </c>
      <c r="M316" s="4" t="s">
        <v>460</v>
      </c>
      <c r="N316" s="4" t="s">
        <v>460</v>
      </c>
      <c r="O316" s="4" t="s">
        <v>460</v>
      </c>
      <c r="P316" s="4" t="s">
        <v>460</v>
      </c>
      <c r="Q316" s="4" t="s">
        <v>460</v>
      </c>
      <c r="R316" s="4" t="s">
        <v>460</v>
      </c>
      <c r="S316" s="4" t="s">
        <v>461</v>
      </c>
    </row>
    <row r="317" spans="1:19" ht="15" thickBot="1" x14ac:dyDescent="0.35">
      <c r="A317" s="4" t="s">
        <v>3292</v>
      </c>
      <c r="B317" s="3" t="s">
        <v>341</v>
      </c>
      <c r="C317" s="4" t="s">
        <v>334</v>
      </c>
      <c r="D317" s="4" t="s">
        <v>2523</v>
      </c>
      <c r="E317" s="10">
        <v>60310</v>
      </c>
      <c r="F317" s="10">
        <v>60310</v>
      </c>
      <c r="G317" s="6">
        <v>40</v>
      </c>
      <c r="H317" s="4" t="s">
        <v>460</v>
      </c>
      <c r="I317" s="4" t="s">
        <v>460</v>
      </c>
      <c r="J317" s="4" t="s">
        <v>460</v>
      </c>
      <c r="K317" s="4" t="s">
        <v>460</v>
      </c>
      <c r="L317" s="4" t="s">
        <v>460</v>
      </c>
      <c r="M317" s="4" t="s">
        <v>460</v>
      </c>
      <c r="N317" s="4" t="s">
        <v>460</v>
      </c>
      <c r="O317" s="4" t="s">
        <v>461</v>
      </c>
      <c r="P317" s="4" t="s">
        <v>460</v>
      </c>
      <c r="Q317" s="4" t="s">
        <v>460</v>
      </c>
      <c r="R317" s="4" t="s">
        <v>461</v>
      </c>
      <c r="S317" s="4" t="s">
        <v>460</v>
      </c>
    </row>
    <row r="318" spans="1:19" ht="15" thickBot="1" x14ac:dyDescent="0.35">
      <c r="A318" s="4" t="s">
        <v>3293</v>
      </c>
      <c r="B318" s="3" t="s">
        <v>342</v>
      </c>
      <c r="C318" s="4" t="s">
        <v>334</v>
      </c>
      <c r="D318" s="4" t="s">
        <v>2523</v>
      </c>
      <c r="E318" s="10">
        <v>55161</v>
      </c>
      <c r="F318" s="10">
        <v>55161</v>
      </c>
      <c r="G318" s="6">
        <v>55</v>
      </c>
      <c r="H318" s="4" t="s">
        <v>460</v>
      </c>
      <c r="I318" s="4" t="s">
        <v>460</v>
      </c>
      <c r="J318" s="4" t="s">
        <v>460</v>
      </c>
      <c r="K318" s="4" t="s">
        <v>460</v>
      </c>
      <c r="L318" s="4" t="s">
        <v>460</v>
      </c>
      <c r="M318" s="4" t="s">
        <v>460</v>
      </c>
      <c r="N318" s="4" t="s">
        <v>460</v>
      </c>
      <c r="O318" s="4" t="s">
        <v>460</v>
      </c>
      <c r="P318" s="4" t="s">
        <v>460</v>
      </c>
      <c r="Q318" s="4" t="s">
        <v>461</v>
      </c>
      <c r="R318" s="4" t="s">
        <v>461</v>
      </c>
      <c r="S318" s="4" t="s">
        <v>461</v>
      </c>
    </row>
    <row r="319" spans="1:19" ht="15" thickBot="1" x14ac:dyDescent="0.35">
      <c r="A319" s="4" t="s">
        <v>3294</v>
      </c>
      <c r="B319" s="3" t="s">
        <v>343</v>
      </c>
      <c r="C319" s="4" t="s">
        <v>334</v>
      </c>
      <c r="D319" s="4" t="s">
        <v>2523</v>
      </c>
      <c r="E319" s="10">
        <v>50000</v>
      </c>
      <c r="F319" s="10">
        <v>530000</v>
      </c>
      <c r="G319" s="6">
        <v>40</v>
      </c>
      <c r="H319" s="4" t="s">
        <v>460</v>
      </c>
      <c r="I319" s="4" t="s">
        <v>460</v>
      </c>
      <c r="J319" s="4" t="s">
        <v>461</v>
      </c>
      <c r="K319" s="4" t="s">
        <v>460</v>
      </c>
      <c r="L319" s="4" t="s">
        <v>460</v>
      </c>
      <c r="M319" s="4" t="s">
        <v>460</v>
      </c>
      <c r="N319" s="4" t="s">
        <v>460</v>
      </c>
      <c r="O319" s="4" t="s">
        <v>460</v>
      </c>
      <c r="P319" s="4" t="s">
        <v>460</v>
      </c>
      <c r="Q319" s="4" t="s">
        <v>460</v>
      </c>
      <c r="R319" s="4" t="s">
        <v>460</v>
      </c>
      <c r="S319" s="4" t="s">
        <v>460</v>
      </c>
    </row>
    <row r="320" spans="1:19" ht="15" thickBot="1" x14ac:dyDescent="0.35">
      <c r="A320" s="4" t="s">
        <v>3295</v>
      </c>
      <c r="B320" s="3" t="s">
        <v>344</v>
      </c>
      <c r="C320" s="4" t="s">
        <v>334</v>
      </c>
      <c r="D320" s="4" t="s">
        <v>2523</v>
      </c>
      <c r="E320" s="10">
        <v>79700</v>
      </c>
      <c r="F320" s="10">
        <v>97600</v>
      </c>
      <c r="G320" s="6">
        <v>40</v>
      </c>
      <c r="H320" s="4" t="s">
        <v>460</v>
      </c>
      <c r="I320" s="4" t="s">
        <v>460</v>
      </c>
      <c r="J320" s="4" t="s">
        <v>460</v>
      </c>
      <c r="K320" s="4" t="s">
        <v>460</v>
      </c>
      <c r="L320" s="4" t="s">
        <v>460</v>
      </c>
      <c r="M320" s="4" t="s">
        <v>460</v>
      </c>
      <c r="N320" s="4" t="s">
        <v>460</v>
      </c>
      <c r="O320" s="4" t="s">
        <v>460</v>
      </c>
      <c r="P320" s="4" t="s">
        <v>460</v>
      </c>
      <c r="Q320" s="4" t="s">
        <v>460</v>
      </c>
      <c r="R320" s="4" t="s">
        <v>460</v>
      </c>
      <c r="S320" s="4" t="s">
        <v>461</v>
      </c>
    </row>
    <row r="321" spans="1:19" ht="15" thickBot="1" x14ac:dyDescent="0.35">
      <c r="A321" s="4" t="s">
        <v>3296</v>
      </c>
      <c r="B321" s="3" t="s">
        <v>345</v>
      </c>
      <c r="C321" s="4" t="s">
        <v>334</v>
      </c>
      <c r="D321" s="595" t="s">
        <v>2557</v>
      </c>
      <c r="E321" s="10">
        <v>60000</v>
      </c>
      <c r="F321" s="10">
        <v>67000</v>
      </c>
      <c r="G321" s="6">
        <v>40</v>
      </c>
      <c r="H321" s="4" t="s">
        <v>460</v>
      </c>
      <c r="I321" s="4" t="s">
        <v>460</v>
      </c>
      <c r="J321" s="4" t="s">
        <v>460</v>
      </c>
      <c r="K321" s="4" t="s">
        <v>460</v>
      </c>
      <c r="L321" s="4" t="s">
        <v>461</v>
      </c>
      <c r="M321" s="4" t="s">
        <v>460</v>
      </c>
      <c r="N321" s="4" t="s">
        <v>460</v>
      </c>
      <c r="O321" s="4" t="s">
        <v>460</v>
      </c>
      <c r="P321" s="4" t="s">
        <v>460</v>
      </c>
      <c r="Q321" s="4" t="s">
        <v>461</v>
      </c>
      <c r="R321" s="4" t="s">
        <v>460</v>
      </c>
      <c r="S321" s="4" t="s">
        <v>461</v>
      </c>
    </row>
    <row r="322" spans="1:19" ht="15" thickBot="1" x14ac:dyDescent="0.35">
      <c r="A322" s="4" t="s">
        <v>3297</v>
      </c>
      <c r="B322" s="3" t="s">
        <v>346</v>
      </c>
      <c r="C322" s="4" t="s">
        <v>334</v>
      </c>
      <c r="D322" s="595" t="s">
        <v>2557</v>
      </c>
      <c r="E322" s="595" t="s">
        <v>2557</v>
      </c>
      <c r="F322" s="10">
        <v>69000</v>
      </c>
      <c r="G322" s="595" t="s">
        <v>2557</v>
      </c>
      <c r="H322" s="595" t="s">
        <v>2557</v>
      </c>
      <c r="I322" s="595" t="s">
        <v>2557</v>
      </c>
      <c r="J322" s="595" t="s">
        <v>2557</v>
      </c>
      <c r="K322" s="595" t="s">
        <v>2557</v>
      </c>
      <c r="L322" s="595" t="s">
        <v>2557</v>
      </c>
      <c r="M322" s="595" t="s">
        <v>2557</v>
      </c>
      <c r="N322" s="595" t="s">
        <v>2557</v>
      </c>
      <c r="O322" s="595" t="s">
        <v>2557</v>
      </c>
      <c r="P322" s="595" t="s">
        <v>2557</v>
      </c>
      <c r="Q322" s="595" t="s">
        <v>2557</v>
      </c>
      <c r="R322" s="595" t="s">
        <v>2557</v>
      </c>
      <c r="S322" s="595" t="s">
        <v>2557</v>
      </c>
    </row>
    <row r="323" spans="1:19" ht="15" thickBot="1" x14ac:dyDescent="0.35">
      <c r="A323" s="4" t="s">
        <v>3298</v>
      </c>
      <c r="B323" s="3" t="s">
        <v>347</v>
      </c>
      <c r="C323" s="4" t="s">
        <v>334</v>
      </c>
      <c r="D323" s="4" t="s">
        <v>2523</v>
      </c>
      <c r="E323" s="10">
        <v>48000</v>
      </c>
      <c r="F323" s="10">
        <v>53000</v>
      </c>
      <c r="G323" s="6">
        <v>40</v>
      </c>
      <c r="H323" s="4" t="s">
        <v>460</v>
      </c>
      <c r="I323" s="4" t="s">
        <v>460</v>
      </c>
      <c r="J323" s="4" t="s">
        <v>460</v>
      </c>
      <c r="K323" s="4" t="s">
        <v>461</v>
      </c>
      <c r="L323" s="4" t="s">
        <v>461</v>
      </c>
      <c r="M323" s="4" t="s">
        <v>460</v>
      </c>
      <c r="N323" s="4" t="s">
        <v>460</v>
      </c>
      <c r="O323" s="4" t="s">
        <v>461</v>
      </c>
      <c r="P323" s="4" t="s">
        <v>460</v>
      </c>
      <c r="Q323" s="4" t="s">
        <v>461</v>
      </c>
      <c r="R323" s="4" t="s">
        <v>461</v>
      </c>
      <c r="S323" s="4" t="s">
        <v>461</v>
      </c>
    </row>
    <row r="324" spans="1:19" ht="15" thickBot="1" x14ac:dyDescent="0.35">
      <c r="A324" s="4" t="s">
        <v>3299</v>
      </c>
      <c r="B324" s="3" t="s">
        <v>348</v>
      </c>
      <c r="C324" s="4" t="s">
        <v>334</v>
      </c>
      <c r="D324" s="4" t="s">
        <v>2523</v>
      </c>
      <c r="E324" s="10">
        <v>76000</v>
      </c>
      <c r="F324" s="10">
        <v>95659</v>
      </c>
      <c r="G324" s="6">
        <v>0</v>
      </c>
      <c r="H324" s="4" t="s">
        <v>460</v>
      </c>
      <c r="I324" s="4" t="s">
        <v>460</v>
      </c>
      <c r="J324" s="4" t="s">
        <v>460</v>
      </c>
      <c r="K324" s="4" t="s">
        <v>460</v>
      </c>
      <c r="L324" s="4" t="s">
        <v>460</v>
      </c>
      <c r="M324" s="4" t="s">
        <v>460</v>
      </c>
      <c r="N324" s="4" t="s">
        <v>460</v>
      </c>
      <c r="O324" s="4" t="s">
        <v>460</v>
      </c>
      <c r="P324" s="4" t="s">
        <v>460</v>
      </c>
      <c r="Q324" s="4" t="s">
        <v>460</v>
      </c>
      <c r="R324" s="4" t="s">
        <v>460</v>
      </c>
      <c r="S324" s="4" t="s">
        <v>461</v>
      </c>
    </row>
    <row r="325" spans="1:19" ht="15" thickBot="1" x14ac:dyDescent="0.35">
      <c r="A325" s="4" t="s">
        <v>3300</v>
      </c>
      <c r="B325" s="3" t="s">
        <v>349</v>
      </c>
      <c r="C325" s="4" t="s">
        <v>334</v>
      </c>
      <c r="D325" s="4" t="s">
        <v>2523</v>
      </c>
      <c r="E325" s="10">
        <v>64557</v>
      </c>
      <c r="F325" s="10">
        <v>83926</v>
      </c>
      <c r="G325" s="6">
        <v>40</v>
      </c>
      <c r="H325" s="4" t="s">
        <v>460</v>
      </c>
      <c r="I325" s="4" t="s">
        <v>460</v>
      </c>
      <c r="J325" s="4" t="s">
        <v>460</v>
      </c>
      <c r="K325" s="4" t="s">
        <v>460</v>
      </c>
      <c r="L325" s="4" t="s">
        <v>460</v>
      </c>
      <c r="M325" s="4" t="s">
        <v>460</v>
      </c>
      <c r="N325" s="4" t="s">
        <v>460</v>
      </c>
      <c r="O325" s="4" t="s">
        <v>460</v>
      </c>
      <c r="P325" s="4" t="s">
        <v>460</v>
      </c>
      <c r="Q325" s="4" t="s">
        <v>460</v>
      </c>
      <c r="R325" s="4" t="s">
        <v>460</v>
      </c>
      <c r="S325" s="4" t="s">
        <v>460</v>
      </c>
    </row>
    <row r="326" spans="1:19" ht="15" thickBot="1" x14ac:dyDescent="0.35">
      <c r="A326" s="4" t="s">
        <v>3301</v>
      </c>
      <c r="B326" s="3" t="s">
        <v>350</v>
      </c>
      <c r="C326" s="4" t="s">
        <v>334</v>
      </c>
      <c r="D326" s="4" t="s">
        <v>2523</v>
      </c>
      <c r="E326" s="10">
        <v>56722</v>
      </c>
      <c r="F326" s="595" t="s">
        <v>2557</v>
      </c>
      <c r="G326" s="6">
        <v>40</v>
      </c>
      <c r="H326" s="4" t="s">
        <v>460</v>
      </c>
      <c r="I326" s="4" t="s">
        <v>461</v>
      </c>
      <c r="J326" s="4" t="s">
        <v>461</v>
      </c>
      <c r="K326" s="4" t="s">
        <v>461</v>
      </c>
      <c r="L326" s="4" t="s">
        <v>460</v>
      </c>
      <c r="M326" s="4" t="s">
        <v>460</v>
      </c>
      <c r="N326" s="4" t="s">
        <v>460</v>
      </c>
      <c r="O326" s="4" t="s">
        <v>461</v>
      </c>
      <c r="P326" s="4" t="s">
        <v>460</v>
      </c>
      <c r="Q326" s="4" t="s">
        <v>460</v>
      </c>
      <c r="R326" s="4" t="s">
        <v>461</v>
      </c>
      <c r="S326" s="4" t="s">
        <v>461</v>
      </c>
    </row>
    <row r="327" spans="1:19" ht="15" thickBot="1" x14ac:dyDescent="0.35">
      <c r="A327" s="4" t="s">
        <v>3302</v>
      </c>
      <c r="B327" s="3" t="s">
        <v>351</v>
      </c>
      <c r="C327" s="4" t="s">
        <v>334</v>
      </c>
      <c r="D327" s="4" t="s">
        <v>2525</v>
      </c>
      <c r="E327" s="10">
        <v>60105</v>
      </c>
      <c r="F327" s="10">
        <v>60105</v>
      </c>
      <c r="G327" s="6">
        <v>40</v>
      </c>
      <c r="H327" s="4" t="s">
        <v>460</v>
      </c>
      <c r="I327" s="4" t="s">
        <v>460</v>
      </c>
      <c r="J327" s="4" t="s">
        <v>460</v>
      </c>
      <c r="K327" s="4" t="s">
        <v>460</v>
      </c>
      <c r="L327" s="4" t="s">
        <v>460</v>
      </c>
      <c r="M327" s="4" t="s">
        <v>460</v>
      </c>
      <c r="N327" s="4" t="s">
        <v>460</v>
      </c>
      <c r="O327" s="4" t="s">
        <v>460</v>
      </c>
      <c r="P327" s="4" t="s">
        <v>460</v>
      </c>
      <c r="Q327" s="4" t="s">
        <v>461</v>
      </c>
      <c r="R327" s="4" t="s">
        <v>461</v>
      </c>
      <c r="S327" s="4" t="s">
        <v>460</v>
      </c>
    </row>
    <row r="328" spans="1:19" ht="15" thickBot="1" x14ac:dyDescent="0.35">
      <c r="A328" s="4" t="s">
        <v>3303</v>
      </c>
      <c r="B328" s="3" t="s">
        <v>352</v>
      </c>
      <c r="C328" s="4" t="s">
        <v>334</v>
      </c>
      <c r="D328" s="4" t="s">
        <v>2523</v>
      </c>
      <c r="E328" s="10">
        <v>72092</v>
      </c>
      <c r="F328" s="10">
        <v>100880</v>
      </c>
      <c r="G328" s="6">
        <v>45</v>
      </c>
      <c r="H328" s="4" t="s">
        <v>460</v>
      </c>
      <c r="I328" s="4" t="s">
        <v>460</v>
      </c>
      <c r="J328" s="4" t="s">
        <v>461</v>
      </c>
      <c r="K328" s="4" t="s">
        <v>460</v>
      </c>
      <c r="L328" s="4" t="s">
        <v>461</v>
      </c>
      <c r="M328" s="4" t="s">
        <v>460</v>
      </c>
      <c r="N328" s="4" t="s">
        <v>460</v>
      </c>
      <c r="O328" s="4" t="s">
        <v>461</v>
      </c>
      <c r="P328" s="4" t="s">
        <v>460</v>
      </c>
      <c r="Q328" s="4" t="s">
        <v>460</v>
      </c>
      <c r="R328" s="4" t="s">
        <v>460</v>
      </c>
      <c r="S328" s="4" t="s">
        <v>461</v>
      </c>
    </row>
    <row r="329" spans="1:19" ht="15" thickBot="1" x14ac:dyDescent="0.35">
      <c r="A329" s="4" t="s">
        <v>3304</v>
      </c>
      <c r="B329" s="3" t="s">
        <v>353</v>
      </c>
      <c r="C329" s="4" t="s">
        <v>334</v>
      </c>
      <c r="D329" s="4" t="s">
        <v>2523</v>
      </c>
      <c r="E329" s="10">
        <v>65094</v>
      </c>
      <c r="F329" s="10">
        <v>84622</v>
      </c>
      <c r="G329" s="6">
        <v>40</v>
      </c>
      <c r="H329" s="4" t="s">
        <v>460</v>
      </c>
      <c r="I329" s="4" t="s">
        <v>460</v>
      </c>
      <c r="J329" s="4" t="s">
        <v>460</v>
      </c>
      <c r="K329" s="4" t="s">
        <v>460</v>
      </c>
      <c r="L329" s="4" t="s">
        <v>460</v>
      </c>
      <c r="M329" s="4" t="s">
        <v>460</v>
      </c>
      <c r="N329" s="4" t="s">
        <v>460</v>
      </c>
      <c r="O329" s="4" t="s">
        <v>460</v>
      </c>
      <c r="P329" s="4" t="s">
        <v>460</v>
      </c>
      <c r="Q329" s="4" t="s">
        <v>460</v>
      </c>
      <c r="R329" s="4" t="s">
        <v>460</v>
      </c>
      <c r="S329" s="4" t="s">
        <v>460</v>
      </c>
    </row>
    <row r="330" spans="1:19" ht="15" thickBot="1" x14ac:dyDescent="0.35">
      <c r="A330" s="4" t="s">
        <v>3305</v>
      </c>
      <c r="B330" s="3" t="s">
        <v>354</v>
      </c>
      <c r="C330" s="4" t="s">
        <v>334</v>
      </c>
      <c r="D330" s="4" t="s">
        <v>2523</v>
      </c>
      <c r="E330" s="10">
        <v>58000</v>
      </c>
      <c r="F330" s="10">
        <v>60000</v>
      </c>
      <c r="G330" s="6">
        <v>40</v>
      </c>
      <c r="H330" s="4" t="s">
        <v>460</v>
      </c>
      <c r="I330" s="4" t="s">
        <v>460</v>
      </c>
      <c r="J330" s="4" t="s">
        <v>461</v>
      </c>
      <c r="K330" s="4" t="s">
        <v>460</v>
      </c>
      <c r="L330" s="4" t="s">
        <v>460</v>
      </c>
      <c r="M330" s="4" t="s">
        <v>460</v>
      </c>
      <c r="N330" s="4" t="s">
        <v>460</v>
      </c>
      <c r="O330" s="4" t="s">
        <v>460</v>
      </c>
      <c r="P330" s="4" t="s">
        <v>460</v>
      </c>
      <c r="Q330" s="4" t="s">
        <v>460</v>
      </c>
      <c r="R330" s="4" t="s">
        <v>461</v>
      </c>
      <c r="S330" s="4" t="s">
        <v>460</v>
      </c>
    </row>
    <row r="331" spans="1:19" ht="15" thickBot="1" x14ac:dyDescent="0.35">
      <c r="A331" s="4" t="s">
        <v>3306</v>
      </c>
      <c r="B331" s="3" t="s">
        <v>355</v>
      </c>
      <c r="C331" s="4" t="s">
        <v>334</v>
      </c>
      <c r="D331" s="4" t="s">
        <v>2523</v>
      </c>
      <c r="E331" s="10">
        <v>60000</v>
      </c>
      <c r="F331" s="10">
        <v>70784</v>
      </c>
      <c r="G331" s="6">
        <v>40</v>
      </c>
      <c r="H331" s="4" t="s">
        <v>460</v>
      </c>
      <c r="I331" s="4" t="s">
        <v>460</v>
      </c>
      <c r="J331" s="4" t="s">
        <v>461</v>
      </c>
      <c r="K331" s="4" t="s">
        <v>460</v>
      </c>
      <c r="L331" s="4" t="s">
        <v>460</v>
      </c>
      <c r="M331" s="4" t="s">
        <v>460</v>
      </c>
      <c r="N331" s="4" t="s">
        <v>460</v>
      </c>
      <c r="O331" s="4" t="s">
        <v>460</v>
      </c>
      <c r="P331" s="4" t="s">
        <v>460</v>
      </c>
      <c r="Q331" s="4" t="s">
        <v>460</v>
      </c>
      <c r="R331" s="4" t="s">
        <v>460</v>
      </c>
      <c r="S331" s="4" t="s">
        <v>460</v>
      </c>
    </row>
    <row r="332" spans="1:19" ht="15" thickBot="1" x14ac:dyDescent="0.35">
      <c r="A332" s="4" t="s">
        <v>3307</v>
      </c>
      <c r="B332" s="3" t="s">
        <v>356</v>
      </c>
      <c r="C332" s="4" t="s">
        <v>334</v>
      </c>
      <c r="D332" s="4" t="s">
        <v>2523</v>
      </c>
      <c r="E332" s="10">
        <v>70000</v>
      </c>
      <c r="F332" s="10">
        <v>94000</v>
      </c>
      <c r="G332" s="6">
        <v>40</v>
      </c>
      <c r="H332" s="4" t="s">
        <v>460</v>
      </c>
      <c r="I332" s="4" t="s">
        <v>460</v>
      </c>
      <c r="J332" s="4" t="s">
        <v>460</v>
      </c>
      <c r="K332" s="4" t="s">
        <v>460</v>
      </c>
      <c r="L332" s="4" t="s">
        <v>460</v>
      </c>
      <c r="M332" s="4" t="s">
        <v>460</v>
      </c>
      <c r="N332" s="4" t="s">
        <v>460</v>
      </c>
      <c r="O332" s="4" t="s">
        <v>460</v>
      </c>
      <c r="P332" s="4" t="s">
        <v>460</v>
      </c>
      <c r="Q332" s="4" t="s">
        <v>461</v>
      </c>
      <c r="R332" s="4" t="s">
        <v>460</v>
      </c>
      <c r="S332" s="4" t="s">
        <v>460</v>
      </c>
    </row>
    <row r="333" spans="1:19" ht="15" thickBot="1" x14ac:dyDescent="0.35">
      <c r="A333" s="4" t="s">
        <v>3308</v>
      </c>
      <c r="B333" s="3" t="s">
        <v>357</v>
      </c>
      <c r="C333" s="4" t="s">
        <v>334</v>
      </c>
      <c r="D333" s="4" t="s">
        <v>2523</v>
      </c>
      <c r="E333" s="10">
        <v>45320</v>
      </c>
      <c r="F333" s="10">
        <v>55620</v>
      </c>
      <c r="G333" s="6">
        <v>40</v>
      </c>
      <c r="H333" s="4" t="s">
        <v>460</v>
      </c>
      <c r="I333" s="4" t="s">
        <v>460</v>
      </c>
      <c r="J333" s="4" t="s">
        <v>460</v>
      </c>
      <c r="K333" s="4" t="s">
        <v>460</v>
      </c>
      <c r="L333" s="4" t="s">
        <v>460</v>
      </c>
      <c r="M333" s="4" t="s">
        <v>460</v>
      </c>
      <c r="N333" s="4" t="s">
        <v>460</v>
      </c>
      <c r="O333" s="4" t="s">
        <v>460</v>
      </c>
      <c r="P333" s="4" t="s">
        <v>460</v>
      </c>
      <c r="Q333" s="4" t="s">
        <v>461</v>
      </c>
      <c r="R333" s="4" t="s">
        <v>461</v>
      </c>
      <c r="S333" s="4" t="s">
        <v>460</v>
      </c>
    </row>
    <row r="334" spans="1:19" ht="15" thickBot="1" x14ac:dyDescent="0.35">
      <c r="A334" s="4" t="s">
        <v>3309</v>
      </c>
      <c r="B334" s="3" t="s">
        <v>358</v>
      </c>
      <c r="C334" s="4" t="s">
        <v>334</v>
      </c>
      <c r="D334" s="4" t="s">
        <v>2525</v>
      </c>
      <c r="E334" s="10">
        <v>45893</v>
      </c>
      <c r="F334" s="10">
        <v>52597</v>
      </c>
      <c r="G334" s="6">
        <v>38</v>
      </c>
      <c r="H334" s="595" t="s">
        <v>2557</v>
      </c>
      <c r="I334" s="595" t="s">
        <v>2557</v>
      </c>
      <c r="J334" s="595" t="s">
        <v>2557</v>
      </c>
      <c r="K334" s="595" t="s">
        <v>2557</v>
      </c>
      <c r="L334" s="595" t="s">
        <v>2557</v>
      </c>
      <c r="M334" s="595" t="s">
        <v>2557</v>
      </c>
      <c r="N334" s="595" t="s">
        <v>2557</v>
      </c>
      <c r="O334" s="595" t="s">
        <v>2557</v>
      </c>
      <c r="P334" s="595" t="s">
        <v>2557</v>
      </c>
      <c r="Q334" s="595" t="s">
        <v>2557</v>
      </c>
      <c r="R334" s="595" t="s">
        <v>2557</v>
      </c>
      <c r="S334" s="595" t="s">
        <v>2557</v>
      </c>
    </row>
    <row r="335" spans="1:19" ht="15" thickBot="1" x14ac:dyDescent="0.35">
      <c r="A335" s="4" t="s">
        <v>3310</v>
      </c>
      <c r="B335" s="3" t="s">
        <v>359</v>
      </c>
      <c r="C335" s="4" t="s">
        <v>334</v>
      </c>
      <c r="D335" s="4" t="s">
        <v>2523</v>
      </c>
      <c r="E335" s="10">
        <v>57387</v>
      </c>
      <c r="F335" s="10">
        <v>67436</v>
      </c>
      <c r="G335" s="6">
        <v>40</v>
      </c>
      <c r="H335" s="4" t="s">
        <v>460</v>
      </c>
      <c r="I335" s="4" t="s">
        <v>460</v>
      </c>
      <c r="J335" s="4" t="s">
        <v>460</v>
      </c>
      <c r="K335" s="4" t="s">
        <v>460</v>
      </c>
      <c r="L335" s="4" t="s">
        <v>460</v>
      </c>
      <c r="M335" s="4" t="s">
        <v>460</v>
      </c>
      <c r="N335" s="4" t="s">
        <v>460</v>
      </c>
      <c r="O335" s="4" t="s">
        <v>460</v>
      </c>
      <c r="P335" s="4" t="s">
        <v>460</v>
      </c>
      <c r="Q335" s="4" t="s">
        <v>460</v>
      </c>
      <c r="R335" s="4" t="s">
        <v>460</v>
      </c>
      <c r="S335" s="4" t="s">
        <v>461</v>
      </c>
    </row>
    <row r="336" spans="1:19" ht="15" thickBot="1" x14ac:dyDescent="0.35">
      <c r="A336" s="4" t="s">
        <v>3311</v>
      </c>
      <c r="B336" s="3" t="s">
        <v>360</v>
      </c>
      <c r="C336" s="4" t="s">
        <v>334</v>
      </c>
      <c r="D336" s="4" t="s">
        <v>2523</v>
      </c>
      <c r="E336" s="10">
        <v>80457</v>
      </c>
      <c r="F336" s="10">
        <v>89388</v>
      </c>
      <c r="G336" s="6">
        <v>38</v>
      </c>
      <c r="H336" s="4" t="s">
        <v>460</v>
      </c>
      <c r="I336" s="4" t="s">
        <v>460</v>
      </c>
      <c r="J336" s="4" t="s">
        <v>460</v>
      </c>
      <c r="K336" s="4" t="s">
        <v>460</v>
      </c>
      <c r="L336" s="4" t="s">
        <v>460</v>
      </c>
      <c r="M336" s="4" t="s">
        <v>460</v>
      </c>
      <c r="N336" s="4" t="s">
        <v>460</v>
      </c>
      <c r="O336" s="4" t="s">
        <v>460</v>
      </c>
      <c r="P336" s="4" t="s">
        <v>460</v>
      </c>
      <c r="Q336" s="4" t="s">
        <v>460</v>
      </c>
      <c r="R336" s="4" t="s">
        <v>460</v>
      </c>
      <c r="S336" s="4" t="s">
        <v>460</v>
      </c>
    </row>
    <row r="337" spans="1:19" ht="15" thickBot="1" x14ac:dyDescent="0.35">
      <c r="A337" s="4" t="s">
        <v>3312</v>
      </c>
      <c r="B337" s="3" t="s">
        <v>361</v>
      </c>
      <c r="C337" s="4" t="s">
        <v>334</v>
      </c>
      <c r="D337" s="4" t="s">
        <v>2525</v>
      </c>
      <c r="E337" s="10">
        <v>60000</v>
      </c>
      <c r="F337" s="10">
        <v>61000</v>
      </c>
      <c r="G337" s="6">
        <v>45</v>
      </c>
      <c r="H337" s="4" t="s">
        <v>460</v>
      </c>
      <c r="I337" s="4" t="s">
        <v>461</v>
      </c>
      <c r="J337" s="4" t="s">
        <v>461</v>
      </c>
      <c r="K337" s="4" t="s">
        <v>460</v>
      </c>
      <c r="L337" s="4" t="s">
        <v>460</v>
      </c>
      <c r="M337" s="4" t="s">
        <v>460</v>
      </c>
      <c r="N337" s="4" t="s">
        <v>460</v>
      </c>
      <c r="O337" s="4" t="s">
        <v>460</v>
      </c>
      <c r="P337" s="4" t="s">
        <v>460</v>
      </c>
      <c r="Q337" s="4" t="s">
        <v>460</v>
      </c>
      <c r="R337" s="4" t="s">
        <v>460</v>
      </c>
      <c r="S337" s="4" t="s">
        <v>460</v>
      </c>
    </row>
    <row r="338" spans="1:19" ht="15" thickBot="1" x14ac:dyDescent="0.35">
      <c r="A338" s="4" t="s">
        <v>3313</v>
      </c>
      <c r="B338" s="3" t="s">
        <v>362</v>
      </c>
      <c r="C338" s="4" t="s">
        <v>334</v>
      </c>
      <c r="D338" s="4" t="s">
        <v>2523</v>
      </c>
      <c r="E338" s="10">
        <v>65000</v>
      </c>
      <c r="F338" s="10">
        <v>85000</v>
      </c>
      <c r="G338" s="6">
        <v>38</v>
      </c>
      <c r="H338" s="4" t="s">
        <v>460</v>
      </c>
      <c r="I338" s="4" t="s">
        <v>460</v>
      </c>
      <c r="J338" s="4" t="s">
        <v>460</v>
      </c>
      <c r="K338" s="4" t="s">
        <v>460</v>
      </c>
      <c r="L338" s="4" t="s">
        <v>460</v>
      </c>
      <c r="M338" s="4" t="s">
        <v>460</v>
      </c>
      <c r="N338" s="4" t="s">
        <v>460</v>
      </c>
      <c r="O338" s="4" t="s">
        <v>460</v>
      </c>
      <c r="P338" s="4" t="s">
        <v>460</v>
      </c>
      <c r="Q338" s="4" t="s">
        <v>461</v>
      </c>
      <c r="R338" s="4" t="s">
        <v>460</v>
      </c>
      <c r="S338" s="4" t="s">
        <v>460</v>
      </c>
    </row>
    <row r="339" spans="1:19" ht="15" thickBot="1" x14ac:dyDescent="0.35">
      <c r="A339" s="4" t="s">
        <v>3314</v>
      </c>
      <c r="B339" s="3" t="s">
        <v>363</v>
      </c>
      <c r="C339" s="4" t="s">
        <v>334</v>
      </c>
      <c r="D339" s="4" t="s">
        <v>2523</v>
      </c>
      <c r="E339" s="10">
        <v>45000</v>
      </c>
      <c r="F339" s="10">
        <v>60000</v>
      </c>
      <c r="G339" s="6">
        <v>40</v>
      </c>
      <c r="H339" s="4" t="s">
        <v>460</v>
      </c>
      <c r="I339" s="4" t="s">
        <v>460</v>
      </c>
      <c r="J339" s="4" t="s">
        <v>460</v>
      </c>
      <c r="K339" s="4" t="s">
        <v>460</v>
      </c>
      <c r="L339" s="4" t="s">
        <v>460</v>
      </c>
      <c r="M339" s="4" t="s">
        <v>460</v>
      </c>
      <c r="N339" s="4" t="s">
        <v>460</v>
      </c>
      <c r="O339" s="4" t="s">
        <v>460</v>
      </c>
      <c r="P339" s="4" t="s">
        <v>460</v>
      </c>
      <c r="Q339" s="4" t="s">
        <v>460</v>
      </c>
      <c r="R339" s="4" t="s">
        <v>460</v>
      </c>
      <c r="S339" s="4" t="s">
        <v>460</v>
      </c>
    </row>
    <row r="340" spans="1:19" ht="15" thickBot="1" x14ac:dyDescent="0.35">
      <c r="A340" s="4" t="s">
        <v>3315</v>
      </c>
      <c r="B340" s="3" t="s">
        <v>364</v>
      </c>
      <c r="C340" s="4" t="s">
        <v>334</v>
      </c>
      <c r="D340" s="4" t="s">
        <v>2523</v>
      </c>
      <c r="E340" s="10">
        <v>80000</v>
      </c>
      <c r="F340" s="10">
        <v>93000</v>
      </c>
      <c r="G340" s="6">
        <v>38</v>
      </c>
      <c r="H340" s="4" t="s">
        <v>460</v>
      </c>
      <c r="I340" s="4" t="s">
        <v>460</v>
      </c>
      <c r="J340" s="4" t="s">
        <v>461</v>
      </c>
      <c r="K340" s="4" t="s">
        <v>460</v>
      </c>
      <c r="L340" s="4" t="s">
        <v>460</v>
      </c>
      <c r="M340" s="4" t="s">
        <v>460</v>
      </c>
      <c r="N340" s="4" t="s">
        <v>460</v>
      </c>
      <c r="O340" s="4" t="s">
        <v>460</v>
      </c>
      <c r="P340" s="4" t="s">
        <v>460</v>
      </c>
      <c r="Q340" s="4" t="s">
        <v>461</v>
      </c>
      <c r="R340" s="4" t="s">
        <v>460</v>
      </c>
      <c r="S340" s="4" t="s">
        <v>461</v>
      </c>
    </row>
    <row r="341" spans="1:19" ht="15" thickBot="1" x14ac:dyDescent="0.35">
      <c r="A341" s="4" t="s">
        <v>3316</v>
      </c>
      <c r="B341" s="3" t="s">
        <v>365</v>
      </c>
      <c r="C341" s="4" t="s">
        <v>334</v>
      </c>
      <c r="D341" s="4" t="s">
        <v>2523</v>
      </c>
      <c r="E341" s="10">
        <v>70000</v>
      </c>
      <c r="F341" s="10">
        <v>81700</v>
      </c>
      <c r="G341" s="6">
        <v>40</v>
      </c>
      <c r="H341" s="4" t="s">
        <v>460</v>
      </c>
      <c r="I341" s="4" t="s">
        <v>460</v>
      </c>
      <c r="J341" s="4" t="s">
        <v>460</v>
      </c>
      <c r="K341" s="4" t="s">
        <v>460</v>
      </c>
      <c r="L341" s="4" t="s">
        <v>460</v>
      </c>
      <c r="M341" s="4" t="s">
        <v>460</v>
      </c>
      <c r="N341" s="4" t="s">
        <v>460</v>
      </c>
      <c r="O341" s="4" t="s">
        <v>460</v>
      </c>
      <c r="P341" s="4" t="s">
        <v>460</v>
      </c>
      <c r="Q341" s="4" t="s">
        <v>460</v>
      </c>
      <c r="R341" s="4" t="s">
        <v>460</v>
      </c>
      <c r="S341" s="4" t="s">
        <v>460</v>
      </c>
    </row>
    <row r="342" spans="1:19" ht="15" thickBot="1" x14ac:dyDescent="0.35">
      <c r="A342" s="4" t="s">
        <v>3317</v>
      </c>
      <c r="B342" s="3" t="s">
        <v>366</v>
      </c>
      <c r="C342" s="4" t="s">
        <v>334</v>
      </c>
      <c r="D342" s="4" t="s">
        <v>2523</v>
      </c>
      <c r="E342" s="10">
        <v>80700</v>
      </c>
      <c r="F342" s="10">
        <v>119400</v>
      </c>
      <c r="G342" s="6">
        <v>40</v>
      </c>
      <c r="H342" s="595" t="s">
        <v>2557</v>
      </c>
      <c r="I342" s="595" t="s">
        <v>2557</v>
      </c>
      <c r="J342" s="595" t="s">
        <v>2557</v>
      </c>
      <c r="K342" s="595" t="s">
        <v>2557</v>
      </c>
      <c r="L342" s="595" t="s">
        <v>2557</v>
      </c>
      <c r="M342" s="595" t="s">
        <v>2557</v>
      </c>
      <c r="N342" s="595" t="s">
        <v>2557</v>
      </c>
      <c r="O342" s="595" t="s">
        <v>2557</v>
      </c>
      <c r="P342" s="595" t="s">
        <v>2557</v>
      </c>
      <c r="Q342" s="595" t="s">
        <v>2557</v>
      </c>
      <c r="R342" s="595" t="s">
        <v>2557</v>
      </c>
      <c r="S342" s="595" t="s">
        <v>2557</v>
      </c>
    </row>
    <row r="343" spans="1:19" ht="15" thickBot="1" x14ac:dyDescent="0.35">
      <c r="A343" s="4" t="s">
        <v>3318</v>
      </c>
      <c r="B343" s="3" t="s">
        <v>367</v>
      </c>
      <c r="C343" s="4" t="s">
        <v>334</v>
      </c>
      <c r="D343" s="4" t="s">
        <v>2523</v>
      </c>
      <c r="E343" s="10">
        <v>65500</v>
      </c>
      <c r="F343" s="10">
        <v>82500</v>
      </c>
      <c r="G343" s="6">
        <v>40</v>
      </c>
      <c r="H343" s="4" t="s">
        <v>460</v>
      </c>
      <c r="I343" s="4" t="s">
        <v>460</v>
      </c>
      <c r="J343" s="4" t="s">
        <v>460</v>
      </c>
      <c r="K343" s="4" t="s">
        <v>461</v>
      </c>
      <c r="L343" s="4" t="s">
        <v>460</v>
      </c>
      <c r="M343" s="4" t="s">
        <v>460</v>
      </c>
      <c r="N343" s="4" t="s">
        <v>460</v>
      </c>
      <c r="O343" s="4" t="s">
        <v>461</v>
      </c>
      <c r="P343" s="4" t="s">
        <v>460</v>
      </c>
      <c r="Q343" s="4" t="s">
        <v>460</v>
      </c>
      <c r="R343" s="4" t="s">
        <v>460</v>
      </c>
      <c r="S343" s="4" t="s">
        <v>460</v>
      </c>
    </row>
    <row r="344" spans="1:19" ht="15" thickBot="1" x14ac:dyDescent="0.35">
      <c r="A344" s="4" t="s">
        <v>3319</v>
      </c>
      <c r="B344" s="3" t="s">
        <v>368</v>
      </c>
      <c r="C344" s="4" t="s">
        <v>334</v>
      </c>
      <c r="D344" s="4" t="s">
        <v>2523</v>
      </c>
      <c r="E344" s="10">
        <v>75000</v>
      </c>
      <c r="F344" s="10">
        <v>85000</v>
      </c>
      <c r="G344" s="6">
        <v>40</v>
      </c>
      <c r="H344" s="4" t="s">
        <v>460</v>
      </c>
      <c r="I344" s="4" t="s">
        <v>460</v>
      </c>
      <c r="J344" s="4" t="s">
        <v>460</v>
      </c>
      <c r="K344" s="4" t="s">
        <v>460</v>
      </c>
      <c r="L344" s="4" t="s">
        <v>461</v>
      </c>
      <c r="M344" s="4" t="s">
        <v>460</v>
      </c>
      <c r="N344" s="4" t="s">
        <v>460</v>
      </c>
      <c r="O344" s="4" t="s">
        <v>461</v>
      </c>
      <c r="P344" s="4" t="s">
        <v>460</v>
      </c>
      <c r="Q344" s="4" t="s">
        <v>460</v>
      </c>
      <c r="R344" s="4" t="s">
        <v>460</v>
      </c>
      <c r="S344" s="4" t="s">
        <v>461</v>
      </c>
    </row>
    <row r="345" spans="1:19" ht="15" thickBot="1" x14ac:dyDescent="0.35">
      <c r="A345" s="4" t="s">
        <v>3320</v>
      </c>
      <c r="B345" s="3" t="s">
        <v>369</v>
      </c>
      <c r="C345" s="4" t="s">
        <v>334</v>
      </c>
      <c r="D345" s="4" t="s">
        <v>2523</v>
      </c>
      <c r="E345" s="10">
        <v>60000</v>
      </c>
      <c r="F345" s="10">
        <v>75000</v>
      </c>
      <c r="G345" s="6">
        <v>38</v>
      </c>
      <c r="H345" s="4" t="s">
        <v>460</v>
      </c>
      <c r="I345" s="4" t="s">
        <v>460</v>
      </c>
      <c r="J345" s="4" t="s">
        <v>460</v>
      </c>
      <c r="K345" s="4" t="s">
        <v>460</v>
      </c>
      <c r="L345" s="4" t="s">
        <v>460</v>
      </c>
      <c r="M345" s="4" t="s">
        <v>460</v>
      </c>
      <c r="N345" s="4" t="s">
        <v>460</v>
      </c>
      <c r="O345" s="4" t="s">
        <v>460</v>
      </c>
      <c r="P345" s="4" t="s">
        <v>460</v>
      </c>
      <c r="Q345" s="4" t="s">
        <v>460</v>
      </c>
      <c r="R345" s="4" t="s">
        <v>460</v>
      </c>
      <c r="S345" s="4" t="s">
        <v>461</v>
      </c>
    </row>
    <row r="346" spans="1:19" ht="15" thickBot="1" x14ac:dyDescent="0.35">
      <c r="A346" s="4" t="s">
        <v>3321</v>
      </c>
      <c r="B346" s="3" t="s">
        <v>370</v>
      </c>
      <c r="C346" s="4" t="s">
        <v>334</v>
      </c>
      <c r="D346" s="4" t="s">
        <v>2523</v>
      </c>
      <c r="E346" s="10">
        <v>76757</v>
      </c>
      <c r="F346" s="10">
        <v>85429</v>
      </c>
      <c r="G346" s="6">
        <v>38</v>
      </c>
      <c r="H346" s="4" t="s">
        <v>460</v>
      </c>
      <c r="I346" s="4" t="s">
        <v>460</v>
      </c>
      <c r="J346" s="4" t="s">
        <v>460</v>
      </c>
      <c r="K346" s="4" t="s">
        <v>460</v>
      </c>
      <c r="L346" s="4" t="s">
        <v>460</v>
      </c>
      <c r="M346" s="4" t="s">
        <v>460</v>
      </c>
      <c r="N346" s="4" t="s">
        <v>460</v>
      </c>
      <c r="O346" s="4" t="s">
        <v>460</v>
      </c>
      <c r="P346" s="4" t="s">
        <v>460</v>
      </c>
      <c r="Q346" s="4" t="s">
        <v>460</v>
      </c>
      <c r="R346" s="4" t="s">
        <v>460</v>
      </c>
      <c r="S346" s="4" t="s">
        <v>460</v>
      </c>
    </row>
    <row r="347" spans="1:19" ht="15" thickBot="1" x14ac:dyDescent="0.35">
      <c r="A347" s="4" t="s">
        <v>3322</v>
      </c>
      <c r="B347" s="3" t="s">
        <v>371</v>
      </c>
      <c r="C347" s="4" t="s">
        <v>334</v>
      </c>
      <c r="D347" s="4" t="s">
        <v>2523</v>
      </c>
      <c r="E347" s="10">
        <v>70500</v>
      </c>
      <c r="F347" s="10">
        <v>95900</v>
      </c>
      <c r="G347" s="6">
        <v>40</v>
      </c>
      <c r="H347" s="4" t="s">
        <v>460</v>
      </c>
      <c r="I347" s="4" t="s">
        <v>460</v>
      </c>
      <c r="J347" s="4" t="s">
        <v>460</v>
      </c>
      <c r="K347" s="4" t="s">
        <v>460</v>
      </c>
      <c r="L347" s="4" t="s">
        <v>460</v>
      </c>
      <c r="M347" s="4" t="s">
        <v>460</v>
      </c>
      <c r="N347" s="4" t="s">
        <v>460</v>
      </c>
      <c r="O347" s="4" t="s">
        <v>461</v>
      </c>
      <c r="P347" s="4" t="s">
        <v>460</v>
      </c>
      <c r="Q347" s="4" t="s">
        <v>460</v>
      </c>
      <c r="R347" s="4" t="s">
        <v>460</v>
      </c>
      <c r="S347" s="4" t="s">
        <v>460</v>
      </c>
    </row>
    <row r="348" spans="1:19" ht="15" thickBot="1" x14ac:dyDescent="0.35">
      <c r="A348" s="4" t="s">
        <v>3323</v>
      </c>
      <c r="B348" s="3" t="s">
        <v>372</v>
      </c>
      <c r="C348" s="4" t="s">
        <v>334</v>
      </c>
      <c r="D348" s="4" t="s">
        <v>2523</v>
      </c>
      <c r="E348" s="10">
        <v>65824</v>
      </c>
      <c r="F348" s="10">
        <v>78059</v>
      </c>
      <c r="G348" s="6">
        <v>45</v>
      </c>
      <c r="H348" s="4" t="s">
        <v>460</v>
      </c>
      <c r="I348" s="4" t="s">
        <v>460</v>
      </c>
      <c r="J348" s="4" t="s">
        <v>460</v>
      </c>
      <c r="K348" s="4" t="s">
        <v>460</v>
      </c>
      <c r="L348" s="4" t="s">
        <v>460</v>
      </c>
      <c r="M348" s="4" t="s">
        <v>460</v>
      </c>
      <c r="N348" s="4" t="s">
        <v>460</v>
      </c>
      <c r="O348" s="4" t="s">
        <v>460</v>
      </c>
      <c r="P348" s="4" t="s">
        <v>460</v>
      </c>
      <c r="Q348" s="4" t="s">
        <v>461</v>
      </c>
      <c r="R348" s="4" t="s">
        <v>460</v>
      </c>
      <c r="S348" s="4" t="s">
        <v>460</v>
      </c>
    </row>
    <row r="349" spans="1:19" ht="15" thickBot="1" x14ac:dyDescent="0.35">
      <c r="A349" s="4" t="s">
        <v>3324</v>
      </c>
      <c r="B349" s="3" t="s">
        <v>373</v>
      </c>
      <c r="C349" s="4" t="s">
        <v>334</v>
      </c>
      <c r="D349" s="4" t="s">
        <v>2523</v>
      </c>
      <c r="E349" s="595" t="s">
        <v>2557</v>
      </c>
      <c r="F349" s="595" t="s">
        <v>2557</v>
      </c>
      <c r="G349" s="595" t="s">
        <v>2557</v>
      </c>
      <c r="H349" s="595" t="s">
        <v>2557</v>
      </c>
      <c r="I349" s="595" t="s">
        <v>2557</v>
      </c>
      <c r="J349" s="595" t="s">
        <v>2557</v>
      </c>
      <c r="K349" s="595" t="s">
        <v>2557</v>
      </c>
      <c r="L349" s="595" t="s">
        <v>2557</v>
      </c>
      <c r="M349" s="595" t="s">
        <v>2557</v>
      </c>
      <c r="N349" s="595" t="s">
        <v>2557</v>
      </c>
      <c r="O349" s="595" t="s">
        <v>2557</v>
      </c>
      <c r="P349" s="595" t="s">
        <v>2557</v>
      </c>
      <c r="Q349" s="595" t="s">
        <v>2557</v>
      </c>
      <c r="R349" s="595" t="s">
        <v>2557</v>
      </c>
      <c r="S349" s="595" t="s">
        <v>2557</v>
      </c>
    </row>
    <row r="350" spans="1:19" ht="15" thickBot="1" x14ac:dyDescent="0.35">
      <c r="A350" s="4" t="s">
        <v>3325</v>
      </c>
      <c r="B350" s="3" t="s">
        <v>374</v>
      </c>
      <c r="C350" s="4" t="s">
        <v>334</v>
      </c>
      <c r="D350" s="4" t="s">
        <v>2523</v>
      </c>
      <c r="E350" s="10">
        <v>50000</v>
      </c>
      <c r="F350" s="10">
        <v>60000</v>
      </c>
      <c r="G350" s="6">
        <v>35</v>
      </c>
      <c r="H350" s="4" t="s">
        <v>460</v>
      </c>
      <c r="I350" s="4" t="s">
        <v>460</v>
      </c>
      <c r="J350" s="4" t="s">
        <v>460</v>
      </c>
      <c r="K350" s="4" t="s">
        <v>460</v>
      </c>
      <c r="L350" s="4" t="s">
        <v>460</v>
      </c>
      <c r="M350" s="4" t="s">
        <v>460</v>
      </c>
      <c r="N350" s="4" t="s">
        <v>460</v>
      </c>
      <c r="O350" s="4" t="s">
        <v>460</v>
      </c>
      <c r="P350" s="4" t="s">
        <v>460</v>
      </c>
      <c r="Q350" s="4" t="s">
        <v>461</v>
      </c>
      <c r="R350" s="4" t="s">
        <v>461</v>
      </c>
      <c r="S350" s="4" t="s">
        <v>461</v>
      </c>
    </row>
    <row r="351" spans="1:19" ht="15" thickBot="1" x14ac:dyDescent="0.35">
      <c r="A351" s="4" t="s">
        <v>3326</v>
      </c>
      <c r="B351" s="3" t="s">
        <v>375</v>
      </c>
      <c r="C351" s="4" t="s">
        <v>334</v>
      </c>
      <c r="D351" s="4" t="s">
        <v>2523</v>
      </c>
      <c r="E351" s="10">
        <v>82000</v>
      </c>
      <c r="F351" s="10">
        <v>87000</v>
      </c>
      <c r="G351" s="6">
        <v>40</v>
      </c>
      <c r="H351" s="4" t="s">
        <v>460</v>
      </c>
      <c r="I351" s="4" t="s">
        <v>460</v>
      </c>
      <c r="J351" s="4" t="s">
        <v>460</v>
      </c>
      <c r="K351" s="4" t="s">
        <v>460</v>
      </c>
      <c r="L351" s="4" t="s">
        <v>460</v>
      </c>
      <c r="M351" s="4" t="s">
        <v>460</v>
      </c>
      <c r="N351" s="4" t="s">
        <v>460</v>
      </c>
      <c r="O351" s="4" t="s">
        <v>460</v>
      </c>
      <c r="P351" s="4" t="s">
        <v>460</v>
      </c>
      <c r="Q351" s="4" t="s">
        <v>460</v>
      </c>
      <c r="R351" s="4" t="s">
        <v>460</v>
      </c>
      <c r="S351" s="4" t="s">
        <v>461</v>
      </c>
    </row>
    <row r="352" spans="1:19" ht="15" thickBot="1" x14ac:dyDescent="0.35">
      <c r="A352" s="4" t="s">
        <v>3327</v>
      </c>
      <c r="B352" s="3" t="s">
        <v>376</v>
      </c>
      <c r="C352" s="4" t="s">
        <v>334</v>
      </c>
      <c r="D352" s="4" t="s">
        <v>2523</v>
      </c>
      <c r="E352" s="10">
        <v>62000</v>
      </c>
      <c r="F352" s="10">
        <v>66000</v>
      </c>
      <c r="G352" s="6">
        <v>40</v>
      </c>
      <c r="H352" s="4" t="s">
        <v>460</v>
      </c>
      <c r="I352" s="4" t="s">
        <v>460</v>
      </c>
      <c r="J352" s="4" t="s">
        <v>461</v>
      </c>
      <c r="K352" s="4" t="s">
        <v>461</v>
      </c>
      <c r="L352" s="4" t="s">
        <v>461</v>
      </c>
      <c r="M352" s="4" t="s">
        <v>460</v>
      </c>
      <c r="N352" s="4" t="s">
        <v>460</v>
      </c>
      <c r="O352" s="4" t="s">
        <v>461</v>
      </c>
      <c r="P352" s="4" t="s">
        <v>460</v>
      </c>
      <c r="Q352" s="4" t="s">
        <v>461</v>
      </c>
      <c r="R352" s="4" t="s">
        <v>461</v>
      </c>
      <c r="S352" s="4" t="s">
        <v>461</v>
      </c>
    </row>
    <row r="353" spans="1:19" ht="15" thickBot="1" x14ac:dyDescent="0.35">
      <c r="A353" s="4" t="s">
        <v>3328</v>
      </c>
      <c r="B353" s="127" t="s">
        <v>2571</v>
      </c>
      <c r="C353" s="511"/>
      <c r="D353" s="592"/>
      <c r="E353" s="514" t="s">
        <v>2573</v>
      </c>
      <c r="F353" s="514"/>
      <c r="G353" s="510"/>
      <c r="H353" s="593">
        <v>1</v>
      </c>
      <c r="I353" s="593">
        <v>0.94871794871794868</v>
      </c>
      <c r="J353" s="593">
        <v>0.79487179487179482</v>
      </c>
      <c r="K353" s="593">
        <v>0.87179487179487181</v>
      </c>
      <c r="L353" s="593">
        <v>0.82051282051282048</v>
      </c>
      <c r="M353" s="593">
        <v>1</v>
      </c>
      <c r="N353" s="593">
        <v>1</v>
      </c>
      <c r="O353" s="593">
        <v>0.79487179487179482</v>
      </c>
      <c r="P353" s="593">
        <v>1</v>
      </c>
      <c r="Q353" s="593">
        <v>0.66666666666666663</v>
      </c>
      <c r="R353" s="593">
        <v>0.71794871794871795</v>
      </c>
      <c r="S353" s="594">
        <v>0.47368421052631576</v>
      </c>
    </row>
    <row r="354" spans="1:19" ht="15" thickBot="1" x14ac:dyDescent="0.35">
      <c r="A354" s="4" t="s">
        <v>3329</v>
      </c>
      <c r="B354" s="596"/>
      <c r="C354" s="562"/>
      <c r="D354" s="562"/>
      <c r="E354" s="591"/>
      <c r="F354" s="591"/>
      <c r="G354" s="563"/>
      <c r="H354" s="562"/>
      <c r="I354" s="562"/>
      <c r="J354" s="562"/>
      <c r="K354" s="562"/>
      <c r="L354" s="562"/>
      <c r="M354" s="562"/>
      <c r="N354" s="562"/>
      <c r="O354" s="562"/>
      <c r="P354" s="562"/>
      <c r="Q354" s="562"/>
      <c r="R354" s="562"/>
      <c r="S354" s="562"/>
    </row>
    <row r="355" spans="1:19" ht="15" thickBot="1" x14ac:dyDescent="0.35">
      <c r="A355" s="4" t="s">
        <v>3330</v>
      </c>
      <c r="B355" s="3" t="s">
        <v>377</v>
      </c>
      <c r="C355" s="4" t="s">
        <v>378</v>
      </c>
      <c r="D355" s="4" t="s">
        <v>2523</v>
      </c>
      <c r="E355" s="10">
        <v>117800</v>
      </c>
      <c r="F355" s="10">
        <v>168520</v>
      </c>
      <c r="G355" s="6">
        <v>50</v>
      </c>
      <c r="H355" s="4" t="s">
        <v>460</v>
      </c>
      <c r="I355" s="4" t="s">
        <v>460</v>
      </c>
      <c r="J355" s="4" t="s">
        <v>460</v>
      </c>
      <c r="K355" s="4" t="s">
        <v>460</v>
      </c>
      <c r="L355" s="4" t="s">
        <v>461</v>
      </c>
      <c r="M355" s="4" t="s">
        <v>460</v>
      </c>
      <c r="N355" s="4" t="s">
        <v>460</v>
      </c>
      <c r="O355" s="4" t="s">
        <v>461</v>
      </c>
      <c r="P355" s="4" t="s">
        <v>460</v>
      </c>
      <c r="Q355" s="4" t="s">
        <v>460</v>
      </c>
      <c r="R355" s="4" t="s">
        <v>460</v>
      </c>
      <c r="S355" s="4" t="s">
        <v>461</v>
      </c>
    </row>
    <row r="356" spans="1:19" ht="15" thickBot="1" x14ac:dyDescent="0.35">
      <c r="A356" s="4" t="s">
        <v>3331</v>
      </c>
      <c r="B356" s="3" t="s">
        <v>379</v>
      </c>
      <c r="C356" s="4" t="s">
        <v>378</v>
      </c>
      <c r="D356" s="4" t="s">
        <v>2523</v>
      </c>
      <c r="E356" s="10">
        <v>77649</v>
      </c>
      <c r="F356" s="10">
        <v>88071</v>
      </c>
      <c r="G356" s="6">
        <v>40</v>
      </c>
      <c r="H356" s="4" t="s">
        <v>460</v>
      </c>
      <c r="I356" s="4" t="s">
        <v>460</v>
      </c>
      <c r="J356" s="4" t="s">
        <v>461</v>
      </c>
      <c r="K356" s="4" t="s">
        <v>460</v>
      </c>
      <c r="L356" s="4" t="s">
        <v>460</v>
      </c>
      <c r="M356" s="4" t="s">
        <v>460</v>
      </c>
      <c r="N356" s="4" t="s">
        <v>460</v>
      </c>
      <c r="O356" s="4" t="s">
        <v>460</v>
      </c>
      <c r="P356" s="4" t="s">
        <v>460</v>
      </c>
      <c r="Q356" s="4" t="s">
        <v>460</v>
      </c>
      <c r="R356" s="4" t="s">
        <v>461</v>
      </c>
      <c r="S356" s="4" t="s">
        <v>461</v>
      </c>
    </row>
    <row r="357" spans="1:19" ht="15" thickBot="1" x14ac:dyDescent="0.35">
      <c r="B357" s="3" t="s">
        <v>380</v>
      </c>
      <c r="C357" s="4" t="s">
        <v>378</v>
      </c>
      <c r="D357" s="4" t="s">
        <v>2523</v>
      </c>
      <c r="E357" s="10">
        <v>81900</v>
      </c>
      <c r="F357" s="10">
        <v>126900</v>
      </c>
      <c r="G357" s="6">
        <v>37</v>
      </c>
      <c r="H357" s="4" t="s">
        <v>460</v>
      </c>
      <c r="I357" s="4" t="s">
        <v>460</v>
      </c>
      <c r="J357" s="4" t="s">
        <v>460</v>
      </c>
      <c r="K357" s="4" t="s">
        <v>460</v>
      </c>
      <c r="L357" s="4" t="s">
        <v>460</v>
      </c>
      <c r="M357" s="4" t="s">
        <v>460</v>
      </c>
      <c r="N357" s="4" t="s">
        <v>460</v>
      </c>
      <c r="O357" s="4" t="s">
        <v>460</v>
      </c>
      <c r="P357" s="4" t="s">
        <v>460</v>
      </c>
      <c r="Q357" s="4" t="s">
        <v>460</v>
      </c>
      <c r="R357" s="4" t="s">
        <v>460</v>
      </c>
      <c r="S357" s="4" t="s">
        <v>461</v>
      </c>
    </row>
    <row r="358" spans="1:19" ht="15" thickBot="1" x14ac:dyDescent="0.35">
      <c r="B358" s="3" t="s">
        <v>381</v>
      </c>
      <c r="C358" s="4" t="s">
        <v>378</v>
      </c>
      <c r="D358" s="4" t="s">
        <v>2523</v>
      </c>
      <c r="E358" s="10">
        <v>110344</v>
      </c>
      <c r="F358" s="10">
        <v>110344</v>
      </c>
      <c r="G358" s="6">
        <v>40</v>
      </c>
      <c r="H358" s="4" t="s">
        <v>460</v>
      </c>
      <c r="I358" s="4" t="s">
        <v>460</v>
      </c>
      <c r="J358" s="4" t="s">
        <v>460</v>
      </c>
      <c r="K358" s="4" t="s">
        <v>460</v>
      </c>
      <c r="L358" s="4" t="s">
        <v>460</v>
      </c>
      <c r="M358" s="4" t="s">
        <v>460</v>
      </c>
      <c r="N358" s="4" t="s">
        <v>460</v>
      </c>
      <c r="O358" s="4" t="s">
        <v>460</v>
      </c>
      <c r="P358" s="4" t="s">
        <v>460</v>
      </c>
      <c r="Q358" s="4" t="s">
        <v>460</v>
      </c>
      <c r="R358" s="4" t="s">
        <v>460</v>
      </c>
      <c r="S358" s="4" t="s">
        <v>461</v>
      </c>
    </row>
    <row r="359" spans="1:19" ht="15" thickBot="1" x14ac:dyDescent="0.35">
      <c r="B359" s="3" t="s">
        <v>382</v>
      </c>
      <c r="C359" s="4" t="s">
        <v>378</v>
      </c>
      <c r="D359" s="4" t="s">
        <v>2523</v>
      </c>
      <c r="E359" s="10">
        <v>61006</v>
      </c>
      <c r="F359" s="10">
        <v>65000</v>
      </c>
      <c r="G359" s="6">
        <v>40</v>
      </c>
      <c r="H359" s="4" t="s">
        <v>460</v>
      </c>
      <c r="I359" s="4" t="s">
        <v>460</v>
      </c>
      <c r="J359" s="4" t="s">
        <v>460</v>
      </c>
      <c r="K359" s="4" t="s">
        <v>460</v>
      </c>
      <c r="L359" s="4" t="s">
        <v>460</v>
      </c>
      <c r="M359" s="4" t="s">
        <v>460</v>
      </c>
      <c r="N359" s="4" t="s">
        <v>460</v>
      </c>
      <c r="O359" s="4" t="s">
        <v>460</v>
      </c>
      <c r="P359" s="4" t="s">
        <v>460</v>
      </c>
      <c r="Q359" s="4" t="s">
        <v>460</v>
      </c>
      <c r="R359" s="4" t="s">
        <v>461</v>
      </c>
      <c r="S359" s="4" t="s">
        <v>461</v>
      </c>
    </row>
    <row r="360" spans="1:19" ht="15" thickBot="1" x14ac:dyDescent="0.35">
      <c r="A360" s="4" t="s">
        <v>3245</v>
      </c>
      <c r="B360" s="3" t="s">
        <v>383</v>
      </c>
      <c r="C360" s="4" t="s">
        <v>378</v>
      </c>
      <c r="D360" s="4" t="s">
        <v>2523</v>
      </c>
      <c r="E360" s="10">
        <v>95526</v>
      </c>
      <c r="F360" s="10">
        <v>119299</v>
      </c>
      <c r="G360" s="6">
        <v>45</v>
      </c>
      <c r="H360" s="4" t="s">
        <v>460</v>
      </c>
      <c r="I360" s="4" t="s">
        <v>460</v>
      </c>
      <c r="J360" s="4" t="s">
        <v>460</v>
      </c>
      <c r="K360" s="4" t="s">
        <v>461</v>
      </c>
      <c r="L360" s="4" t="s">
        <v>460</v>
      </c>
      <c r="M360" s="4" t="s">
        <v>460</v>
      </c>
      <c r="N360" s="4" t="s">
        <v>460</v>
      </c>
      <c r="O360" s="4" t="s">
        <v>461</v>
      </c>
      <c r="P360" s="4" t="s">
        <v>460</v>
      </c>
      <c r="Q360" s="4" t="s">
        <v>460</v>
      </c>
      <c r="R360" s="4" t="s">
        <v>460</v>
      </c>
      <c r="S360" s="4" t="s">
        <v>461</v>
      </c>
    </row>
    <row r="361" spans="1:19" ht="15" thickBot="1" x14ac:dyDescent="0.35">
      <c r="A361" s="4" t="s">
        <v>3246</v>
      </c>
      <c r="B361" s="3" t="s">
        <v>384</v>
      </c>
      <c r="C361" s="4" t="s">
        <v>378</v>
      </c>
      <c r="D361" s="4" t="s">
        <v>2523</v>
      </c>
      <c r="E361" s="10">
        <v>55000</v>
      </c>
      <c r="F361" s="10">
        <v>68000</v>
      </c>
      <c r="G361" s="6">
        <v>45</v>
      </c>
      <c r="H361" s="4" t="s">
        <v>460</v>
      </c>
      <c r="I361" s="4" t="s">
        <v>460</v>
      </c>
      <c r="J361" s="4" t="s">
        <v>460</v>
      </c>
      <c r="K361" s="4" t="s">
        <v>460</v>
      </c>
      <c r="L361" s="4" t="s">
        <v>460</v>
      </c>
      <c r="M361" s="4" t="s">
        <v>460</v>
      </c>
      <c r="N361" s="4" t="s">
        <v>460</v>
      </c>
      <c r="O361" s="4" t="s">
        <v>460</v>
      </c>
      <c r="P361" s="4" t="s">
        <v>460</v>
      </c>
      <c r="Q361" s="4" t="s">
        <v>460</v>
      </c>
      <c r="R361" s="4" t="s">
        <v>460</v>
      </c>
      <c r="S361" s="4" t="s">
        <v>460</v>
      </c>
    </row>
    <row r="362" spans="1:19" ht="15" thickBot="1" x14ac:dyDescent="0.35">
      <c r="A362" s="4" t="s">
        <v>3247</v>
      </c>
      <c r="B362" s="3" t="s">
        <v>385</v>
      </c>
      <c r="C362" s="4" t="s">
        <v>378</v>
      </c>
      <c r="D362" s="4" t="s">
        <v>2523</v>
      </c>
      <c r="E362" s="10">
        <v>78135</v>
      </c>
      <c r="F362" s="10">
        <v>93799</v>
      </c>
      <c r="G362" s="6">
        <v>40</v>
      </c>
      <c r="H362" s="4" t="s">
        <v>460</v>
      </c>
      <c r="I362" s="4" t="s">
        <v>460</v>
      </c>
      <c r="J362" s="4" t="s">
        <v>460</v>
      </c>
      <c r="K362" s="4" t="s">
        <v>460</v>
      </c>
      <c r="L362" s="4" t="s">
        <v>460</v>
      </c>
      <c r="M362" s="4" t="s">
        <v>460</v>
      </c>
      <c r="N362" s="4" t="s">
        <v>460</v>
      </c>
      <c r="O362" s="4" t="s">
        <v>460</v>
      </c>
      <c r="P362" s="4" t="s">
        <v>460</v>
      </c>
      <c r="Q362" s="4" t="s">
        <v>460</v>
      </c>
      <c r="R362" s="4" t="s">
        <v>461</v>
      </c>
      <c r="S362" s="4" t="s">
        <v>460</v>
      </c>
    </row>
    <row r="363" spans="1:19" ht="15" thickBot="1" x14ac:dyDescent="0.35">
      <c r="A363" s="4" t="s">
        <v>3248</v>
      </c>
      <c r="B363" s="3" t="s">
        <v>386</v>
      </c>
      <c r="C363" s="4" t="s">
        <v>378</v>
      </c>
      <c r="D363" s="4" t="s">
        <v>2523</v>
      </c>
      <c r="E363" s="10">
        <v>118800</v>
      </c>
      <c r="F363" s="10">
        <v>174200</v>
      </c>
      <c r="G363" s="6">
        <v>40</v>
      </c>
      <c r="H363" s="4" t="s">
        <v>460</v>
      </c>
      <c r="I363" s="4" t="s">
        <v>460</v>
      </c>
      <c r="J363" s="4" t="s">
        <v>460</v>
      </c>
      <c r="K363" s="4" t="s">
        <v>460</v>
      </c>
      <c r="L363" s="4" t="s">
        <v>460</v>
      </c>
      <c r="M363" s="4" t="s">
        <v>460</v>
      </c>
      <c r="N363" s="4" t="s">
        <v>460</v>
      </c>
      <c r="O363" s="4" t="s">
        <v>460</v>
      </c>
      <c r="P363" s="4" t="s">
        <v>460</v>
      </c>
      <c r="Q363" s="4" t="s">
        <v>461</v>
      </c>
      <c r="R363" s="4" t="s">
        <v>461</v>
      </c>
      <c r="S363" s="4" t="s">
        <v>460</v>
      </c>
    </row>
    <row r="364" spans="1:19" ht="15" thickBot="1" x14ac:dyDescent="0.35">
      <c r="A364" s="4" t="s">
        <v>3249</v>
      </c>
      <c r="B364" s="3" t="s">
        <v>387</v>
      </c>
      <c r="C364" s="4" t="s">
        <v>378</v>
      </c>
      <c r="D364" s="4" t="s">
        <v>2523</v>
      </c>
      <c r="E364" s="10">
        <v>84000</v>
      </c>
      <c r="F364" s="10">
        <v>108000</v>
      </c>
      <c r="G364" s="6">
        <v>40</v>
      </c>
      <c r="H364" s="4" t="s">
        <v>460</v>
      </c>
      <c r="I364" s="4" t="s">
        <v>461</v>
      </c>
      <c r="J364" s="4" t="s">
        <v>461</v>
      </c>
      <c r="K364" s="4" t="s">
        <v>460</v>
      </c>
      <c r="L364" s="4" t="s">
        <v>461</v>
      </c>
      <c r="M364" s="4" t="s">
        <v>460</v>
      </c>
      <c r="N364" s="4" t="s">
        <v>460</v>
      </c>
      <c r="O364" s="4" t="s">
        <v>460</v>
      </c>
      <c r="P364" s="4" t="s">
        <v>460</v>
      </c>
      <c r="Q364" s="4" t="s">
        <v>460</v>
      </c>
      <c r="R364" s="4" t="s">
        <v>460</v>
      </c>
      <c r="S364" s="4" t="s">
        <v>461</v>
      </c>
    </row>
    <row r="365" spans="1:19" ht="15" thickBot="1" x14ac:dyDescent="0.35">
      <c r="A365" s="4" t="s">
        <v>3250</v>
      </c>
      <c r="B365" s="3" t="s">
        <v>388</v>
      </c>
      <c r="C365" s="4" t="s">
        <v>378</v>
      </c>
      <c r="D365" s="4" t="s">
        <v>2523</v>
      </c>
      <c r="E365" s="10">
        <v>91219</v>
      </c>
      <c r="F365" s="10">
        <v>106224</v>
      </c>
      <c r="G365" s="6">
        <v>45</v>
      </c>
      <c r="H365" s="4" t="s">
        <v>460</v>
      </c>
      <c r="I365" s="4" t="s">
        <v>460</v>
      </c>
      <c r="J365" s="4" t="s">
        <v>460</v>
      </c>
      <c r="K365" s="4" t="s">
        <v>460</v>
      </c>
      <c r="L365" s="4" t="s">
        <v>460</v>
      </c>
      <c r="M365" s="4" t="s">
        <v>460</v>
      </c>
      <c r="N365" s="4" t="s">
        <v>460</v>
      </c>
      <c r="O365" s="4" t="s">
        <v>461</v>
      </c>
      <c r="P365" s="4" t="s">
        <v>460</v>
      </c>
      <c r="Q365" s="4" t="s">
        <v>460</v>
      </c>
      <c r="R365" s="4" t="s">
        <v>460</v>
      </c>
      <c r="S365" s="4" t="s">
        <v>460</v>
      </c>
    </row>
    <row r="366" spans="1:19" ht="15" thickBot="1" x14ac:dyDescent="0.35">
      <c r="A366" s="4" t="s">
        <v>3251</v>
      </c>
      <c r="B366" s="3" t="s">
        <v>389</v>
      </c>
      <c r="C366" s="4" t="s">
        <v>378</v>
      </c>
      <c r="D366" s="4" t="s">
        <v>2523</v>
      </c>
      <c r="E366" s="10">
        <v>89000</v>
      </c>
      <c r="F366" s="10">
        <v>105519</v>
      </c>
      <c r="G366" s="6">
        <v>40</v>
      </c>
      <c r="H366" s="4" t="s">
        <v>460</v>
      </c>
      <c r="I366" s="4" t="s">
        <v>460</v>
      </c>
      <c r="J366" s="4" t="s">
        <v>460</v>
      </c>
      <c r="K366" s="4" t="s">
        <v>460</v>
      </c>
      <c r="L366" s="4" t="s">
        <v>460</v>
      </c>
      <c r="M366" s="4" t="s">
        <v>460</v>
      </c>
      <c r="N366" s="4" t="s">
        <v>460</v>
      </c>
      <c r="O366" s="4" t="s">
        <v>461</v>
      </c>
      <c r="P366" s="4" t="s">
        <v>460</v>
      </c>
      <c r="Q366" s="4" t="s">
        <v>460</v>
      </c>
      <c r="R366" s="4" t="s">
        <v>460</v>
      </c>
      <c r="S366" s="4" t="s">
        <v>461</v>
      </c>
    </row>
    <row r="367" spans="1:19" ht="15" thickBot="1" x14ac:dyDescent="0.35">
      <c r="A367" s="4" t="s">
        <v>3252</v>
      </c>
      <c r="B367" s="3" t="s">
        <v>390</v>
      </c>
      <c r="C367" s="4" t="s">
        <v>378</v>
      </c>
      <c r="D367" s="4" t="s">
        <v>2523</v>
      </c>
      <c r="E367" s="10">
        <v>88000</v>
      </c>
      <c r="F367" s="10">
        <v>114000</v>
      </c>
      <c r="G367" s="595" t="s">
        <v>2557</v>
      </c>
      <c r="H367" s="4" t="s">
        <v>460</v>
      </c>
      <c r="I367" s="4" t="s">
        <v>460</v>
      </c>
      <c r="J367" s="4" t="s">
        <v>460</v>
      </c>
      <c r="K367" s="4" t="s">
        <v>460</v>
      </c>
      <c r="L367" s="4" t="s">
        <v>460</v>
      </c>
      <c r="M367" s="4" t="s">
        <v>460</v>
      </c>
      <c r="N367" s="4" t="s">
        <v>460</v>
      </c>
      <c r="O367" s="4" t="s">
        <v>460</v>
      </c>
      <c r="P367" s="4" t="s">
        <v>460</v>
      </c>
      <c r="Q367" s="4" t="s">
        <v>460</v>
      </c>
      <c r="R367" s="4" t="s">
        <v>461</v>
      </c>
      <c r="S367" s="4" t="s">
        <v>460</v>
      </c>
    </row>
    <row r="368" spans="1:19" ht="15" thickBot="1" x14ac:dyDescent="0.35">
      <c r="A368" s="4" t="s">
        <v>3253</v>
      </c>
      <c r="B368" s="3" t="s">
        <v>391</v>
      </c>
      <c r="C368" s="4" t="s">
        <v>378</v>
      </c>
      <c r="D368" s="4" t="s">
        <v>2523</v>
      </c>
      <c r="E368" s="10">
        <v>102259</v>
      </c>
      <c r="F368" s="10">
        <v>130511</v>
      </c>
      <c r="G368" s="6">
        <v>40</v>
      </c>
      <c r="H368" s="4" t="s">
        <v>460</v>
      </c>
      <c r="I368" s="4" t="s">
        <v>460</v>
      </c>
      <c r="J368" s="4" t="s">
        <v>460</v>
      </c>
      <c r="K368" s="4" t="s">
        <v>460</v>
      </c>
      <c r="L368" s="4" t="s">
        <v>460</v>
      </c>
      <c r="M368" s="4" t="s">
        <v>460</v>
      </c>
      <c r="N368" s="4" t="s">
        <v>460</v>
      </c>
      <c r="O368" s="4" t="s">
        <v>460</v>
      </c>
      <c r="P368" s="4" t="s">
        <v>460</v>
      </c>
      <c r="Q368" s="4" t="s">
        <v>460</v>
      </c>
      <c r="R368" s="4" t="s">
        <v>460</v>
      </c>
      <c r="S368" s="4" t="s">
        <v>461</v>
      </c>
    </row>
    <row r="369" spans="1:19" ht="15" thickBot="1" x14ac:dyDescent="0.35">
      <c r="A369" s="4" t="s">
        <v>3254</v>
      </c>
      <c r="B369" s="3" t="s">
        <v>392</v>
      </c>
      <c r="C369" s="4" t="s">
        <v>378</v>
      </c>
      <c r="D369" s="4" t="s">
        <v>2523</v>
      </c>
      <c r="E369" s="10">
        <v>65000</v>
      </c>
      <c r="F369" s="10">
        <v>80000</v>
      </c>
      <c r="G369" s="6">
        <v>40</v>
      </c>
      <c r="H369" s="4" t="s">
        <v>460</v>
      </c>
      <c r="I369" s="4" t="s">
        <v>460</v>
      </c>
      <c r="J369" s="4" t="s">
        <v>460</v>
      </c>
      <c r="K369" s="4" t="s">
        <v>460</v>
      </c>
      <c r="L369" s="4" t="s">
        <v>460</v>
      </c>
      <c r="M369" s="4" t="s">
        <v>460</v>
      </c>
      <c r="N369" s="4" t="s">
        <v>460</v>
      </c>
      <c r="O369" s="4" t="s">
        <v>460</v>
      </c>
      <c r="P369" s="4" t="s">
        <v>460</v>
      </c>
      <c r="Q369" s="4" t="s">
        <v>460</v>
      </c>
      <c r="R369" s="4" t="s">
        <v>460</v>
      </c>
      <c r="S369" s="4" t="s">
        <v>461</v>
      </c>
    </row>
    <row r="370" spans="1:19" ht="15" thickBot="1" x14ac:dyDescent="0.35">
      <c r="A370" s="4" t="s">
        <v>3255</v>
      </c>
      <c r="B370" s="3" t="s">
        <v>393</v>
      </c>
      <c r="C370" s="4" t="s">
        <v>378</v>
      </c>
      <c r="D370" s="4" t="s">
        <v>2523</v>
      </c>
      <c r="E370" s="10">
        <v>80000</v>
      </c>
      <c r="F370" s="10">
        <v>94322</v>
      </c>
      <c r="G370" s="6">
        <v>52</v>
      </c>
      <c r="H370" s="4" t="s">
        <v>460</v>
      </c>
      <c r="I370" s="4" t="s">
        <v>460</v>
      </c>
      <c r="J370" s="4" t="s">
        <v>461</v>
      </c>
      <c r="K370" s="4" t="s">
        <v>460</v>
      </c>
      <c r="L370" s="4" t="s">
        <v>460</v>
      </c>
      <c r="M370" s="4" t="s">
        <v>460</v>
      </c>
      <c r="N370" s="4" t="s">
        <v>460</v>
      </c>
      <c r="O370" s="4" t="s">
        <v>460</v>
      </c>
      <c r="P370" s="4" t="s">
        <v>460</v>
      </c>
      <c r="Q370" s="4" t="s">
        <v>460</v>
      </c>
      <c r="R370" s="4" t="s">
        <v>460</v>
      </c>
      <c r="S370" s="4" t="s">
        <v>460</v>
      </c>
    </row>
    <row r="371" spans="1:19" ht="15" thickBot="1" x14ac:dyDescent="0.35">
      <c r="A371" s="4" t="s">
        <v>3256</v>
      </c>
      <c r="B371" s="3" t="s">
        <v>394</v>
      </c>
      <c r="C371" s="4" t="s">
        <v>378</v>
      </c>
      <c r="D371" s="4" t="s">
        <v>2523</v>
      </c>
      <c r="E371" s="10">
        <v>52021</v>
      </c>
      <c r="F371" s="10">
        <v>83242</v>
      </c>
      <c r="G371" s="6">
        <v>40</v>
      </c>
      <c r="H371" s="4" t="s">
        <v>460</v>
      </c>
      <c r="I371" s="4" t="s">
        <v>461</v>
      </c>
      <c r="J371" s="4" t="s">
        <v>461</v>
      </c>
      <c r="K371" s="4" t="s">
        <v>460</v>
      </c>
      <c r="L371" s="4" t="s">
        <v>460</v>
      </c>
      <c r="M371" s="4" t="s">
        <v>460</v>
      </c>
      <c r="N371" s="4" t="s">
        <v>460</v>
      </c>
      <c r="O371" s="4" t="s">
        <v>461</v>
      </c>
      <c r="P371" s="4" t="s">
        <v>460</v>
      </c>
      <c r="Q371" s="4" t="s">
        <v>460</v>
      </c>
      <c r="R371" s="4" t="s">
        <v>461</v>
      </c>
      <c r="S371" s="4" t="s">
        <v>461</v>
      </c>
    </row>
    <row r="372" spans="1:19" ht="15" thickBot="1" x14ac:dyDescent="0.35">
      <c r="A372" s="4" t="s">
        <v>3257</v>
      </c>
      <c r="B372" s="3" t="s">
        <v>395</v>
      </c>
      <c r="C372" s="4" t="s">
        <v>378</v>
      </c>
      <c r="D372" s="4" t="s">
        <v>2523</v>
      </c>
      <c r="E372" s="10">
        <v>115000</v>
      </c>
      <c r="F372" s="10">
        <v>135000</v>
      </c>
      <c r="G372" s="6">
        <v>40</v>
      </c>
      <c r="H372" s="4" t="s">
        <v>460</v>
      </c>
      <c r="I372" s="4" t="s">
        <v>460</v>
      </c>
      <c r="J372" s="4" t="s">
        <v>460</v>
      </c>
      <c r="K372" s="4" t="s">
        <v>460</v>
      </c>
      <c r="L372" s="4" t="s">
        <v>460</v>
      </c>
      <c r="M372" s="4" t="s">
        <v>460</v>
      </c>
      <c r="N372" s="4" t="s">
        <v>460</v>
      </c>
      <c r="O372" s="4" t="s">
        <v>460</v>
      </c>
      <c r="P372" s="4" t="s">
        <v>460</v>
      </c>
      <c r="Q372" s="4" t="s">
        <v>460</v>
      </c>
      <c r="R372" s="4" t="s">
        <v>460</v>
      </c>
      <c r="S372" s="4" t="s">
        <v>461</v>
      </c>
    </row>
    <row r="373" spans="1:19" ht="15" thickBot="1" x14ac:dyDescent="0.35">
      <c r="A373" s="4" t="s">
        <v>3258</v>
      </c>
      <c r="B373" s="3" t="s">
        <v>396</v>
      </c>
      <c r="C373" s="4" t="s">
        <v>378</v>
      </c>
      <c r="D373" s="4" t="s">
        <v>2523</v>
      </c>
      <c r="E373" s="10">
        <v>129487</v>
      </c>
      <c r="F373" s="10">
        <v>129487</v>
      </c>
      <c r="G373" s="6">
        <v>40</v>
      </c>
      <c r="H373" s="4" t="s">
        <v>460</v>
      </c>
      <c r="I373" s="4" t="s">
        <v>460</v>
      </c>
      <c r="J373" s="4" t="s">
        <v>460</v>
      </c>
      <c r="K373" s="4" t="s">
        <v>460</v>
      </c>
      <c r="L373" s="4" t="s">
        <v>460</v>
      </c>
      <c r="M373" s="4" t="s">
        <v>460</v>
      </c>
      <c r="N373" s="4" t="s">
        <v>460</v>
      </c>
      <c r="O373" s="4" t="s">
        <v>460</v>
      </c>
      <c r="P373" s="4" t="s">
        <v>460</v>
      </c>
      <c r="Q373" s="4" t="s">
        <v>461</v>
      </c>
      <c r="R373" s="4" t="s">
        <v>460</v>
      </c>
      <c r="S373" s="4" t="s">
        <v>461</v>
      </c>
    </row>
    <row r="374" spans="1:19" ht="15" thickBot="1" x14ac:dyDescent="0.35">
      <c r="A374" s="4" t="s">
        <v>3259</v>
      </c>
      <c r="B374" s="3" t="s">
        <v>397</v>
      </c>
      <c r="C374" s="4" t="s">
        <v>378</v>
      </c>
      <c r="D374" s="4" t="s">
        <v>2523</v>
      </c>
      <c r="E374" s="10">
        <v>105000</v>
      </c>
      <c r="F374" s="10">
        <v>135000</v>
      </c>
      <c r="G374" s="6">
        <v>50</v>
      </c>
      <c r="H374" s="595" t="s">
        <v>2557</v>
      </c>
      <c r="I374" s="595" t="s">
        <v>2557</v>
      </c>
      <c r="J374" s="595" t="s">
        <v>2557</v>
      </c>
      <c r="K374" s="595" t="s">
        <v>2557</v>
      </c>
      <c r="L374" s="595" t="s">
        <v>2557</v>
      </c>
      <c r="M374" s="595" t="s">
        <v>2557</v>
      </c>
      <c r="N374" s="595" t="s">
        <v>2557</v>
      </c>
      <c r="O374" s="595" t="s">
        <v>2557</v>
      </c>
      <c r="P374" s="595" t="s">
        <v>2557</v>
      </c>
      <c r="Q374" s="595" t="s">
        <v>2557</v>
      </c>
      <c r="R374" s="595" t="s">
        <v>2557</v>
      </c>
      <c r="S374" s="595" t="s">
        <v>2557</v>
      </c>
    </row>
    <row r="375" spans="1:19" ht="15" thickBot="1" x14ac:dyDescent="0.35">
      <c r="A375" s="4" t="s">
        <v>3260</v>
      </c>
      <c r="B375" s="3" t="s">
        <v>398</v>
      </c>
      <c r="C375" s="4" t="s">
        <v>378</v>
      </c>
      <c r="D375" s="4" t="s">
        <v>2523</v>
      </c>
      <c r="E375" s="10">
        <v>61337</v>
      </c>
      <c r="F375" s="10">
        <v>74624</v>
      </c>
      <c r="G375" s="6">
        <v>40</v>
      </c>
      <c r="H375" s="4" t="s">
        <v>460</v>
      </c>
      <c r="I375" s="4" t="s">
        <v>460</v>
      </c>
      <c r="J375" s="4" t="s">
        <v>460</v>
      </c>
      <c r="K375" s="4" t="s">
        <v>460</v>
      </c>
      <c r="L375" s="4" t="s">
        <v>460</v>
      </c>
      <c r="M375" s="4" t="s">
        <v>460</v>
      </c>
      <c r="N375" s="4" t="s">
        <v>460</v>
      </c>
      <c r="O375" s="4" t="s">
        <v>460</v>
      </c>
      <c r="P375" s="4" t="s">
        <v>460</v>
      </c>
      <c r="Q375" s="4" t="s">
        <v>460</v>
      </c>
      <c r="R375" s="4" t="s">
        <v>460</v>
      </c>
      <c r="S375" s="4" t="s">
        <v>461</v>
      </c>
    </row>
    <row r="376" spans="1:19" ht="15" thickBot="1" x14ac:dyDescent="0.35">
      <c r="A376" s="4" t="s">
        <v>3261</v>
      </c>
      <c r="B376" s="3" t="s">
        <v>399</v>
      </c>
      <c r="C376" s="4" t="s">
        <v>378</v>
      </c>
      <c r="D376" s="4" t="s">
        <v>2523</v>
      </c>
      <c r="E376" s="10">
        <v>79372</v>
      </c>
      <c r="F376" s="10">
        <v>92580</v>
      </c>
      <c r="G376" s="6">
        <v>40</v>
      </c>
      <c r="H376" s="4" t="s">
        <v>460</v>
      </c>
      <c r="I376" s="4" t="s">
        <v>460</v>
      </c>
      <c r="J376" s="4" t="s">
        <v>460</v>
      </c>
      <c r="K376" s="4" t="s">
        <v>460</v>
      </c>
      <c r="L376" s="4" t="s">
        <v>460</v>
      </c>
      <c r="M376" s="4" t="s">
        <v>460</v>
      </c>
      <c r="N376" s="4" t="s">
        <v>460</v>
      </c>
      <c r="O376" s="4" t="s">
        <v>460</v>
      </c>
      <c r="P376" s="4" t="s">
        <v>460</v>
      </c>
      <c r="Q376" s="4" t="s">
        <v>460</v>
      </c>
      <c r="R376" s="4" t="s">
        <v>460</v>
      </c>
      <c r="S376" s="4" t="s">
        <v>460</v>
      </c>
    </row>
    <row r="377" spans="1:19" ht="15" thickBot="1" x14ac:dyDescent="0.35">
      <c r="A377" s="4" t="s">
        <v>3262</v>
      </c>
      <c r="B377" s="3" t="s">
        <v>400</v>
      </c>
      <c r="C377" s="4" t="s">
        <v>378</v>
      </c>
      <c r="D377" s="4" t="s">
        <v>2523</v>
      </c>
      <c r="E377" s="10">
        <v>98820</v>
      </c>
      <c r="F377" s="10">
        <v>98820</v>
      </c>
      <c r="G377" s="6">
        <v>40</v>
      </c>
      <c r="H377" s="4" t="s">
        <v>460</v>
      </c>
      <c r="I377" s="4" t="s">
        <v>460</v>
      </c>
      <c r="J377" s="4" t="s">
        <v>460</v>
      </c>
      <c r="K377" s="4" t="s">
        <v>460</v>
      </c>
      <c r="L377" s="4" t="s">
        <v>460</v>
      </c>
      <c r="M377" s="4" t="s">
        <v>460</v>
      </c>
      <c r="N377" s="4" t="s">
        <v>460</v>
      </c>
      <c r="O377" s="4" t="s">
        <v>460</v>
      </c>
      <c r="P377" s="4" t="s">
        <v>460</v>
      </c>
      <c r="Q377" s="4" t="s">
        <v>460</v>
      </c>
      <c r="R377" s="4" t="s">
        <v>460</v>
      </c>
      <c r="S377" s="4" t="s">
        <v>460</v>
      </c>
    </row>
    <row r="378" spans="1:19" ht="15" thickBot="1" x14ac:dyDescent="0.35">
      <c r="A378" s="4" t="s">
        <v>3263</v>
      </c>
      <c r="B378" s="3" t="s">
        <v>401</v>
      </c>
      <c r="C378" s="4" t="s">
        <v>378</v>
      </c>
      <c r="D378" s="4" t="s">
        <v>2523</v>
      </c>
      <c r="E378" s="10">
        <v>75000</v>
      </c>
      <c r="F378" s="10">
        <v>90000</v>
      </c>
      <c r="G378" s="6">
        <v>40</v>
      </c>
      <c r="H378" s="4" t="s">
        <v>460</v>
      </c>
      <c r="I378" s="4" t="s">
        <v>460</v>
      </c>
      <c r="J378" s="4" t="s">
        <v>460</v>
      </c>
      <c r="K378" s="4" t="s">
        <v>460</v>
      </c>
      <c r="L378" s="4" t="s">
        <v>460</v>
      </c>
      <c r="M378" s="4" t="s">
        <v>460</v>
      </c>
      <c r="N378" s="4" t="s">
        <v>460</v>
      </c>
      <c r="O378" s="4" t="s">
        <v>460</v>
      </c>
      <c r="P378" s="4" t="s">
        <v>460</v>
      </c>
      <c r="Q378" s="4" t="s">
        <v>460</v>
      </c>
      <c r="R378" s="4" t="s">
        <v>460</v>
      </c>
      <c r="S378" s="4" t="s">
        <v>460</v>
      </c>
    </row>
    <row r="379" spans="1:19" ht="15" thickBot="1" x14ac:dyDescent="0.35">
      <c r="A379" s="4" t="s">
        <v>3264</v>
      </c>
      <c r="B379" s="3" t="s">
        <v>402</v>
      </c>
      <c r="C379" s="4" t="s">
        <v>378</v>
      </c>
      <c r="D379" s="4" t="s">
        <v>2523</v>
      </c>
      <c r="E379" s="10">
        <v>73334</v>
      </c>
      <c r="F379" s="10">
        <v>102668</v>
      </c>
      <c r="G379" s="6">
        <v>40</v>
      </c>
      <c r="H379" s="4" t="s">
        <v>460</v>
      </c>
      <c r="I379" s="4" t="s">
        <v>460</v>
      </c>
      <c r="J379" s="4" t="s">
        <v>460</v>
      </c>
      <c r="K379" s="4" t="s">
        <v>460</v>
      </c>
      <c r="L379" s="4" t="s">
        <v>461</v>
      </c>
      <c r="M379" s="4" t="s">
        <v>460</v>
      </c>
      <c r="N379" s="4" t="s">
        <v>460</v>
      </c>
      <c r="O379" s="4" t="s">
        <v>460</v>
      </c>
      <c r="P379" s="4" t="s">
        <v>460</v>
      </c>
      <c r="Q379" s="4" t="s">
        <v>460</v>
      </c>
      <c r="R379" s="4" t="s">
        <v>461</v>
      </c>
      <c r="S379" s="4" t="s">
        <v>461</v>
      </c>
    </row>
    <row r="380" spans="1:19" ht="15" thickBot="1" x14ac:dyDescent="0.35">
      <c r="A380" s="4" t="s">
        <v>3265</v>
      </c>
      <c r="B380" s="3" t="s">
        <v>403</v>
      </c>
      <c r="C380" s="4" t="s">
        <v>378</v>
      </c>
      <c r="D380" s="4" t="s">
        <v>2525</v>
      </c>
      <c r="E380" s="10">
        <v>60000</v>
      </c>
      <c r="F380" s="10">
        <v>60000</v>
      </c>
      <c r="G380" s="6">
        <v>40</v>
      </c>
      <c r="H380" s="4" t="s">
        <v>460</v>
      </c>
      <c r="I380" s="4" t="s">
        <v>461</v>
      </c>
      <c r="J380" s="4" t="s">
        <v>461</v>
      </c>
      <c r="K380" s="4" t="s">
        <v>461</v>
      </c>
      <c r="L380" s="4" t="s">
        <v>461</v>
      </c>
      <c r="M380" s="4" t="s">
        <v>460</v>
      </c>
      <c r="N380" s="4" t="s">
        <v>460</v>
      </c>
      <c r="O380" s="4" t="s">
        <v>460</v>
      </c>
      <c r="P380" s="4" t="s">
        <v>460</v>
      </c>
      <c r="Q380" s="4" t="s">
        <v>461</v>
      </c>
      <c r="R380" s="4" t="s">
        <v>461</v>
      </c>
      <c r="S380" s="4" t="s">
        <v>461</v>
      </c>
    </row>
    <row r="381" spans="1:19" ht="15" thickBot="1" x14ac:dyDescent="0.35">
      <c r="A381" s="4" t="s">
        <v>3266</v>
      </c>
      <c r="B381" s="3" t="s">
        <v>404</v>
      </c>
      <c r="C381" s="4" t="s">
        <v>378</v>
      </c>
      <c r="D381" s="4" t="s">
        <v>2525</v>
      </c>
      <c r="E381" s="10">
        <v>70000</v>
      </c>
      <c r="F381" s="10">
        <v>105000</v>
      </c>
      <c r="G381" s="6">
        <v>55</v>
      </c>
      <c r="H381" s="4" t="s">
        <v>460</v>
      </c>
      <c r="I381" s="4" t="s">
        <v>460</v>
      </c>
      <c r="J381" s="4" t="s">
        <v>460</v>
      </c>
      <c r="K381" s="4" t="s">
        <v>460</v>
      </c>
      <c r="L381" s="4" t="s">
        <v>460</v>
      </c>
      <c r="M381" s="4" t="s">
        <v>460</v>
      </c>
      <c r="N381" s="4" t="s">
        <v>460</v>
      </c>
      <c r="O381" s="4" t="s">
        <v>461</v>
      </c>
      <c r="P381" s="4" t="s">
        <v>460</v>
      </c>
      <c r="Q381" s="4" t="s">
        <v>460</v>
      </c>
      <c r="R381" s="4" t="s">
        <v>460</v>
      </c>
      <c r="S381" s="4" t="s">
        <v>461</v>
      </c>
    </row>
    <row r="382" spans="1:19" ht="15" thickBot="1" x14ac:dyDescent="0.35">
      <c r="A382" s="4" t="s">
        <v>3267</v>
      </c>
      <c r="B382" s="3" t="s">
        <v>405</v>
      </c>
      <c r="C382" s="4" t="s">
        <v>378</v>
      </c>
      <c r="D382" s="4" t="s">
        <v>2523</v>
      </c>
      <c r="E382" s="10">
        <v>86058</v>
      </c>
      <c r="F382" s="10">
        <v>86058</v>
      </c>
      <c r="G382" s="6">
        <v>40</v>
      </c>
      <c r="H382" s="4" t="s">
        <v>460</v>
      </c>
      <c r="I382" s="4" t="s">
        <v>460</v>
      </c>
      <c r="J382" s="4" t="s">
        <v>460</v>
      </c>
      <c r="K382" s="4" t="s">
        <v>460</v>
      </c>
      <c r="L382" s="4" t="s">
        <v>460</v>
      </c>
      <c r="M382" s="4" t="s">
        <v>460</v>
      </c>
      <c r="N382" s="4" t="s">
        <v>460</v>
      </c>
      <c r="O382" s="4" t="s">
        <v>460</v>
      </c>
      <c r="P382" s="4" t="s">
        <v>460</v>
      </c>
      <c r="Q382" s="4" t="s">
        <v>460</v>
      </c>
      <c r="R382" s="4" t="s">
        <v>461</v>
      </c>
      <c r="S382" s="4" t="s">
        <v>461</v>
      </c>
    </row>
    <row r="383" spans="1:19" ht="15" thickBot="1" x14ac:dyDescent="0.35">
      <c r="A383" s="4" t="s">
        <v>3268</v>
      </c>
      <c r="B383" s="3" t="s">
        <v>406</v>
      </c>
      <c r="C383" s="4" t="s">
        <v>378</v>
      </c>
      <c r="D383" s="4" t="s">
        <v>2523</v>
      </c>
      <c r="E383" s="10">
        <v>104011</v>
      </c>
      <c r="F383" s="10">
        <v>148041</v>
      </c>
      <c r="G383" s="6">
        <v>38</v>
      </c>
      <c r="H383" s="4" t="s">
        <v>460</v>
      </c>
      <c r="I383" s="4" t="s">
        <v>460</v>
      </c>
      <c r="J383" s="4" t="s">
        <v>461</v>
      </c>
      <c r="K383" s="4" t="s">
        <v>461</v>
      </c>
      <c r="L383" s="4" t="s">
        <v>460</v>
      </c>
      <c r="M383" s="4" t="s">
        <v>460</v>
      </c>
      <c r="N383" s="4" t="s">
        <v>460</v>
      </c>
      <c r="O383" s="4" t="s">
        <v>461</v>
      </c>
      <c r="P383" s="4" t="s">
        <v>460</v>
      </c>
      <c r="Q383" s="4" t="s">
        <v>460</v>
      </c>
      <c r="R383" s="4" t="s">
        <v>460</v>
      </c>
      <c r="S383" s="4" t="s">
        <v>461</v>
      </c>
    </row>
    <row r="384" spans="1:19" ht="15" thickBot="1" x14ac:dyDescent="0.35">
      <c r="A384" s="4" t="s">
        <v>3269</v>
      </c>
      <c r="B384" s="3" t="s">
        <v>407</v>
      </c>
      <c r="C384" s="4" t="s">
        <v>378</v>
      </c>
      <c r="D384" s="4" t="s">
        <v>2523</v>
      </c>
      <c r="E384" s="10">
        <v>70114</v>
      </c>
      <c r="F384" s="10">
        <v>85354</v>
      </c>
      <c r="G384" s="6">
        <v>40</v>
      </c>
      <c r="H384" s="4" t="s">
        <v>460</v>
      </c>
      <c r="I384" s="4" t="s">
        <v>460</v>
      </c>
      <c r="J384" s="4" t="s">
        <v>460</v>
      </c>
      <c r="K384" s="4" t="s">
        <v>460</v>
      </c>
      <c r="L384" s="4" t="s">
        <v>460</v>
      </c>
      <c r="M384" s="4" t="s">
        <v>460</v>
      </c>
      <c r="N384" s="4" t="s">
        <v>460</v>
      </c>
      <c r="O384" s="4" t="s">
        <v>460</v>
      </c>
      <c r="P384" s="4" t="s">
        <v>460</v>
      </c>
      <c r="Q384" s="4" t="s">
        <v>460</v>
      </c>
      <c r="R384" s="4" t="s">
        <v>461</v>
      </c>
      <c r="S384" s="4" t="s">
        <v>460</v>
      </c>
    </row>
    <row r="385" spans="1:19" ht="15" thickBot="1" x14ac:dyDescent="0.35">
      <c r="A385" s="4" t="s">
        <v>3270</v>
      </c>
      <c r="B385" s="3" t="s">
        <v>408</v>
      </c>
      <c r="C385" s="4" t="s">
        <v>378</v>
      </c>
      <c r="D385" s="4" t="s">
        <v>2523</v>
      </c>
      <c r="E385" s="10">
        <v>71543</v>
      </c>
      <c r="F385" s="10">
        <v>74405</v>
      </c>
      <c r="G385" s="6">
        <v>40</v>
      </c>
      <c r="H385" s="4" t="s">
        <v>460</v>
      </c>
      <c r="I385" s="4" t="s">
        <v>460</v>
      </c>
      <c r="J385" s="4" t="s">
        <v>460</v>
      </c>
      <c r="K385" s="4" t="s">
        <v>460</v>
      </c>
      <c r="L385" s="4" t="s">
        <v>460</v>
      </c>
      <c r="M385" s="4" t="s">
        <v>460</v>
      </c>
      <c r="N385" s="4" t="s">
        <v>460</v>
      </c>
      <c r="O385" s="4" t="s">
        <v>461</v>
      </c>
      <c r="P385" s="4" t="s">
        <v>460</v>
      </c>
      <c r="Q385" s="4" t="s">
        <v>460</v>
      </c>
      <c r="R385" s="4" t="s">
        <v>460</v>
      </c>
      <c r="S385" s="4" t="s">
        <v>461</v>
      </c>
    </row>
    <row r="386" spans="1:19" ht="15" thickBot="1" x14ac:dyDescent="0.35">
      <c r="A386" s="4" t="s">
        <v>3271</v>
      </c>
      <c r="B386" s="3" t="s">
        <v>409</v>
      </c>
      <c r="C386" s="4" t="s">
        <v>378</v>
      </c>
      <c r="D386" s="4" t="s">
        <v>2523</v>
      </c>
      <c r="E386" s="10">
        <v>77555</v>
      </c>
      <c r="F386" s="10">
        <v>91242</v>
      </c>
      <c r="G386" s="6">
        <v>38</v>
      </c>
      <c r="H386" s="4" t="s">
        <v>460</v>
      </c>
      <c r="I386" s="4" t="s">
        <v>460</v>
      </c>
      <c r="J386" s="4" t="s">
        <v>460</v>
      </c>
      <c r="K386" s="4" t="s">
        <v>460</v>
      </c>
      <c r="L386" s="4" t="s">
        <v>460</v>
      </c>
      <c r="M386" s="4" t="s">
        <v>460</v>
      </c>
      <c r="N386" s="4" t="s">
        <v>460</v>
      </c>
      <c r="O386" s="4" t="s">
        <v>460</v>
      </c>
      <c r="P386" s="4" t="s">
        <v>460</v>
      </c>
      <c r="Q386" s="4" t="s">
        <v>460</v>
      </c>
      <c r="R386" s="4" t="s">
        <v>460</v>
      </c>
      <c r="S386" s="4" t="s">
        <v>460</v>
      </c>
    </row>
    <row r="387" spans="1:19" ht="15" thickBot="1" x14ac:dyDescent="0.35">
      <c r="A387" s="4" t="s">
        <v>3272</v>
      </c>
      <c r="B387" s="3" t="s">
        <v>410</v>
      </c>
      <c r="C387" s="4" t="s">
        <v>378</v>
      </c>
      <c r="D387" s="4" t="s">
        <v>2523</v>
      </c>
      <c r="E387" s="10">
        <v>68741</v>
      </c>
      <c r="F387" s="10">
        <v>80216</v>
      </c>
      <c r="G387" s="6">
        <v>38</v>
      </c>
      <c r="H387" s="595" t="s">
        <v>2557</v>
      </c>
      <c r="I387" s="595" t="s">
        <v>2557</v>
      </c>
      <c r="J387" s="595" t="s">
        <v>2557</v>
      </c>
      <c r="K387" s="595" t="s">
        <v>2557</v>
      </c>
      <c r="L387" s="595" t="s">
        <v>2557</v>
      </c>
      <c r="M387" s="595" t="s">
        <v>2557</v>
      </c>
      <c r="N387" s="595" t="s">
        <v>2557</v>
      </c>
      <c r="O387" s="595" t="s">
        <v>2557</v>
      </c>
      <c r="P387" s="595" t="s">
        <v>2557</v>
      </c>
      <c r="Q387" s="595" t="s">
        <v>2557</v>
      </c>
      <c r="R387" s="595" t="s">
        <v>2557</v>
      </c>
      <c r="S387" s="595" t="s">
        <v>2557</v>
      </c>
    </row>
    <row r="388" spans="1:19" ht="15" thickBot="1" x14ac:dyDescent="0.35">
      <c r="A388" s="4" t="s">
        <v>3273</v>
      </c>
      <c r="B388" s="3" t="s">
        <v>411</v>
      </c>
      <c r="C388" s="4" t="s">
        <v>378</v>
      </c>
      <c r="D388" s="4" t="s">
        <v>2523</v>
      </c>
      <c r="E388" s="10">
        <v>78447</v>
      </c>
      <c r="F388" s="10">
        <v>106135</v>
      </c>
      <c r="G388" s="6">
        <v>40</v>
      </c>
      <c r="H388" s="4" t="s">
        <v>460</v>
      </c>
      <c r="I388" s="4" t="s">
        <v>460</v>
      </c>
      <c r="J388" s="4" t="s">
        <v>460</v>
      </c>
      <c r="K388" s="4" t="s">
        <v>460</v>
      </c>
      <c r="L388" s="4" t="s">
        <v>460</v>
      </c>
      <c r="M388" s="4" t="s">
        <v>460</v>
      </c>
      <c r="N388" s="4" t="s">
        <v>460</v>
      </c>
      <c r="O388" s="4" t="s">
        <v>460</v>
      </c>
      <c r="P388" s="4" t="s">
        <v>460</v>
      </c>
      <c r="Q388" s="4" t="s">
        <v>460</v>
      </c>
      <c r="R388" s="4" t="s">
        <v>460</v>
      </c>
      <c r="S388" s="4" t="s">
        <v>461</v>
      </c>
    </row>
    <row r="389" spans="1:19" ht="15" thickBot="1" x14ac:dyDescent="0.35">
      <c r="A389" s="4" t="s">
        <v>3274</v>
      </c>
      <c r="B389" s="3" t="s">
        <v>412</v>
      </c>
      <c r="C389" s="4" t="s">
        <v>378</v>
      </c>
      <c r="D389" s="4" t="s">
        <v>2523</v>
      </c>
      <c r="E389" s="10">
        <v>92896</v>
      </c>
      <c r="F389" s="10">
        <v>115175</v>
      </c>
      <c r="G389" s="6">
        <v>24</v>
      </c>
      <c r="H389" s="4" t="s">
        <v>460</v>
      </c>
      <c r="I389" s="4" t="s">
        <v>460</v>
      </c>
      <c r="J389" s="4" t="s">
        <v>461</v>
      </c>
      <c r="K389" s="4" t="s">
        <v>460</v>
      </c>
      <c r="L389" s="4" t="s">
        <v>461</v>
      </c>
      <c r="M389" s="4" t="s">
        <v>460</v>
      </c>
      <c r="N389" s="4" t="s">
        <v>460</v>
      </c>
      <c r="O389" s="4" t="s">
        <v>460</v>
      </c>
      <c r="P389" s="4" t="s">
        <v>460</v>
      </c>
      <c r="Q389" s="4" t="s">
        <v>460</v>
      </c>
      <c r="R389" s="4" t="s">
        <v>460</v>
      </c>
      <c r="S389" s="4" t="s">
        <v>460</v>
      </c>
    </row>
    <row r="390" spans="1:19" ht="15" thickBot="1" x14ac:dyDescent="0.35">
      <c r="A390" s="4" t="s">
        <v>3275</v>
      </c>
      <c r="B390" s="3" t="s">
        <v>413</v>
      </c>
      <c r="C390" s="4" t="s">
        <v>378</v>
      </c>
      <c r="D390" s="4" t="s">
        <v>2523</v>
      </c>
      <c r="E390" s="10">
        <v>79830</v>
      </c>
      <c r="F390" s="10">
        <v>92352</v>
      </c>
      <c r="G390" s="6">
        <v>40</v>
      </c>
      <c r="H390" s="4" t="s">
        <v>460</v>
      </c>
      <c r="I390" s="4" t="s">
        <v>460</v>
      </c>
      <c r="J390" s="4" t="s">
        <v>460</v>
      </c>
      <c r="K390" s="4" t="s">
        <v>460</v>
      </c>
      <c r="L390" s="4" t="s">
        <v>460</v>
      </c>
      <c r="M390" s="4" t="s">
        <v>460</v>
      </c>
      <c r="N390" s="4" t="s">
        <v>460</v>
      </c>
      <c r="O390" s="4" t="s">
        <v>460</v>
      </c>
      <c r="P390" s="4" t="s">
        <v>460</v>
      </c>
      <c r="Q390" s="4" t="s">
        <v>460</v>
      </c>
      <c r="R390" s="4" t="s">
        <v>460</v>
      </c>
      <c r="S390" s="4" t="s">
        <v>461</v>
      </c>
    </row>
    <row r="391" spans="1:19" ht="15" thickBot="1" x14ac:dyDescent="0.35">
      <c r="A391" s="4" t="s">
        <v>3276</v>
      </c>
      <c r="B391" s="3" t="s">
        <v>414</v>
      </c>
      <c r="C391" s="4" t="s">
        <v>378</v>
      </c>
      <c r="D391" s="4" t="s">
        <v>2523</v>
      </c>
      <c r="E391" s="10">
        <v>86691</v>
      </c>
      <c r="F391" s="10">
        <v>130036</v>
      </c>
      <c r="G391" s="6">
        <v>40</v>
      </c>
      <c r="H391" s="4" t="s">
        <v>460</v>
      </c>
      <c r="I391" s="4" t="s">
        <v>460</v>
      </c>
      <c r="J391" s="4" t="s">
        <v>460</v>
      </c>
      <c r="K391" s="4" t="s">
        <v>460</v>
      </c>
      <c r="L391" s="4" t="s">
        <v>461</v>
      </c>
      <c r="M391" s="4" t="s">
        <v>460</v>
      </c>
      <c r="N391" s="4" t="s">
        <v>460</v>
      </c>
      <c r="O391" s="4" t="s">
        <v>460</v>
      </c>
      <c r="P391" s="4" t="s">
        <v>460</v>
      </c>
      <c r="Q391" s="4" t="s">
        <v>460</v>
      </c>
      <c r="R391" s="4" t="s">
        <v>460</v>
      </c>
      <c r="S391" s="4" t="s">
        <v>461</v>
      </c>
    </row>
    <row r="392" spans="1:19" ht="15" thickBot="1" x14ac:dyDescent="0.35">
      <c r="A392" s="4" t="s">
        <v>3277</v>
      </c>
      <c r="B392" s="3" t="s">
        <v>415</v>
      </c>
      <c r="C392" s="4" t="s">
        <v>378</v>
      </c>
      <c r="D392" s="4" t="s">
        <v>2523</v>
      </c>
      <c r="E392" s="10">
        <v>93060</v>
      </c>
      <c r="F392" s="10">
        <v>93060</v>
      </c>
      <c r="G392" s="6">
        <v>38</v>
      </c>
      <c r="H392" s="4" t="s">
        <v>460</v>
      </c>
      <c r="I392" s="4" t="s">
        <v>460</v>
      </c>
      <c r="J392" s="4" t="s">
        <v>460</v>
      </c>
      <c r="K392" s="4" t="s">
        <v>460</v>
      </c>
      <c r="L392" s="4" t="s">
        <v>460</v>
      </c>
      <c r="M392" s="4" t="s">
        <v>460</v>
      </c>
      <c r="N392" s="4" t="s">
        <v>460</v>
      </c>
      <c r="O392" s="4" t="s">
        <v>460</v>
      </c>
      <c r="P392" s="4" t="s">
        <v>460</v>
      </c>
      <c r="Q392" s="4" t="s">
        <v>460</v>
      </c>
      <c r="R392" s="4" t="s">
        <v>460</v>
      </c>
      <c r="S392" s="4" t="s">
        <v>460</v>
      </c>
    </row>
    <row r="393" spans="1:19" ht="15" thickBot="1" x14ac:dyDescent="0.35">
      <c r="A393" s="4" t="s">
        <v>3278</v>
      </c>
      <c r="B393" s="3" t="s">
        <v>416</v>
      </c>
      <c r="C393" s="4" t="s">
        <v>378</v>
      </c>
      <c r="D393" s="4" t="s">
        <v>2523</v>
      </c>
      <c r="E393" s="10">
        <v>84890</v>
      </c>
      <c r="F393" s="10">
        <v>110234</v>
      </c>
      <c r="G393" s="6">
        <v>40</v>
      </c>
      <c r="H393" s="4" t="s">
        <v>460</v>
      </c>
      <c r="I393" s="4" t="s">
        <v>460</v>
      </c>
      <c r="J393" s="4" t="s">
        <v>461</v>
      </c>
      <c r="K393" s="4" t="s">
        <v>460</v>
      </c>
      <c r="L393" s="4" t="s">
        <v>460</v>
      </c>
      <c r="M393" s="4" t="s">
        <v>460</v>
      </c>
      <c r="N393" s="4" t="s">
        <v>460</v>
      </c>
      <c r="O393" s="4" t="s">
        <v>460</v>
      </c>
      <c r="P393" s="4" t="s">
        <v>460</v>
      </c>
      <c r="Q393" s="4" t="s">
        <v>460</v>
      </c>
      <c r="R393" s="4" t="s">
        <v>460</v>
      </c>
      <c r="S393" s="4" t="s">
        <v>460</v>
      </c>
    </row>
    <row r="394" spans="1:19" ht="15" thickBot="1" x14ac:dyDescent="0.35">
      <c r="A394" s="4" t="s">
        <v>3279</v>
      </c>
      <c r="B394" s="3" t="s">
        <v>417</v>
      </c>
      <c r="C394" s="4" t="s">
        <v>378</v>
      </c>
      <c r="D394" s="4" t="s">
        <v>2523</v>
      </c>
      <c r="E394" s="10">
        <v>74712</v>
      </c>
      <c r="F394" s="10">
        <v>115345</v>
      </c>
      <c r="G394" s="6">
        <v>40</v>
      </c>
      <c r="H394" s="4" t="s">
        <v>460</v>
      </c>
      <c r="I394" s="4" t="s">
        <v>460</v>
      </c>
      <c r="J394" s="4" t="s">
        <v>460</v>
      </c>
      <c r="K394" s="4" t="s">
        <v>460</v>
      </c>
      <c r="L394" s="4" t="s">
        <v>460</v>
      </c>
      <c r="M394" s="4" t="s">
        <v>460</v>
      </c>
      <c r="N394" s="4" t="s">
        <v>460</v>
      </c>
      <c r="O394" s="4" t="s">
        <v>460</v>
      </c>
      <c r="P394" s="4" t="s">
        <v>460</v>
      </c>
      <c r="Q394" s="4" t="s">
        <v>460</v>
      </c>
      <c r="R394" s="4" t="s">
        <v>460</v>
      </c>
      <c r="S394" s="4" t="s">
        <v>461</v>
      </c>
    </row>
    <row r="395" spans="1:19" ht="15" thickBot="1" x14ac:dyDescent="0.35">
      <c r="A395" s="4" t="s">
        <v>3280</v>
      </c>
      <c r="B395" s="3" t="s">
        <v>418</v>
      </c>
      <c r="C395" s="4" t="s">
        <v>378</v>
      </c>
      <c r="D395" s="4" t="s">
        <v>2523</v>
      </c>
      <c r="E395" s="10">
        <v>80786</v>
      </c>
      <c r="F395" s="10">
        <v>111827</v>
      </c>
      <c r="G395" s="6">
        <v>35</v>
      </c>
      <c r="H395" s="4" t="s">
        <v>460</v>
      </c>
      <c r="I395" s="4" t="s">
        <v>460</v>
      </c>
      <c r="J395" s="4" t="s">
        <v>460</v>
      </c>
      <c r="K395" s="4" t="s">
        <v>460</v>
      </c>
      <c r="L395" s="4" t="s">
        <v>460</v>
      </c>
      <c r="M395" s="4" t="s">
        <v>460</v>
      </c>
      <c r="N395" s="4" t="s">
        <v>460</v>
      </c>
      <c r="O395" s="4" t="s">
        <v>460</v>
      </c>
      <c r="P395" s="4" t="s">
        <v>460</v>
      </c>
      <c r="Q395" s="4" t="s">
        <v>460</v>
      </c>
      <c r="R395" s="4" t="s">
        <v>460</v>
      </c>
      <c r="S395" s="4" t="s">
        <v>460</v>
      </c>
    </row>
    <row r="396" spans="1:19" ht="15" thickBot="1" x14ac:dyDescent="0.35">
      <c r="A396" s="4" t="s">
        <v>3281</v>
      </c>
      <c r="B396" s="3" t="s">
        <v>419</v>
      </c>
      <c r="C396" s="4" t="s">
        <v>378</v>
      </c>
      <c r="D396" s="4" t="s">
        <v>2523</v>
      </c>
      <c r="E396" s="10">
        <v>116047</v>
      </c>
      <c r="F396" s="10">
        <v>116047</v>
      </c>
      <c r="G396" s="6">
        <v>40</v>
      </c>
      <c r="H396" s="4" t="s">
        <v>460</v>
      </c>
      <c r="I396" s="4" t="s">
        <v>460</v>
      </c>
      <c r="J396" s="4" t="s">
        <v>460</v>
      </c>
      <c r="K396" s="4" t="s">
        <v>460</v>
      </c>
      <c r="L396" s="4" t="s">
        <v>460</v>
      </c>
      <c r="M396" s="4" t="s">
        <v>460</v>
      </c>
      <c r="N396" s="4" t="s">
        <v>460</v>
      </c>
      <c r="O396" s="4" t="s">
        <v>460</v>
      </c>
      <c r="P396" s="4" t="s">
        <v>460</v>
      </c>
      <c r="Q396" s="4" t="s">
        <v>461</v>
      </c>
      <c r="R396" s="4" t="s">
        <v>461</v>
      </c>
      <c r="S396" s="4" t="s">
        <v>461</v>
      </c>
    </row>
    <row r="397" spans="1:19" ht="15" thickBot="1" x14ac:dyDescent="0.35">
      <c r="A397" s="4" t="s">
        <v>3282</v>
      </c>
      <c r="B397" s="3" t="s">
        <v>420</v>
      </c>
      <c r="C397" s="4" t="s">
        <v>378</v>
      </c>
      <c r="D397" s="4" t="s">
        <v>2523</v>
      </c>
      <c r="E397" s="10">
        <v>62000</v>
      </c>
      <c r="F397" s="10">
        <v>86455</v>
      </c>
      <c r="G397" s="6">
        <v>40</v>
      </c>
      <c r="H397" s="595" t="s">
        <v>2557</v>
      </c>
      <c r="I397" s="595" t="s">
        <v>2557</v>
      </c>
      <c r="J397" s="595" t="s">
        <v>2557</v>
      </c>
      <c r="K397" s="595" t="s">
        <v>2557</v>
      </c>
      <c r="L397" s="595" t="s">
        <v>2557</v>
      </c>
      <c r="M397" s="595" t="s">
        <v>2557</v>
      </c>
      <c r="N397" s="595" t="s">
        <v>2557</v>
      </c>
      <c r="O397" s="595" t="s">
        <v>2557</v>
      </c>
      <c r="P397" s="595" t="s">
        <v>2557</v>
      </c>
      <c r="Q397" s="595" t="s">
        <v>2557</v>
      </c>
      <c r="R397" s="595" t="s">
        <v>2557</v>
      </c>
      <c r="S397" s="595" t="s">
        <v>2557</v>
      </c>
    </row>
    <row r="398" spans="1:19" ht="15" thickBot="1" x14ac:dyDescent="0.35">
      <c r="A398" s="4" t="s">
        <v>3283</v>
      </c>
      <c r="B398" s="474" t="s">
        <v>421</v>
      </c>
      <c r="C398" s="4" t="s">
        <v>378</v>
      </c>
      <c r="D398" s="4" t="s">
        <v>2523</v>
      </c>
      <c r="E398" s="10">
        <v>112219</v>
      </c>
      <c r="F398" s="10">
        <v>112219</v>
      </c>
      <c r="G398" s="6">
        <v>40</v>
      </c>
      <c r="H398" s="4" t="s">
        <v>460</v>
      </c>
      <c r="I398" s="4" t="s">
        <v>460</v>
      </c>
      <c r="J398" s="4" t="s">
        <v>460</v>
      </c>
      <c r="K398" s="4" t="s">
        <v>460</v>
      </c>
      <c r="L398" s="4" t="s">
        <v>460</v>
      </c>
      <c r="M398" s="4" t="s">
        <v>460</v>
      </c>
      <c r="N398" s="4" t="s">
        <v>460</v>
      </c>
      <c r="O398" s="4" t="s">
        <v>460</v>
      </c>
      <c r="P398" s="4" t="s">
        <v>460</v>
      </c>
      <c r="Q398" s="4" t="s">
        <v>461</v>
      </c>
      <c r="R398" s="4" t="s">
        <v>460</v>
      </c>
      <c r="S398" s="4" t="s">
        <v>461</v>
      </c>
    </row>
    <row r="399" spans="1:19" ht="15" thickBot="1" x14ac:dyDescent="0.35">
      <c r="A399" s="45" t="s">
        <v>3288</v>
      </c>
      <c r="B399" s="507" t="s">
        <v>2572</v>
      </c>
      <c r="C399" s="517"/>
      <c r="D399" s="517"/>
      <c r="E399" s="514" t="s">
        <v>2573</v>
      </c>
      <c r="F399" s="517"/>
      <c r="G399" s="517"/>
      <c r="H399" s="603">
        <v>1</v>
      </c>
      <c r="I399" s="603">
        <v>0.92682926829268297</v>
      </c>
      <c r="J399" s="603">
        <v>0.80487804878048785</v>
      </c>
      <c r="K399" s="603">
        <v>0.92682926829268297</v>
      </c>
      <c r="L399" s="603">
        <v>0.85365853658536583</v>
      </c>
      <c r="M399" s="603">
        <v>1</v>
      </c>
      <c r="N399" s="603">
        <v>1</v>
      </c>
      <c r="O399" s="603">
        <v>0.80487804878048785</v>
      </c>
      <c r="P399" s="603">
        <v>1</v>
      </c>
      <c r="Q399" s="603">
        <v>0.87804878048780488</v>
      </c>
      <c r="R399" s="603">
        <v>0.73170731707317072</v>
      </c>
      <c r="S399" s="609">
        <v>0.36585365853658536</v>
      </c>
    </row>
    <row r="400" spans="1:19" x14ac:dyDescent="0.3">
      <c r="A400" s="4" t="s">
        <v>3284</v>
      </c>
    </row>
    <row r="401" spans="1:1" x14ac:dyDescent="0.3">
      <c r="A401" s="4" t="s">
        <v>3285</v>
      </c>
    </row>
    <row r="402" spans="1:1" x14ac:dyDescent="0.3">
      <c r="A402" s="4" t="s">
        <v>3286</v>
      </c>
    </row>
    <row r="403" spans="1:1" x14ac:dyDescent="0.3">
      <c r="A403" s="4" t="s">
        <v>3287</v>
      </c>
    </row>
  </sheetData>
  <sortState ref="B2:U386">
    <sortCondition ref="C2:C386"/>
    <sortCondition ref="B2:B386"/>
  </sortState>
  <hyperlinks>
    <hyperlink ref="G1" location="'Table of Contents'!A1" display="Return to Table of Contents"/>
    <hyperlink ref="G1:I1" location="'Table of Contents'!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8"/>
  <sheetViews>
    <sheetView zoomScale="75" zoomScaleNormal="75" workbookViewId="0">
      <pane ySplit="3" topLeftCell="A358" activePane="bottomLeft" state="frozen"/>
      <selection pane="bottomLeft" activeCell="B4" sqref="B4"/>
    </sheetView>
  </sheetViews>
  <sheetFormatPr defaultRowHeight="14.4" x14ac:dyDescent="0.3"/>
  <cols>
    <col min="2" max="2" width="49.77734375" bestFit="1" customWidth="1"/>
    <col min="3" max="3" width="25.5546875" bestFit="1" customWidth="1"/>
    <col min="4" max="6" width="11.109375" bestFit="1" customWidth="1"/>
    <col min="7" max="7" width="20.109375" customWidth="1"/>
    <col min="8" max="8" width="19.109375" customWidth="1"/>
    <col min="9" max="9" width="19.6640625" customWidth="1"/>
    <col min="10" max="12" width="12.6640625" bestFit="1" customWidth="1"/>
    <col min="13" max="15" width="11.6640625" bestFit="1" customWidth="1"/>
    <col min="16" max="16" width="20.88671875" customWidth="1"/>
    <col min="17" max="17" width="21.44140625" customWidth="1"/>
    <col min="18" max="18" width="21.5546875" customWidth="1"/>
    <col min="19" max="21" width="11.109375" bestFit="1" customWidth="1"/>
  </cols>
  <sheetData>
    <row r="1" spans="1:21" ht="17.399999999999999" x14ac:dyDescent="0.3">
      <c r="B1" s="635" t="s">
        <v>2546</v>
      </c>
      <c r="C1" s="12"/>
      <c r="D1" s="13" t="s">
        <v>447</v>
      </c>
      <c r="E1" s="12"/>
      <c r="F1" s="14"/>
      <c r="G1" s="633" t="s">
        <v>2545</v>
      </c>
      <c r="H1" s="641"/>
      <c r="I1" s="15"/>
      <c r="J1" s="12"/>
      <c r="O1" s="60"/>
      <c r="P1" s="60"/>
      <c r="S1" s="29"/>
    </row>
    <row r="2" spans="1:21" ht="15" thickBot="1" x14ac:dyDescent="0.35"/>
    <row r="3" spans="1:21" s="2" customFormat="1" ht="54" thickBot="1" x14ac:dyDescent="0.35">
      <c r="A3" s="2" t="s">
        <v>3174</v>
      </c>
      <c r="B3" s="1" t="s">
        <v>0</v>
      </c>
      <c r="C3" s="1" t="s">
        <v>1</v>
      </c>
      <c r="D3" s="612" t="s">
        <v>2526</v>
      </c>
      <c r="E3" s="612" t="s">
        <v>2527</v>
      </c>
      <c r="F3" s="612" t="s">
        <v>2528</v>
      </c>
      <c r="G3" s="612" t="s">
        <v>2529</v>
      </c>
      <c r="H3" s="612" t="s">
        <v>2530</v>
      </c>
      <c r="I3" s="612" t="s">
        <v>2531</v>
      </c>
      <c r="J3" s="612" t="s">
        <v>2532</v>
      </c>
      <c r="K3" s="612" t="s">
        <v>2533</v>
      </c>
      <c r="L3" s="612" t="s">
        <v>2534</v>
      </c>
      <c r="M3" s="612" t="s">
        <v>2535</v>
      </c>
      <c r="N3" s="612" t="s">
        <v>2536</v>
      </c>
      <c r="O3" s="612" t="s">
        <v>2537</v>
      </c>
      <c r="P3" s="612" t="s">
        <v>2538</v>
      </c>
      <c r="Q3" s="612" t="s">
        <v>2539</v>
      </c>
      <c r="R3" s="612" t="s">
        <v>2540</v>
      </c>
      <c r="S3" s="612" t="s">
        <v>2541</v>
      </c>
      <c r="T3" s="612" t="s">
        <v>2542</v>
      </c>
      <c r="U3" s="612" t="s">
        <v>2543</v>
      </c>
    </row>
    <row r="4" spans="1:21" s="611" customFormat="1" ht="15" thickBot="1" x14ac:dyDescent="0.35">
      <c r="A4" s="4" t="s">
        <v>3175</v>
      </c>
      <c r="B4" s="610" t="s">
        <v>12</v>
      </c>
      <c r="C4" s="566" t="s">
        <v>13</v>
      </c>
      <c r="D4" s="613">
        <v>12</v>
      </c>
      <c r="E4" s="614">
        <v>6500</v>
      </c>
      <c r="F4" s="614">
        <v>11700</v>
      </c>
      <c r="G4" s="615">
        <v>0</v>
      </c>
      <c r="H4" s="615">
        <v>0</v>
      </c>
      <c r="I4" s="615">
        <v>0</v>
      </c>
      <c r="J4" s="615">
        <v>0</v>
      </c>
      <c r="K4" s="615">
        <v>0</v>
      </c>
      <c r="L4" s="615">
        <v>0</v>
      </c>
      <c r="M4" s="615">
        <v>0</v>
      </c>
      <c r="N4" s="615">
        <v>0</v>
      </c>
      <c r="O4" s="615">
        <v>0</v>
      </c>
      <c r="P4" s="615">
        <v>0</v>
      </c>
      <c r="Q4" s="615">
        <v>0</v>
      </c>
      <c r="R4" s="615">
        <v>0</v>
      </c>
      <c r="S4" s="613">
        <v>36</v>
      </c>
      <c r="T4" s="614">
        <v>8000</v>
      </c>
      <c r="U4" s="614">
        <v>8000</v>
      </c>
    </row>
    <row r="5" spans="1:21" s="611" customFormat="1" ht="15" thickBot="1" x14ac:dyDescent="0.35">
      <c r="A5" s="4" t="s">
        <v>3176</v>
      </c>
      <c r="B5" s="610" t="s">
        <v>16</v>
      </c>
      <c r="C5" s="566" t="s">
        <v>13</v>
      </c>
      <c r="D5" s="615">
        <v>0</v>
      </c>
      <c r="E5" s="615">
        <v>0</v>
      </c>
      <c r="F5" s="615">
        <v>0</v>
      </c>
      <c r="G5" s="615">
        <v>0</v>
      </c>
      <c r="H5" s="615">
        <v>0</v>
      </c>
      <c r="I5" s="615">
        <v>0</v>
      </c>
      <c r="J5" s="615">
        <v>0</v>
      </c>
      <c r="K5" s="615">
        <v>0</v>
      </c>
      <c r="L5" s="615">
        <v>0</v>
      </c>
      <c r="M5" s="615">
        <v>0</v>
      </c>
      <c r="N5" s="615">
        <v>0</v>
      </c>
      <c r="O5" s="615">
        <v>0</v>
      </c>
      <c r="P5" s="615">
        <v>0</v>
      </c>
      <c r="Q5" s="615">
        <v>0</v>
      </c>
      <c r="R5" s="615">
        <v>0</v>
      </c>
      <c r="S5" s="615">
        <v>0</v>
      </c>
      <c r="T5" s="615">
        <v>0</v>
      </c>
      <c r="U5" s="615">
        <v>0</v>
      </c>
    </row>
    <row r="6" spans="1:21" s="611" customFormat="1" ht="15" thickBot="1" x14ac:dyDescent="0.35">
      <c r="A6" s="4" t="s">
        <v>3177</v>
      </c>
      <c r="B6" s="610" t="s">
        <v>17</v>
      </c>
      <c r="C6" s="566" t="s">
        <v>13</v>
      </c>
      <c r="D6" s="615">
        <v>0</v>
      </c>
      <c r="E6" s="615">
        <v>0</v>
      </c>
      <c r="F6" s="615">
        <v>0</v>
      </c>
      <c r="G6" s="615">
        <v>0</v>
      </c>
      <c r="H6" s="615">
        <v>0</v>
      </c>
      <c r="I6" s="615">
        <v>0</v>
      </c>
      <c r="J6" s="613">
        <v>12</v>
      </c>
      <c r="K6" s="614">
        <v>5000</v>
      </c>
      <c r="L6" s="614">
        <v>11000</v>
      </c>
      <c r="M6" s="613">
        <v>6</v>
      </c>
      <c r="N6" s="614">
        <v>2500</v>
      </c>
      <c r="O6" s="614">
        <v>8000</v>
      </c>
      <c r="P6" s="615">
        <v>0</v>
      </c>
      <c r="Q6" s="615">
        <v>0</v>
      </c>
      <c r="R6" s="615">
        <v>0</v>
      </c>
      <c r="S6" s="615">
        <v>0</v>
      </c>
      <c r="T6" s="615">
        <v>0</v>
      </c>
      <c r="U6" s="615">
        <v>0</v>
      </c>
    </row>
    <row r="7" spans="1:21" s="611" customFormat="1" ht="15" thickBot="1" x14ac:dyDescent="0.35">
      <c r="A7" s="4" t="s">
        <v>3178</v>
      </c>
      <c r="B7" s="610" t="s">
        <v>20</v>
      </c>
      <c r="C7" s="566" t="s">
        <v>13</v>
      </c>
      <c r="D7" s="615">
        <v>0</v>
      </c>
      <c r="E7" s="615">
        <v>0</v>
      </c>
      <c r="F7" s="615">
        <v>0</v>
      </c>
      <c r="G7" s="615">
        <v>0</v>
      </c>
      <c r="H7" s="615">
        <v>0</v>
      </c>
      <c r="I7" s="615">
        <v>0</v>
      </c>
      <c r="J7" s="613">
        <v>25</v>
      </c>
      <c r="K7" s="614">
        <v>8000</v>
      </c>
      <c r="L7" s="614">
        <v>20000</v>
      </c>
      <c r="M7" s="613">
        <v>12</v>
      </c>
      <c r="N7" s="614">
        <v>6500</v>
      </c>
      <c r="O7" s="614">
        <v>10000</v>
      </c>
      <c r="P7" s="615">
        <v>0</v>
      </c>
      <c r="Q7" s="615">
        <v>0</v>
      </c>
      <c r="R7" s="615">
        <v>0</v>
      </c>
      <c r="S7" s="615">
        <v>0</v>
      </c>
      <c r="T7" s="615">
        <v>0</v>
      </c>
      <c r="U7" s="615">
        <v>0</v>
      </c>
    </row>
    <row r="8" spans="1:21" s="611" customFormat="1" ht="15" thickBot="1" x14ac:dyDescent="0.35">
      <c r="A8" s="4" t="s">
        <v>3179</v>
      </c>
      <c r="B8" s="610" t="s">
        <v>23</v>
      </c>
      <c r="C8" s="566" t="s">
        <v>13</v>
      </c>
      <c r="D8" s="615">
        <v>0</v>
      </c>
      <c r="E8" s="615">
        <v>0</v>
      </c>
      <c r="F8" s="615">
        <v>0</v>
      </c>
      <c r="G8" s="615">
        <v>0</v>
      </c>
      <c r="H8" s="615">
        <v>0</v>
      </c>
      <c r="I8" s="615">
        <v>0</v>
      </c>
      <c r="J8" s="615">
        <v>0</v>
      </c>
      <c r="K8" s="615">
        <v>0</v>
      </c>
      <c r="L8" s="615">
        <v>0</v>
      </c>
      <c r="M8" s="615">
        <v>0</v>
      </c>
      <c r="N8" s="615">
        <v>0</v>
      </c>
      <c r="O8" s="615">
        <v>0</v>
      </c>
      <c r="P8" s="615">
        <v>0</v>
      </c>
      <c r="Q8" s="615">
        <v>0</v>
      </c>
      <c r="R8" s="615">
        <v>0</v>
      </c>
      <c r="S8" s="615">
        <v>0</v>
      </c>
      <c r="T8" s="615">
        <v>0</v>
      </c>
      <c r="U8" s="615">
        <v>0</v>
      </c>
    </row>
    <row r="9" spans="1:21" s="611" customFormat="1" ht="15" thickBot="1" x14ac:dyDescent="0.35">
      <c r="A9" s="4" t="s">
        <v>3180</v>
      </c>
      <c r="B9" s="610" t="s">
        <v>24</v>
      </c>
      <c r="C9" s="566" t="s">
        <v>13</v>
      </c>
      <c r="D9" s="613">
        <v>23</v>
      </c>
      <c r="E9" s="614">
        <v>22496</v>
      </c>
      <c r="F9" s="614">
        <v>22496</v>
      </c>
      <c r="G9" s="615">
        <v>0</v>
      </c>
      <c r="H9" s="615">
        <v>0</v>
      </c>
      <c r="I9" s="615">
        <v>0</v>
      </c>
      <c r="J9" s="613">
        <v>23</v>
      </c>
      <c r="K9" s="614">
        <v>19746</v>
      </c>
      <c r="L9" s="614">
        <v>19746</v>
      </c>
      <c r="M9" s="613">
        <v>17</v>
      </c>
      <c r="N9" s="614">
        <v>13481</v>
      </c>
      <c r="O9" s="614">
        <v>13481</v>
      </c>
      <c r="P9" s="615">
        <v>0</v>
      </c>
      <c r="Q9" s="615">
        <v>0</v>
      </c>
      <c r="R9" s="615">
        <v>0</v>
      </c>
      <c r="S9" s="613">
        <v>17</v>
      </c>
      <c r="T9" s="614">
        <v>10397</v>
      </c>
      <c r="U9" s="614">
        <v>10397</v>
      </c>
    </row>
    <row r="10" spans="1:21" s="611" customFormat="1" ht="15" thickBot="1" x14ac:dyDescent="0.35">
      <c r="A10" s="4" t="s">
        <v>3181</v>
      </c>
      <c r="B10" s="610" t="s">
        <v>25</v>
      </c>
      <c r="C10" s="566" t="s">
        <v>13</v>
      </c>
      <c r="D10" s="613">
        <v>17</v>
      </c>
      <c r="E10" s="614">
        <v>11492</v>
      </c>
      <c r="F10" s="614">
        <v>12000</v>
      </c>
      <c r="G10" s="615">
        <v>0</v>
      </c>
      <c r="H10" s="615">
        <v>0</v>
      </c>
      <c r="I10" s="615">
        <v>0</v>
      </c>
      <c r="J10" s="613">
        <v>6</v>
      </c>
      <c r="K10" s="614">
        <v>3354</v>
      </c>
      <c r="L10" s="614">
        <v>4000</v>
      </c>
      <c r="M10" s="615">
        <v>0</v>
      </c>
      <c r="N10" s="615">
        <v>0</v>
      </c>
      <c r="O10" s="615">
        <v>0</v>
      </c>
      <c r="P10" s="615">
        <v>0</v>
      </c>
      <c r="Q10" s="615">
        <v>0</v>
      </c>
      <c r="R10" s="615">
        <v>0</v>
      </c>
      <c r="S10" s="613">
        <v>5</v>
      </c>
      <c r="T10" s="614">
        <v>2665</v>
      </c>
      <c r="U10" s="614">
        <v>3000</v>
      </c>
    </row>
    <row r="11" spans="1:21" s="611" customFormat="1" ht="15" thickBot="1" x14ac:dyDescent="0.35">
      <c r="A11" s="4" t="s">
        <v>3182</v>
      </c>
      <c r="B11" s="610" t="s">
        <v>26</v>
      </c>
      <c r="C11" s="566" t="s">
        <v>13</v>
      </c>
      <c r="D11" s="615">
        <v>0</v>
      </c>
      <c r="E11" s="615">
        <v>0</v>
      </c>
      <c r="F11" s="615">
        <v>0</v>
      </c>
      <c r="G11" s="615">
        <v>0</v>
      </c>
      <c r="H11" s="615">
        <v>0</v>
      </c>
      <c r="I11" s="615">
        <v>0</v>
      </c>
      <c r="J11" s="615">
        <v>0</v>
      </c>
      <c r="K11" s="615">
        <v>0</v>
      </c>
      <c r="L11" s="615">
        <v>0</v>
      </c>
      <c r="M11" s="615">
        <v>0</v>
      </c>
      <c r="N11" s="615">
        <v>0</v>
      </c>
      <c r="O11" s="615">
        <v>0</v>
      </c>
      <c r="P11" s="615">
        <v>0</v>
      </c>
      <c r="Q11" s="615">
        <v>0</v>
      </c>
      <c r="R11" s="615">
        <v>0</v>
      </c>
      <c r="S11" s="613">
        <v>7</v>
      </c>
      <c r="T11" s="614">
        <v>2271</v>
      </c>
      <c r="U11" s="614">
        <v>4631</v>
      </c>
    </row>
    <row r="12" spans="1:21" s="611" customFormat="1" ht="15" thickBot="1" x14ac:dyDescent="0.35">
      <c r="A12" s="4" t="s">
        <v>3183</v>
      </c>
      <c r="B12" s="610" t="s">
        <v>27</v>
      </c>
      <c r="C12" s="566" t="s">
        <v>13</v>
      </c>
      <c r="D12" s="613">
        <v>15</v>
      </c>
      <c r="E12" s="614">
        <v>7570</v>
      </c>
      <c r="F12" s="614">
        <v>7570</v>
      </c>
      <c r="G12" s="615">
        <v>0</v>
      </c>
      <c r="H12" s="615">
        <v>0</v>
      </c>
      <c r="I12" s="615">
        <v>0</v>
      </c>
      <c r="J12" s="615">
        <v>0</v>
      </c>
      <c r="K12" s="615">
        <v>0</v>
      </c>
      <c r="L12" s="615">
        <v>0</v>
      </c>
      <c r="M12" s="615">
        <v>0</v>
      </c>
      <c r="N12" s="615">
        <v>0</v>
      </c>
      <c r="O12" s="615">
        <v>0</v>
      </c>
      <c r="P12" s="615">
        <v>0</v>
      </c>
      <c r="Q12" s="615">
        <v>0</v>
      </c>
      <c r="R12" s="615">
        <v>0</v>
      </c>
      <c r="S12" s="615">
        <v>0</v>
      </c>
      <c r="T12" s="615">
        <v>0</v>
      </c>
      <c r="U12" s="615">
        <v>0</v>
      </c>
    </row>
    <row r="13" spans="1:21" s="611" customFormat="1" ht="15" thickBot="1" x14ac:dyDescent="0.35">
      <c r="A13" s="4" t="s">
        <v>3184</v>
      </c>
      <c r="B13" s="610" t="s">
        <v>30</v>
      </c>
      <c r="C13" s="566" t="s">
        <v>13</v>
      </c>
      <c r="D13" s="615">
        <v>0</v>
      </c>
      <c r="E13" s="615">
        <v>0</v>
      </c>
      <c r="F13" s="615">
        <v>0</v>
      </c>
      <c r="G13" s="615">
        <v>0</v>
      </c>
      <c r="H13" s="615">
        <v>0</v>
      </c>
      <c r="I13" s="615">
        <v>0</v>
      </c>
      <c r="J13" s="615">
        <v>0</v>
      </c>
      <c r="K13" s="615">
        <v>0</v>
      </c>
      <c r="L13" s="615">
        <v>0</v>
      </c>
      <c r="M13" s="615">
        <v>0</v>
      </c>
      <c r="N13" s="615">
        <v>0</v>
      </c>
      <c r="O13" s="615">
        <v>0</v>
      </c>
      <c r="P13" s="615">
        <v>0</v>
      </c>
      <c r="Q13" s="615">
        <v>0</v>
      </c>
      <c r="R13" s="615">
        <v>0</v>
      </c>
      <c r="S13" s="613">
        <v>12</v>
      </c>
      <c r="T13" s="614">
        <v>3120</v>
      </c>
      <c r="U13" s="614">
        <v>10920</v>
      </c>
    </row>
    <row r="14" spans="1:21" s="611" customFormat="1" ht="15" thickBot="1" x14ac:dyDescent="0.35">
      <c r="A14" s="4" t="s">
        <v>3185</v>
      </c>
      <c r="B14" s="610" t="s">
        <v>31</v>
      </c>
      <c r="C14" s="566" t="s">
        <v>13</v>
      </c>
      <c r="D14" s="615">
        <v>0</v>
      </c>
      <c r="E14" s="615">
        <v>0</v>
      </c>
      <c r="F14" s="615">
        <v>0</v>
      </c>
      <c r="G14" s="615">
        <v>0</v>
      </c>
      <c r="H14" s="615">
        <v>0</v>
      </c>
      <c r="I14" s="615">
        <v>0</v>
      </c>
      <c r="J14" s="615">
        <v>0</v>
      </c>
      <c r="K14" s="615">
        <v>0</v>
      </c>
      <c r="L14" s="615">
        <v>0</v>
      </c>
      <c r="M14" s="615">
        <v>0</v>
      </c>
      <c r="N14" s="615">
        <v>0</v>
      </c>
      <c r="O14" s="615">
        <v>0</v>
      </c>
      <c r="P14" s="615">
        <v>0</v>
      </c>
      <c r="Q14" s="615">
        <v>0</v>
      </c>
      <c r="R14" s="615">
        <v>0</v>
      </c>
      <c r="S14" s="615">
        <v>0</v>
      </c>
      <c r="T14" s="615">
        <v>0</v>
      </c>
      <c r="U14" s="615">
        <v>0</v>
      </c>
    </row>
    <row r="15" spans="1:21" s="611" customFormat="1" ht="15" thickBot="1" x14ac:dyDescent="0.35">
      <c r="A15" s="4" t="s">
        <v>3186</v>
      </c>
      <c r="B15" s="610" t="s">
        <v>32</v>
      </c>
      <c r="C15" s="566" t="s">
        <v>13</v>
      </c>
      <c r="D15" s="615">
        <v>0</v>
      </c>
      <c r="E15" s="615">
        <v>0</v>
      </c>
      <c r="F15" s="615">
        <v>0</v>
      </c>
      <c r="G15" s="615">
        <v>0</v>
      </c>
      <c r="H15" s="615">
        <v>0</v>
      </c>
      <c r="I15" s="615">
        <v>0</v>
      </c>
      <c r="J15" s="613">
        <v>27</v>
      </c>
      <c r="K15" s="614">
        <v>13001</v>
      </c>
      <c r="L15" s="614">
        <v>13871</v>
      </c>
      <c r="M15" s="613">
        <v>8</v>
      </c>
      <c r="N15" s="614">
        <v>3536</v>
      </c>
      <c r="O15" s="614">
        <v>3744</v>
      </c>
      <c r="P15" s="615">
        <v>0</v>
      </c>
      <c r="Q15" s="615">
        <v>0</v>
      </c>
      <c r="R15" s="615">
        <v>0</v>
      </c>
      <c r="S15" s="613">
        <v>17</v>
      </c>
      <c r="T15" s="614">
        <v>6429</v>
      </c>
      <c r="U15" s="614">
        <v>10957</v>
      </c>
    </row>
    <row r="16" spans="1:21" s="611" customFormat="1" ht="15" thickBot="1" x14ac:dyDescent="0.35">
      <c r="A16" s="4" t="s">
        <v>3187</v>
      </c>
      <c r="B16" s="610" t="s">
        <v>33</v>
      </c>
      <c r="C16" s="566" t="s">
        <v>13</v>
      </c>
      <c r="D16" s="615">
        <v>0</v>
      </c>
      <c r="E16" s="615">
        <v>0</v>
      </c>
      <c r="F16" s="615">
        <v>0</v>
      </c>
      <c r="G16" s="615">
        <v>0</v>
      </c>
      <c r="H16" s="615">
        <v>0</v>
      </c>
      <c r="I16" s="615">
        <v>0</v>
      </c>
      <c r="J16" s="615">
        <v>0</v>
      </c>
      <c r="K16" s="615">
        <v>0</v>
      </c>
      <c r="L16" s="615">
        <v>0</v>
      </c>
      <c r="M16" s="615">
        <v>0</v>
      </c>
      <c r="N16" s="615">
        <v>0</v>
      </c>
      <c r="O16" s="615">
        <v>0</v>
      </c>
      <c r="P16" s="615">
        <v>0</v>
      </c>
      <c r="Q16" s="615">
        <v>0</v>
      </c>
      <c r="R16" s="615">
        <v>0</v>
      </c>
      <c r="S16" s="615">
        <v>0</v>
      </c>
      <c r="T16" s="615">
        <v>0</v>
      </c>
      <c r="U16" s="615">
        <v>0</v>
      </c>
    </row>
    <row r="17" spans="1:21" s="611" customFormat="1" ht="15" thickBot="1" x14ac:dyDescent="0.35">
      <c r="A17" s="4" t="s">
        <v>3188</v>
      </c>
      <c r="B17" s="610" t="s">
        <v>35</v>
      </c>
      <c r="C17" s="566" t="s">
        <v>13</v>
      </c>
      <c r="D17" s="615">
        <v>0</v>
      </c>
      <c r="E17" s="615">
        <v>0</v>
      </c>
      <c r="F17" s="615">
        <v>0</v>
      </c>
      <c r="G17" s="615">
        <v>0</v>
      </c>
      <c r="H17" s="615">
        <v>0</v>
      </c>
      <c r="I17" s="615">
        <v>0</v>
      </c>
      <c r="J17" s="615">
        <v>0</v>
      </c>
      <c r="K17" s="615">
        <v>0</v>
      </c>
      <c r="L17" s="615">
        <v>0</v>
      </c>
      <c r="M17" s="615">
        <v>0</v>
      </c>
      <c r="N17" s="615">
        <v>0</v>
      </c>
      <c r="O17" s="615">
        <v>0</v>
      </c>
      <c r="P17" s="615">
        <v>0</v>
      </c>
      <c r="Q17" s="615">
        <v>0</v>
      </c>
      <c r="R17" s="615">
        <v>0</v>
      </c>
      <c r="S17" s="613">
        <v>22</v>
      </c>
      <c r="T17" s="614">
        <v>10381</v>
      </c>
      <c r="U17" s="614">
        <v>17160</v>
      </c>
    </row>
    <row r="18" spans="1:21" s="611" customFormat="1" ht="15" thickBot="1" x14ac:dyDescent="0.35">
      <c r="A18" s="4" t="s">
        <v>3189</v>
      </c>
      <c r="B18" s="610" t="s">
        <v>36</v>
      </c>
      <c r="C18" s="566" t="s">
        <v>13</v>
      </c>
      <c r="D18" s="613">
        <v>24</v>
      </c>
      <c r="E18" s="614">
        <v>15000</v>
      </c>
      <c r="F18" s="614">
        <v>15000</v>
      </c>
      <c r="G18" s="615">
        <v>0</v>
      </c>
      <c r="H18" s="615">
        <v>0</v>
      </c>
      <c r="I18" s="615">
        <v>0</v>
      </c>
      <c r="J18" s="615">
        <v>0</v>
      </c>
      <c r="K18" s="615">
        <v>0</v>
      </c>
      <c r="L18" s="615">
        <v>0</v>
      </c>
      <c r="M18" s="615">
        <v>0</v>
      </c>
      <c r="N18" s="615">
        <v>0</v>
      </c>
      <c r="O18" s="615">
        <v>0</v>
      </c>
      <c r="P18" s="615">
        <v>0</v>
      </c>
      <c r="Q18" s="615">
        <v>0</v>
      </c>
      <c r="R18" s="615">
        <v>0</v>
      </c>
      <c r="S18" s="613">
        <v>8</v>
      </c>
      <c r="T18" s="614">
        <v>9</v>
      </c>
      <c r="U18" s="614">
        <v>10</v>
      </c>
    </row>
    <row r="19" spans="1:21" s="611" customFormat="1" ht="15" thickBot="1" x14ac:dyDescent="0.35">
      <c r="A19" s="4" t="s">
        <v>3190</v>
      </c>
      <c r="B19" s="610" t="s">
        <v>37</v>
      </c>
      <c r="C19" s="566" t="s">
        <v>13</v>
      </c>
      <c r="D19" s="615">
        <v>0</v>
      </c>
      <c r="E19" s="615">
        <v>0</v>
      </c>
      <c r="F19" s="615">
        <v>0</v>
      </c>
      <c r="G19" s="615">
        <v>0</v>
      </c>
      <c r="H19" s="615">
        <v>0</v>
      </c>
      <c r="I19" s="615">
        <v>0</v>
      </c>
      <c r="J19" s="613">
        <v>21</v>
      </c>
      <c r="K19" s="614">
        <v>8000</v>
      </c>
      <c r="L19" s="614">
        <v>16000</v>
      </c>
      <c r="M19" s="615">
        <v>0</v>
      </c>
      <c r="N19" s="615">
        <v>0</v>
      </c>
      <c r="O19" s="615">
        <v>0</v>
      </c>
      <c r="P19" s="615">
        <v>0</v>
      </c>
      <c r="Q19" s="615">
        <v>0</v>
      </c>
      <c r="R19" s="615">
        <v>0</v>
      </c>
      <c r="S19" s="613">
        <v>25</v>
      </c>
      <c r="T19" s="614">
        <v>6000</v>
      </c>
      <c r="U19" s="614">
        <v>10000</v>
      </c>
    </row>
    <row r="20" spans="1:21" s="611" customFormat="1" ht="15" thickBot="1" x14ac:dyDescent="0.35">
      <c r="A20" s="4" t="s">
        <v>3191</v>
      </c>
      <c r="B20" s="610" t="s">
        <v>38</v>
      </c>
      <c r="C20" s="566" t="s">
        <v>13</v>
      </c>
      <c r="D20" s="615">
        <v>0</v>
      </c>
      <c r="E20" s="615">
        <v>0</v>
      </c>
      <c r="F20" s="615">
        <v>0</v>
      </c>
      <c r="G20" s="613">
        <v>17</v>
      </c>
      <c r="H20" s="614">
        <v>11757</v>
      </c>
      <c r="I20" s="614">
        <v>11757</v>
      </c>
      <c r="J20" s="613">
        <v>19</v>
      </c>
      <c r="K20" s="614">
        <v>10917</v>
      </c>
      <c r="L20" s="614">
        <v>10917</v>
      </c>
      <c r="M20" s="613">
        <v>16</v>
      </c>
      <c r="N20" s="614">
        <v>6656</v>
      </c>
      <c r="O20" s="614">
        <v>6656</v>
      </c>
      <c r="P20" s="615">
        <v>0</v>
      </c>
      <c r="Q20" s="615">
        <v>0</v>
      </c>
      <c r="R20" s="615">
        <v>0</v>
      </c>
      <c r="S20" s="613">
        <v>20</v>
      </c>
      <c r="T20" s="614">
        <v>8216</v>
      </c>
      <c r="U20" s="614">
        <v>8216</v>
      </c>
    </row>
    <row r="21" spans="1:21" s="611" customFormat="1" ht="15" thickBot="1" x14ac:dyDescent="0.35">
      <c r="A21" s="4" t="s">
        <v>3192</v>
      </c>
      <c r="B21" s="610" t="s">
        <v>39</v>
      </c>
      <c r="C21" s="566" t="s">
        <v>13</v>
      </c>
      <c r="D21" s="615">
        <v>0</v>
      </c>
      <c r="E21" s="615">
        <v>0</v>
      </c>
      <c r="F21" s="615">
        <v>0</v>
      </c>
      <c r="G21" s="615">
        <v>0</v>
      </c>
      <c r="H21" s="615">
        <v>0</v>
      </c>
      <c r="I21" s="615">
        <v>0</v>
      </c>
      <c r="J21" s="615">
        <v>0</v>
      </c>
      <c r="K21" s="615">
        <v>0</v>
      </c>
      <c r="L21" s="615">
        <v>0</v>
      </c>
      <c r="M21" s="615">
        <v>0</v>
      </c>
      <c r="N21" s="615">
        <v>0</v>
      </c>
      <c r="O21" s="615">
        <v>0</v>
      </c>
      <c r="P21" s="615">
        <v>0</v>
      </c>
      <c r="Q21" s="615">
        <v>0</v>
      </c>
      <c r="R21" s="615">
        <v>0</v>
      </c>
      <c r="S21" s="613">
        <v>23</v>
      </c>
      <c r="T21" s="614">
        <v>8850</v>
      </c>
      <c r="U21" s="614">
        <v>10166</v>
      </c>
    </row>
    <row r="22" spans="1:21" s="611" customFormat="1" ht="15" thickBot="1" x14ac:dyDescent="0.35">
      <c r="A22" s="4" t="s">
        <v>3193</v>
      </c>
      <c r="B22" s="610" t="s">
        <v>40</v>
      </c>
      <c r="C22" s="566" t="s">
        <v>13</v>
      </c>
      <c r="D22" s="613">
        <v>39</v>
      </c>
      <c r="E22" s="614">
        <v>23971</v>
      </c>
      <c r="F22" s="614">
        <v>24586</v>
      </c>
      <c r="G22" s="613">
        <v>14</v>
      </c>
      <c r="H22" s="614">
        <v>8008</v>
      </c>
      <c r="I22" s="614">
        <v>9152</v>
      </c>
      <c r="J22" s="615">
        <v>0</v>
      </c>
      <c r="K22" s="615">
        <v>0</v>
      </c>
      <c r="L22" s="615">
        <v>0</v>
      </c>
      <c r="M22" s="615">
        <v>0</v>
      </c>
      <c r="N22" s="615">
        <v>0</v>
      </c>
      <c r="O22" s="615">
        <v>0</v>
      </c>
      <c r="P22" s="615">
        <v>0</v>
      </c>
      <c r="Q22" s="615">
        <v>0</v>
      </c>
      <c r="R22" s="615">
        <v>0</v>
      </c>
      <c r="S22" s="613">
        <v>58</v>
      </c>
      <c r="T22" s="614">
        <v>26601</v>
      </c>
      <c r="U22" s="614">
        <v>31668</v>
      </c>
    </row>
    <row r="23" spans="1:21" s="611" customFormat="1" ht="15" thickBot="1" x14ac:dyDescent="0.35">
      <c r="A23" s="4" t="s">
        <v>3194</v>
      </c>
      <c r="B23" s="610" t="s">
        <v>41</v>
      </c>
      <c r="C23" s="566" t="s">
        <v>13</v>
      </c>
      <c r="D23" s="615">
        <v>0</v>
      </c>
      <c r="E23" s="615">
        <v>0</v>
      </c>
      <c r="F23" s="615">
        <v>0</v>
      </c>
      <c r="G23" s="615">
        <v>0</v>
      </c>
      <c r="H23" s="615">
        <v>0</v>
      </c>
      <c r="I23" s="615">
        <v>0</v>
      </c>
      <c r="J23" s="615">
        <v>0</v>
      </c>
      <c r="K23" s="615">
        <v>0</v>
      </c>
      <c r="L23" s="615">
        <v>0</v>
      </c>
      <c r="M23" s="613">
        <v>0</v>
      </c>
      <c r="N23" s="614">
        <v>0</v>
      </c>
      <c r="O23" s="614">
        <v>0</v>
      </c>
      <c r="P23" s="615">
        <v>0</v>
      </c>
      <c r="Q23" s="615">
        <v>0</v>
      </c>
      <c r="R23" s="615">
        <v>0</v>
      </c>
      <c r="S23" s="613">
        <v>23</v>
      </c>
      <c r="T23" s="614">
        <v>9323</v>
      </c>
      <c r="U23" s="614">
        <v>9323</v>
      </c>
    </row>
    <row r="24" spans="1:21" s="611" customFormat="1" ht="15" thickBot="1" x14ac:dyDescent="0.35">
      <c r="A24" s="4" t="s">
        <v>3195</v>
      </c>
      <c r="B24" s="610" t="s">
        <v>42</v>
      </c>
      <c r="C24" s="566" t="s">
        <v>13</v>
      </c>
      <c r="D24" s="615">
        <v>0</v>
      </c>
      <c r="E24" s="615">
        <v>0</v>
      </c>
      <c r="F24" s="615">
        <v>0</v>
      </c>
      <c r="G24" s="615">
        <v>0</v>
      </c>
      <c r="H24" s="615">
        <v>0</v>
      </c>
      <c r="I24" s="615">
        <v>0</v>
      </c>
      <c r="J24" s="613">
        <v>10</v>
      </c>
      <c r="K24" s="614">
        <v>2200</v>
      </c>
      <c r="L24" s="614">
        <v>6500</v>
      </c>
      <c r="M24" s="613">
        <v>10</v>
      </c>
      <c r="N24" s="614">
        <v>2000</v>
      </c>
      <c r="O24" s="614">
        <v>5800</v>
      </c>
      <c r="P24" s="615">
        <v>0</v>
      </c>
      <c r="Q24" s="615">
        <v>0</v>
      </c>
      <c r="R24" s="615">
        <v>0</v>
      </c>
      <c r="S24" s="615">
        <v>0</v>
      </c>
      <c r="T24" s="615">
        <v>0</v>
      </c>
      <c r="U24" s="615">
        <v>0</v>
      </c>
    </row>
    <row r="25" spans="1:21" s="611" customFormat="1" ht="15" thickBot="1" x14ac:dyDescent="0.35">
      <c r="A25" s="4" t="s">
        <v>3196</v>
      </c>
      <c r="B25" s="610" t="s">
        <v>43</v>
      </c>
      <c r="C25" s="566" t="s">
        <v>13</v>
      </c>
      <c r="D25" s="613">
        <v>25</v>
      </c>
      <c r="E25" s="614">
        <v>14000</v>
      </c>
      <c r="F25" s="614">
        <v>19000</v>
      </c>
      <c r="G25" s="615">
        <v>0</v>
      </c>
      <c r="H25" s="615">
        <v>0</v>
      </c>
      <c r="I25" s="615">
        <v>0</v>
      </c>
      <c r="J25" s="615">
        <v>0</v>
      </c>
      <c r="K25" s="615">
        <v>0</v>
      </c>
      <c r="L25" s="615">
        <v>0</v>
      </c>
      <c r="M25" s="615">
        <v>0</v>
      </c>
      <c r="N25" s="615">
        <v>0</v>
      </c>
      <c r="O25" s="615">
        <v>0</v>
      </c>
      <c r="P25" s="615">
        <v>0</v>
      </c>
      <c r="Q25" s="615">
        <v>0</v>
      </c>
      <c r="R25" s="615">
        <v>0</v>
      </c>
      <c r="S25" s="613">
        <v>13</v>
      </c>
      <c r="T25" s="614">
        <v>7</v>
      </c>
      <c r="U25" s="614">
        <v>10000</v>
      </c>
    </row>
    <row r="26" spans="1:21" s="611" customFormat="1" ht="15" thickBot="1" x14ac:dyDescent="0.35">
      <c r="A26" s="4" t="s">
        <v>3197</v>
      </c>
      <c r="B26" s="610" t="s">
        <v>44</v>
      </c>
      <c r="C26" s="566" t="s">
        <v>13</v>
      </c>
      <c r="D26" s="613">
        <v>7</v>
      </c>
      <c r="E26" s="614">
        <v>627</v>
      </c>
      <c r="F26" s="614">
        <v>627</v>
      </c>
      <c r="G26" s="615">
        <v>0</v>
      </c>
      <c r="H26" s="615">
        <v>0</v>
      </c>
      <c r="I26" s="615">
        <v>0</v>
      </c>
      <c r="J26" s="615">
        <v>0</v>
      </c>
      <c r="K26" s="615">
        <v>0</v>
      </c>
      <c r="L26" s="615">
        <v>0</v>
      </c>
      <c r="M26" s="615">
        <v>0</v>
      </c>
      <c r="N26" s="615">
        <v>0</v>
      </c>
      <c r="O26" s="615">
        <v>0</v>
      </c>
      <c r="P26" s="615">
        <v>0</v>
      </c>
      <c r="Q26" s="615">
        <v>0</v>
      </c>
      <c r="R26" s="615">
        <v>0</v>
      </c>
      <c r="S26" s="615">
        <v>0</v>
      </c>
      <c r="T26" s="615">
        <v>0</v>
      </c>
      <c r="U26" s="615">
        <v>0</v>
      </c>
    </row>
    <row r="27" spans="1:21" s="611" customFormat="1" ht="15" thickBot="1" x14ac:dyDescent="0.35">
      <c r="A27" s="4" t="s">
        <v>3198</v>
      </c>
      <c r="B27" s="610" t="s">
        <v>45</v>
      </c>
      <c r="C27" s="566" t="s">
        <v>13</v>
      </c>
      <c r="D27" s="615">
        <v>0</v>
      </c>
      <c r="E27" s="615">
        <v>0</v>
      </c>
      <c r="F27" s="615">
        <v>0</v>
      </c>
      <c r="G27" s="615">
        <v>0</v>
      </c>
      <c r="H27" s="615">
        <v>0</v>
      </c>
      <c r="I27" s="615">
        <v>0</v>
      </c>
      <c r="J27" s="615">
        <v>0</v>
      </c>
      <c r="K27" s="615">
        <v>0</v>
      </c>
      <c r="L27" s="615">
        <v>0</v>
      </c>
      <c r="M27" s="615">
        <v>0</v>
      </c>
      <c r="N27" s="615">
        <v>0</v>
      </c>
      <c r="O27" s="615">
        <v>0</v>
      </c>
      <c r="P27" s="615">
        <v>0</v>
      </c>
      <c r="Q27" s="615">
        <v>0</v>
      </c>
      <c r="R27" s="615">
        <v>0</v>
      </c>
      <c r="S27" s="613">
        <v>22</v>
      </c>
      <c r="T27" s="614">
        <v>7500</v>
      </c>
      <c r="U27" s="614">
        <v>15000</v>
      </c>
    </row>
    <row r="28" spans="1:21" s="611" customFormat="1" ht="15" thickBot="1" x14ac:dyDescent="0.35">
      <c r="A28" s="4" t="s">
        <v>3199</v>
      </c>
      <c r="B28" s="610" t="s">
        <v>46</v>
      </c>
      <c r="C28" s="566" t="s">
        <v>13</v>
      </c>
      <c r="D28" s="613">
        <v>16</v>
      </c>
      <c r="E28" s="614">
        <v>11440</v>
      </c>
      <c r="F28" s="614">
        <v>15600</v>
      </c>
      <c r="G28" s="615">
        <v>0</v>
      </c>
      <c r="H28" s="615">
        <v>0</v>
      </c>
      <c r="I28" s="615">
        <v>0</v>
      </c>
      <c r="J28" s="613">
        <v>17</v>
      </c>
      <c r="K28" s="614">
        <v>10868</v>
      </c>
      <c r="L28" s="614">
        <v>13650</v>
      </c>
      <c r="M28" s="615">
        <v>0</v>
      </c>
      <c r="N28" s="615">
        <v>0</v>
      </c>
      <c r="O28" s="615">
        <v>0</v>
      </c>
      <c r="P28" s="615">
        <v>0</v>
      </c>
      <c r="Q28" s="615">
        <v>0</v>
      </c>
      <c r="R28" s="615">
        <v>0</v>
      </c>
      <c r="S28" s="613">
        <v>12</v>
      </c>
      <c r="T28" s="614">
        <v>5304</v>
      </c>
      <c r="U28" s="614">
        <v>5772</v>
      </c>
    </row>
    <row r="29" spans="1:21" s="611" customFormat="1" ht="15" thickBot="1" x14ac:dyDescent="0.35">
      <c r="A29" s="4" t="s">
        <v>3200</v>
      </c>
      <c r="B29" s="610" t="s">
        <v>47</v>
      </c>
      <c r="C29" s="566" t="s">
        <v>13</v>
      </c>
      <c r="D29" s="615">
        <v>0</v>
      </c>
      <c r="E29" s="615">
        <v>0</v>
      </c>
      <c r="F29" s="615">
        <v>0</v>
      </c>
      <c r="G29" s="615">
        <v>0</v>
      </c>
      <c r="H29" s="615">
        <v>0</v>
      </c>
      <c r="I29" s="615">
        <v>0</v>
      </c>
      <c r="J29" s="615">
        <v>0</v>
      </c>
      <c r="K29" s="615">
        <v>0</v>
      </c>
      <c r="L29" s="615">
        <v>0</v>
      </c>
      <c r="M29" s="613">
        <v>19</v>
      </c>
      <c r="N29" s="614">
        <v>16509</v>
      </c>
      <c r="O29" s="614">
        <v>21320</v>
      </c>
      <c r="P29" s="615">
        <v>0</v>
      </c>
      <c r="Q29" s="615">
        <v>0</v>
      </c>
      <c r="R29" s="615">
        <v>0</v>
      </c>
      <c r="S29" s="613">
        <v>6</v>
      </c>
      <c r="T29" s="614">
        <v>2220</v>
      </c>
      <c r="U29" s="614">
        <v>0</v>
      </c>
    </row>
    <row r="30" spans="1:21" s="611" customFormat="1" ht="15" thickBot="1" x14ac:dyDescent="0.35">
      <c r="A30" s="4" t="s">
        <v>3201</v>
      </c>
      <c r="B30" s="610" t="s">
        <v>48</v>
      </c>
      <c r="C30" s="566" t="s">
        <v>13</v>
      </c>
      <c r="D30" s="615">
        <v>0</v>
      </c>
      <c r="E30" s="615">
        <v>0</v>
      </c>
      <c r="F30" s="615">
        <v>0</v>
      </c>
      <c r="G30" s="615">
        <v>0</v>
      </c>
      <c r="H30" s="615">
        <v>0</v>
      </c>
      <c r="I30" s="615">
        <v>0</v>
      </c>
      <c r="J30" s="615">
        <v>0</v>
      </c>
      <c r="K30" s="615">
        <v>0</v>
      </c>
      <c r="L30" s="615">
        <v>0</v>
      </c>
      <c r="M30" s="615">
        <v>0</v>
      </c>
      <c r="N30" s="615">
        <v>0</v>
      </c>
      <c r="O30" s="615">
        <v>0</v>
      </c>
      <c r="P30" s="615">
        <v>0</v>
      </c>
      <c r="Q30" s="615">
        <v>0</v>
      </c>
      <c r="R30" s="615">
        <v>0</v>
      </c>
      <c r="S30" s="613">
        <v>1</v>
      </c>
      <c r="T30" s="614">
        <v>1700</v>
      </c>
      <c r="U30" s="614">
        <v>2600</v>
      </c>
    </row>
    <row r="31" spans="1:21" s="611" customFormat="1" ht="15" thickBot="1" x14ac:dyDescent="0.35">
      <c r="A31" s="4" t="s">
        <v>3202</v>
      </c>
      <c r="B31" s="610" t="s">
        <v>49</v>
      </c>
      <c r="C31" s="566" t="s">
        <v>13</v>
      </c>
      <c r="D31" s="615">
        <v>0</v>
      </c>
      <c r="E31" s="615">
        <v>0</v>
      </c>
      <c r="F31" s="615">
        <v>0</v>
      </c>
      <c r="G31" s="615">
        <v>0</v>
      </c>
      <c r="H31" s="615">
        <v>0</v>
      </c>
      <c r="I31" s="615">
        <v>0</v>
      </c>
      <c r="J31" s="615">
        <v>0</v>
      </c>
      <c r="K31" s="615">
        <v>0</v>
      </c>
      <c r="L31" s="615">
        <v>0</v>
      </c>
      <c r="M31" s="615">
        <v>0</v>
      </c>
      <c r="N31" s="615">
        <v>0</v>
      </c>
      <c r="O31" s="615">
        <v>0</v>
      </c>
      <c r="P31" s="615">
        <v>0</v>
      </c>
      <c r="Q31" s="615">
        <v>0</v>
      </c>
      <c r="R31" s="615">
        <v>0</v>
      </c>
      <c r="S31" s="613">
        <v>5</v>
      </c>
      <c r="T31" s="614">
        <v>100</v>
      </c>
      <c r="U31" s="614">
        <v>2500</v>
      </c>
    </row>
    <row r="32" spans="1:21" s="611" customFormat="1" ht="15" thickBot="1" x14ac:dyDescent="0.35">
      <c r="A32" s="4" t="s">
        <v>3203</v>
      </c>
      <c r="B32" s="610" t="s">
        <v>50</v>
      </c>
      <c r="C32" s="566" t="s">
        <v>13</v>
      </c>
      <c r="D32" s="615">
        <v>0</v>
      </c>
      <c r="E32" s="615">
        <v>0</v>
      </c>
      <c r="F32" s="615">
        <v>0</v>
      </c>
      <c r="G32" s="615">
        <v>0</v>
      </c>
      <c r="H32" s="615">
        <v>0</v>
      </c>
      <c r="I32" s="615">
        <v>0</v>
      </c>
      <c r="J32" s="613">
        <v>40</v>
      </c>
      <c r="K32" s="614">
        <v>24960</v>
      </c>
      <c r="L32" s="614">
        <v>37960</v>
      </c>
      <c r="M32" s="615">
        <v>0</v>
      </c>
      <c r="N32" s="615">
        <v>0</v>
      </c>
      <c r="O32" s="615">
        <v>0</v>
      </c>
      <c r="P32" s="615">
        <v>0</v>
      </c>
      <c r="Q32" s="615">
        <v>0</v>
      </c>
      <c r="R32" s="615">
        <v>0</v>
      </c>
      <c r="S32" s="613">
        <v>2</v>
      </c>
      <c r="T32" s="614">
        <v>1200</v>
      </c>
      <c r="U32" s="614">
        <v>1920</v>
      </c>
    </row>
    <row r="33" spans="1:21" s="611" customFormat="1" ht="15" thickBot="1" x14ac:dyDescent="0.35">
      <c r="A33" s="4" t="s">
        <v>3204</v>
      </c>
      <c r="B33" s="610" t="s">
        <v>51</v>
      </c>
      <c r="C33" s="566" t="s">
        <v>13</v>
      </c>
      <c r="D33" s="613">
        <v>0</v>
      </c>
      <c r="E33" s="614">
        <v>0</v>
      </c>
      <c r="F33" s="614">
        <v>0</v>
      </c>
      <c r="G33" s="613">
        <v>0</v>
      </c>
      <c r="H33" s="614">
        <v>0</v>
      </c>
      <c r="I33" s="614">
        <v>0</v>
      </c>
      <c r="J33" s="613">
        <v>0</v>
      </c>
      <c r="K33" s="614">
        <v>0</v>
      </c>
      <c r="L33" s="614">
        <v>0</v>
      </c>
      <c r="M33" s="613">
        <v>0</v>
      </c>
      <c r="N33" s="614">
        <v>0</v>
      </c>
      <c r="O33" s="614">
        <v>0</v>
      </c>
      <c r="P33" s="613">
        <v>0</v>
      </c>
      <c r="Q33" s="614">
        <v>0</v>
      </c>
      <c r="R33" s="614">
        <v>0</v>
      </c>
      <c r="S33" s="613">
        <v>0</v>
      </c>
      <c r="T33" s="614">
        <v>0</v>
      </c>
      <c r="U33" s="614">
        <v>0</v>
      </c>
    </row>
    <row r="34" spans="1:21" s="611" customFormat="1" ht="15" thickBot="1" x14ac:dyDescent="0.35">
      <c r="A34" s="4" t="s">
        <v>3205</v>
      </c>
      <c r="B34" s="610" t="s">
        <v>52</v>
      </c>
      <c r="C34" s="566" t="s">
        <v>13</v>
      </c>
      <c r="D34" s="615">
        <v>0</v>
      </c>
      <c r="E34" s="615">
        <v>0</v>
      </c>
      <c r="F34" s="615">
        <v>0</v>
      </c>
      <c r="G34" s="615">
        <v>0</v>
      </c>
      <c r="H34" s="615">
        <v>0</v>
      </c>
      <c r="I34" s="615">
        <v>0</v>
      </c>
      <c r="J34" s="615">
        <v>0</v>
      </c>
      <c r="K34" s="615">
        <v>0</v>
      </c>
      <c r="L34" s="615">
        <v>0</v>
      </c>
      <c r="M34" s="615">
        <v>0</v>
      </c>
      <c r="N34" s="615">
        <v>0</v>
      </c>
      <c r="O34" s="615">
        <v>0</v>
      </c>
      <c r="P34" s="615">
        <v>0</v>
      </c>
      <c r="Q34" s="615">
        <v>0</v>
      </c>
      <c r="R34" s="615">
        <v>0</v>
      </c>
      <c r="S34" s="613">
        <v>15</v>
      </c>
      <c r="T34" s="614">
        <v>1800</v>
      </c>
      <c r="U34" s="614">
        <v>6000</v>
      </c>
    </row>
    <row r="35" spans="1:21" s="611" customFormat="1" ht="15" thickBot="1" x14ac:dyDescent="0.35">
      <c r="A35" s="4" t="s">
        <v>3206</v>
      </c>
      <c r="B35" s="610" t="s">
        <v>53</v>
      </c>
      <c r="C35" s="566" t="s">
        <v>13</v>
      </c>
      <c r="D35" s="613">
        <v>35</v>
      </c>
      <c r="E35" s="614">
        <v>15925</v>
      </c>
      <c r="F35" s="614">
        <v>15925</v>
      </c>
      <c r="G35" s="613">
        <v>0</v>
      </c>
      <c r="H35" s="614">
        <v>0</v>
      </c>
      <c r="I35" s="614">
        <v>0</v>
      </c>
      <c r="J35" s="613">
        <v>0</v>
      </c>
      <c r="K35" s="614">
        <v>0</v>
      </c>
      <c r="L35" s="614">
        <v>0</v>
      </c>
      <c r="M35" s="613">
        <v>0</v>
      </c>
      <c r="N35" s="614">
        <v>0</v>
      </c>
      <c r="O35" s="614">
        <v>0</v>
      </c>
      <c r="P35" s="613">
        <v>0</v>
      </c>
      <c r="Q35" s="614">
        <v>0</v>
      </c>
      <c r="R35" s="614">
        <v>0</v>
      </c>
      <c r="S35" s="613">
        <v>0</v>
      </c>
      <c r="T35" s="614">
        <v>0</v>
      </c>
      <c r="U35" s="614">
        <v>0</v>
      </c>
    </row>
    <row r="36" spans="1:21" s="611" customFormat="1" ht="15" thickBot="1" x14ac:dyDescent="0.35">
      <c r="A36" s="4" t="s">
        <v>3207</v>
      </c>
      <c r="B36" s="610" t="s">
        <v>54</v>
      </c>
      <c r="C36" s="566" t="s">
        <v>13</v>
      </c>
      <c r="D36" s="615">
        <v>0</v>
      </c>
      <c r="E36" s="615">
        <v>0</v>
      </c>
      <c r="F36" s="615">
        <v>0</v>
      </c>
      <c r="G36" s="615">
        <v>0</v>
      </c>
      <c r="H36" s="615">
        <v>0</v>
      </c>
      <c r="I36" s="615">
        <v>0</v>
      </c>
      <c r="J36" s="615">
        <v>0</v>
      </c>
      <c r="K36" s="615">
        <v>0</v>
      </c>
      <c r="L36" s="615">
        <v>0</v>
      </c>
      <c r="M36" s="615">
        <v>0</v>
      </c>
      <c r="N36" s="615">
        <v>0</v>
      </c>
      <c r="O36" s="615">
        <v>0</v>
      </c>
      <c r="P36" s="615">
        <v>0</v>
      </c>
      <c r="Q36" s="615">
        <v>0</v>
      </c>
      <c r="R36" s="615">
        <v>0</v>
      </c>
      <c r="S36" s="613">
        <v>20</v>
      </c>
      <c r="T36" s="614">
        <v>15000</v>
      </c>
      <c r="U36" s="614">
        <v>25000</v>
      </c>
    </row>
    <row r="37" spans="1:21" s="611" customFormat="1" ht="15" thickBot="1" x14ac:dyDescent="0.35">
      <c r="A37" s="4" t="s">
        <v>3208</v>
      </c>
      <c r="B37" s="610" t="s">
        <v>55</v>
      </c>
      <c r="C37" s="566" t="s">
        <v>13</v>
      </c>
      <c r="D37" s="613">
        <v>0</v>
      </c>
      <c r="E37" s="614">
        <v>0</v>
      </c>
      <c r="F37" s="614">
        <v>0</v>
      </c>
      <c r="G37" s="613">
        <v>0</v>
      </c>
      <c r="H37" s="614">
        <v>0</v>
      </c>
      <c r="I37" s="614">
        <v>0</v>
      </c>
      <c r="J37" s="613">
        <v>0</v>
      </c>
      <c r="K37" s="614">
        <v>0</v>
      </c>
      <c r="L37" s="614">
        <v>0</v>
      </c>
      <c r="M37" s="613">
        <v>0</v>
      </c>
      <c r="N37" s="614">
        <v>0</v>
      </c>
      <c r="O37" s="614">
        <v>0</v>
      </c>
      <c r="P37" s="613">
        <v>0</v>
      </c>
      <c r="Q37" s="614">
        <v>0</v>
      </c>
      <c r="R37" s="614">
        <v>0</v>
      </c>
      <c r="S37" s="613">
        <v>0</v>
      </c>
      <c r="T37" s="614">
        <v>0</v>
      </c>
      <c r="U37" s="614">
        <v>0</v>
      </c>
    </row>
    <row r="38" spans="1:21" s="611" customFormat="1" ht="15" thickBot="1" x14ac:dyDescent="0.35">
      <c r="A38" s="4" t="s">
        <v>3209</v>
      </c>
      <c r="B38" s="610" t="s">
        <v>56</v>
      </c>
      <c r="C38" s="566" t="s">
        <v>13</v>
      </c>
      <c r="D38" s="613">
        <v>30</v>
      </c>
      <c r="E38" s="615">
        <v>0</v>
      </c>
      <c r="F38" s="615">
        <v>0</v>
      </c>
      <c r="G38" s="615">
        <v>0</v>
      </c>
      <c r="H38" s="615">
        <v>0</v>
      </c>
      <c r="I38" s="615">
        <v>0</v>
      </c>
      <c r="J38" s="615">
        <v>0</v>
      </c>
      <c r="K38" s="615">
        <v>0</v>
      </c>
      <c r="L38" s="615">
        <v>0</v>
      </c>
      <c r="M38" s="615">
        <v>0</v>
      </c>
      <c r="N38" s="615">
        <v>0</v>
      </c>
      <c r="O38" s="615">
        <v>0</v>
      </c>
      <c r="P38" s="615">
        <v>0</v>
      </c>
      <c r="Q38" s="615">
        <v>0</v>
      </c>
      <c r="R38" s="615">
        <v>0</v>
      </c>
      <c r="S38" s="613">
        <v>20</v>
      </c>
      <c r="T38" s="614">
        <v>7500</v>
      </c>
      <c r="U38" s="614">
        <v>15500</v>
      </c>
    </row>
    <row r="39" spans="1:21" s="611" customFormat="1" ht="15" thickBot="1" x14ac:dyDescent="0.35">
      <c r="A39" s="4" t="s">
        <v>3210</v>
      </c>
      <c r="B39" s="610" t="s">
        <v>59</v>
      </c>
      <c r="C39" s="566" t="s">
        <v>13</v>
      </c>
      <c r="D39" s="615">
        <v>0</v>
      </c>
      <c r="E39" s="615">
        <v>0</v>
      </c>
      <c r="F39" s="615">
        <v>0</v>
      </c>
      <c r="G39" s="615">
        <v>0</v>
      </c>
      <c r="H39" s="615">
        <v>0</v>
      </c>
      <c r="I39" s="615">
        <v>0</v>
      </c>
      <c r="J39" s="615">
        <v>0</v>
      </c>
      <c r="K39" s="615">
        <v>0</v>
      </c>
      <c r="L39" s="615">
        <v>0</v>
      </c>
      <c r="M39" s="615">
        <v>0</v>
      </c>
      <c r="N39" s="615">
        <v>0</v>
      </c>
      <c r="O39" s="615">
        <v>0</v>
      </c>
      <c r="P39" s="615">
        <v>0</v>
      </c>
      <c r="Q39" s="615">
        <v>0</v>
      </c>
      <c r="R39" s="615">
        <v>0</v>
      </c>
      <c r="S39" s="613">
        <v>15</v>
      </c>
      <c r="T39" s="614">
        <v>9978</v>
      </c>
      <c r="U39" s="614">
        <v>9978</v>
      </c>
    </row>
    <row r="40" spans="1:21" s="611" customFormat="1" ht="15" thickBot="1" x14ac:dyDescent="0.35">
      <c r="A40" s="4" t="s">
        <v>3211</v>
      </c>
      <c r="B40" s="610" t="s">
        <v>60</v>
      </c>
      <c r="C40" s="566" t="s">
        <v>13</v>
      </c>
      <c r="D40" s="613">
        <v>8</v>
      </c>
      <c r="E40" s="614">
        <v>4540</v>
      </c>
      <c r="F40" s="614">
        <v>6240</v>
      </c>
      <c r="G40" s="615">
        <v>0</v>
      </c>
      <c r="H40" s="615">
        <v>0</v>
      </c>
      <c r="I40" s="615">
        <v>0</v>
      </c>
      <c r="J40" s="615">
        <v>0</v>
      </c>
      <c r="K40" s="615">
        <v>0</v>
      </c>
      <c r="L40" s="615">
        <v>0</v>
      </c>
      <c r="M40" s="615">
        <v>0</v>
      </c>
      <c r="N40" s="615">
        <v>0</v>
      </c>
      <c r="O40" s="615">
        <v>0</v>
      </c>
      <c r="P40" s="615">
        <v>0</v>
      </c>
      <c r="Q40" s="615">
        <v>0</v>
      </c>
      <c r="R40" s="615">
        <v>0</v>
      </c>
      <c r="S40" s="615">
        <v>0</v>
      </c>
      <c r="T40" s="615">
        <v>0</v>
      </c>
      <c r="U40" s="615">
        <v>0</v>
      </c>
    </row>
    <row r="41" spans="1:21" s="611" customFormat="1" ht="15" thickBot="1" x14ac:dyDescent="0.35">
      <c r="A41" s="4" t="s">
        <v>3212</v>
      </c>
      <c r="B41" s="610" t="s">
        <v>61</v>
      </c>
      <c r="C41" s="566" t="s">
        <v>13</v>
      </c>
      <c r="D41" s="613">
        <v>22</v>
      </c>
      <c r="E41" s="614">
        <v>11190</v>
      </c>
      <c r="F41" s="614">
        <v>11190</v>
      </c>
      <c r="G41" s="615">
        <v>0</v>
      </c>
      <c r="H41" s="615">
        <v>0</v>
      </c>
      <c r="I41" s="615">
        <v>0</v>
      </c>
      <c r="J41" s="615">
        <v>0</v>
      </c>
      <c r="K41" s="615">
        <v>0</v>
      </c>
      <c r="L41" s="615">
        <v>0</v>
      </c>
      <c r="M41" s="615">
        <v>0</v>
      </c>
      <c r="N41" s="615">
        <v>0</v>
      </c>
      <c r="O41" s="615">
        <v>0</v>
      </c>
      <c r="P41" s="615">
        <v>0</v>
      </c>
      <c r="Q41" s="615">
        <v>0</v>
      </c>
      <c r="R41" s="615">
        <v>0</v>
      </c>
      <c r="S41" s="613">
        <v>12</v>
      </c>
      <c r="T41" s="614">
        <v>3456</v>
      </c>
      <c r="U41" s="614">
        <v>3456</v>
      </c>
    </row>
    <row r="42" spans="1:21" s="611" customFormat="1" ht="15" thickBot="1" x14ac:dyDescent="0.35">
      <c r="A42" s="4" t="s">
        <v>3213</v>
      </c>
      <c r="B42" s="610" t="s">
        <v>62</v>
      </c>
      <c r="C42" s="566" t="s">
        <v>13</v>
      </c>
      <c r="D42" s="615">
        <v>0</v>
      </c>
      <c r="E42" s="615">
        <v>0</v>
      </c>
      <c r="F42" s="615">
        <v>0</v>
      </c>
      <c r="G42" s="615">
        <v>0</v>
      </c>
      <c r="H42" s="615">
        <v>0</v>
      </c>
      <c r="I42" s="615">
        <v>0</v>
      </c>
      <c r="J42" s="613">
        <v>31</v>
      </c>
      <c r="K42" s="614">
        <v>17732</v>
      </c>
      <c r="L42" s="614">
        <v>17732</v>
      </c>
      <c r="M42" s="615">
        <v>0</v>
      </c>
      <c r="N42" s="615">
        <v>0</v>
      </c>
      <c r="O42" s="615">
        <v>0</v>
      </c>
      <c r="P42" s="615">
        <v>0</v>
      </c>
      <c r="Q42" s="615">
        <v>0</v>
      </c>
      <c r="R42" s="615">
        <v>0</v>
      </c>
      <c r="S42" s="613">
        <v>29</v>
      </c>
      <c r="T42" s="614">
        <v>12516</v>
      </c>
      <c r="U42" s="614">
        <v>12516</v>
      </c>
    </row>
    <row r="43" spans="1:21" s="611" customFormat="1" ht="15" thickBot="1" x14ac:dyDescent="0.35">
      <c r="A43" s="4" t="s">
        <v>3214</v>
      </c>
      <c r="B43" s="610" t="s">
        <v>63</v>
      </c>
      <c r="C43" s="566" t="s">
        <v>13</v>
      </c>
      <c r="D43" s="615">
        <v>0</v>
      </c>
      <c r="E43" s="615">
        <v>0</v>
      </c>
      <c r="F43" s="615">
        <v>0</v>
      </c>
      <c r="G43" s="615">
        <v>0</v>
      </c>
      <c r="H43" s="615">
        <v>0</v>
      </c>
      <c r="I43" s="615">
        <v>0</v>
      </c>
      <c r="J43" s="615">
        <v>0</v>
      </c>
      <c r="K43" s="615">
        <v>0</v>
      </c>
      <c r="L43" s="615">
        <v>0</v>
      </c>
      <c r="M43" s="615">
        <v>0</v>
      </c>
      <c r="N43" s="615">
        <v>0</v>
      </c>
      <c r="O43" s="615">
        <v>0</v>
      </c>
      <c r="P43" s="615">
        <v>0</v>
      </c>
      <c r="Q43" s="615">
        <v>0</v>
      </c>
      <c r="R43" s="615">
        <v>0</v>
      </c>
      <c r="S43" s="613">
        <v>25</v>
      </c>
      <c r="T43" s="614">
        <v>7000</v>
      </c>
      <c r="U43" s="614">
        <v>8500</v>
      </c>
    </row>
    <row r="44" spans="1:21" s="611" customFormat="1" ht="15" thickBot="1" x14ac:dyDescent="0.35">
      <c r="A44" s="4" t="s">
        <v>3215</v>
      </c>
      <c r="B44" s="610" t="s">
        <v>64</v>
      </c>
      <c r="C44" s="566" t="s">
        <v>13</v>
      </c>
      <c r="D44" s="615">
        <v>0</v>
      </c>
      <c r="E44" s="615">
        <v>0</v>
      </c>
      <c r="F44" s="615">
        <v>0</v>
      </c>
      <c r="G44" s="615">
        <v>0</v>
      </c>
      <c r="H44" s="615">
        <v>0</v>
      </c>
      <c r="I44" s="615">
        <v>0</v>
      </c>
      <c r="J44" s="613">
        <v>23</v>
      </c>
      <c r="K44" s="614">
        <v>10710</v>
      </c>
      <c r="L44" s="614">
        <v>10710</v>
      </c>
      <c r="M44" s="615">
        <v>0</v>
      </c>
      <c r="N44" s="615">
        <v>0</v>
      </c>
      <c r="O44" s="615">
        <v>0</v>
      </c>
      <c r="P44" s="615">
        <v>0</v>
      </c>
      <c r="Q44" s="615">
        <v>0</v>
      </c>
      <c r="R44" s="615">
        <v>0</v>
      </c>
      <c r="S44" s="615">
        <v>0</v>
      </c>
      <c r="T44" s="615">
        <v>0</v>
      </c>
      <c r="U44" s="615">
        <v>0</v>
      </c>
    </row>
    <row r="45" spans="1:21" s="611" customFormat="1" ht="15" thickBot="1" x14ac:dyDescent="0.35">
      <c r="A45" s="4" t="s">
        <v>3216</v>
      </c>
      <c r="B45" s="610" t="s">
        <v>65</v>
      </c>
      <c r="C45" s="566" t="s">
        <v>13</v>
      </c>
      <c r="D45" s="613">
        <v>3</v>
      </c>
      <c r="E45" s="614">
        <v>1500</v>
      </c>
      <c r="F45" s="614">
        <v>2500</v>
      </c>
      <c r="G45" s="615">
        <v>0</v>
      </c>
      <c r="H45" s="615">
        <v>0</v>
      </c>
      <c r="I45" s="615">
        <v>0</v>
      </c>
      <c r="J45" s="615">
        <v>0</v>
      </c>
      <c r="K45" s="615">
        <v>0</v>
      </c>
      <c r="L45" s="615">
        <v>0</v>
      </c>
      <c r="M45" s="615">
        <v>0</v>
      </c>
      <c r="N45" s="615">
        <v>0</v>
      </c>
      <c r="O45" s="615">
        <v>0</v>
      </c>
      <c r="P45" s="615">
        <v>0</v>
      </c>
      <c r="Q45" s="615">
        <v>0</v>
      </c>
      <c r="R45" s="615">
        <v>0</v>
      </c>
      <c r="S45" s="615">
        <v>0</v>
      </c>
      <c r="T45" s="615">
        <v>0</v>
      </c>
      <c r="U45" s="615">
        <v>0</v>
      </c>
    </row>
    <row r="46" spans="1:21" s="611" customFormat="1" ht="15" thickBot="1" x14ac:dyDescent="0.35">
      <c r="A46" s="4" t="s">
        <v>3217</v>
      </c>
      <c r="B46" s="610" t="s">
        <v>66</v>
      </c>
      <c r="C46" s="566" t="s">
        <v>13</v>
      </c>
      <c r="D46" s="615">
        <v>0</v>
      </c>
      <c r="E46" s="615">
        <v>0</v>
      </c>
      <c r="F46" s="615">
        <v>0</v>
      </c>
      <c r="G46" s="615">
        <v>0</v>
      </c>
      <c r="H46" s="615">
        <v>0</v>
      </c>
      <c r="I46" s="615">
        <v>0</v>
      </c>
      <c r="J46" s="615">
        <v>0</v>
      </c>
      <c r="K46" s="615">
        <v>0</v>
      </c>
      <c r="L46" s="615">
        <v>0</v>
      </c>
      <c r="M46" s="615">
        <v>0</v>
      </c>
      <c r="N46" s="615">
        <v>0</v>
      </c>
      <c r="O46" s="615">
        <v>0</v>
      </c>
      <c r="P46" s="613">
        <v>1</v>
      </c>
      <c r="Q46" s="614">
        <v>500</v>
      </c>
      <c r="R46" s="614">
        <v>1500</v>
      </c>
      <c r="S46" s="613">
        <v>24</v>
      </c>
      <c r="T46" s="614">
        <v>7900</v>
      </c>
      <c r="U46" s="614">
        <v>13000</v>
      </c>
    </row>
    <row r="47" spans="1:21" s="611" customFormat="1" ht="15" thickBot="1" x14ac:dyDescent="0.35">
      <c r="A47" s="4" t="s">
        <v>3218</v>
      </c>
      <c r="B47" s="610" t="s">
        <v>67</v>
      </c>
      <c r="C47" s="566" t="s">
        <v>13</v>
      </c>
      <c r="D47" s="613">
        <v>0</v>
      </c>
      <c r="E47" s="614">
        <v>0</v>
      </c>
      <c r="F47" s="614">
        <v>0</v>
      </c>
      <c r="G47" s="613">
        <v>0</v>
      </c>
      <c r="H47" s="614">
        <v>0</v>
      </c>
      <c r="I47" s="614">
        <v>0</v>
      </c>
      <c r="J47" s="613">
        <v>0</v>
      </c>
      <c r="K47" s="614">
        <v>0</v>
      </c>
      <c r="L47" s="614">
        <v>0</v>
      </c>
      <c r="M47" s="613">
        <v>0</v>
      </c>
      <c r="N47" s="614">
        <v>0</v>
      </c>
      <c r="O47" s="614">
        <v>0</v>
      </c>
      <c r="P47" s="613">
        <v>0</v>
      </c>
      <c r="Q47" s="614">
        <v>0</v>
      </c>
      <c r="R47" s="614">
        <v>0</v>
      </c>
      <c r="S47" s="613">
        <v>13</v>
      </c>
      <c r="T47" s="614">
        <v>3900</v>
      </c>
      <c r="U47" s="614">
        <v>6219</v>
      </c>
    </row>
    <row r="48" spans="1:21" s="611" customFormat="1" ht="15" thickBot="1" x14ac:dyDescent="0.35">
      <c r="A48" s="4" t="s">
        <v>3219</v>
      </c>
      <c r="B48" s="610" t="s">
        <v>68</v>
      </c>
      <c r="C48" s="566" t="s">
        <v>13</v>
      </c>
      <c r="D48" s="613">
        <v>22</v>
      </c>
      <c r="E48" s="614">
        <v>12343</v>
      </c>
      <c r="F48" s="614">
        <v>12343</v>
      </c>
      <c r="G48" s="615">
        <v>0</v>
      </c>
      <c r="H48" s="615">
        <v>0</v>
      </c>
      <c r="I48" s="615">
        <v>0</v>
      </c>
      <c r="J48" s="613">
        <v>21</v>
      </c>
      <c r="K48" s="614">
        <v>11782</v>
      </c>
      <c r="L48" s="614">
        <v>11782</v>
      </c>
      <c r="M48" s="613">
        <v>15</v>
      </c>
      <c r="N48" s="614">
        <v>6302</v>
      </c>
      <c r="O48" s="614">
        <v>6302</v>
      </c>
      <c r="P48" s="615">
        <v>0</v>
      </c>
      <c r="Q48" s="615">
        <v>0</v>
      </c>
      <c r="R48" s="615">
        <v>0</v>
      </c>
      <c r="S48" s="613">
        <v>21</v>
      </c>
      <c r="T48" s="614">
        <v>9118</v>
      </c>
      <c r="U48" s="614">
        <v>11642</v>
      </c>
    </row>
    <row r="49" spans="1:21" s="611" customFormat="1" ht="15" thickBot="1" x14ac:dyDescent="0.35">
      <c r="A49" s="4" t="s">
        <v>3220</v>
      </c>
      <c r="B49" s="610" t="s">
        <v>69</v>
      </c>
      <c r="C49" s="566" t="s">
        <v>13</v>
      </c>
      <c r="D49" s="615">
        <v>0</v>
      </c>
      <c r="E49" s="615">
        <v>0</v>
      </c>
      <c r="F49" s="615">
        <v>0</v>
      </c>
      <c r="G49" s="615">
        <v>0</v>
      </c>
      <c r="H49" s="615">
        <v>0</v>
      </c>
      <c r="I49" s="615">
        <v>0</v>
      </c>
      <c r="J49" s="613">
        <v>40</v>
      </c>
      <c r="K49" s="614">
        <v>49854</v>
      </c>
      <c r="L49" s="614">
        <v>65046</v>
      </c>
      <c r="M49" s="615">
        <v>0</v>
      </c>
      <c r="N49" s="615">
        <v>0</v>
      </c>
      <c r="O49" s="615">
        <v>0</v>
      </c>
      <c r="P49" s="613">
        <v>40</v>
      </c>
      <c r="Q49" s="614">
        <v>35918</v>
      </c>
      <c r="R49" s="614">
        <v>46378</v>
      </c>
      <c r="S49" s="613">
        <v>40</v>
      </c>
      <c r="T49" s="614">
        <v>29209</v>
      </c>
      <c r="U49" s="614">
        <v>38047</v>
      </c>
    </row>
    <row r="50" spans="1:21" s="611" customFormat="1" ht="15" thickBot="1" x14ac:dyDescent="0.35">
      <c r="A50" s="4" t="s">
        <v>3221</v>
      </c>
      <c r="B50" s="610" t="s">
        <v>70</v>
      </c>
      <c r="C50" s="566" t="s">
        <v>13</v>
      </c>
      <c r="D50" s="615">
        <v>0</v>
      </c>
      <c r="E50" s="615">
        <v>0</v>
      </c>
      <c r="F50" s="615">
        <v>0</v>
      </c>
      <c r="G50" s="615">
        <v>0</v>
      </c>
      <c r="H50" s="615">
        <v>0</v>
      </c>
      <c r="I50" s="615">
        <v>0</v>
      </c>
      <c r="J50" s="615">
        <v>0</v>
      </c>
      <c r="K50" s="615">
        <v>0</v>
      </c>
      <c r="L50" s="615">
        <v>0</v>
      </c>
      <c r="M50" s="615">
        <v>0</v>
      </c>
      <c r="N50" s="615">
        <v>0</v>
      </c>
      <c r="O50" s="615">
        <v>0</v>
      </c>
      <c r="P50" s="615">
        <v>0</v>
      </c>
      <c r="Q50" s="615">
        <v>0</v>
      </c>
      <c r="R50" s="615">
        <v>0</v>
      </c>
      <c r="S50" s="613">
        <v>26</v>
      </c>
      <c r="T50" s="614">
        <v>9000</v>
      </c>
      <c r="U50" s="614">
        <v>12000</v>
      </c>
    </row>
    <row r="51" spans="1:21" s="611" customFormat="1" ht="15" thickBot="1" x14ac:dyDescent="0.35">
      <c r="A51" s="4" t="s">
        <v>3222</v>
      </c>
      <c r="B51" s="610" t="s">
        <v>73</v>
      </c>
      <c r="C51" s="566" t="s">
        <v>13</v>
      </c>
      <c r="D51" s="615">
        <v>0</v>
      </c>
      <c r="E51" s="615">
        <v>0</v>
      </c>
      <c r="F51" s="615">
        <v>0</v>
      </c>
      <c r="G51" s="615">
        <v>0</v>
      </c>
      <c r="H51" s="615">
        <v>0</v>
      </c>
      <c r="I51" s="615">
        <v>0</v>
      </c>
      <c r="J51" s="615">
        <v>0</v>
      </c>
      <c r="K51" s="615">
        <v>0</v>
      </c>
      <c r="L51" s="615">
        <v>0</v>
      </c>
      <c r="M51" s="615">
        <v>0</v>
      </c>
      <c r="N51" s="615">
        <v>0</v>
      </c>
      <c r="O51" s="615">
        <v>0</v>
      </c>
      <c r="P51" s="615">
        <v>0</v>
      </c>
      <c r="Q51" s="615">
        <v>0</v>
      </c>
      <c r="R51" s="615">
        <v>0</v>
      </c>
      <c r="S51" s="615">
        <v>0</v>
      </c>
      <c r="T51" s="615">
        <v>0</v>
      </c>
      <c r="U51" s="615">
        <v>0</v>
      </c>
    </row>
    <row r="52" spans="1:21" s="611" customFormat="1" ht="15" thickBot="1" x14ac:dyDescent="0.35">
      <c r="A52" s="4" t="s">
        <v>3223</v>
      </c>
      <c r="B52" s="610" t="s">
        <v>74</v>
      </c>
      <c r="C52" s="566" t="s">
        <v>13</v>
      </c>
      <c r="D52" s="615">
        <v>0</v>
      </c>
      <c r="E52" s="615">
        <v>0</v>
      </c>
      <c r="F52" s="615">
        <v>0</v>
      </c>
      <c r="G52" s="615">
        <v>0</v>
      </c>
      <c r="H52" s="615">
        <v>0</v>
      </c>
      <c r="I52" s="615">
        <v>0</v>
      </c>
      <c r="J52" s="613">
        <v>30</v>
      </c>
      <c r="K52" s="614">
        <v>16800</v>
      </c>
      <c r="L52" s="614">
        <v>17000</v>
      </c>
      <c r="M52" s="613">
        <v>20</v>
      </c>
      <c r="N52" s="614">
        <v>10200</v>
      </c>
      <c r="O52" s="614">
        <v>10600</v>
      </c>
      <c r="P52" s="615">
        <v>0</v>
      </c>
      <c r="Q52" s="615">
        <v>0</v>
      </c>
      <c r="R52" s="615">
        <v>0</v>
      </c>
      <c r="S52" s="613">
        <v>25</v>
      </c>
      <c r="T52" s="614">
        <v>10500</v>
      </c>
      <c r="U52" s="614">
        <v>13300</v>
      </c>
    </row>
    <row r="53" spans="1:21" s="611" customFormat="1" ht="15" thickBot="1" x14ac:dyDescent="0.35">
      <c r="A53" s="4" t="s">
        <v>3224</v>
      </c>
      <c r="B53" s="610" t="s">
        <v>75</v>
      </c>
      <c r="C53" s="566" t="s">
        <v>13</v>
      </c>
      <c r="D53" s="615">
        <v>0</v>
      </c>
      <c r="E53" s="615">
        <v>0</v>
      </c>
      <c r="F53" s="615">
        <v>0</v>
      </c>
      <c r="G53" s="615">
        <v>0</v>
      </c>
      <c r="H53" s="615">
        <v>0</v>
      </c>
      <c r="I53" s="615">
        <v>0</v>
      </c>
      <c r="J53" s="615">
        <v>0</v>
      </c>
      <c r="K53" s="615">
        <v>0</v>
      </c>
      <c r="L53" s="615">
        <v>0</v>
      </c>
      <c r="M53" s="615">
        <v>0</v>
      </c>
      <c r="N53" s="615">
        <v>0</v>
      </c>
      <c r="O53" s="615">
        <v>0</v>
      </c>
      <c r="P53" s="615">
        <v>0</v>
      </c>
      <c r="Q53" s="615">
        <v>0</v>
      </c>
      <c r="R53" s="615">
        <v>0</v>
      </c>
      <c r="S53" s="613">
        <v>33</v>
      </c>
      <c r="T53" s="614">
        <v>4000</v>
      </c>
      <c r="U53" s="614">
        <v>10000</v>
      </c>
    </row>
    <row r="54" spans="1:21" s="611" customFormat="1" ht="15" thickBot="1" x14ac:dyDescent="0.35">
      <c r="A54" s="4" t="s">
        <v>3225</v>
      </c>
      <c r="B54" s="610" t="s">
        <v>76</v>
      </c>
      <c r="C54" s="566" t="s">
        <v>13</v>
      </c>
      <c r="D54" s="613">
        <v>0</v>
      </c>
      <c r="E54" s="614">
        <v>0</v>
      </c>
      <c r="F54" s="614">
        <v>0</v>
      </c>
      <c r="G54" s="613">
        <v>0</v>
      </c>
      <c r="H54" s="614">
        <v>0</v>
      </c>
      <c r="I54" s="614">
        <v>0</v>
      </c>
      <c r="J54" s="613">
        <v>0</v>
      </c>
      <c r="K54" s="614">
        <v>0</v>
      </c>
      <c r="L54" s="614">
        <v>0</v>
      </c>
      <c r="M54" s="613">
        <v>0</v>
      </c>
      <c r="N54" s="614">
        <v>0</v>
      </c>
      <c r="O54" s="614">
        <v>0</v>
      </c>
      <c r="P54" s="613">
        <v>0</v>
      </c>
      <c r="Q54" s="614">
        <v>0</v>
      </c>
      <c r="R54" s="614">
        <v>0</v>
      </c>
      <c r="S54" s="613">
        <v>0</v>
      </c>
      <c r="T54" s="614">
        <v>0</v>
      </c>
      <c r="U54" s="614">
        <v>0</v>
      </c>
    </row>
    <row r="55" spans="1:21" s="611" customFormat="1" ht="15" thickBot="1" x14ac:dyDescent="0.35">
      <c r="A55" s="4" t="s">
        <v>3226</v>
      </c>
      <c r="B55" s="610" t="s">
        <v>77</v>
      </c>
      <c r="C55" s="566" t="s">
        <v>13</v>
      </c>
      <c r="D55" s="615">
        <v>0</v>
      </c>
      <c r="E55" s="615">
        <v>0</v>
      </c>
      <c r="F55" s="615">
        <v>0</v>
      </c>
      <c r="G55" s="615">
        <v>0</v>
      </c>
      <c r="H55" s="615">
        <v>0</v>
      </c>
      <c r="I55" s="615">
        <v>0</v>
      </c>
      <c r="J55" s="615">
        <v>0</v>
      </c>
      <c r="K55" s="615">
        <v>0</v>
      </c>
      <c r="L55" s="615">
        <v>0</v>
      </c>
      <c r="M55" s="615">
        <v>0</v>
      </c>
      <c r="N55" s="615">
        <v>0</v>
      </c>
      <c r="O55" s="615">
        <v>0</v>
      </c>
      <c r="P55" s="615">
        <v>0</v>
      </c>
      <c r="Q55" s="615">
        <v>0</v>
      </c>
      <c r="R55" s="615">
        <v>0</v>
      </c>
      <c r="S55" s="613">
        <v>20</v>
      </c>
      <c r="T55" s="614">
        <v>10400</v>
      </c>
      <c r="U55" s="614">
        <v>15600</v>
      </c>
    </row>
    <row r="56" spans="1:21" s="611" customFormat="1" ht="15" thickBot="1" x14ac:dyDescent="0.35">
      <c r="A56" s="4" t="s">
        <v>3227</v>
      </c>
      <c r="B56" s="610" t="s">
        <v>78</v>
      </c>
      <c r="C56" s="566" t="s">
        <v>13</v>
      </c>
      <c r="D56" s="615">
        <v>0</v>
      </c>
      <c r="E56" s="615">
        <v>0</v>
      </c>
      <c r="F56" s="615">
        <v>0</v>
      </c>
      <c r="G56" s="615">
        <v>0</v>
      </c>
      <c r="H56" s="615">
        <v>0</v>
      </c>
      <c r="I56" s="615">
        <v>0</v>
      </c>
      <c r="J56" s="615">
        <v>0</v>
      </c>
      <c r="K56" s="615">
        <v>0</v>
      </c>
      <c r="L56" s="615">
        <v>0</v>
      </c>
      <c r="M56" s="615">
        <v>0</v>
      </c>
      <c r="N56" s="615">
        <v>0</v>
      </c>
      <c r="O56" s="615">
        <v>0</v>
      </c>
      <c r="P56" s="615">
        <v>0</v>
      </c>
      <c r="Q56" s="615">
        <v>0</v>
      </c>
      <c r="R56" s="615">
        <v>0</v>
      </c>
      <c r="S56" s="613">
        <v>29</v>
      </c>
      <c r="T56" s="614">
        <v>7628</v>
      </c>
      <c r="U56" s="614">
        <v>12290</v>
      </c>
    </row>
    <row r="57" spans="1:21" s="611" customFormat="1" ht="15" thickBot="1" x14ac:dyDescent="0.35">
      <c r="A57" s="4" t="s">
        <v>3228</v>
      </c>
      <c r="B57" s="610" t="s">
        <v>79</v>
      </c>
      <c r="C57" s="566" t="s">
        <v>13</v>
      </c>
      <c r="D57" s="615">
        <v>0</v>
      </c>
      <c r="E57" s="615">
        <v>0</v>
      </c>
      <c r="F57" s="615">
        <v>0</v>
      </c>
      <c r="G57" s="615">
        <v>0</v>
      </c>
      <c r="H57" s="615">
        <v>0</v>
      </c>
      <c r="I57" s="615">
        <v>0</v>
      </c>
      <c r="J57" s="615">
        <v>0</v>
      </c>
      <c r="K57" s="615">
        <v>0</v>
      </c>
      <c r="L57" s="615">
        <v>0</v>
      </c>
      <c r="M57" s="615">
        <v>0</v>
      </c>
      <c r="N57" s="615">
        <v>0</v>
      </c>
      <c r="O57" s="615">
        <v>0</v>
      </c>
      <c r="P57" s="615">
        <v>0</v>
      </c>
      <c r="Q57" s="615">
        <v>0</v>
      </c>
      <c r="R57" s="615">
        <v>0</v>
      </c>
      <c r="S57" s="615">
        <v>0</v>
      </c>
      <c r="T57" s="615">
        <v>0</v>
      </c>
      <c r="U57" s="615">
        <v>0</v>
      </c>
    </row>
    <row r="58" spans="1:21" s="611" customFormat="1" ht="15" thickBot="1" x14ac:dyDescent="0.35">
      <c r="A58" s="4" t="s">
        <v>3229</v>
      </c>
      <c r="B58" s="610" t="s">
        <v>80</v>
      </c>
      <c r="C58" s="566" t="s">
        <v>13</v>
      </c>
      <c r="D58" s="615">
        <v>0</v>
      </c>
      <c r="E58" s="615">
        <v>0</v>
      </c>
      <c r="F58" s="615">
        <v>0</v>
      </c>
      <c r="G58" s="615">
        <v>0</v>
      </c>
      <c r="H58" s="615">
        <v>0</v>
      </c>
      <c r="I58" s="615">
        <v>0</v>
      </c>
      <c r="J58" s="615">
        <v>0</v>
      </c>
      <c r="K58" s="615">
        <v>0</v>
      </c>
      <c r="L58" s="615">
        <v>0</v>
      </c>
      <c r="M58" s="613">
        <v>25</v>
      </c>
      <c r="N58" s="614">
        <v>8979</v>
      </c>
      <c r="O58" s="614">
        <v>14511</v>
      </c>
      <c r="P58" s="615">
        <v>0</v>
      </c>
      <c r="Q58" s="615">
        <v>0</v>
      </c>
      <c r="R58" s="615">
        <v>0</v>
      </c>
      <c r="S58" s="615">
        <v>0</v>
      </c>
      <c r="T58" s="615">
        <v>0</v>
      </c>
      <c r="U58" s="615">
        <v>0</v>
      </c>
    </row>
    <row r="59" spans="1:21" s="611" customFormat="1" ht="15" thickBot="1" x14ac:dyDescent="0.35">
      <c r="A59" s="4" t="s">
        <v>3230</v>
      </c>
      <c r="B59" s="610" t="s">
        <v>81</v>
      </c>
      <c r="C59" s="566" t="s">
        <v>13</v>
      </c>
      <c r="D59" s="615">
        <v>0</v>
      </c>
      <c r="E59" s="615">
        <v>0</v>
      </c>
      <c r="F59" s="615">
        <v>0</v>
      </c>
      <c r="G59" s="615">
        <v>0</v>
      </c>
      <c r="H59" s="615">
        <v>0</v>
      </c>
      <c r="I59" s="615">
        <v>0</v>
      </c>
      <c r="J59" s="613">
        <v>20</v>
      </c>
      <c r="K59" s="614">
        <v>9164</v>
      </c>
      <c r="L59" s="614">
        <v>9744</v>
      </c>
      <c r="M59" s="613">
        <v>32</v>
      </c>
      <c r="N59" s="614">
        <v>14586</v>
      </c>
      <c r="O59" s="614">
        <v>18681</v>
      </c>
      <c r="P59" s="613">
        <v>0</v>
      </c>
      <c r="Q59" s="614">
        <v>0</v>
      </c>
      <c r="R59" s="614">
        <v>0</v>
      </c>
      <c r="S59" s="613">
        <v>5</v>
      </c>
      <c r="T59" s="614">
        <v>2314</v>
      </c>
      <c r="U59" s="614">
        <v>3952</v>
      </c>
    </row>
    <row r="60" spans="1:21" s="611" customFormat="1" ht="15" thickBot="1" x14ac:dyDescent="0.35">
      <c r="A60" s="4" t="s">
        <v>3231</v>
      </c>
      <c r="B60" s="610" t="s">
        <v>82</v>
      </c>
      <c r="C60" s="566" t="s">
        <v>13</v>
      </c>
      <c r="D60" s="613">
        <v>0</v>
      </c>
      <c r="E60" s="614">
        <v>0</v>
      </c>
      <c r="F60" s="614">
        <v>0</v>
      </c>
      <c r="G60" s="613">
        <v>0</v>
      </c>
      <c r="H60" s="614">
        <v>0</v>
      </c>
      <c r="I60" s="614">
        <v>0</v>
      </c>
      <c r="J60" s="613">
        <v>0</v>
      </c>
      <c r="K60" s="614">
        <v>0</v>
      </c>
      <c r="L60" s="614">
        <v>0</v>
      </c>
      <c r="M60" s="613">
        <v>0</v>
      </c>
      <c r="N60" s="614">
        <v>0</v>
      </c>
      <c r="O60" s="614">
        <v>0</v>
      </c>
      <c r="P60" s="613">
        <v>0</v>
      </c>
      <c r="Q60" s="614">
        <v>0</v>
      </c>
      <c r="R60" s="614">
        <v>0</v>
      </c>
      <c r="S60" s="613">
        <v>8</v>
      </c>
      <c r="T60" s="614">
        <v>3000</v>
      </c>
      <c r="U60" s="614">
        <v>6188</v>
      </c>
    </row>
    <row r="61" spans="1:21" s="611" customFormat="1" ht="15" thickBot="1" x14ac:dyDescent="0.35">
      <c r="A61" s="4" t="s">
        <v>3232</v>
      </c>
      <c r="B61" s="610" t="s">
        <v>83</v>
      </c>
      <c r="C61" s="566" t="s">
        <v>13</v>
      </c>
      <c r="D61" s="615">
        <v>0</v>
      </c>
      <c r="E61" s="615">
        <v>0</v>
      </c>
      <c r="F61" s="615">
        <v>0</v>
      </c>
      <c r="G61" s="615">
        <v>0</v>
      </c>
      <c r="H61" s="615">
        <v>0</v>
      </c>
      <c r="I61" s="615">
        <v>0</v>
      </c>
      <c r="J61" s="615">
        <v>0</v>
      </c>
      <c r="K61" s="615">
        <v>0</v>
      </c>
      <c r="L61" s="615">
        <v>0</v>
      </c>
      <c r="M61" s="615">
        <v>0</v>
      </c>
      <c r="N61" s="615">
        <v>0</v>
      </c>
      <c r="O61" s="615">
        <v>0</v>
      </c>
      <c r="P61" s="615">
        <v>0</v>
      </c>
      <c r="Q61" s="615">
        <v>0</v>
      </c>
      <c r="R61" s="615">
        <v>0</v>
      </c>
      <c r="S61" s="613">
        <v>22</v>
      </c>
      <c r="T61" s="614">
        <v>9500</v>
      </c>
      <c r="U61" s="614">
        <v>9900</v>
      </c>
    </row>
    <row r="62" spans="1:21" s="611" customFormat="1" ht="15" thickBot="1" x14ac:dyDescent="0.35">
      <c r="A62" s="4" t="s">
        <v>3233</v>
      </c>
      <c r="B62" s="610" t="s">
        <v>84</v>
      </c>
      <c r="C62" s="566" t="s">
        <v>13</v>
      </c>
      <c r="D62" s="615">
        <v>0</v>
      </c>
      <c r="E62" s="615">
        <v>0</v>
      </c>
      <c r="F62" s="615">
        <v>0</v>
      </c>
      <c r="G62" s="615">
        <v>0</v>
      </c>
      <c r="H62" s="615">
        <v>0</v>
      </c>
      <c r="I62" s="615">
        <v>0</v>
      </c>
      <c r="J62" s="615">
        <v>0</v>
      </c>
      <c r="K62" s="615">
        <v>0</v>
      </c>
      <c r="L62" s="615">
        <v>0</v>
      </c>
      <c r="M62" s="615">
        <v>0</v>
      </c>
      <c r="N62" s="615">
        <v>0</v>
      </c>
      <c r="O62" s="615">
        <v>0</v>
      </c>
      <c r="P62" s="615">
        <v>0</v>
      </c>
      <c r="Q62" s="615">
        <v>0</v>
      </c>
      <c r="R62" s="615">
        <v>0</v>
      </c>
      <c r="S62" s="613">
        <v>10</v>
      </c>
      <c r="T62" s="614">
        <v>3500</v>
      </c>
      <c r="U62" s="614">
        <v>4500</v>
      </c>
    </row>
    <row r="63" spans="1:21" s="611" customFormat="1" ht="15" thickBot="1" x14ac:dyDescent="0.35">
      <c r="A63" s="4" t="s">
        <v>3234</v>
      </c>
      <c r="B63" s="610" t="s">
        <v>85</v>
      </c>
      <c r="C63" s="566" t="s">
        <v>13</v>
      </c>
      <c r="D63" s="615">
        <v>0</v>
      </c>
      <c r="E63" s="615">
        <v>0</v>
      </c>
      <c r="F63" s="615">
        <v>0</v>
      </c>
      <c r="G63" s="615">
        <v>0</v>
      </c>
      <c r="H63" s="615">
        <v>0</v>
      </c>
      <c r="I63" s="615">
        <v>0</v>
      </c>
      <c r="J63" s="615">
        <v>0</v>
      </c>
      <c r="K63" s="615">
        <v>0</v>
      </c>
      <c r="L63" s="615">
        <v>0</v>
      </c>
      <c r="M63" s="615">
        <v>0</v>
      </c>
      <c r="N63" s="615">
        <v>0</v>
      </c>
      <c r="O63" s="615">
        <v>0</v>
      </c>
      <c r="P63" s="615">
        <v>0</v>
      </c>
      <c r="Q63" s="615">
        <v>0</v>
      </c>
      <c r="R63" s="615">
        <v>0</v>
      </c>
      <c r="S63" s="613">
        <v>28</v>
      </c>
      <c r="T63" s="614">
        <v>10000</v>
      </c>
      <c r="U63" s="614">
        <v>13300</v>
      </c>
    </row>
    <row r="64" spans="1:21" s="611" customFormat="1" ht="15" thickBot="1" x14ac:dyDescent="0.35">
      <c r="A64" s="4" t="s">
        <v>3235</v>
      </c>
      <c r="B64" s="610" t="s">
        <v>86</v>
      </c>
      <c r="C64" s="566" t="s">
        <v>13</v>
      </c>
      <c r="D64" s="615">
        <v>0</v>
      </c>
      <c r="E64" s="615">
        <v>0</v>
      </c>
      <c r="F64" s="615">
        <v>0</v>
      </c>
      <c r="G64" s="615">
        <v>0</v>
      </c>
      <c r="H64" s="615">
        <v>0</v>
      </c>
      <c r="I64" s="615">
        <v>0</v>
      </c>
      <c r="J64" s="613">
        <v>4</v>
      </c>
      <c r="K64" s="614">
        <v>2050</v>
      </c>
      <c r="L64" s="614">
        <v>3500</v>
      </c>
      <c r="M64" s="615">
        <v>0</v>
      </c>
      <c r="N64" s="615">
        <v>0</v>
      </c>
      <c r="O64" s="615">
        <v>0</v>
      </c>
      <c r="P64" s="615">
        <v>0</v>
      </c>
      <c r="Q64" s="615">
        <v>0</v>
      </c>
      <c r="R64" s="615">
        <v>0</v>
      </c>
      <c r="S64" s="613">
        <v>9</v>
      </c>
      <c r="T64" s="614">
        <v>3500</v>
      </c>
      <c r="U64" s="614">
        <v>4800</v>
      </c>
    </row>
    <row r="65" spans="1:21" s="611" customFormat="1" ht="15" thickBot="1" x14ac:dyDescent="0.35">
      <c r="A65" s="4" t="s">
        <v>3236</v>
      </c>
      <c r="B65" s="610" t="s">
        <v>87</v>
      </c>
      <c r="C65" s="566" t="s">
        <v>13</v>
      </c>
      <c r="D65" s="615">
        <v>0</v>
      </c>
      <c r="E65" s="615">
        <v>0</v>
      </c>
      <c r="F65" s="615">
        <v>0</v>
      </c>
      <c r="G65" s="615">
        <v>0</v>
      </c>
      <c r="H65" s="615">
        <v>0</v>
      </c>
      <c r="I65" s="615">
        <v>0</v>
      </c>
      <c r="J65" s="615">
        <v>0</v>
      </c>
      <c r="K65" s="615">
        <v>0</v>
      </c>
      <c r="L65" s="615">
        <v>0</v>
      </c>
      <c r="M65" s="615">
        <v>0</v>
      </c>
      <c r="N65" s="615">
        <v>0</v>
      </c>
      <c r="O65" s="615">
        <v>0</v>
      </c>
      <c r="P65" s="615">
        <v>0</v>
      </c>
      <c r="Q65" s="615">
        <v>0</v>
      </c>
      <c r="R65" s="615">
        <v>0</v>
      </c>
      <c r="S65" s="613">
        <v>13</v>
      </c>
      <c r="T65" s="614">
        <v>6591</v>
      </c>
      <c r="U65" s="614">
        <v>6760</v>
      </c>
    </row>
    <row r="66" spans="1:21" s="611" customFormat="1" ht="15" thickBot="1" x14ac:dyDescent="0.35">
      <c r="A66" s="4" t="s">
        <v>3237</v>
      </c>
      <c r="B66" s="610" t="s">
        <v>88</v>
      </c>
      <c r="C66" s="566" t="s">
        <v>13</v>
      </c>
      <c r="D66" s="613">
        <v>21</v>
      </c>
      <c r="E66" s="614">
        <v>12265</v>
      </c>
      <c r="F66" s="614">
        <v>13000</v>
      </c>
      <c r="G66" s="613">
        <v>0</v>
      </c>
      <c r="H66" s="614">
        <v>0</v>
      </c>
      <c r="I66" s="614">
        <v>0</v>
      </c>
      <c r="J66" s="613">
        <v>0</v>
      </c>
      <c r="K66" s="614">
        <v>0</v>
      </c>
      <c r="L66" s="614">
        <v>0</v>
      </c>
      <c r="M66" s="613">
        <v>0</v>
      </c>
      <c r="N66" s="614">
        <v>0</v>
      </c>
      <c r="O66" s="614">
        <v>0</v>
      </c>
      <c r="P66" s="613">
        <v>0</v>
      </c>
      <c r="Q66" s="614">
        <v>0</v>
      </c>
      <c r="R66" s="614">
        <v>0</v>
      </c>
      <c r="S66" s="613">
        <v>11</v>
      </c>
      <c r="T66" s="614">
        <v>6000</v>
      </c>
      <c r="U66" s="614">
        <v>6200</v>
      </c>
    </row>
    <row r="67" spans="1:21" s="611" customFormat="1" ht="15" thickBot="1" x14ac:dyDescent="0.35">
      <c r="A67" s="4" t="s">
        <v>3238</v>
      </c>
      <c r="B67" s="610" t="s">
        <v>89</v>
      </c>
      <c r="C67" s="566" t="s">
        <v>13</v>
      </c>
      <c r="D67" s="615">
        <v>0</v>
      </c>
      <c r="E67" s="615">
        <v>0</v>
      </c>
      <c r="F67" s="615">
        <v>0</v>
      </c>
      <c r="G67" s="615">
        <v>0</v>
      </c>
      <c r="H67" s="615">
        <v>0</v>
      </c>
      <c r="I67" s="615">
        <v>0</v>
      </c>
      <c r="J67" s="615">
        <v>0</v>
      </c>
      <c r="K67" s="615">
        <v>0</v>
      </c>
      <c r="L67" s="615">
        <v>0</v>
      </c>
      <c r="M67" s="615">
        <v>0</v>
      </c>
      <c r="N67" s="615">
        <v>0</v>
      </c>
      <c r="O67" s="615">
        <v>0</v>
      </c>
      <c r="P67" s="615">
        <v>0</v>
      </c>
      <c r="Q67" s="615">
        <v>0</v>
      </c>
      <c r="R67" s="615">
        <v>0</v>
      </c>
      <c r="S67" s="613">
        <v>6</v>
      </c>
      <c r="T67" s="614">
        <v>2621</v>
      </c>
      <c r="U67" s="614">
        <v>2621</v>
      </c>
    </row>
    <row r="68" spans="1:21" s="611" customFormat="1" ht="15" thickBot="1" x14ac:dyDescent="0.35">
      <c r="A68" s="4" t="s">
        <v>3239</v>
      </c>
      <c r="B68" s="610" t="s">
        <v>90</v>
      </c>
      <c r="C68" s="566" t="s">
        <v>13</v>
      </c>
      <c r="D68" s="615">
        <v>0</v>
      </c>
      <c r="E68" s="615">
        <v>0</v>
      </c>
      <c r="F68" s="615">
        <v>0</v>
      </c>
      <c r="G68" s="615">
        <v>0</v>
      </c>
      <c r="H68" s="615">
        <v>0</v>
      </c>
      <c r="I68" s="615">
        <v>0</v>
      </c>
      <c r="J68" s="615">
        <v>0</v>
      </c>
      <c r="K68" s="615">
        <v>0</v>
      </c>
      <c r="L68" s="615">
        <v>0</v>
      </c>
      <c r="M68" s="615">
        <v>0</v>
      </c>
      <c r="N68" s="615">
        <v>0</v>
      </c>
      <c r="O68" s="615">
        <v>0</v>
      </c>
      <c r="P68" s="615">
        <v>0</v>
      </c>
      <c r="Q68" s="615">
        <v>0</v>
      </c>
      <c r="R68" s="615">
        <v>0</v>
      </c>
      <c r="S68" s="613">
        <v>25</v>
      </c>
      <c r="T68" s="614">
        <v>5933</v>
      </c>
      <c r="U68" s="614">
        <v>8190</v>
      </c>
    </row>
    <row r="69" spans="1:21" s="611" customFormat="1" ht="15" thickBot="1" x14ac:dyDescent="0.35">
      <c r="A69" s="4" t="s">
        <v>3240</v>
      </c>
      <c r="B69" s="610" t="s">
        <v>93</v>
      </c>
      <c r="C69" s="566" t="s">
        <v>13</v>
      </c>
      <c r="D69" s="615">
        <v>0</v>
      </c>
      <c r="E69" s="615">
        <v>0</v>
      </c>
      <c r="F69" s="615">
        <v>0</v>
      </c>
      <c r="G69" s="615">
        <v>0</v>
      </c>
      <c r="H69" s="615">
        <v>0</v>
      </c>
      <c r="I69" s="615">
        <v>0</v>
      </c>
      <c r="J69" s="615">
        <v>0</v>
      </c>
      <c r="K69" s="615">
        <v>0</v>
      </c>
      <c r="L69" s="615">
        <v>0</v>
      </c>
      <c r="M69" s="615">
        <v>0</v>
      </c>
      <c r="N69" s="615">
        <v>0</v>
      </c>
      <c r="O69" s="615">
        <v>0</v>
      </c>
      <c r="P69" s="615">
        <v>0</v>
      </c>
      <c r="Q69" s="615">
        <v>0</v>
      </c>
      <c r="R69" s="615">
        <v>0</v>
      </c>
      <c r="S69" s="615">
        <v>0</v>
      </c>
      <c r="T69" s="615">
        <v>0</v>
      </c>
      <c r="U69" s="615">
        <v>0</v>
      </c>
    </row>
    <row r="70" spans="1:21" s="611" customFormat="1" ht="15" thickBot="1" x14ac:dyDescent="0.35">
      <c r="A70" s="4" t="s">
        <v>3241</v>
      </c>
      <c r="B70" s="610" t="s">
        <v>94</v>
      </c>
      <c r="C70" s="566" t="s">
        <v>13</v>
      </c>
      <c r="D70" s="613">
        <v>0</v>
      </c>
      <c r="E70" s="614">
        <v>0</v>
      </c>
      <c r="F70" s="614">
        <v>0</v>
      </c>
      <c r="G70" s="613">
        <v>0</v>
      </c>
      <c r="H70" s="614">
        <v>0</v>
      </c>
      <c r="I70" s="614">
        <v>0</v>
      </c>
      <c r="J70" s="613">
        <v>0</v>
      </c>
      <c r="K70" s="614">
        <v>0</v>
      </c>
      <c r="L70" s="614">
        <v>0</v>
      </c>
      <c r="M70" s="613">
        <v>0</v>
      </c>
      <c r="N70" s="614">
        <v>0</v>
      </c>
      <c r="O70" s="614">
        <v>0</v>
      </c>
      <c r="P70" s="613">
        <v>0</v>
      </c>
      <c r="Q70" s="614">
        <v>0</v>
      </c>
      <c r="R70" s="614">
        <v>0</v>
      </c>
      <c r="S70" s="613">
        <v>0</v>
      </c>
      <c r="T70" s="614">
        <v>0</v>
      </c>
      <c r="U70" s="614">
        <v>0</v>
      </c>
    </row>
    <row r="71" spans="1:21" s="611" customFormat="1" ht="15" thickBot="1" x14ac:dyDescent="0.35">
      <c r="A71" s="4" t="s">
        <v>3242</v>
      </c>
      <c r="B71" s="610" t="s">
        <v>95</v>
      </c>
      <c r="C71" s="566" t="s">
        <v>13</v>
      </c>
      <c r="D71" s="613">
        <v>0</v>
      </c>
      <c r="E71" s="614">
        <v>0</v>
      </c>
      <c r="F71" s="614">
        <v>0</v>
      </c>
      <c r="G71" s="613">
        <v>0</v>
      </c>
      <c r="H71" s="614">
        <v>0</v>
      </c>
      <c r="I71" s="614">
        <v>0</v>
      </c>
      <c r="J71" s="613">
        <v>14</v>
      </c>
      <c r="K71" s="614">
        <v>5425</v>
      </c>
      <c r="L71" s="614">
        <v>5939</v>
      </c>
      <c r="M71" s="613">
        <v>17</v>
      </c>
      <c r="N71" s="614">
        <v>6851</v>
      </c>
      <c r="O71" s="614">
        <v>7649</v>
      </c>
      <c r="P71" s="613">
        <v>0</v>
      </c>
      <c r="Q71" s="614">
        <v>0</v>
      </c>
      <c r="R71" s="614">
        <v>0</v>
      </c>
      <c r="S71" s="613">
        <v>0</v>
      </c>
      <c r="T71" s="614">
        <v>0</v>
      </c>
      <c r="U71" s="614">
        <v>0</v>
      </c>
    </row>
    <row r="72" spans="1:21" s="611" customFormat="1" ht="15" thickBot="1" x14ac:dyDescent="0.35">
      <c r="A72" s="4" t="s">
        <v>3243</v>
      </c>
      <c r="B72" s="610" t="s">
        <v>96</v>
      </c>
      <c r="C72" s="566" t="s">
        <v>13</v>
      </c>
      <c r="D72" s="615">
        <v>0</v>
      </c>
      <c r="E72" s="615">
        <v>0</v>
      </c>
      <c r="F72" s="615">
        <v>0</v>
      </c>
      <c r="G72" s="615">
        <v>0</v>
      </c>
      <c r="H72" s="615">
        <v>0</v>
      </c>
      <c r="I72" s="615">
        <v>0</v>
      </c>
      <c r="J72" s="615">
        <v>0</v>
      </c>
      <c r="K72" s="615">
        <v>0</v>
      </c>
      <c r="L72" s="615">
        <v>0</v>
      </c>
      <c r="M72" s="615">
        <v>0</v>
      </c>
      <c r="N72" s="615">
        <v>0</v>
      </c>
      <c r="O72" s="615">
        <v>0</v>
      </c>
      <c r="P72" s="615">
        <v>0</v>
      </c>
      <c r="Q72" s="615">
        <v>0</v>
      </c>
      <c r="R72" s="615">
        <v>0</v>
      </c>
      <c r="S72" s="613">
        <v>12</v>
      </c>
      <c r="T72" s="614">
        <v>5400</v>
      </c>
      <c r="U72" s="614">
        <v>9100</v>
      </c>
    </row>
    <row r="73" spans="1:21" s="611" customFormat="1" ht="15" thickBot="1" x14ac:dyDescent="0.35">
      <c r="A73" s="4" t="s">
        <v>3244</v>
      </c>
      <c r="B73" s="610" t="s">
        <v>97</v>
      </c>
      <c r="C73" s="566" t="s">
        <v>13</v>
      </c>
      <c r="D73" s="613">
        <v>14</v>
      </c>
      <c r="E73" s="614">
        <v>8328</v>
      </c>
      <c r="F73" s="614">
        <v>16128</v>
      </c>
      <c r="G73" s="615">
        <v>0</v>
      </c>
      <c r="H73" s="615">
        <v>0</v>
      </c>
      <c r="I73" s="615">
        <v>0</v>
      </c>
      <c r="J73" s="615">
        <v>0</v>
      </c>
      <c r="K73" s="615">
        <v>0</v>
      </c>
      <c r="L73" s="615">
        <v>0</v>
      </c>
      <c r="M73" s="615">
        <v>0</v>
      </c>
      <c r="N73" s="615">
        <v>0</v>
      </c>
      <c r="O73" s="615">
        <v>0</v>
      </c>
      <c r="P73" s="615">
        <v>0</v>
      </c>
      <c r="Q73" s="615">
        <v>0</v>
      </c>
      <c r="R73" s="615">
        <v>0</v>
      </c>
      <c r="S73" s="615">
        <v>0</v>
      </c>
      <c r="T73" s="615">
        <v>0</v>
      </c>
      <c r="U73" s="615">
        <v>0</v>
      </c>
    </row>
    <row r="74" spans="1:21" s="611" customFormat="1" ht="15" thickBot="1" x14ac:dyDescent="0.35">
      <c r="A74" s="4" t="s">
        <v>3483</v>
      </c>
      <c r="B74" s="610" t="s">
        <v>98</v>
      </c>
      <c r="C74" s="566" t="s">
        <v>99</v>
      </c>
      <c r="D74" s="613">
        <v>20</v>
      </c>
      <c r="E74" s="614">
        <v>8000</v>
      </c>
      <c r="F74" s="614">
        <v>10000</v>
      </c>
      <c r="G74" s="613">
        <v>0</v>
      </c>
      <c r="H74" s="614">
        <v>0</v>
      </c>
      <c r="I74" s="614">
        <v>0</v>
      </c>
      <c r="J74" s="613">
        <v>0</v>
      </c>
      <c r="K74" s="614">
        <v>0</v>
      </c>
      <c r="L74" s="614">
        <v>0</v>
      </c>
      <c r="M74" s="613">
        <v>20</v>
      </c>
      <c r="N74" s="614">
        <v>0</v>
      </c>
      <c r="O74" s="614">
        <v>0</v>
      </c>
      <c r="P74" s="613">
        <v>0</v>
      </c>
      <c r="Q74" s="614">
        <v>0</v>
      </c>
      <c r="R74" s="614">
        <v>0</v>
      </c>
      <c r="S74" s="613">
        <v>20</v>
      </c>
      <c r="T74" s="614">
        <v>5000</v>
      </c>
      <c r="U74" s="614">
        <v>10000</v>
      </c>
    </row>
    <row r="75" spans="1:21" s="611" customFormat="1" ht="15" thickBot="1" x14ac:dyDescent="0.35">
      <c r="A75" s="4" t="s">
        <v>3484</v>
      </c>
      <c r="B75" s="610" t="s">
        <v>100</v>
      </c>
      <c r="C75" s="566" t="s">
        <v>99</v>
      </c>
      <c r="D75" s="615">
        <v>0</v>
      </c>
      <c r="E75" s="615">
        <v>0</v>
      </c>
      <c r="F75" s="615">
        <v>0</v>
      </c>
      <c r="G75" s="613">
        <v>32</v>
      </c>
      <c r="H75" s="614">
        <v>20000</v>
      </c>
      <c r="I75" s="614">
        <v>25000</v>
      </c>
      <c r="J75" s="615">
        <v>0</v>
      </c>
      <c r="K75" s="615">
        <v>0</v>
      </c>
      <c r="L75" s="615">
        <v>0</v>
      </c>
      <c r="M75" s="615">
        <v>0</v>
      </c>
      <c r="N75" s="615">
        <v>0</v>
      </c>
      <c r="O75" s="615">
        <v>0</v>
      </c>
      <c r="P75" s="615">
        <v>0</v>
      </c>
      <c r="Q75" s="615">
        <v>0</v>
      </c>
      <c r="R75" s="615">
        <v>0</v>
      </c>
      <c r="S75" s="613">
        <v>30</v>
      </c>
      <c r="T75" s="614">
        <v>9500</v>
      </c>
      <c r="U75" s="614">
        <v>20000</v>
      </c>
    </row>
    <row r="76" spans="1:21" s="611" customFormat="1" ht="15" thickBot="1" x14ac:dyDescent="0.35">
      <c r="A76" s="4" t="s">
        <v>3485</v>
      </c>
      <c r="B76" s="610" t="s">
        <v>103</v>
      </c>
      <c r="C76" s="566" t="s">
        <v>99</v>
      </c>
      <c r="D76" s="615">
        <v>0</v>
      </c>
      <c r="E76" s="615">
        <v>0</v>
      </c>
      <c r="F76" s="615">
        <v>0</v>
      </c>
      <c r="G76" s="615">
        <v>0</v>
      </c>
      <c r="H76" s="615">
        <v>0</v>
      </c>
      <c r="I76" s="615">
        <v>0</v>
      </c>
      <c r="J76" s="615">
        <v>0</v>
      </c>
      <c r="K76" s="615">
        <v>0</v>
      </c>
      <c r="L76" s="615">
        <v>0</v>
      </c>
      <c r="M76" s="615">
        <v>0</v>
      </c>
      <c r="N76" s="615">
        <v>0</v>
      </c>
      <c r="O76" s="615">
        <v>0</v>
      </c>
      <c r="P76" s="615">
        <v>0</v>
      </c>
      <c r="Q76" s="615">
        <v>0</v>
      </c>
      <c r="R76" s="615">
        <v>0</v>
      </c>
      <c r="S76" s="613">
        <v>16</v>
      </c>
      <c r="T76" s="614">
        <v>8000</v>
      </c>
      <c r="U76" s="614">
        <v>13000</v>
      </c>
    </row>
    <row r="77" spans="1:21" s="611" customFormat="1" ht="15" thickBot="1" x14ac:dyDescent="0.35">
      <c r="A77" s="4" t="s">
        <v>3486</v>
      </c>
      <c r="B77" s="610" t="s">
        <v>104</v>
      </c>
      <c r="C77" s="566" t="s">
        <v>99</v>
      </c>
      <c r="D77" s="615">
        <v>0</v>
      </c>
      <c r="E77" s="615">
        <v>0</v>
      </c>
      <c r="F77" s="615">
        <v>0</v>
      </c>
      <c r="G77" s="615">
        <v>0</v>
      </c>
      <c r="H77" s="615">
        <v>0</v>
      </c>
      <c r="I77" s="615">
        <v>0</v>
      </c>
      <c r="J77" s="615">
        <v>0</v>
      </c>
      <c r="K77" s="615">
        <v>0</v>
      </c>
      <c r="L77" s="615">
        <v>0</v>
      </c>
      <c r="M77" s="613">
        <v>4</v>
      </c>
      <c r="N77" s="614">
        <v>1539</v>
      </c>
      <c r="O77" s="614">
        <v>4205</v>
      </c>
      <c r="P77" s="615">
        <v>0</v>
      </c>
      <c r="Q77" s="615">
        <v>0</v>
      </c>
      <c r="R77" s="615">
        <v>0</v>
      </c>
      <c r="S77" s="613">
        <v>15</v>
      </c>
      <c r="T77" s="614">
        <v>5600</v>
      </c>
      <c r="U77" s="614">
        <v>5600</v>
      </c>
    </row>
    <row r="78" spans="1:21" s="611" customFormat="1" ht="15" thickBot="1" x14ac:dyDescent="0.35">
      <c r="A78" s="4" t="s">
        <v>3487</v>
      </c>
      <c r="B78" s="610" t="s">
        <v>105</v>
      </c>
      <c r="C78" s="566" t="s">
        <v>99</v>
      </c>
      <c r="D78" s="615">
        <v>0</v>
      </c>
      <c r="E78" s="615">
        <v>0</v>
      </c>
      <c r="F78" s="615">
        <v>0</v>
      </c>
      <c r="G78" s="615">
        <v>0</v>
      </c>
      <c r="H78" s="615">
        <v>0</v>
      </c>
      <c r="I78" s="615">
        <v>0</v>
      </c>
      <c r="J78" s="613">
        <v>25</v>
      </c>
      <c r="K78" s="614">
        <v>16000</v>
      </c>
      <c r="L78" s="614">
        <v>18000</v>
      </c>
      <c r="M78" s="613">
        <v>15</v>
      </c>
      <c r="N78" s="614">
        <v>7000</v>
      </c>
      <c r="O78" s="614">
        <v>10000</v>
      </c>
      <c r="P78" s="615">
        <v>0</v>
      </c>
      <c r="Q78" s="615">
        <v>0</v>
      </c>
      <c r="R78" s="615">
        <v>0</v>
      </c>
      <c r="S78" s="613">
        <v>10</v>
      </c>
      <c r="T78" s="614">
        <v>2400</v>
      </c>
      <c r="U78" s="614">
        <v>4500</v>
      </c>
    </row>
    <row r="79" spans="1:21" s="611" customFormat="1" ht="15" thickBot="1" x14ac:dyDescent="0.35">
      <c r="A79" s="4" t="s">
        <v>3488</v>
      </c>
      <c r="B79" s="610" t="s">
        <v>106</v>
      </c>
      <c r="C79" s="566" t="s">
        <v>99</v>
      </c>
      <c r="D79" s="615">
        <v>0</v>
      </c>
      <c r="E79" s="615">
        <v>0</v>
      </c>
      <c r="F79" s="615">
        <v>0</v>
      </c>
      <c r="G79" s="615">
        <v>0</v>
      </c>
      <c r="H79" s="615">
        <v>0</v>
      </c>
      <c r="I79" s="615">
        <v>0</v>
      </c>
      <c r="J79" s="615">
        <v>0</v>
      </c>
      <c r="K79" s="615">
        <v>0</v>
      </c>
      <c r="L79" s="615">
        <v>0</v>
      </c>
      <c r="M79" s="615">
        <v>0</v>
      </c>
      <c r="N79" s="615">
        <v>0</v>
      </c>
      <c r="O79" s="615">
        <v>0</v>
      </c>
      <c r="P79" s="615">
        <v>0</v>
      </c>
      <c r="Q79" s="615">
        <v>0</v>
      </c>
      <c r="R79" s="615">
        <v>0</v>
      </c>
      <c r="S79" s="613">
        <v>21</v>
      </c>
      <c r="T79" s="614">
        <v>5000</v>
      </c>
      <c r="U79" s="614">
        <v>17500</v>
      </c>
    </row>
    <row r="80" spans="1:21" s="611" customFormat="1" ht="15" thickBot="1" x14ac:dyDescent="0.35">
      <c r="A80" s="4" t="s">
        <v>3489</v>
      </c>
      <c r="B80" s="610" t="s">
        <v>107</v>
      </c>
      <c r="C80" s="566" t="s">
        <v>99</v>
      </c>
      <c r="D80" s="615">
        <v>0</v>
      </c>
      <c r="E80" s="615">
        <v>0</v>
      </c>
      <c r="F80" s="615">
        <v>0</v>
      </c>
      <c r="G80" s="615">
        <v>0</v>
      </c>
      <c r="H80" s="615">
        <v>0</v>
      </c>
      <c r="I80" s="615">
        <v>0</v>
      </c>
      <c r="J80" s="613">
        <v>35</v>
      </c>
      <c r="K80" s="614">
        <v>22000</v>
      </c>
      <c r="L80" s="614">
        <v>26000</v>
      </c>
      <c r="M80" s="615">
        <v>0</v>
      </c>
      <c r="N80" s="615">
        <v>0</v>
      </c>
      <c r="O80" s="615">
        <v>0</v>
      </c>
      <c r="P80" s="613">
        <v>40</v>
      </c>
      <c r="Q80" s="614">
        <v>22000</v>
      </c>
      <c r="R80" s="614">
        <v>27000</v>
      </c>
      <c r="S80" s="613">
        <v>30</v>
      </c>
      <c r="T80" s="614">
        <v>16000</v>
      </c>
      <c r="U80" s="614">
        <v>19500</v>
      </c>
    </row>
    <row r="81" spans="1:21" s="611" customFormat="1" ht="15" thickBot="1" x14ac:dyDescent="0.35">
      <c r="A81" s="4" t="s">
        <v>3490</v>
      </c>
      <c r="B81" s="610" t="s">
        <v>108</v>
      </c>
      <c r="C81" s="566" t="s">
        <v>99</v>
      </c>
      <c r="D81" s="613">
        <v>0</v>
      </c>
      <c r="E81" s="614">
        <v>0</v>
      </c>
      <c r="F81" s="614">
        <v>0</v>
      </c>
      <c r="G81" s="613">
        <v>0</v>
      </c>
      <c r="H81" s="614">
        <v>0</v>
      </c>
      <c r="I81" s="614">
        <v>0</v>
      </c>
      <c r="J81" s="613">
        <v>0</v>
      </c>
      <c r="K81" s="614">
        <v>0</v>
      </c>
      <c r="L81" s="614">
        <v>0</v>
      </c>
      <c r="M81" s="613">
        <v>0</v>
      </c>
      <c r="N81" s="614">
        <v>0</v>
      </c>
      <c r="O81" s="614">
        <v>0</v>
      </c>
      <c r="P81" s="613">
        <v>0</v>
      </c>
      <c r="Q81" s="614">
        <v>0</v>
      </c>
      <c r="R81" s="614">
        <v>0</v>
      </c>
      <c r="S81" s="613">
        <v>0</v>
      </c>
      <c r="T81" s="614">
        <v>0</v>
      </c>
      <c r="U81" s="614">
        <v>0</v>
      </c>
    </row>
    <row r="82" spans="1:21" s="611" customFormat="1" ht="15" thickBot="1" x14ac:dyDescent="0.35">
      <c r="A82" s="4" t="s">
        <v>3491</v>
      </c>
      <c r="B82" s="610" t="s">
        <v>109</v>
      </c>
      <c r="C82" s="566" t="s">
        <v>99</v>
      </c>
      <c r="D82" s="615">
        <v>0</v>
      </c>
      <c r="E82" s="615">
        <v>0</v>
      </c>
      <c r="F82" s="615">
        <v>0</v>
      </c>
      <c r="G82" s="615">
        <v>0</v>
      </c>
      <c r="H82" s="615">
        <v>0</v>
      </c>
      <c r="I82" s="615">
        <v>0</v>
      </c>
      <c r="J82" s="615">
        <v>0</v>
      </c>
      <c r="K82" s="615">
        <v>0</v>
      </c>
      <c r="L82" s="615">
        <v>0</v>
      </c>
      <c r="M82" s="615">
        <v>0</v>
      </c>
      <c r="N82" s="615">
        <v>0</v>
      </c>
      <c r="O82" s="615">
        <v>0</v>
      </c>
      <c r="P82" s="615">
        <v>0</v>
      </c>
      <c r="Q82" s="615">
        <v>0</v>
      </c>
      <c r="R82" s="615">
        <v>0</v>
      </c>
      <c r="S82" s="613">
        <v>29</v>
      </c>
      <c r="T82" s="614">
        <v>13540</v>
      </c>
      <c r="U82" s="614">
        <v>14440</v>
      </c>
    </row>
    <row r="83" spans="1:21" s="611" customFormat="1" ht="15" thickBot="1" x14ac:dyDescent="0.35">
      <c r="A83" s="4" t="s">
        <v>3492</v>
      </c>
      <c r="B83" s="610" t="s">
        <v>110</v>
      </c>
      <c r="C83" s="566" t="s">
        <v>99</v>
      </c>
      <c r="D83" s="615">
        <v>0</v>
      </c>
      <c r="E83" s="615">
        <v>0</v>
      </c>
      <c r="F83" s="615">
        <v>0</v>
      </c>
      <c r="G83" s="615">
        <v>0</v>
      </c>
      <c r="H83" s="615">
        <v>0</v>
      </c>
      <c r="I83" s="615">
        <v>0</v>
      </c>
      <c r="J83" s="615">
        <v>0</v>
      </c>
      <c r="K83" s="615">
        <v>0</v>
      </c>
      <c r="L83" s="615">
        <v>0</v>
      </c>
      <c r="M83" s="615">
        <v>0</v>
      </c>
      <c r="N83" s="615">
        <v>0</v>
      </c>
      <c r="O83" s="615">
        <v>0</v>
      </c>
      <c r="P83" s="615">
        <v>0</v>
      </c>
      <c r="Q83" s="615">
        <v>0</v>
      </c>
      <c r="R83" s="615">
        <v>0</v>
      </c>
      <c r="S83" s="613">
        <v>32</v>
      </c>
      <c r="T83" s="614">
        <v>22070</v>
      </c>
      <c r="U83" s="614">
        <v>22070</v>
      </c>
    </row>
    <row r="84" spans="1:21" s="611" customFormat="1" ht="15" thickBot="1" x14ac:dyDescent="0.35">
      <c r="A84" s="4" t="s">
        <v>3493</v>
      </c>
      <c r="B84" s="610" t="s">
        <v>111</v>
      </c>
      <c r="C84" s="566" t="s">
        <v>99</v>
      </c>
      <c r="D84" s="615">
        <v>0</v>
      </c>
      <c r="E84" s="615">
        <v>0</v>
      </c>
      <c r="F84" s="615">
        <v>0</v>
      </c>
      <c r="G84" s="615">
        <v>0</v>
      </c>
      <c r="H84" s="615">
        <v>0</v>
      </c>
      <c r="I84" s="615">
        <v>0</v>
      </c>
      <c r="J84" s="613">
        <v>24</v>
      </c>
      <c r="K84" s="614">
        <v>13478</v>
      </c>
      <c r="L84" s="614">
        <v>17347</v>
      </c>
      <c r="M84" s="615">
        <v>0</v>
      </c>
      <c r="N84" s="615">
        <v>0</v>
      </c>
      <c r="O84" s="615">
        <v>0</v>
      </c>
      <c r="P84" s="615">
        <v>0</v>
      </c>
      <c r="Q84" s="615">
        <v>0</v>
      </c>
      <c r="R84" s="615">
        <v>0</v>
      </c>
      <c r="S84" s="613">
        <v>24</v>
      </c>
      <c r="T84" s="614">
        <v>9235</v>
      </c>
      <c r="U84" s="614">
        <v>10171</v>
      </c>
    </row>
    <row r="85" spans="1:21" s="611" customFormat="1" ht="15" thickBot="1" x14ac:dyDescent="0.35">
      <c r="A85" s="4" t="s">
        <v>3494</v>
      </c>
      <c r="B85" s="610" t="s">
        <v>112</v>
      </c>
      <c r="C85" s="566" t="s">
        <v>99</v>
      </c>
      <c r="D85" s="613">
        <v>21</v>
      </c>
      <c r="E85" s="614">
        <v>8190</v>
      </c>
      <c r="F85" s="614">
        <v>8190</v>
      </c>
      <c r="G85" s="615">
        <v>0</v>
      </c>
      <c r="H85" s="615">
        <v>0</v>
      </c>
      <c r="I85" s="615">
        <v>0</v>
      </c>
      <c r="J85" s="615">
        <v>0</v>
      </c>
      <c r="K85" s="615">
        <v>0</v>
      </c>
      <c r="L85" s="615">
        <v>0</v>
      </c>
      <c r="M85" s="615">
        <v>0</v>
      </c>
      <c r="N85" s="615">
        <v>0</v>
      </c>
      <c r="O85" s="615">
        <v>0</v>
      </c>
      <c r="P85" s="615">
        <v>0</v>
      </c>
      <c r="Q85" s="615">
        <v>0</v>
      </c>
      <c r="R85" s="615">
        <v>0</v>
      </c>
      <c r="S85" s="613">
        <v>15</v>
      </c>
      <c r="T85" s="614">
        <v>5850</v>
      </c>
      <c r="U85" s="614">
        <v>5850</v>
      </c>
    </row>
    <row r="86" spans="1:21" s="611" customFormat="1" ht="15" thickBot="1" x14ac:dyDescent="0.35">
      <c r="A86" s="4" t="s">
        <v>3495</v>
      </c>
      <c r="B86" s="610" t="s">
        <v>113</v>
      </c>
      <c r="C86" s="566" t="s">
        <v>99</v>
      </c>
      <c r="D86" s="615">
        <v>0</v>
      </c>
      <c r="E86" s="615">
        <v>0</v>
      </c>
      <c r="F86" s="615">
        <v>0</v>
      </c>
      <c r="G86" s="615">
        <v>0</v>
      </c>
      <c r="H86" s="615">
        <v>0</v>
      </c>
      <c r="I86" s="615">
        <v>0</v>
      </c>
      <c r="J86" s="615">
        <v>0</v>
      </c>
      <c r="K86" s="615">
        <v>0</v>
      </c>
      <c r="L86" s="615">
        <v>0</v>
      </c>
      <c r="M86" s="615">
        <v>0</v>
      </c>
      <c r="N86" s="615">
        <v>0</v>
      </c>
      <c r="O86" s="615">
        <v>0</v>
      </c>
      <c r="P86" s="615">
        <v>0</v>
      </c>
      <c r="Q86" s="615">
        <v>0</v>
      </c>
      <c r="R86" s="615">
        <v>0</v>
      </c>
      <c r="S86" s="613">
        <v>11</v>
      </c>
      <c r="T86" s="614">
        <v>5619</v>
      </c>
      <c r="U86" s="614">
        <v>5619</v>
      </c>
    </row>
    <row r="87" spans="1:21" s="611" customFormat="1" ht="15" thickBot="1" x14ac:dyDescent="0.35">
      <c r="A87" s="4" t="s">
        <v>3496</v>
      </c>
      <c r="B87" s="610" t="s">
        <v>114</v>
      </c>
      <c r="C87" s="566" t="s">
        <v>99</v>
      </c>
      <c r="D87" s="613">
        <v>0</v>
      </c>
      <c r="E87" s="614">
        <v>0</v>
      </c>
      <c r="F87" s="614">
        <v>0</v>
      </c>
      <c r="G87" s="613">
        <v>0</v>
      </c>
      <c r="H87" s="614">
        <v>0</v>
      </c>
      <c r="I87" s="614">
        <v>0</v>
      </c>
      <c r="J87" s="613">
        <v>0</v>
      </c>
      <c r="K87" s="614">
        <v>0</v>
      </c>
      <c r="L87" s="614">
        <v>0</v>
      </c>
      <c r="M87" s="613">
        <v>0</v>
      </c>
      <c r="N87" s="614">
        <v>0</v>
      </c>
      <c r="O87" s="614">
        <v>0</v>
      </c>
      <c r="P87" s="613">
        <v>0</v>
      </c>
      <c r="Q87" s="614">
        <v>0</v>
      </c>
      <c r="R87" s="614">
        <v>0</v>
      </c>
      <c r="S87" s="613">
        <v>21</v>
      </c>
      <c r="T87" s="614">
        <v>9172</v>
      </c>
      <c r="U87" s="614">
        <v>9172</v>
      </c>
    </row>
    <row r="88" spans="1:21" s="611" customFormat="1" ht="15" thickBot="1" x14ac:dyDescent="0.35">
      <c r="A88" s="4" t="s">
        <v>3497</v>
      </c>
      <c r="B88" s="610" t="s">
        <v>115</v>
      </c>
      <c r="C88" s="566" t="s">
        <v>99</v>
      </c>
      <c r="D88" s="615">
        <v>0</v>
      </c>
      <c r="E88" s="615">
        <v>0</v>
      </c>
      <c r="F88" s="615">
        <v>0</v>
      </c>
      <c r="G88" s="615">
        <v>0</v>
      </c>
      <c r="H88" s="615">
        <v>0</v>
      </c>
      <c r="I88" s="615">
        <v>0</v>
      </c>
      <c r="J88" s="613">
        <v>36</v>
      </c>
      <c r="K88" s="614">
        <v>20123</v>
      </c>
      <c r="L88" s="614">
        <v>20617</v>
      </c>
      <c r="M88" s="613">
        <v>26</v>
      </c>
      <c r="N88" s="614">
        <v>16558</v>
      </c>
      <c r="O88" s="614">
        <v>16724</v>
      </c>
      <c r="P88" s="615">
        <v>0</v>
      </c>
      <c r="Q88" s="615">
        <v>0</v>
      </c>
      <c r="R88" s="615">
        <v>0</v>
      </c>
      <c r="S88" s="613">
        <v>21</v>
      </c>
      <c r="T88" s="614">
        <v>8386</v>
      </c>
      <c r="U88" s="614">
        <v>9948</v>
      </c>
    </row>
    <row r="89" spans="1:21" s="611" customFormat="1" ht="15" thickBot="1" x14ac:dyDescent="0.35">
      <c r="A89" s="4" t="s">
        <v>3498</v>
      </c>
      <c r="B89" s="610" t="s">
        <v>116</v>
      </c>
      <c r="C89" s="566" t="s">
        <v>99</v>
      </c>
      <c r="D89" s="615">
        <v>0</v>
      </c>
      <c r="E89" s="615">
        <v>0</v>
      </c>
      <c r="F89" s="615">
        <v>0</v>
      </c>
      <c r="G89" s="615">
        <v>0</v>
      </c>
      <c r="H89" s="615">
        <v>0</v>
      </c>
      <c r="I89" s="615">
        <v>0</v>
      </c>
      <c r="J89" s="615">
        <v>0</v>
      </c>
      <c r="K89" s="615">
        <v>0</v>
      </c>
      <c r="L89" s="615">
        <v>0</v>
      </c>
      <c r="M89" s="615">
        <v>0</v>
      </c>
      <c r="N89" s="615">
        <v>0</v>
      </c>
      <c r="O89" s="615">
        <v>0</v>
      </c>
      <c r="P89" s="615">
        <v>0</v>
      </c>
      <c r="Q89" s="615">
        <v>0</v>
      </c>
      <c r="R89" s="615">
        <v>0</v>
      </c>
      <c r="S89" s="613">
        <v>25</v>
      </c>
      <c r="T89" s="614">
        <v>11180</v>
      </c>
      <c r="U89" s="614">
        <v>22183</v>
      </c>
    </row>
    <row r="90" spans="1:21" s="611" customFormat="1" ht="15" thickBot="1" x14ac:dyDescent="0.35">
      <c r="A90" s="4" t="s">
        <v>3499</v>
      </c>
      <c r="B90" s="610" t="s">
        <v>117</v>
      </c>
      <c r="C90" s="566" t="s">
        <v>99</v>
      </c>
      <c r="D90" s="613">
        <v>0</v>
      </c>
      <c r="E90" s="614">
        <v>0</v>
      </c>
      <c r="F90" s="614">
        <v>0</v>
      </c>
      <c r="G90" s="613">
        <v>0</v>
      </c>
      <c r="H90" s="614">
        <v>0</v>
      </c>
      <c r="I90" s="614">
        <v>0</v>
      </c>
      <c r="J90" s="613">
        <v>0</v>
      </c>
      <c r="K90" s="614">
        <v>0</v>
      </c>
      <c r="L90" s="614">
        <v>0</v>
      </c>
      <c r="M90" s="613">
        <v>0</v>
      </c>
      <c r="N90" s="614">
        <v>0</v>
      </c>
      <c r="O90" s="614">
        <v>0</v>
      </c>
      <c r="P90" s="613">
        <v>8</v>
      </c>
      <c r="Q90" s="614">
        <v>6656</v>
      </c>
      <c r="R90" s="614">
        <v>7072</v>
      </c>
      <c r="S90" s="613">
        <v>15</v>
      </c>
      <c r="T90" s="614">
        <v>8580</v>
      </c>
      <c r="U90" s="614">
        <v>22100</v>
      </c>
    </row>
    <row r="91" spans="1:21" s="611" customFormat="1" ht="15" thickBot="1" x14ac:dyDescent="0.35">
      <c r="A91" s="4" t="s">
        <v>3500</v>
      </c>
      <c r="B91" s="610" t="s">
        <v>118</v>
      </c>
      <c r="C91" s="566" t="s">
        <v>99</v>
      </c>
      <c r="D91" s="615">
        <v>0</v>
      </c>
      <c r="E91" s="615">
        <v>0</v>
      </c>
      <c r="F91" s="615">
        <v>0</v>
      </c>
      <c r="G91" s="615">
        <v>0</v>
      </c>
      <c r="H91" s="615">
        <v>0</v>
      </c>
      <c r="I91" s="615">
        <v>0</v>
      </c>
      <c r="J91" s="615">
        <v>0</v>
      </c>
      <c r="K91" s="615">
        <v>0</v>
      </c>
      <c r="L91" s="615">
        <v>0</v>
      </c>
      <c r="M91" s="615">
        <v>0</v>
      </c>
      <c r="N91" s="615">
        <v>0</v>
      </c>
      <c r="O91" s="615">
        <v>0</v>
      </c>
      <c r="P91" s="615">
        <v>0</v>
      </c>
      <c r="Q91" s="615">
        <v>0</v>
      </c>
      <c r="R91" s="615">
        <v>0</v>
      </c>
      <c r="S91" s="613">
        <v>24</v>
      </c>
      <c r="T91" s="614">
        <v>4000</v>
      </c>
      <c r="U91" s="614">
        <v>20500</v>
      </c>
    </row>
    <row r="92" spans="1:21" s="611" customFormat="1" ht="15" thickBot="1" x14ac:dyDescent="0.35">
      <c r="A92" s="4" t="s">
        <v>3501</v>
      </c>
      <c r="B92" s="610" t="s">
        <v>119</v>
      </c>
      <c r="C92" s="566" t="s">
        <v>99</v>
      </c>
      <c r="D92" s="613">
        <v>22</v>
      </c>
      <c r="E92" s="614">
        <v>14741</v>
      </c>
      <c r="F92" s="614">
        <v>22991</v>
      </c>
      <c r="G92" s="615">
        <v>0</v>
      </c>
      <c r="H92" s="615">
        <v>0</v>
      </c>
      <c r="I92" s="615">
        <v>0</v>
      </c>
      <c r="J92" s="613">
        <v>17</v>
      </c>
      <c r="K92" s="614">
        <v>9830</v>
      </c>
      <c r="L92" s="614">
        <v>17153</v>
      </c>
      <c r="M92" s="613">
        <v>11</v>
      </c>
      <c r="N92" s="614">
        <v>2425</v>
      </c>
      <c r="O92" s="614">
        <v>5045</v>
      </c>
      <c r="P92" s="615">
        <v>0</v>
      </c>
      <c r="Q92" s="615">
        <v>0</v>
      </c>
      <c r="R92" s="615">
        <v>0</v>
      </c>
      <c r="S92" s="615">
        <v>0</v>
      </c>
      <c r="T92" s="615">
        <v>0</v>
      </c>
      <c r="U92" s="615">
        <v>0</v>
      </c>
    </row>
    <row r="93" spans="1:21" s="611" customFormat="1" ht="15" thickBot="1" x14ac:dyDescent="0.35">
      <c r="A93" s="4" t="s">
        <v>3502</v>
      </c>
      <c r="B93" s="610" t="s">
        <v>120</v>
      </c>
      <c r="C93" s="566" t="s">
        <v>99</v>
      </c>
      <c r="D93" s="615">
        <v>0</v>
      </c>
      <c r="E93" s="615">
        <v>0</v>
      </c>
      <c r="F93" s="615">
        <v>0</v>
      </c>
      <c r="G93" s="615">
        <v>0</v>
      </c>
      <c r="H93" s="615">
        <v>0</v>
      </c>
      <c r="I93" s="615">
        <v>0</v>
      </c>
      <c r="J93" s="615">
        <v>0</v>
      </c>
      <c r="K93" s="615">
        <v>0</v>
      </c>
      <c r="L93" s="615">
        <v>0</v>
      </c>
      <c r="M93" s="615">
        <v>0</v>
      </c>
      <c r="N93" s="615">
        <v>0</v>
      </c>
      <c r="O93" s="615">
        <v>0</v>
      </c>
      <c r="P93" s="615">
        <v>0</v>
      </c>
      <c r="Q93" s="615">
        <v>0</v>
      </c>
      <c r="R93" s="615">
        <v>0</v>
      </c>
      <c r="S93" s="615">
        <v>0</v>
      </c>
      <c r="T93" s="614">
        <v>2500</v>
      </c>
      <c r="U93" s="614">
        <v>7000</v>
      </c>
    </row>
    <row r="94" spans="1:21" s="611" customFormat="1" ht="15" thickBot="1" x14ac:dyDescent="0.35">
      <c r="A94" s="4" t="s">
        <v>3503</v>
      </c>
      <c r="B94" s="610" t="s">
        <v>121</v>
      </c>
      <c r="C94" s="566" t="s">
        <v>99</v>
      </c>
      <c r="D94" s="615">
        <v>0</v>
      </c>
      <c r="E94" s="615">
        <v>0</v>
      </c>
      <c r="F94" s="615">
        <v>0</v>
      </c>
      <c r="G94" s="615">
        <v>0</v>
      </c>
      <c r="H94" s="615">
        <v>0</v>
      </c>
      <c r="I94" s="615">
        <v>0</v>
      </c>
      <c r="J94" s="613">
        <v>28</v>
      </c>
      <c r="K94" s="614">
        <v>13468</v>
      </c>
      <c r="L94" s="614">
        <v>21840</v>
      </c>
      <c r="M94" s="615">
        <v>0</v>
      </c>
      <c r="N94" s="615">
        <v>0</v>
      </c>
      <c r="O94" s="615">
        <v>0</v>
      </c>
      <c r="P94" s="615">
        <v>0</v>
      </c>
      <c r="Q94" s="615">
        <v>0</v>
      </c>
      <c r="R94" s="615">
        <v>0</v>
      </c>
      <c r="S94" s="613">
        <v>20</v>
      </c>
      <c r="T94" s="614">
        <v>8476</v>
      </c>
      <c r="U94" s="614">
        <v>13676</v>
      </c>
    </row>
    <row r="95" spans="1:21" s="611" customFormat="1" ht="15" thickBot="1" x14ac:dyDescent="0.35">
      <c r="A95" s="4" t="s">
        <v>3504</v>
      </c>
      <c r="B95" s="610" t="s">
        <v>122</v>
      </c>
      <c r="C95" s="566" t="s">
        <v>99</v>
      </c>
      <c r="D95" s="613">
        <v>0</v>
      </c>
      <c r="E95" s="614">
        <v>0</v>
      </c>
      <c r="F95" s="614">
        <v>0</v>
      </c>
      <c r="G95" s="613">
        <v>0</v>
      </c>
      <c r="H95" s="614">
        <v>0</v>
      </c>
      <c r="I95" s="614">
        <v>0</v>
      </c>
      <c r="J95" s="613">
        <v>0</v>
      </c>
      <c r="K95" s="614">
        <v>0</v>
      </c>
      <c r="L95" s="614">
        <v>0</v>
      </c>
      <c r="M95" s="613">
        <v>0</v>
      </c>
      <c r="N95" s="614">
        <v>0</v>
      </c>
      <c r="O95" s="614">
        <v>0</v>
      </c>
      <c r="P95" s="613">
        <v>0</v>
      </c>
      <c r="Q95" s="614">
        <v>0</v>
      </c>
      <c r="R95" s="614">
        <v>0</v>
      </c>
      <c r="S95" s="613">
        <v>25</v>
      </c>
      <c r="T95" s="614">
        <v>8000</v>
      </c>
      <c r="U95" s="614">
        <v>21000</v>
      </c>
    </row>
    <row r="96" spans="1:21" s="611" customFormat="1" ht="15" thickBot="1" x14ac:dyDescent="0.35">
      <c r="A96" s="4" t="s">
        <v>3505</v>
      </c>
      <c r="B96" s="610" t="s">
        <v>123</v>
      </c>
      <c r="C96" s="566" t="s">
        <v>99</v>
      </c>
      <c r="D96" s="615">
        <v>0</v>
      </c>
      <c r="E96" s="615">
        <v>0</v>
      </c>
      <c r="F96" s="615">
        <v>0</v>
      </c>
      <c r="G96" s="615">
        <v>0</v>
      </c>
      <c r="H96" s="615">
        <v>0</v>
      </c>
      <c r="I96" s="615">
        <v>0</v>
      </c>
      <c r="J96" s="615">
        <v>0</v>
      </c>
      <c r="K96" s="615">
        <v>0</v>
      </c>
      <c r="L96" s="615">
        <v>0</v>
      </c>
      <c r="M96" s="615">
        <v>0</v>
      </c>
      <c r="N96" s="615">
        <v>0</v>
      </c>
      <c r="O96" s="615">
        <v>0</v>
      </c>
      <c r="P96" s="613">
        <v>1</v>
      </c>
      <c r="Q96" s="614">
        <v>267</v>
      </c>
      <c r="R96" s="614">
        <v>935</v>
      </c>
      <c r="S96" s="613">
        <v>18</v>
      </c>
      <c r="T96" s="614">
        <v>7200</v>
      </c>
      <c r="U96" s="614">
        <v>8751</v>
      </c>
    </row>
    <row r="97" spans="1:21" s="611" customFormat="1" ht="15" thickBot="1" x14ac:dyDescent="0.35">
      <c r="A97" s="4" t="s">
        <v>3506</v>
      </c>
      <c r="B97" s="610" t="s">
        <v>124</v>
      </c>
      <c r="C97" s="566" t="s">
        <v>99</v>
      </c>
      <c r="D97" s="613">
        <v>40</v>
      </c>
      <c r="E97" s="614">
        <v>18000</v>
      </c>
      <c r="F97" s="614">
        <v>25000</v>
      </c>
      <c r="G97" s="615">
        <v>0</v>
      </c>
      <c r="H97" s="615">
        <v>0</v>
      </c>
      <c r="I97" s="615">
        <v>0</v>
      </c>
      <c r="J97" s="615">
        <v>0</v>
      </c>
      <c r="K97" s="615">
        <v>0</v>
      </c>
      <c r="L97" s="615">
        <v>0</v>
      </c>
      <c r="M97" s="615">
        <v>0</v>
      </c>
      <c r="N97" s="615">
        <v>0</v>
      </c>
      <c r="O97" s="615">
        <v>0</v>
      </c>
      <c r="P97" s="615">
        <v>0</v>
      </c>
      <c r="Q97" s="615">
        <v>0</v>
      </c>
      <c r="R97" s="615">
        <v>0</v>
      </c>
      <c r="S97" s="613">
        <v>10</v>
      </c>
      <c r="T97" s="614">
        <v>4300</v>
      </c>
      <c r="U97" s="614">
        <v>4500</v>
      </c>
    </row>
    <row r="98" spans="1:21" s="611" customFormat="1" ht="15" thickBot="1" x14ac:dyDescent="0.35">
      <c r="A98" s="4" t="s">
        <v>3507</v>
      </c>
      <c r="B98" s="610" t="s">
        <v>125</v>
      </c>
      <c r="C98" s="566" t="s">
        <v>99</v>
      </c>
      <c r="D98" s="613">
        <v>18</v>
      </c>
      <c r="E98" s="614">
        <v>9000</v>
      </c>
      <c r="F98" s="614">
        <v>13000</v>
      </c>
      <c r="G98" s="613">
        <v>0</v>
      </c>
      <c r="H98" s="614">
        <v>0</v>
      </c>
      <c r="I98" s="614">
        <v>0</v>
      </c>
      <c r="J98" s="613">
        <v>0</v>
      </c>
      <c r="K98" s="614">
        <v>0</v>
      </c>
      <c r="L98" s="614">
        <v>0</v>
      </c>
      <c r="M98" s="613">
        <v>0</v>
      </c>
      <c r="N98" s="614">
        <v>0</v>
      </c>
      <c r="O98" s="614">
        <v>0</v>
      </c>
      <c r="P98" s="613">
        <v>0</v>
      </c>
      <c r="Q98" s="614">
        <v>0</v>
      </c>
      <c r="R98" s="614">
        <v>0</v>
      </c>
      <c r="S98" s="613">
        <v>18</v>
      </c>
      <c r="T98" s="614">
        <v>6000</v>
      </c>
      <c r="U98" s="614">
        <v>9000</v>
      </c>
    </row>
    <row r="99" spans="1:21" s="611" customFormat="1" ht="15" thickBot="1" x14ac:dyDescent="0.35">
      <c r="A99" s="4" t="s">
        <v>3508</v>
      </c>
      <c r="B99" s="610" t="s">
        <v>126</v>
      </c>
      <c r="C99" s="566" t="s">
        <v>99</v>
      </c>
      <c r="D99" s="615">
        <v>0</v>
      </c>
      <c r="E99" s="615">
        <v>0</v>
      </c>
      <c r="F99" s="615">
        <v>0</v>
      </c>
      <c r="G99" s="615">
        <v>0</v>
      </c>
      <c r="H99" s="615">
        <v>0</v>
      </c>
      <c r="I99" s="615">
        <v>0</v>
      </c>
      <c r="J99" s="615">
        <v>0</v>
      </c>
      <c r="K99" s="615">
        <v>0</v>
      </c>
      <c r="L99" s="615">
        <v>0</v>
      </c>
      <c r="M99" s="613">
        <v>16</v>
      </c>
      <c r="N99" s="614">
        <v>6156</v>
      </c>
      <c r="O99" s="614">
        <v>6156</v>
      </c>
      <c r="P99" s="615">
        <v>0</v>
      </c>
      <c r="Q99" s="615">
        <v>0</v>
      </c>
      <c r="R99" s="615">
        <v>0</v>
      </c>
      <c r="S99" s="615">
        <v>0</v>
      </c>
      <c r="T99" s="615">
        <v>0</v>
      </c>
      <c r="U99" s="615">
        <v>0</v>
      </c>
    </row>
    <row r="100" spans="1:21" s="611" customFormat="1" ht="15" thickBot="1" x14ac:dyDescent="0.35">
      <c r="A100" s="4" t="s">
        <v>3509</v>
      </c>
      <c r="B100" s="610" t="s">
        <v>127</v>
      </c>
      <c r="C100" s="566" t="s">
        <v>99</v>
      </c>
      <c r="D100" s="615">
        <v>0</v>
      </c>
      <c r="E100" s="615">
        <v>0</v>
      </c>
      <c r="F100" s="615">
        <v>0</v>
      </c>
      <c r="G100" s="615">
        <v>0</v>
      </c>
      <c r="H100" s="615">
        <v>0</v>
      </c>
      <c r="I100" s="615">
        <v>0</v>
      </c>
      <c r="J100" s="615">
        <v>0</v>
      </c>
      <c r="K100" s="615">
        <v>0</v>
      </c>
      <c r="L100" s="615">
        <v>0</v>
      </c>
      <c r="M100" s="615">
        <v>0</v>
      </c>
      <c r="N100" s="615">
        <v>0</v>
      </c>
      <c r="O100" s="615">
        <v>0</v>
      </c>
      <c r="P100" s="615">
        <v>0</v>
      </c>
      <c r="Q100" s="615">
        <v>0</v>
      </c>
      <c r="R100" s="615">
        <v>0</v>
      </c>
      <c r="S100" s="613">
        <v>30</v>
      </c>
      <c r="T100" s="614">
        <v>12458</v>
      </c>
      <c r="U100" s="614">
        <v>13500</v>
      </c>
    </row>
    <row r="101" spans="1:21" s="611" customFormat="1" ht="15" thickBot="1" x14ac:dyDescent="0.35">
      <c r="A101" s="4" t="s">
        <v>3510</v>
      </c>
      <c r="B101" s="610" t="s">
        <v>128</v>
      </c>
      <c r="C101" s="566" t="s">
        <v>99</v>
      </c>
      <c r="D101" s="613">
        <v>0</v>
      </c>
      <c r="E101" s="614">
        <v>0</v>
      </c>
      <c r="F101" s="614">
        <v>0</v>
      </c>
      <c r="G101" s="613">
        <v>0</v>
      </c>
      <c r="H101" s="614">
        <v>0</v>
      </c>
      <c r="I101" s="614">
        <v>0</v>
      </c>
      <c r="J101" s="613">
        <v>0</v>
      </c>
      <c r="K101" s="614">
        <v>0</v>
      </c>
      <c r="L101" s="614">
        <v>0</v>
      </c>
      <c r="M101" s="613">
        <v>0</v>
      </c>
      <c r="N101" s="614">
        <v>0</v>
      </c>
      <c r="O101" s="614">
        <v>0</v>
      </c>
      <c r="P101" s="613">
        <v>0</v>
      </c>
      <c r="Q101" s="614">
        <v>0</v>
      </c>
      <c r="R101" s="614">
        <v>0</v>
      </c>
      <c r="S101" s="613">
        <v>19</v>
      </c>
      <c r="T101" s="614">
        <v>11</v>
      </c>
      <c r="U101" s="614">
        <v>14</v>
      </c>
    </row>
    <row r="102" spans="1:21" s="611" customFormat="1" ht="15" thickBot="1" x14ac:dyDescent="0.35">
      <c r="A102" s="4" t="s">
        <v>3511</v>
      </c>
      <c r="B102" s="610" t="s">
        <v>129</v>
      </c>
      <c r="C102" s="566" t="s">
        <v>99</v>
      </c>
      <c r="D102" s="615">
        <v>0</v>
      </c>
      <c r="E102" s="615">
        <v>0</v>
      </c>
      <c r="F102" s="615">
        <v>0</v>
      </c>
      <c r="G102" s="615">
        <v>0</v>
      </c>
      <c r="H102" s="615">
        <v>0</v>
      </c>
      <c r="I102" s="615">
        <v>0</v>
      </c>
      <c r="J102" s="615">
        <v>0</v>
      </c>
      <c r="K102" s="615">
        <v>0</v>
      </c>
      <c r="L102" s="615">
        <v>0</v>
      </c>
      <c r="M102" s="615">
        <v>0</v>
      </c>
      <c r="N102" s="615">
        <v>0</v>
      </c>
      <c r="O102" s="615">
        <v>0</v>
      </c>
      <c r="P102" s="615">
        <v>0</v>
      </c>
      <c r="Q102" s="615">
        <v>0</v>
      </c>
      <c r="R102" s="615">
        <v>0</v>
      </c>
      <c r="S102" s="613">
        <v>26</v>
      </c>
      <c r="T102" s="614">
        <v>12465</v>
      </c>
      <c r="U102" s="614">
        <v>12465</v>
      </c>
    </row>
    <row r="103" spans="1:21" s="611" customFormat="1" ht="15" thickBot="1" x14ac:dyDescent="0.35">
      <c r="A103" s="4" t="s">
        <v>3512</v>
      </c>
      <c r="B103" s="610" t="s">
        <v>130</v>
      </c>
      <c r="C103" s="566" t="s">
        <v>99</v>
      </c>
      <c r="D103" s="615">
        <v>0</v>
      </c>
      <c r="E103" s="615">
        <v>0</v>
      </c>
      <c r="F103" s="615">
        <v>0</v>
      </c>
      <c r="G103" s="615">
        <v>0</v>
      </c>
      <c r="H103" s="615">
        <v>0</v>
      </c>
      <c r="I103" s="615">
        <v>0</v>
      </c>
      <c r="J103" s="615">
        <v>0</v>
      </c>
      <c r="K103" s="615">
        <v>0</v>
      </c>
      <c r="L103" s="615">
        <v>0</v>
      </c>
      <c r="M103" s="615">
        <v>0</v>
      </c>
      <c r="N103" s="615">
        <v>0</v>
      </c>
      <c r="O103" s="615">
        <v>0</v>
      </c>
      <c r="P103" s="615">
        <v>0</v>
      </c>
      <c r="Q103" s="615">
        <v>0</v>
      </c>
      <c r="R103" s="615">
        <v>0</v>
      </c>
      <c r="S103" s="613">
        <v>11</v>
      </c>
      <c r="T103" s="614">
        <v>4000</v>
      </c>
      <c r="U103" s="614">
        <v>9000</v>
      </c>
    </row>
    <row r="104" spans="1:21" s="611" customFormat="1" ht="15" thickBot="1" x14ac:dyDescent="0.35">
      <c r="A104" s="4" t="s">
        <v>3513</v>
      </c>
      <c r="B104" s="610" t="s">
        <v>131</v>
      </c>
      <c r="C104" s="566" t="s">
        <v>99</v>
      </c>
      <c r="D104" s="615">
        <v>0</v>
      </c>
      <c r="E104" s="615">
        <v>0</v>
      </c>
      <c r="F104" s="615">
        <v>0</v>
      </c>
      <c r="G104" s="613">
        <v>36</v>
      </c>
      <c r="H104" s="614">
        <v>11700</v>
      </c>
      <c r="I104" s="614">
        <v>13500</v>
      </c>
      <c r="J104" s="613">
        <v>40</v>
      </c>
      <c r="K104" s="614">
        <v>17700</v>
      </c>
      <c r="L104" s="614">
        <v>18500</v>
      </c>
      <c r="M104" s="613">
        <v>36</v>
      </c>
      <c r="N104" s="614">
        <v>12500</v>
      </c>
      <c r="O104" s="614">
        <v>14000</v>
      </c>
      <c r="P104" s="615">
        <v>0</v>
      </c>
      <c r="Q104" s="615">
        <v>0</v>
      </c>
      <c r="R104" s="615">
        <v>0</v>
      </c>
      <c r="S104" s="615">
        <v>0</v>
      </c>
      <c r="T104" s="615">
        <v>0</v>
      </c>
      <c r="U104" s="615">
        <v>0</v>
      </c>
    </row>
    <row r="105" spans="1:21" s="611" customFormat="1" ht="15" thickBot="1" x14ac:dyDescent="0.35">
      <c r="A105" s="4" t="s">
        <v>3514</v>
      </c>
      <c r="B105" s="610" t="s">
        <v>132</v>
      </c>
      <c r="C105" s="566" t="s">
        <v>99</v>
      </c>
      <c r="D105" s="615">
        <v>0</v>
      </c>
      <c r="E105" s="615">
        <v>0</v>
      </c>
      <c r="F105" s="615">
        <v>0</v>
      </c>
      <c r="G105" s="615">
        <v>0</v>
      </c>
      <c r="H105" s="615">
        <v>0</v>
      </c>
      <c r="I105" s="615">
        <v>0</v>
      </c>
      <c r="J105" s="615">
        <v>0</v>
      </c>
      <c r="K105" s="615">
        <v>0</v>
      </c>
      <c r="L105" s="614">
        <v>19000</v>
      </c>
      <c r="M105" s="615">
        <v>0</v>
      </c>
      <c r="N105" s="615">
        <v>0</v>
      </c>
      <c r="O105" s="614">
        <v>14000</v>
      </c>
      <c r="P105" s="615">
        <v>0</v>
      </c>
      <c r="Q105" s="615">
        <v>0</v>
      </c>
      <c r="R105" s="615">
        <v>0</v>
      </c>
      <c r="S105" s="615">
        <v>0</v>
      </c>
      <c r="T105" s="615">
        <v>0</v>
      </c>
      <c r="U105" s="615">
        <v>0</v>
      </c>
    </row>
    <row r="106" spans="1:21" s="611" customFormat="1" ht="15" thickBot="1" x14ac:dyDescent="0.35">
      <c r="A106" s="4" t="s">
        <v>3515</v>
      </c>
      <c r="B106" s="610" t="s">
        <v>133</v>
      </c>
      <c r="C106" s="566" t="s">
        <v>99</v>
      </c>
      <c r="D106" s="615">
        <v>0</v>
      </c>
      <c r="E106" s="615">
        <v>0</v>
      </c>
      <c r="F106" s="615">
        <v>0</v>
      </c>
      <c r="G106" s="615">
        <v>0</v>
      </c>
      <c r="H106" s="615">
        <v>0</v>
      </c>
      <c r="I106" s="615">
        <v>0</v>
      </c>
      <c r="J106" s="613">
        <v>34</v>
      </c>
      <c r="K106" s="614">
        <v>17000</v>
      </c>
      <c r="L106" s="614">
        <v>25000</v>
      </c>
      <c r="M106" s="613">
        <v>10</v>
      </c>
      <c r="N106" s="614">
        <v>4000</v>
      </c>
      <c r="O106" s="614">
        <v>6500</v>
      </c>
      <c r="P106" s="615">
        <v>0</v>
      </c>
      <c r="Q106" s="615">
        <v>0</v>
      </c>
      <c r="R106" s="615">
        <v>0</v>
      </c>
      <c r="S106" s="613">
        <v>10</v>
      </c>
      <c r="T106" s="614">
        <v>3500</v>
      </c>
      <c r="U106" s="614">
        <v>4500</v>
      </c>
    </row>
    <row r="107" spans="1:21" s="611" customFormat="1" ht="15" thickBot="1" x14ac:dyDescent="0.35">
      <c r="A107" s="4" t="s">
        <v>3516</v>
      </c>
      <c r="B107" s="610" t="s">
        <v>134</v>
      </c>
      <c r="C107" s="566" t="s">
        <v>99</v>
      </c>
      <c r="D107" s="613">
        <v>18</v>
      </c>
      <c r="E107" s="614">
        <v>10296</v>
      </c>
      <c r="F107" s="614">
        <v>11778</v>
      </c>
      <c r="G107" s="613">
        <v>25</v>
      </c>
      <c r="H107" s="614">
        <v>17700</v>
      </c>
      <c r="I107" s="614">
        <v>20020</v>
      </c>
      <c r="J107" s="615">
        <v>0</v>
      </c>
      <c r="K107" s="615">
        <v>0</v>
      </c>
      <c r="L107" s="615">
        <v>0</v>
      </c>
      <c r="M107" s="613">
        <v>20</v>
      </c>
      <c r="N107" s="614">
        <v>9920</v>
      </c>
      <c r="O107" s="614">
        <v>12125</v>
      </c>
      <c r="P107" s="615">
        <v>0</v>
      </c>
      <c r="Q107" s="615">
        <v>0</v>
      </c>
      <c r="R107" s="615">
        <v>0</v>
      </c>
      <c r="S107" s="613">
        <v>25</v>
      </c>
      <c r="T107" s="614">
        <v>16900</v>
      </c>
      <c r="U107" s="614">
        <v>18000</v>
      </c>
    </row>
    <row r="108" spans="1:21" s="611" customFormat="1" ht="15" thickBot="1" x14ac:dyDescent="0.35">
      <c r="A108" s="4" t="s">
        <v>3517</v>
      </c>
      <c r="B108" s="610" t="s">
        <v>135</v>
      </c>
      <c r="C108" s="566" t="s">
        <v>99</v>
      </c>
      <c r="D108" s="613">
        <v>20</v>
      </c>
      <c r="E108" s="614">
        <v>15600</v>
      </c>
      <c r="F108" s="614">
        <v>18000</v>
      </c>
      <c r="G108" s="615">
        <v>0</v>
      </c>
      <c r="H108" s="615">
        <v>0</v>
      </c>
      <c r="I108" s="615">
        <v>0</v>
      </c>
      <c r="J108" s="615">
        <v>0</v>
      </c>
      <c r="K108" s="615">
        <v>0</v>
      </c>
      <c r="L108" s="615">
        <v>0</v>
      </c>
      <c r="M108" s="615">
        <v>0</v>
      </c>
      <c r="N108" s="615">
        <v>0</v>
      </c>
      <c r="O108" s="615">
        <v>0</v>
      </c>
      <c r="P108" s="613">
        <v>20</v>
      </c>
      <c r="Q108" s="614">
        <v>15600</v>
      </c>
      <c r="R108" s="614">
        <v>18200</v>
      </c>
      <c r="S108" s="615">
        <v>0</v>
      </c>
      <c r="T108" s="615">
        <v>0</v>
      </c>
      <c r="U108" s="615">
        <v>0</v>
      </c>
    </row>
    <row r="109" spans="1:21" s="611" customFormat="1" ht="15" thickBot="1" x14ac:dyDescent="0.35">
      <c r="A109" s="4" t="s">
        <v>3518</v>
      </c>
      <c r="B109" s="610" t="s">
        <v>136</v>
      </c>
      <c r="C109" s="566" t="s">
        <v>99</v>
      </c>
      <c r="D109" s="615">
        <v>0</v>
      </c>
      <c r="E109" s="615">
        <v>0</v>
      </c>
      <c r="F109" s="615">
        <v>0</v>
      </c>
      <c r="G109" s="615">
        <v>0</v>
      </c>
      <c r="H109" s="615">
        <v>0</v>
      </c>
      <c r="I109" s="615">
        <v>0</v>
      </c>
      <c r="J109" s="615">
        <v>0</v>
      </c>
      <c r="K109" s="615">
        <v>0</v>
      </c>
      <c r="L109" s="615">
        <v>0</v>
      </c>
      <c r="M109" s="613">
        <v>20</v>
      </c>
      <c r="N109" s="614">
        <v>9170</v>
      </c>
      <c r="O109" s="614">
        <v>11704</v>
      </c>
      <c r="P109" s="615">
        <v>0</v>
      </c>
      <c r="Q109" s="615">
        <v>0</v>
      </c>
      <c r="R109" s="615">
        <v>0</v>
      </c>
      <c r="S109" s="613">
        <v>4</v>
      </c>
      <c r="T109" s="614">
        <v>3208</v>
      </c>
      <c r="U109" s="614">
        <v>4200</v>
      </c>
    </row>
    <row r="110" spans="1:21" s="611" customFormat="1" ht="15" thickBot="1" x14ac:dyDescent="0.35">
      <c r="A110" s="4" t="s">
        <v>3519</v>
      </c>
      <c r="B110" s="610" t="s">
        <v>137</v>
      </c>
      <c r="C110" s="566" t="s">
        <v>99</v>
      </c>
      <c r="D110" s="613">
        <v>0</v>
      </c>
      <c r="E110" s="614">
        <v>0</v>
      </c>
      <c r="F110" s="614">
        <v>0</v>
      </c>
      <c r="G110" s="613">
        <v>0</v>
      </c>
      <c r="H110" s="614">
        <v>0</v>
      </c>
      <c r="I110" s="614">
        <v>0</v>
      </c>
      <c r="J110" s="613">
        <v>0</v>
      </c>
      <c r="K110" s="614">
        <v>0</v>
      </c>
      <c r="L110" s="614">
        <v>0</v>
      </c>
      <c r="M110" s="613">
        <v>0</v>
      </c>
      <c r="N110" s="614">
        <v>0</v>
      </c>
      <c r="O110" s="614">
        <v>0</v>
      </c>
      <c r="P110" s="613">
        <v>0</v>
      </c>
      <c r="Q110" s="614">
        <v>0</v>
      </c>
      <c r="R110" s="614">
        <v>0</v>
      </c>
      <c r="S110" s="613">
        <v>17</v>
      </c>
      <c r="T110" s="614">
        <v>7204</v>
      </c>
      <c r="U110" s="614">
        <v>7204</v>
      </c>
    </row>
    <row r="111" spans="1:21" s="611" customFormat="1" ht="15" thickBot="1" x14ac:dyDescent="0.35">
      <c r="A111" s="4" t="s">
        <v>3520</v>
      </c>
      <c r="B111" s="610" t="s">
        <v>138</v>
      </c>
      <c r="C111" s="566" t="s">
        <v>99</v>
      </c>
      <c r="D111" s="615">
        <v>0</v>
      </c>
      <c r="E111" s="615">
        <v>0</v>
      </c>
      <c r="F111" s="615">
        <v>0</v>
      </c>
      <c r="G111" s="613">
        <v>13</v>
      </c>
      <c r="H111" s="614">
        <v>4954</v>
      </c>
      <c r="I111" s="614">
        <v>5353</v>
      </c>
      <c r="J111" s="613">
        <v>24</v>
      </c>
      <c r="K111" s="614">
        <v>8898</v>
      </c>
      <c r="L111" s="614">
        <v>18936</v>
      </c>
      <c r="M111" s="613">
        <v>20</v>
      </c>
      <c r="N111" s="614">
        <v>8476</v>
      </c>
      <c r="O111" s="614">
        <v>9277</v>
      </c>
      <c r="P111" s="615">
        <v>0</v>
      </c>
      <c r="Q111" s="615">
        <v>0</v>
      </c>
      <c r="R111" s="615">
        <v>0</v>
      </c>
      <c r="S111" s="613">
        <v>35</v>
      </c>
      <c r="T111" s="614">
        <v>18896</v>
      </c>
      <c r="U111" s="614">
        <v>18962</v>
      </c>
    </row>
    <row r="112" spans="1:21" s="611" customFormat="1" ht="15" thickBot="1" x14ac:dyDescent="0.35">
      <c r="A112" s="4" t="s">
        <v>3521</v>
      </c>
      <c r="B112" s="610" t="s">
        <v>139</v>
      </c>
      <c r="C112" s="566" t="s">
        <v>99</v>
      </c>
      <c r="D112" s="615">
        <v>0</v>
      </c>
      <c r="E112" s="615">
        <v>0</v>
      </c>
      <c r="F112" s="615">
        <v>0</v>
      </c>
      <c r="G112" s="615">
        <v>0</v>
      </c>
      <c r="H112" s="615">
        <v>0</v>
      </c>
      <c r="I112" s="615">
        <v>0</v>
      </c>
      <c r="J112" s="615">
        <v>0</v>
      </c>
      <c r="K112" s="615">
        <v>0</v>
      </c>
      <c r="L112" s="615">
        <v>0</v>
      </c>
      <c r="M112" s="615">
        <v>0</v>
      </c>
      <c r="N112" s="615">
        <v>0</v>
      </c>
      <c r="O112" s="615">
        <v>0</v>
      </c>
      <c r="P112" s="615">
        <v>0</v>
      </c>
      <c r="Q112" s="615">
        <v>0</v>
      </c>
      <c r="R112" s="615">
        <v>0</v>
      </c>
      <c r="S112" s="613">
        <v>20</v>
      </c>
      <c r="T112" s="614">
        <v>6000</v>
      </c>
      <c r="U112" s="614">
        <v>10000</v>
      </c>
    </row>
    <row r="113" spans="1:21" s="611" customFormat="1" ht="15" thickBot="1" x14ac:dyDescent="0.35">
      <c r="A113" s="4" t="s">
        <v>3522</v>
      </c>
      <c r="B113" s="610" t="s">
        <v>140</v>
      </c>
      <c r="C113" s="566" t="s">
        <v>99</v>
      </c>
      <c r="D113" s="613">
        <v>0</v>
      </c>
      <c r="E113" s="614">
        <v>0</v>
      </c>
      <c r="F113" s="614">
        <v>0</v>
      </c>
      <c r="G113" s="613">
        <v>0</v>
      </c>
      <c r="H113" s="614">
        <v>0</v>
      </c>
      <c r="I113" s="614">
        <v>0</v>
      </c>
      <c r="J113" s="613">
        <v>20</v>
      </c>
      <c r="K113" s="614">
        <v>10000</v>
      </c>
      <c r="L113" s="614">
        <v>10000</v>
      </c>
      <c r="M113" s="613">
        <v>34</v>
      </c>
      <c r="N113" s="614">
        <v>10000</v>
      </c>
      <c r="O113" s="614">
        <v>10000</v>
      </c>
      <c r="P113" s="613">
        <v>0</v>
      </c>
      <c r="Q113" s="615">
        <v>0</v>
      </c>
      <c r="R113" s="615">
        <v>0</v>
      </c>
      <c r="S113" s="613">
        <v>20</v>
      </c>
      <c r="T113" s="614">
        <v>7000</v>
      </c>
      <c r="U113" s="614">
        <v>7000</v>
      </c>
    </row>
    <row r="114" spans="1:21" s="611" customFormat="1" ht="15" thickBot="1" x14ac:dyDescent="0.35">
      <c r="A114" s="4" t="s">
        <v>3523</v>
      </c>
      <c r="B114" s="610" t="s">
        <v>141</v>
      </c>
      <c r="C114" s="566" t="s">
        <v>99</v>
      </c>
      <c r="D114" s="615">
        <v>0</v>
      </c>
      <c r="E114" s="615">
        <v>0</v>
      </c>
      <c r="F114" s="615">
        <v>0</v>
      </c>
      <c r="G114" s="615">
        <v>0</v>
      </c>
      <c r="H114" s="615">
        <v>0</v>
      </c>
      <c r="I114" s="615">
        <v>0</v>
      </c>
      <c r="J114" s="613">
        <v>16</v>
      </c>
      <c r="K114" s="614">
        <v>9000</v>
      </c>
      <c r="L114" s="614">
        <v>12000</v>
      </c>
      <c r="M114" s="613">
        <v>12</v>
      </c>
      <c r="N114" s="614">
        <v>3000</v>
      </c>
      <c r="O114" s="614">
        <v>7000</v>
      </c>
      <c r="P114" s="615">
        <v>0</v>
      </c>
      <c r="Q114" s="615">
        <v>0</v>
      </c>
      <c r="R114" s="615">
        <v>0</v>
      </c>
      <c r="S114" s="615">
        <v>0</v>
      </c>
      <c r="T114" s="615">
        <v>0</v>
      </c>
      <c r="U114" s="615">
        <v>0</v>
      </c>
    </row>
    <row r="115" spans="1:21" s="611" customFormat="1" ht="15" thickBot="1" x14ac:dyDescent="0.35">
      <c r="A115" s="4" t="s">
        <v>3524</v>
      </c>
      <c r="B115" s="610" t="s">
        <v>142</v>
      </c>
      <c r="C115" s="566" t="s">
        <v>99</v>
      </c>
      <c r="D115" s="613">
        <v>22</v>
      </c>
      <c r="E115" s="614">
        <v>8330</v>
      </c>
      <c r="F115" s="614">
        <v>8330</v>
      </c>
      <c r="G115" s="613">
        <v>0</v>
      </c>
      <c r="H115" s="614">
        <v>0</v>
      </c>
      <c r="I115" s="614">
        <v>0</v>
      </c>
      <c r="J115" s="613">
        <v>0</v>
      </c>
      <c r="K115" s="614">
        <v>0</v>
      </c>
      <c r="L115" s="614">
        <v>0</v>
      </c>
      <c r="M115" s="613">
        <v>24</v>
      </c>
      <c r="N115" s="614">
        <v>10949</v>
      </c>
      <c r="O115" s="614">
        <v>10949</v>
      </c>
      <c r="P115" s="615">
        <v>0</v>
      </c>
      <c r="Q115" s="615">
        <v>0</v>
      </c>
      <c r="R115" s="615">
        <v>0</v>
      </c>
      <c r="S115" s="613">
        <v>16</v>
      </c>
      <c r="T115" s="614">
        <v>6269</v>
      </c>
      <c r="U115" s="614">
        <v>6269</v>
      </c>
    </row>
    <row r="116" spans="1:21" s="611" customFormat="1" ht="15" thickBot="1" x14ac:dyDescent="0.35">
      <c r="A116" s="4" t="s">
        <v>3525</v>
      </c>
      <c r="B116" s="610" t="s">
        <v>143</v>
      </c>
      <c r="C116" s="566" t="s">
        <v>99</v>
      </c>
      <c r="D116" s="613">
        <v>0</v>
      </c>
      <c r="E116" s="614">
        <v>0</v>
      </c>
      <c r="F116" s="614">
        <v>0</v>
      </c>
      <c r="G116" s="613">
        <v>0</v>
      </c>
      <c r="H116" s="614">
        <v>0</v>
      </c>
      <c r="I116" s="614">
        <v>0</v>
      </c>
      <c r="J116" s="613">
        <v>0</v>
      </c>
      <c r="K116" s="614">
        <v>0</v>
      </c>
      <c r="L116" s="614">
        <v>0</v>
      </c>
      <c r="M116" s="613">
        <v>0</v>
      </c>
      <c r="N116" s="614">
        <v>0</v>
      </c>
      <c r="O116" s="614">
        <v>0</v>
      </c>
      <c r="P116" s="613">
        <v>0</v>
      </c>
      <c r="Q116" s="614">
        <v>0</v>
      </c>
      <c r="R116" s="614">
        <v>0</v>
      </c>
      <c r="S116" s="613">
        <v>52</v>
      </c>
      <c r="T116" s="614">
        <v>25669</v>
      </c>
      <c r="U116" s="614">
        <v>27415</v>
      </c>
    </row>
    <row r="117" spans="1:21" s="611" customFormat="1" ht="15" thickBot="1" x14ac:dyDescent="0.35">
      <c r="A117" s="4" t="s">
        <v>3526</v>
      </c>
      <c r="B117" s="610" t="s">
        <v>144</v>
      </c>
      <c r="C117" s="566" t="s">
        <v>99</v>
      </c>
      <c r="D117" s="613">
        <v>20</v>
      </c>
      <c r="E117" s="614">
        <v>2875</v>
      </c>
      <c r="F117" s="614">
        <v>10373</v>
      </c>
      <c r="G117" s="613">
        <v>0</v>
      </c>
      <c r="H117" s="614">
        <v>0</v>
      </c>
      <c r="I117" s="614">
        <v>0</v>
      </c>
      <c r="J117" s="613">
        <v>0</v>
      </c>
      <c r="K117" s="614">
        <v>0</v>
      </c>
      <c r="L117" s="614">
        <v>0</v>
      </c>
      <c r="M117" s="613">
        <v>0</v>
      </c>
      <c r="N117" s="614">
        <v>0</v>
      </c>
      <c r="O117" s="614">
        <v>0</v>
      </c>
      <c r="P117" s="613">
        <v>0</v>
      </c>
      <c r="Q117" s="614">
        <v>0</v>
      </c>
      <c r="R117" s="614">
        <v>0</v>
      </c>
      <c r="S117" s="613">
        <v>10</v>
      </c>
      <c r="T117" s="614">
        <v>2875</v>
      </c>
      <c r="U117" s="614">
        <v>9000</v>
      </c>
    </row>
    <row r="118" spans="1:21" s="611" customFormat="1" ht="15" thickBot="1" x14ac:dyDescent="0.35">
      <c r="A118" s="4" t="s">
        <v>3527</v>
      </c>
      <c r="B118" s="610" t="s">
        <v>145</v>
      </c>
      <c r="C118" s="566" t="s">
        <v>99</v>
      </c>
      <c r="D118" s="613">
        <v>0</v>
      </c>
      <c r="E118" s="614">
        <v>0</v>
      </c>
      <c r="F118" s="614">
        <v>0</v>
      </c>
      <c r="G118" s="613">
        <v>0</v>
      </c>
      <c r="H118" s="614">
        <v>0</v>
      </c>
      <c r="I118" s="614">
        <v>0</v>
      </c>
      <c r="J118" s="613">
        <v>0</v>
      </c>
      <c r="K118" s="614">
        <v>0</v>
      </c>
      <c r="L118" s="614">
        <v>0</v>
      </c>
      <c r="M118" s="613">
        <v>0</v>
      </c>
      <c r="N118" s="614">
        <v>0</v>
      </c>
      <c r="O118" s="614">
        <v>0</v>
      </c>
      <c r="P118" s="613">
        <v>0</v>
      </c>
      <c r="Q118" s="614">
        <v>0</v>
      </c>
      <c r="R118" s="614">
        <v>0</v>
      </c>
      <c r="S118" s="613">
        <v>30</v>
      </c>
      <c r="T118" s="614">
        <v>2089</v>
      </c>
      <c r="U118" s="614">
        <v>20982</v>
      </c>
    </row>
    <row r="119" spans="1:21" s="611" customFormat="1" ht="15" thickBot="1" x14ac:dyDescent="0.35">
      <c r="A119" s="4" t="s">
        <v>3528</v>
      </c>
      <c r="B119" s="610" t="s">
        <v>146</v>
      </c>
      <c r="C119" s="566" t="s">
        <v>99</v>
      </c>
      <c r="D119" s="613">
        <v>45</v>
      </c>
      <c r="E119" s="614">
        <v>25000</v>
      </c>
      <c r="F119" s="614">
        <v>30000</v>
      </c>
      <c r="G119" s="613">
        <v>45</v>
      </c>
      <c r="H119" s="614">
        <v>25000</v>
      </c>
      <c r="I119" s="614">
        <v>35000</v>
      </c>
      <c r="J119" s="615">
        <v>0</v>
      </c>
      <c r="K119" s="615">
        <v>0</v>
      </c>
      <c r="L119" s="615">
        <v>0</v>
      </c>
      <c r="M119" s="615">
        <v>0</v>
      </c>
      <c r="N119" s="615">
        <v>0</v>
      </c>
      <c r="O119" s="615">
        <v>0</v>
      </c>
      <c r="P119" s="613">
        <v>14</v>
      </c>
      <c r="Q119" s="614">
        <v>10000</v>
      </c>
      <c r="R119" s="614">
        <v>14500</v>
      </c>
      <c r="S119" s="613">
        <v>33</v>
      </c>
      <c r="T119" s="614">
        <v>13250</v>
      </c>
      <c r="U119" s="614">
        <v>17300</v>
      </c>
    </row>
    <row r="120" spans="1:21" s="611" customFormat="1" ht="15" thickBot="1" x14ac:dyDescent="0.35">
      <c r="A120" s="4" t="s">
        <v>3529</v>
      </c>
      <c r="B120" s="610" t="s">
        <v>147</v>
      </c>
      <c r="C120" s="566" t="s">
        <v>99</v>
      </c>
      <c r="D120" s="613">
        <v>1</v>
      </c>
      <c r="E120" s="614">
        <v>100</v>
      </c>
      <c r="F120" s="614">
        <v>100</v>
      </c>
      <c r="G120" s="613">
        <v>1</v>
      </c>
      <c r="H120" s="614">
        <v>100</v>
      </c>
      <c r="I120" s="614">
        <v>100</v>
      </c>
      <c r="J120" s="613">
        <v>1</v>
      </c>
      <c r="K120" s="614">
        <v>100</v>
      </c>
      <c r="L120" s="614">
        <v>100</v>
      </c>
      <c r="M120" s="613">
        <v>1</v>
      </c>
      <c r="N120" s="614">
        <v>100</v>
      </c>
      <c r="O120" s="614">
        <v>100</v>
      </c>
      <c r="P120" s="613">
        <v>1</v>
      </c>
      <c r="Q120" s="614">
        <v>100</v>
      </c>
      <c r="R120" s="614">
        <v>100</v>
      </c>
      <c r="S120" s="613">
        <v>20</v>
      </c>
      <c r="T120" s="614">
        <v>7500</v>
      </c>
      <c r="U120" s="614">
        <v>18000</v>
      </c>
    </row>
    <row r="121" spans="1:21" s="611" customFormat="1" ht="15" thickBot="1" x14ac:dyDescent="0.35">
      <c r="A121" s="4" t="s">
        <v>3530</v>
      </c>
      <c r="B121" s="610" t="s">
        <v>148</v>
      </c>
      <c r="C121" s="566" t="s">
        <v>99</v>
      </c>
      <c r="D121" s="615">
        <v>0</v>
      </c>
      <c r="E121" s="615">
        <v>0</v>
      </c>
      <c r="F121" s="615">
        <v>0</v>
      </c>
      <c r="G121" s="615">
        <v>0</v>
      </c>
      <c r="H121" s="615">
        <v>0</v>
      </c>
      <c r="I121" s="615">
        <v>0</v>
      </c>
      <c r="J121" s="613">
        <v>40</v>
      </c>
      <c r="K121" s="614">
        <v>24000</v>
      </c>
      <c r="L121" s="614">
        <v>27400</v>
      </c>
      <c r="M121" s="615">
        <v>0</v>
      </c>
      <c r="N121" s="615">
        <v>0</v>
      </c>
      <c r="O121" s="615">
        <v>0</v>
      </c>
      <c r="P121" s="615">
        <v>0</v>
      </c>
      <c r="Q121" s="615">
        <v>0</v>
      </c>
      <c r="R121" s="615">
        <v>0</v>
      </c>
      <c r="S121" s="613">
        <v>26</v>
      </c>
      <c r="T121" s="614">
        <v>10296</v>
      </c>
      <c r="U121" s="614">
        <v>13182</v>
      </c>
    </row>
    <row r="122" spans="1:21" s="611" customFormat="1" ht="15" thickBot="1" x14ac:dyDescent="0.35">
      <c r="A122" s="4" t="s">
        <v>3531</v>
      </c>
      <c r="B122" s="610" t="s">
        <v>149</v>
      </c>
      <c r="C122" s="566" t="s">
        <v>99</v>
      </c>
      <c r="D122" s="615">
        <v>0</v>
      </c>
      <c r="E122" s="615">
        <v>0</v>
      </c>
      <c r="F122" s="615">
        <v>0</v>
      </c>
      <c r="G122" s="615">
        <v>0</v>
      </c>
      <c r="H122" s="615">
        <v>0</v>
      </c>
      <c r="I122" s="615">
        <v>0</v>
      </c>
      <c r="J122" s="615">
        <v>0</v>
      </c>
      <c r="K122" s="615">
        <v>0</v>
      </c>
      <c r="L122" s="615">
        <v>0</v>
      </c>
      <c r="M122" s="615">
        <v>0</v>
      </c>
      <c r="N122" s="615">
        <v>0</v>
      </c>
      <c r="O122" s="615">
        <v>0</v>
      </c>
      <c r="P122" s="615">
        <v>0</v>
      </c>
      <c r="Q122" s="615">
        <v>0</v>
      </c>
      <c r="R122" s="615">
        <v>0</v>
      </c>
      <c r="S122" s="615">
        <v>0</v>
      </c>
      <c r="T122" s="615">
        <v>0</v>
      </c>
      <c r="U122" s="615">
        <v>0</v>
      </c>
    </row>
    <row r="123" spans="1:21" s="611" customFormat="1" ht="15" thickBot="1" x14ac:dyDescent="0.35">
      <c r="A123" s="4" t="s">
        <v>3532</v>
      </c>
      <c r="B123" s="610" t="s">
        <v>150</v>
      </c>
      <c r="C123" s="566" t="s">
        <v>99</v>
      </c>
      <c r="D123" s="613">
        <v>26</v>
      </c>
      <c r="E123" s="614">
        <v>18000</v>
      </c>
      <c r="F123" s="614">
        <v>21440</v>
      </c>
      <c r="G123" s="615">
        <v>0</v>
      </c>
      <c r="H123" s="615">
        <v>0</v>
      </c>
      <c r="I123" s="615">
        <v>0</v>
      </c>
      <c r="J123" s="615">
        <v>0</v>
      </c>
      <c r="K123" s="615">
        <v>0</v>
      </c>
      <c r="L123" s="615">
        <v>0</v>
      </c>
      <c r="M123" s="615">
        <v>0</v>
      </c>
      <c r="N123" s="615">
        <v>0</v>
      </c>
      <c r="O123" s="615">
        <v>0</v>
      </c>
      <c r="P123" s="615">
        <v>0</v>
      </c>
      <c r="Q123" s="615">
        <v>0</v>
      </c>
      <c r="R123" s="615">
        <v>0</v>
      </c>
      <c r="S123" s="613">
        <v>24</v>
      </c>
      <c r="T123" s="614">
        <v>15000</v>
      </c>
      <c r="U123" s="614">
        <v>16800</v>
      </c>
    </row>
    <row r="124" spans="1:21" s="611" customFormat="1" ht="15" thickBot="1" x14ac:dyDescent="0.35">
      <c r="A124" s="4" t="s">
        <v>3533</v>
      </c>
      <c r="B124" s="610" t="s">
        <v>151</v>
      </c>
      <c r="C124" s="566" t="s">
        <v>99</v>
      </c>
      <c r="D124" s="613">
        <v>30</v>
      </c>
      <c r="E124" s="614">
        <v>18979</v>
      </c>
      <c r="F124" s="614">
        <v>18979</v>
      </c>
      <c r="G124" s="615">
        <v>0</v>
      </c>
      <c r="H124" s="615">
        <v>0</v>
      </c>
      <c r="I124" s="615">
        <v>0</v>
      </c>
      <c r="J124" s="613">
        <v>28</v>
      </c>
      <c r="K124" s="614">
        <v>8744</v>
      </c>
      <c r="L124" s="614">
        <v>8744</v>
      </c>
      <c r="M124" s="615">
        <v>0</v>
      </c>
      <c r="N124" s="615">
        <v>0</v>
      </c>
      <c r="O124" s="615">
        <v>0</v>
      </c>
      <c r="P124" s="615">
        <v>0</v>
      </c>
      <c r="Q124" s="615">
        <v>0</v>
      </c>
      <c r="R124" s="615">
        <v>0</v>
      </c>
      <c r="S124" s="613">
        <v>25</v>
      </c>
      <c r="T124" s="614">
        <v>1515</v>
      </c>
      <c r="U124" s="614">
        <v>6401</v>
      </c>
    </row>
    <row r="125" spans="1:21" s="611" customFormat="1" ht="15" thickBot="1" x14ac:dyDescent="0.35">
      <c r="A125" s="4" t="s">
        <v>3534</v>
      </c>
      <c r="B125" s="610" t="s">
        <v>152</v>
      </c>
      <c r="C125" s="566" t="s">
        <v>99</v>
      </c>
      <c r="D125" s="615">
        <v>0</v>
      </c>
      <c r="E125" s="615">
        <v>0</v>
      </c>
      <c r="F125" s="615">
        <v>0</v>
      </c>
      <c r="G125" s="615">
        <v>0</v>
      </c>
      <c r="H125" s="615">
        <v>0</v>
      </c>
      <c r="I125" s="615">
        <v>0</v>
      </c>
      <c r="J125" s="615">
        <v>0</v>
      </c>
      <c r="K125" s="615">
        <v>0</v>
      </c>
      <c r="L125" s="615">
        <v>0</v>
      </c>
      <c r="M125" s="615">
        <v>0</v>
      </c>
      <c r="N125" s="615">
        <v>0</v>
      </c>
      <c r="O125" s="615">
        <v>0</v>
      </c>
      <c r="P125" s="613">
        <v>10</v>
      </c>
      <c r="Q125" s="614">
        <v>4000</v>
      </c>
      <c r="R125" s="614">
        <v>6000</v>
      </c>
      <c r="S125" s="613">
        <v>20</v>
      </c>
      <c r="T125" s="614">
        <v>6000</v>
      </c>
      <c r="U125" s="614">
        <v>7000</v>
      </c>
    </row>
    <row r="126" spans="1:21" s="611" customFormat="1" ht="15" thickBot="1" x14ac:dyDescent="0.35">
      <c r="A126" s="4" t="s">
        <v>3535</v>
      </c>
      <c r="B126" s="610" t="s">
        <v>153</v>
      </c>
      <c r="C126" s="566" t="s">
        <v>99</v>
      </c>
      <c r="D126" s="613">
        <v>25</v>
      </c>
      <c r="E126" s="614">
        <v>18753</v>
      </c>
      <c r="F126" s="614">
        <v>18753</v>
      </c>
      <c r="G126" s="615">
        <v>0</v>
      </c>
      <c r="H126" s="615">
        <v>0</v>
      </c>
      <c r="I126" s="615">
        <v>0</v>
      </c>
      <c r="J126" s="615">
        <v>0</v>
      </c>
      <c r="K126" s="615">
        <v>0</v>
      </c>
      <c r="L126" s="615">
        <v>0</v>
      </c>
      <c r="M126" s="615">
        <v>0</v>
      </c>
      <c r="N126" s="615">
        <v>0</v>
      </c>
      <c r="O126" s="615">
        <v>0</v>
      </c>
      <c r="P126" s="615">
        <v>0</v>
      </c>
      <c r="Q126" s="615">
        <v>0</v>
      </c>
      <c r="R126" s="615">
        <v>0</v>
      </c>
      <c r="S126" s="613">
        <v>19</v>
      </c>
      <c r="T126" s="614">
        <v>4038</v>
      </c>
      <c r="U126" s="614">
        <v>12778</v>
      </c>
    </row>
    <row r="127" spans="1:21" s="611" customFormat="1" ht="15" thickBot="1" x14ac:dyDescent="0.35">
      <c r="A127" s="4" t="s">
        <v>3536</v>
      </c>
      <c r="B127" s="610" t="s">
        <v>154</v>
      </c>
      <c r="C127" s="566" t="s">
        <v>99</v>
      </c>
      <c r="D127" s="615">
        <v>0</v>
      </c>
      <c r="E127" s="615">
        <v>0</v>
      </c>
      <c r="F127" s="615">
        <v>0</v>
      </c>
      <c r="G127" s="615">
        <v>0</v>
      </c>
      <c r="H127" s="615">
        <v>0</v>
      </c>
      <c r="I127" s="615">
        <v>0</v>
      </c>
      <c r="J127" s="615">
        <v>0</v>
      </c>
      <c r="K127" s="615">
        <v>0</v>
      </c>
      <c r="L127" s="615">
        <v>0</v>
      </c>
      <c r="M127" s="615">
        <v>0</v>
      </c>
      <c r="N127" s="615">
        <v>0</v>
      </c>
      <c r="O127" s="615">
        <v>0</v>
      </c>
      <c r="P127" s="615">
        <v>0</v>
      </c>
      <c r="Q127" s="615">
        <v>0</v>
      </c>
      <c r="R127" s="615">
        <v>0</v>
      </c>
      <c r="S127" s="613">
        <v>10</v>
      </c>
      <c r="T127" s="614">
        <v>1000</v>
      </c>
      <c r="U127" s="614">
        <v>5000</v>
      </c>
    </row>
    <row r="128" spans="1:21" s="611" customFormat="1" ht="15" thickBot="1" x14ac:dyDescent="0.35">
      <c r="A128" s="4" t="s">
        <v>3537</v>
      </c>
      <c r="B128" s="610" t="s">
        <v>155</v>
      </c>
      <c r="C128" s="566" t="s">
        <v>99</v>
      </c>
      <c r="D128" s="615">
        <v>0</v>
      </c>
      <c r="E128" s="615">
        <v>0</v>
      </c>
      <c r="F128" s="615">
        <v>0</v>
      </c>
      <c r="G128" s="615">
        <v>0</v>
      </c>
      <c r="H128" s="615">
        <v>0</v>
      </c>
      <c r="I128" s="615">
        <v>0</v>
      </c>
      <c r="J128" s="615">
        <v>0</v>
      </c>
      <c r="K128" s="615">
        <v>0</v>
      </c>
      <c r="L128" s="615">
        <v>0</v>
      </c>
      <c r="M128" s="615">
        <v>0</v>
      </c>
      <c r="N128" s="615">
        <v>0</v>
      </c>
      <c r="O128" s="615">
        <v>0</v>
      </c>
      <c r="P128" s="615">
        <v>0</v>
      </c>
      <c r="Q128" s="615">
        <v>0</v>
      </c>
      <c r="R128" s="615">
        <v>0</v>
      </c>
      <c r="S128" s="613">
        <v>4</v>
      </c>
      <c r="T128" s="615">
        <v>0</v>
      </c>
      <c r="U128" s="614">
        <v>3000</v>
      </c>
    </row>
    <row r="129" spans="1:21" s="611" customFormat="1" ht="15" thickBot="1" x14ac:dyDescent="0.35">
      <c r="A129" s="4" t="s">
        <v>3538</v>
      </c>
      <c r="B129" s="610" t="s">
        <v>156</v>
      </c>
      <c r="C129" s="566" t="s">
        <v>99</v>
      </c>
      <c r="D129" s="613">
        <v>21</v>
      </c>
      <c r="E129" s="614">
        <v>10483</v>
      </c>
      <c r="F129" s="614">
        <v>10483</v>
      </c>
      <c r="G129" s="615">
        <v>0</v>
      </c>
      <c r="H129" s="615">
        <v>0</v>
      </c>
      <c r="I129" s="615">
        <v>0</v>
      </c>
      <c r="J129" s="615">
        <v>0</v>
      </c>
      <c r="K129" s="615">
        <v>0</v>
      </c>
      <c r="L129" s="615">
        <v>0</v>
      </c>
      <c r="M129" s="615">
        <v>0</v>
      </c>
      <c r="N129" s="615">
        <v>0</v>
      </c>
      <c r="O129" s="615">
        <v>0</v>
      </c>
      <c r="P129" s="615">
        <v>0</v>
      </c>
      <c r="Q129" s="615">
        <v>0</v>
      </c>
      <c r="R129" s="615">
        <v>0</v>
      </c>
      <c r="S129" s="613">
        <v>17</v>
      </c>
      <c r="T129" s="614">
        <v>7756</v>
      </c>
      <c r="U129" s="614">
        <v>7756</v>
      </c>
    </row>
    <row r="130" spans="1:21" s="611" customFormat="1" ht="15" thickBot="1" x14ac:dyDescent="0.35">
      <c r="A130" s="4" t="s">
        <v>3539</v>
      </c>
      <c r="B130" s="610" t="s">
        <v>157</v>
      </c>
      <c r="C130" s="566" t="s">
        <v>99</v>
      </c>
      <c r="D130" s="613">
        <v>24</v>
      </c>
      <c r="E130" s="614">
        <v>8700</v>
      </c>
      <c r="F130" s="614">
        <v>12000</v>
      </c>
      <c r="G130" s="615">
        <v>0</v>
      </c>
      <c r="H130" s="615">
        <v>0</v>
      </c>
      <c r="I130" s="615">
        <v>0</v>
      </c>
      <c r="J130" s="615">
        <v>0</v>
      </c>
      <c r="K130" s="615">
        <v>0</v>
      </c>
      <c r="L130" s="615">
        <v>0</v>
      </c>
      <c r="M130" s="615">
        <v>0</v>
      </c>
      <c r="N130" s="615">
        <v>0</v>
      </c>
      <c r="O130" s="615">
        <v>0</v>
      </c>
      <c r="P130" s="615">
        <v>0</v>
      </c>
      <c r="Q130" s="615">
        <v>0</v>
      </c>
      <c r="R130" s="615">
        <v>0</v>
      </c>
      <c r="S130" s="613">
        <v>32</v>
      </c>
      <c r="T130" s="614">
        <v>3000</v>
      </c>
      <c r="U130" s="614">
        <v>11000</v>
      </c>
    </row>
    <row r="131" spans="1:21" s="611" customFormat="1" ht="15" thickBot="1" x14ac:dyDescent="0.35">
      <c r="A131" s="4" t="s">
        <v>3540</v>
      </c>
      <c r="B131" s="610" t="s">
        <v>158</v>
      </c>
      <c r="C131" s="566" t="s">
        <v>99</v>
      </c>
      <c r="D131" s="613">
        <v>40</v>
      </c>
      <c r="E131" s="614">
        <v>20000</v>
      </c>
      <c r="F131" s="614">
        <v>27000</v>
      </c>
      <c r="G131" s="615">
        <v>0</v>
      </c>
      <c r="H131" s="615">
        <v>0</v>
      </c>
      <c r="I131" s="615">
        <v>0</v>
      </c>
      <c r="J131" s="615">
        <v>0</v>
      </c>
      <c r="K131" s="615">
        <v>0</v>
      </c>
      <c r="L131" s="615">
        <v>0</v>
      </c>
      <c r="M131" s="615">
        <v>0</v>
      </c>
      <c r="N131" s="615">
        <v>0</v>
      </c>
      <c r="O131" s="615">
        <v>0</v>
      </c>
      <c r="P131" s="615">
        <v>0</v>
      </c>
      <c r="Q131" s="615">
        <v>0</v>
      </c>
      <c r="R131" s="615">
        <v>0</v>
      </c>
      <c r="S131" s="613">
        <v>30</v>
      </c>
      <c r="T131" s="614">
        <v>7696</v>
      </c>
      <c r="U131" s="614">
        <v>10000</v>
      </c>
    </row>
    <row r="132" spans="1:21" s="611" customFormat="1" ht="15" thickBot="1" x14ac:dyDescent="0.35">
      <c r="A132" s="4" t="s">
        <v>3541</v>
      </c>
      <c r="B132" s="610" t="s">
        <v>159</v>
      </c>
      <c r="C132" s="566" t="s">
        <v>99</v>
      </c>
      <c r="D132" s="615">
        <v>0</v>
      </c>
      <c r="E132" s="615">
        <v>0</v>
      </c>
      <c r="F132" s="615">
        <v>0</v>
      </c>
      <c r="G132" s="615">
        <v>0</v>
      </c>
      <c r="H132" s="615">
        <v>0</v>
      </c>
      <c r="I132" s="615">
        <v>0</v>
      </c>
      <c r="J132" s="615">
        <v>0</v>
      </c>
      <c r="K132" s="615">
        <v>0</v>
      </c>
      <c r="L132" s="615">
        <v>0</v>
      </c>
      <c r="M132" s="615">
        <v>0</v>
      </c>
      <c r="N132" s="615">
        <v>0</v>
      </c>
      <c r="O132" s="615">
        <v>0</v>
      </c>
      <c r="P132" s="615">
        <v>0</v>
      </c>
      <c r="Q132" s="615">
        <v>0</v>
      </c>
      <c r="R132" s="615">
        <v>0</v>
      </c>
      <c r="S132" s="613">
        <v>18</v>
      </c>
      <c r="T132" s="614">
        <v>6696</v>
      </c>
      <c r="U132" s="614">
        <v>7000</v>
      </c>
    </row>
    <row r="133" spans="1:21" s="611" customFormat="1" ht="15" thickBot="1" x14ac:dyDescent="0.35">
      <c r="A133" s="4" t="s">
        <v>3542</v>
      </c>
      <c r="B133" s="610" t="s">
        <v>160</v>
      </c>
      <c r="C133" s="566" t="s">
        <v>99</v>
      </c>
      <c r="D133" s="615">
        <v>0</v>
      </c>
      <c r="E133" s="615">
        <v>0</v>
      </c>
      <c r="F133" s="615">
        <v>0</v>
      </c>
      <c r="G133" s="615">
        <v>0</v>
      </c>
      <c r="H133" s="615">
        <v>0</v>
      </c>
      <c r="I133" s="615">
        <v>0</v>
      </c>
      <c r="J133" s="613">
        <v>22</v>
      </c>
      <c r="K133" s="614">
        <v>10000</v>
      </c>
      <c r="L133" s="614">
        <v>18000</v>
      </c>
      <c r="M133" s="613">
        <v>12</v>
      </c>
      <c r="N133" s="614">
        <v>5000</v>
      </c>
      <c r="O133" s="614">
        <v>12000</v>
      </c>
      <c r="P133" s="615">
        <v>0</v>
      </c>
      <c r="Q133" s="615">
        <v>0</v>
      </c>
      <c r="R133" s="615">
        <v>0</v>
      </c>
      <c r="S133" s="613">
        <v>24</v>
      </c>
      <c r="T133" s="614">
        <v>10000</v>
      </c>
      <c r="U133" s="614">
        <v>18000</v>
      </c>
    </row>
    <row r="134" spans="1:21" s="611" customFormat="1" ht="15" thickBot="1" x14ac:dyDescent="0.35">
      <c r="A134" s="4" t="s">
        <v>3543</v>
      </c>
      <c r="B134" s="610" t="s">
        <v>161</v>
      </c>
      <c r="C134" s="566" t="s">
        <v>99</v>
      </c>
      <c r="D134" s="615">
        <v>0</v>
      </c>
      <c r="E134" s="615">
        <v>0</v>
      </c>
      <c r="F134" s="615">
        <v>0</v>
      </c>
      <c r="G134" s="615">
        <v>0</v>
      </c>
      <c r="H134" s="615">
        <v>0</v>
      </c>
      <c r="I134" s="615">
        <v>0</v>
      </c>
      <c r="J134" s="615">
        <v>0</v>
      </c>
      <c r="K134" s="615">
        <v>0</v>
      </c>
      <c r="L134" s="615">
        <v>0</v>
      </c>
      <c r="M134" s="615">
        <v>0</v>
      </c>
      <c r="N134" s="615">
        <v>0</v>
      </c>
      <c r="O134" s="615">
        <v>0</v>
      </c>
      <c r="P134" s="615">
        <v>0</v>
      </c>
      <c r="Q134" s="615">
        <v>0</v>
      </c>
      <c r="R134" s="615">
        <v>0</v>
      </c>
      <c r="S134" s="613">
        <v>18</v>
      </c>
      <c r="T134" s="614">
        <v>7000</v>
      </c>
      <c r="U134" s="614">
        <v>10000</v>
      </c>
    </row>
    <row r="135" spans="1:21" s="611" customFormat="1" ht="15" thickBot="1" x14ac:dyDescent="0.35">
      <c r="A135" s="4" t="s">
        <v>3544</v>
      </c>
      <c r="B135" s="610" t="s">
        <v>2032</v>
      </c>
      <c r="C135" s="566" t="s">
        <v>99</v>
      </c>
      <c r="D135" s="615">
        <v>0</v>
      </c>
      <c r="E135" s="615">
        <v>0</v>
      </c>
      <c r="F135" s="615">
        <v>0</v>
      </c>
      <c r="G135" s="613">
        <v>27</v>
      </c>
      <c r="H135" s="614">
        <v>14820</v>
      </c>
      <c r="I135" s="614">
        <v>15000</v>
      </c>
      <c r="J135" s="615">
        <v>0</v>
      </c>
      <c r="K135" s="615">
        <v>0</v>
      </c>
      <c r="L135" s="615">
        <v>0</v>
      </c>
      <c r="M135" s="615">
        <v>0</v>
      </c>
      <c r="N135" s="615">
        <v>0</v>
      </c>
      <c r="O135" s="615">
        <v>0</v>
      </c>
      <c r="P135" s="615">
        <v>0</v>
      </c>
      <c r="Q135" s="615">
        <v>0</v>
      </c>
      <c r="R135" s="615">
        <v>0</v>
      </c>
      <c r="S135" s="613">
        <v>30</v>
      </c>
      <c r="T135" s="614">
        <v>13203</v>
      </c>
      <c r="U135" s="614">
        <v>16380</v>
      </c>
    </row>
    <row r="136" spans="1:21" s="611" customFormat="1" ht="15" thickBot="1" x14ac:dyDescent="0.35">
      <c r="A136" s="4" t="s">
        <v>3545</v>
      </c>
      <c r="B136" s="610" t="s">
        <v>163</v>
      </c>
      <c r="C136" s="566" t="s">
        <v>99</v>
      </c>
      <c r="D136" s="613">
        <v>17</v>
      </c>
      <c r="E136" s="614">
        <v>8640</v>
      </c>
      <c r="F136" s="614">
        <v>14200</v>
      </c>
      <c r="G136" s="615">
        <v>0</v>
      </c>
      <c r="H136" s="615">
        <v>0</v>
      </c>
      <c r="I136" s="615">
        <v>0</v>
      </c>
      <c r="J136" s="615">
        <v>0</v>
      </c>
      <c r="K136" s="615">
        <v>0</v>
      </c>
      <c r="L136" s="615">
        <v>0</v>
      </c>
      <c r="M136" s="615">
        <v>0</v>
      </c>
      <c r="N136" s="615">
        <v>0</v>
      </c>
      <c r="O136" s="615">
        <v>0</v>
      </c>
      <c r="P136" s="615">
        <v>0</v>
      </c>
      <c r="Q136" s="615">
        <v>0</v>
      </c>
      <c r="R136" s="615">
        <v>0</v>
      </c>
      <c r="S136" s="613">
        <v>12</v>
      </c>
      <c r="T136" s="614">
        <v>4686</v>
      </c>
      <c r="U136" s="614">
        <v>6875</v>
      </c>
    </row>
    <row r="137" spans="1:21" s="611" customFormat="1" ht="15" thickBot="1" x14ac:dyDescent="0.35">
      <c r="A137" s="4" t="s">
        <v>3546</v>
      </c>
      <c r="B137" s="610" t="s">
        <v>164</v>
      </c>
      <c r="C137" s="566" t="s">
        <v>99</v>
      </c>
      <c r="D137" s="613">
        <v>0</v>
      </c>
      <c r="E137" s="614">
        <v>0</v>
      </c>
      <c r="F137" s="614">
        <v>0</v>
      </c>
      <c r="G137" s="613">
        <v>0</v>
      </c>
      <c r="H137" s="614">
        <v>0</v>
      </c>
      <c r="I137" s="614">
        <v>0</v>
      </c>
      <c r="J137" s="613">
        <v>28</v>
      </c>
      <c r="K137" s="614">
        <v>18000</v>
      </c>
      <c r="L137" s="614">
        <v>19000</v>
      </c>
      <c r="M137" s="613">
        <v>32</v>
      </c>
      <c r="N137" s="614">
        <v>18000</v>
      </c>
      <c r="O137" s="614">
        <v>19000</v>
      </c>
      <c r="P137" s="613">
        <v>0</v>
      </c>
      <c r="Q137" s="614">
        <v>0</v>
      </c>
      <c r="R137" s="614">
        <v>0</v>
      </c>
      <c r="S137" s="613">
        <v>15</v>
      </c>
      <c r="T137" s="614">
        <v>7800</v>
      </c>
      <c r="U137" s="614">
        <v>8000</v>
      </c>
    </row>
    <row r="138" spans="1:21" s="611" customFormat="1" ht="15" thickBot="1" x14ac:dyDescent="0.35">
      <c r="A138" s="4" t="s">
        <v>3547</v>
      </c>
      <c r="B138" s="610" t="s">
        <v>165</v>
      </c>
      <c r="C138" s="566" t="s">
        <v>99</v>
      </c>
      <c r="D138" s="615">
        <v>0</v>
      </c>
      <c r="E138" s="615">
        <v>0</v>
      </c>
      <c r="F138" s="615">
        <v>0</v>
      </c>
      <c r="G138" s="615">
        <v>0</v>
      </c>
      <c r="H138" s="615">
        <v>0</v>
      </c>
      <c r="I138" s="615">
        <v>0</v>
      </c>
      <c r="J138" s="615">
        <v>0</v>
      </c>
      <c r="K138" s="615">
        <v>0</v>
      </c>
      <c r="L138" s="615">
        <v>0</v>
      </c>
      <c r="M138" s="615">
        <v>0</v>
      </c>
      <c r="N138" s="615">
        <v>0</v>
      </c>
      <c r="O138" s="615">
        <v>0</v>
      </c>
      <c r="P138" s="615">
        <v>0</v>
      </c>
      <c r="Q138" s="615">
        <v>0</v>
      </c>
      <c r="R138" s="615">
        <v>0</v>
      </c>
      <c r="S138" s="613">
        <v>30</v>
      </c>
      <c r="T138" s="614">
        <v>17850</v>
      </c>
      <c r="U138" s="614">
        <v>33900</v>
      </c>
    </row>
    <row r="139" spans="1:21" s="611" customFormat="1" ht="15" thickBot="1" x14ac:dyDescent="0.35">
      <c r="A139" s="4" t="s">
        <v>3548</v>
      </c>
      <c r="B139" s="610" t="s">
        <v>166</v>
      </c>
      <c r="C139" s="566" t="s">
        <v>99</v>
      </c>
      <c r="D139" s="613">
        <v>29</v>
      </c>
      <c r="E139" s="614">
        <v>9000</v>
      </c>
      <c r="F139" s="614">
        <v>16000</v>
      </c>
      <c r="G139" s="613">
        <v>0</v>
      </c>
      <c r="H139" s="614">
        <v>0</v>
      </c>
      <c r="I139" s="614">
        <v>0</v>
      </c>
      <c r="J139" s="613">
        <v>0</v>
      </c>
      <c r="K139" s="614">
        <v>0</v>
      </c>
      <c r="L139" s="614">
        <v>0</v>
      </c>
      <c r="M139" s="613">
        <v>0</v>
      </c>
      <c r="N139" s="614">
        <v>0</v>
      </c>
      <c r="O139" s="614">
        <v>0</v>
      </c>
      <c r="P139" s="613">
        <v>0</v>
      </c>
      <c r="Q139" s="614">
        <v>0</v>
      </c>
      <c r="R139" s="614">
        <v>0</v>
      </c>
      <c r="S139" s="613">
        <v>9</v>
      </c>
      <c r="T139" s="614">
        <v>3000</v>
      </c>
      <c r="U139" s="614">
        <v>6000</v>
      </c>
    </row>
    <row r="140" spans="1:21" s="611" customFormat="1" ht="15" thickBot="1" x14ac:dyDescent="0.35">
      <c r="A140" s="4" t="s">
        <v>3549</v>
      </c>
      <c r="B140" s="610" t="s">
        <v>167</v>
      </c>
      <c r="C140" s="566" t="s">
        <v>99</v>
      </c>
      <c r="D140" s="613">
        <v>0</v>
      </c>
      <c r="E140" s="614">
        <v>0</v>
      </c>
      <c r="F140" s="614">
        <v>0</v>
      </c>
      <c r="G140" s="615">
        <v>0</v>
      </c>
      <c r="H140" s="615">
        <v>0</v>
      </c>
      <c r="I140" s="615">
        <v>0</v>
      </c>
      <c r="J140" s="615">
        <v>0</v>
      </c>
      <c r="K140" s="615">
        <v>0</v>
      </c>
      <c r="L140" s="615">
        <v>0</v>
      </c>
      <c r="M140" s="615">
        <v>0</v>
      </c>
      <c r="N140" s="615">
        <v>0</v>
      </c>
      <c r="O140" s="615">
        <v>0</v>
      </c>
      <c r="P140" s="615">
        <v>0</v>
      </c>
      <c r="Q140" s="615">
        <v>0</v>
      </c>
      <c r="R140" s="615">
        <v>0</v>
      </c>
      <c r="S140" s="613">
        <v>46</v>
      </c>
      <c r="T140" s="614">
        <v>17700</v>
      </c>
      <c r="U140" s="614">
        <v>18897</v>
      </c>
    </row>
    <row r="141" spans="1:21" s="611" customFormat="1" ht="15" thickBot="1" x14ac:dyDescent="0.35">
      <c r="A141" s="4" t="s">
        <v>3550</v>
      </c>
      <c r="B141" s="610" t="s">
        <v>168</v>
      </c>
      <c r="C141" s="566" t="s">
        <v>99</v>
      </c>
      <c r="D141" s="613">
        <v>24</v>
      </c>
      <c r="E141" s="614">
        <v>15461</v>
      </c>
      <c r="F141" s="614">
        <v>16750</v>
      </c>
      <c r="G141" s="615">
        <v>0</v>
      </c>
      <c r="H141" s="615">
        <v>0</v>
      </c>
      <c r="I141" s="615">
        <v>0</v>
      </c>
      <c r="J141" s="615">
        <v>0</v>
      </c>
      <c r="K141" s="615">
        <v>0</v>
      </c>
      <c r="L141" s="615">
        <v>0</v>
      </c>
      <c r="M141" s="615">
        <v>0</v>
      </c>
      <c r="N141" s="615">
        <v>0</v>
      </c>
      <c r="O141" s="615">
        <v>0</v>
      </c>
      <c r="P141" s="615">
        <v>0</v>
      </c>
      <c r="Q141" s="615">
        <v>0</v>
      </c>
      <c r="R141" s="615">
        <v>0</v>
      </c>
      <c r="S141" s="613">
        <v>12</v>
      </c>
      <c r="T141" s="614">
        <v>3316</v>
      </c>
      <c r="U141" s="614">
        <v>8515</v>
      </c>
    </row>
    <row r="142" spans="1:21" s="611" customFormat="1" ht="15" thickBot="1" x14ac:dyDescent="0.35">
      <c r="A142" s="4" t="s">
        <v>3551</v>
      </c>
      <c r="B142" s="610" t="s">
        <v>169</v>
      </c>
      <c r="C142" s="566" t="s">
        <v>99</v>
      </c>
      <c r="D142" s="615">
        <v>0</v>
      </c>
      <c r="E142" s="615">
        <v>0</v>
      </c>
      <c r="F142" s="615">
        <v>0</v>
      </c>
      <c r="G142" s="615">
        <v>0</v>
      </c>
      <c r="H142" s="615">
        <v>0</v>
      </c>
      <c r="I142" s="615">
        <v>0</v>
      </c>
      <c r="J142" s="613">
        <v>20</v>
      </c>
      <c r="K142" s="614">
        <v>12345</v>
      </c>
      <c r="L142" s="614">
        <v>19800</v>
      </c>
      <c r="M142" s="613">
        <v>9</v>
      </c>
      <c r="N142" s="614">
        <v>2500</v>
      </c>
      <c r="O142" s="614">
        <v>6475</v>
      </c>
      <c r="P142" s="615">
        <v>0</v>
      </c>
      <c r="Q142" s="615">
        <v>0</v>
      </c>
      <c r="R142" s="615">
        <v>0</v>
      </c>
      <c r="S142" s="613">
        <v>4</v>
      </c>
      <c r="T142" s="614">
        <v>300</v>
      </c>
      <c r="U142" s="614">
        <v>2115</v>
      </c>
    </row>
    <row r="143" spans="1:21" s="611" customFormat="1" ht="15" thickBot="1" x14ac:dyDescent="0.35">
      <c r="A143" s="4" t="s">
        <v>3552</v>
      </c>
      <c r="B143" s="610" t="s">
        <v>170</v>
      </c>
      <c r="C143" s="566" t="s">
        <v>99</v>
      </c>
      <c r="D143" s="613">
        <v>22</v>
      </c>
      <c r="E143" s="614">
        <v>13225</v>
      </c>
      <c r="F143" s="614">
        <v>15000</v>
      </c>
      <c r="G143" s="615">
        <v>0</v>
      </c>
      <c r="H143" s="615">
        <v>0</v>
      </c>
      <c r="I143" s="615">
        <v>0</v>
      </c>
      <c r="J143" s="615">
        <v>0</v>
      </c>
      <c r="K143" s="615">
        <v>0</v>
      </c>
      <c r="L143" s="615">
        <v>0</v>
      </c>
      <c r="M143" s="615">
        <v>0</v>
      </c>
      <c r="N143" s="615">
        <v>0</v>
      </c>
      <c r="O143" s="615">
        <v>0</v>
      </c>
      <c r="P143" s="615">
        <v>0</v>
      </c>
      <c r="Q143" s="615">
        <v>0</v>
      </c>
      <c r="R143" s="615">
        <v>0</v>
      </c>
      <c r="S143" s="615">
        <v>0</v>
      </c>
      <c r="T143" s="615">
        <v>0</v>
      </c>
      <c r="U143" s="615">
        <v>0</v>
      </c>
    </row>
    <row r="144" spans="1:21" s="611" customFormat="1" ht="15" thickBot="1" x14ac:dyDescent="0.35">
      <c r="A144" s="4" t="s">
        <v>3553</v>
      </c>
      <c r="B144" s="610" t="s">
        <v>171</v>
      </c>
      <c r="C144" s="566" t="s">
        <v>99</v>
      </c>
      <c r="D144" s="615">
        <v>0</v>
      </c>
      <c r="E144" s="615">
        <v>0</v>
      </c>
      <c r="F144" s="615">
        <v>0</v>
      </c>
      <c r="G144" s="615">
        <v>0</v>
      </c>
      <c r="H144" s="615">
        <v>0</v>
      </c>
      <c r="I144" s="615">
        <v>0</v>
      </c>
      <c r="J144" s="613">
        <v>21</v>
      </c>
      <c r="K144" s="614">
        <v>12474</v>
      </c>
      <c r="L144" s="614">
        <v>12973</v>
      </c>
      <c r="M144" s="613">
        <v>21</v>
      </c>
      <c r="N144" s="614">
        <v>10500</v>
      </c>
      <c r="O144" s="614">
        <v>10920</v>
      </c>
      <c r="P144" s="615">
        <v>0</v>
      </c>
      <c r="Q144" s="615">
        <v>0</v>
      </c>
      <c r="R144" s="615">
        <v>0</v>
      </c>
      <c r="S144" s="615">
        <v>0</v>
      </c>
      <c r="T144" s="615">
        <v>0</v>
      </c>
      <c r="U144" s="615">
        <v>0</v>
      </c>
    </row>
    <row r="145" spans="1:21" s="611" customFormat="1" ht="15" thickBot="1" x14ac:dyDescent="0.35">
      <c r="A145" s="4" t="s">
        <v>3554</v>
      </c>
      <c r="B145" s="610" t="s">
        <v>172</v>
      </c>
      <c r="C145" s="566" t="s">
        <v>99</v>
      </c>
      <c r="D145" s="615">
        <v>0</v>
      </c>
      <c r="E145" s="615">
        <v>0</v>
      </c>
      <c r="F145" s="615">
        <v>0</v>
      </c>
      <c r="G145" s="615">
        <v>0</v>
      </c>
      <c r="H145" s="615">
        <v>0</v>
      </c>
      <c r="I145" s="615">
        <v>0</v>
      </c>
      <c r="J145" s="615">
        <v>0</v>
      </c>
      <c r="K145" s="615">
        <v>0</v>
      </c>
      <c r="L145" s="615">
        <v>0</v>
      </c>
      <c r="M145" s="615">
        <v>0</v>
      </c>
      <c r="N145" s="615">
        <v>0</v>
      </c>
      <c r="O145" s="615">
        <v>0</v>
      </c>
      <c r="P145" s="615">
        <v>0</v>
      </c>
      <c r="Q145" s="615">
        <v>0</v>
      </c>
      <c r="R145" s="615">
        <v>0</v>
      </c>
      <c r="S145" s="613">
        <v>21</v>
      </c>
      <c r="T145" s="614">
        <v>1924</v>
      </c>
      <c r="U145" s="614">
        <v>12303</v>
      </c>
    </row>
    <row r="146" spans="1:21" s="611" customFormat="1" ht="15" thickBot="1" x14ac:dyDescent="0.35">
      <c r="A146" s="4" t="s">
        <v>3555</v>
      </c>
      <c r="B146" s="610" t="s">
        <v>173</v>
      </c>
      <c r="C146" s="566" t="s">
        <v>99</v>
      </c>
      <c r="D146" s="613">
        <v>40</v>
      </c>
      <c r="E146" s="614">
        <v>37946</v>
      </c>
      <c r="F146" s="614">
        <v>37946</v>
      </c>
      <c r="G146" s="615">
        <v>0</v>
      </c>
      <c r="H146" s="615">
        <v>0</v>
      </c>
      <c r="I146" s="615">
        <v>0</v>
      </c>
      <c r="J146" s="615">
        <v>0</v>
      </c>
      <c r="K146" s="615">
        <v>0</v>
      </c>
      <c r="L146" s="615">
        <v>0</v>
      </c>
      <c r="M146" s="615">
        <v>0</v>
      </c>
      <c r="N146" s="615">
        <v>0</v>
      </c>
      <c r="O146" s="615">
        <v>0</v>
      </c>
      <c r="P146" s="615">
        <v>0</v>
      </c>
      <c r="Q146" s="615">
        <v>0</v>
      </c>
      <c r="R146" s="615">
        <v>0</v>
      </c>
      <c r="S146" s="613">
        <v>10</v>
      </c>
      <c r="T146" s="614">
        <v>7280</v>
      </c>
      <c r="U146" s="614">
        <v>8200</v>
      </c>
    </row>
    <row r="147" spans="1:21" s="611" customFormat="1" ht="15" thickBot="1" x14ac:dyDescent="0.35">
      <c r="A147" s="4" t="s">
        <v>3556</v>
      </c>
      <c r="B147" s="610" t="s">
        <v>174</v>
      </c>
      <c r="C147" s="566" t="s">
        <v>99</v>
      </c>
      <c r="D147" s="613">
        <v>15</v>
      </c>
      <c r="E147" s="614">
        <v>5850</v>
      </c>
      <c r="F147" s="614">
        <v>15000</v>
      </c>
      <c r="G147" s="615">
        <v>0</v>
      </c>
      <c r="H147" s="615">
        <v>0</v>
      </c>
      <c r="I147" s="615">
        <v>0</v>
      </c>
      <c r="J147" s="615">
        <v>0</v>
      </c>
      <c r="K147" s="615">
        <v>0</v>
      </c>
      <c r="L147" s="615">
        <v>0</v>
      </c>
      <c r="M147" s="615">
        <v>0</v>
      </c>
      <c r="N147" s="615">
        <v>0</v>
      </c>
      <c r="O147" s="615">
        <v>0</v>
      </c>
      <c r="P147" s="615">
        <v>0</v>
      </c>
      <c r="Q147" s="615">
        <v>0</v>
      </c>
      <c r="R147" s="615">
        <v>0</v>
      </c>
      <c r="S147" s="613">
        <v>16</v>
      </c>
      <c r="T147" s="614">
        <v>3500</v>
      </c>
      <c r="U147" s="614">
        <v>5500</v>
      </c>
    </row>
    <row r="148" spans="1:21" s="611" customFormat="1" ht="15" thickBot="1" x14ac:dyDescent="0.35">
      <c r="A148" s="4" t="s">
        <v>3557</v>
      </c>
      <c r="B148" s="610" t="s">
        <v>175</v>
      </c>
      <c r="C148" s="566" t="s">
        <v>99</v>
      </c>
      <c r="D148" s="615">
        <v>0</v>
      </c>
      <c r="E148" s="615">
        <v>0</v>
      </c>
      <c r="F148" s="615">
        <v>0</v>
      </c>
      <c r="G148" s="615">
        <v>0</v>
      </c>
      <c r="H148" s="615">
        <v>0</v>
      </c>
      <c r="I148" s="615">
        <v>0</v>
      </c>
      <c r="J148" s="615">
        <v>0</v>
      </c>
      <c r="K148" s="615">
        <v>0</v>
      </c>
      <c r="L148" s="615">
        <v>0</v>
      </c>
      <c r="M148" s="615">
        <v>0</v>
      </c>
      <c r="N148" s="615">
        <v>0</v>
      </c>
      <c r="O148" s="615">
        <v>0</v>
      </c>
      <c r="P148" s="615">
        <v>0</v>
      </c>
      <c r="Q148" s="615">
        <v>0</v>
      </c>
      <c r="R148" s="615">
        <v>0</v>
      </c>
      <c r="S148" s="613">
        <v>19</v>
      </c>
      <c r="T148" s="614">
        <v>10000</v>
      </c>
      <c r="U148" s="614">
        <v>30000</v>
      </c>
    </row>
    <row r="149" spans="1:21" s="611" customFormat="1" ht="15" thickBot="1" x14ac:dyDescent="0.35">
      <c r="A149" s="4" t="s">
        <v>3558</v>
      </c>
      <c r="B149" s="610" t="s">
        <v>176</v>
      </c>
      <c r="C149" s="566" t="s">
        <v>99</v>
      </c>
      <c r="D149" s="615">
        <v>0</v>
      </c>
      <c r="E149" s="615">
        <v>0</v>
      </c>
      <c r="F149" s="615">
        <v>0</v>
      </c>
      <c r="G149" s="615">
        <v>0</v>
      </c>
      <c r="H149" s="615">
        <v>0</v>
      </c>
      <c r="I149" s="615">
        <v>0</v>
      </c>
      <c r="J149" s="613">
        <v>35</v>
      </c>
      <c r="K149" s="614">
        <v>10000</v>
      </c>
      <c r="L149" s="614">
        <v>17000</v>
      </c>
      <c r="M149" s="613">
        <v>28</v>
      </c>
      <c r="N149" s="614">
        <v>9000</v>
      </c>
      <c r="O149" s="614">
        <v>10000</v>
      </c>
      <c r="P149" s="615">
        <v>0</v>
      </c>
      <c r="Q149" s="615">
        <v>0</v>
      </c>
      <c r="R149" s="615">
        <v>0</v>
      </c>
      <c r="S149" s="613">
        <v>15</v>
      </c>
      <c r="T149" s="614">
        <v>8000</v>
      </c>
      <c r="U149" s="614">
        <v>10000</v>
      </c>
    </row>
    <row r="150" spans="1:21" s="611" customFormat="1" ht="15" thickBot="1" x14ac:dyDescent="0.35">
      <c r="A150" s="4" t="s">
        <v>3559</v>
      </c>
      <c r="B150" s="610" t="s">
        <v>177</v>
      </c>
      <c r="C150" s="566" t="s">
        <v>99</v>
      </c>
      <c r="D150" s="615">
        <v>0</v>
      </c>
      <c r="E150" s="615">
        <v>0</v>
      </c>
      <c r="F150" s="615">
        <v>0</v>
      </c>
      <c r="G150" s="615">
        <v>0</v>
      </c>
      <c r="H150" s="615">
        <v>0</v>
      </c>
      <c r="I150" s="615">
        <v>0</v>
      </c>
      <c r="J150" s="613">
        <v>26</v>
      </c>
      <c r="K150" s="614">
        <v>15000</v>
      </c>
      <c r="L150" s="614">
        <v>23000</v>
      </c>
      <c r="M150" s="615">
        <v>0</v>
      </c>
      <c r="N150" s="615">
        <v>0</v>
      </c>
      <c r="O150" s="615">
        <v>0</v>
      </c>
      <c r="P150" s="615">
        <v>0</v>
      </c>
      <c r="Q150" s="615">
        <v>0</v>
      </c>
      <c r="R150" s="615">
        <v>0</v>
      </c>
      <c r="S150" s="613">
        <v>16</v>
      </c>
      <c r="T150" s="614">
        <v>4000</v>
      </c>
      <c r="U150" s="614">
        <v>16000</v>
      </c>
    </row>
    <row r="151" spans="1:21" s="611" customFormat="1" ht="15" thickBot="1" x14ac:dyDescent="0.35">
      <c r="A151" s="4" t="s">
        <v>3408</v>
      </c>
      <c r="B151" s="610" t="s">
        <v>178</v>
      </c>
      <c r="C151" s="566" t="s">
        <v>179</v>
      </c>
      <c r="D151" s="613">
        <v>29</v>
      </c>
      <c r="E151" s="614">
        <v>14613</v>
      </c>
      <c r="F151" s="614">
        <v>18458</v>
      </c>
      <c r="G151" s="615">
        <v>0</v>
      </c>
      <c r="H151" s="615">
        <v>0</v>
      </c>
      <c r="I151" s="615">
        <v>0</v>
      </c>
      <c r="J151" s="613">
        <v>15</v>
      </c>
      <c r="K151" s="614">
        <v>6763</v>
      </c>
      <c r="L151" s="614">
        <v>8354</v>
      </c>
      <c r="M151" s="613">
        <v>15</v>
      </c>
      <c r="N151" s="614">
        <v>6763</v>
      </c>
      <c r="O151" s="614">
        <v>6763</v>
      </c>
      <c r="P151" s="615">
        <v>0</v>
      </c>
      <c r="Q151" s="615">
        <v>0</v>
      </c>
      <c r="R151" s="615">
        <v>0</v>
      </c>
      <c r="S151" s="613">
        <v>14</v>
      </c>
      <c r="T151" s="614">
        <v>5000</v>
      </c>
      <c r="U151" s="614">
        <v>6000</v>
      </c>
    </row>
    <row r="152" spans="1:21" s="611" customFormat="1" ht="15" thickBot="1" x14ac:dyDescent="0.35">
      <c r="A152" s="4" t="s">
        <v>3409</v>
      </c>
      <c r="B152" s="610" t="s">
        <v>180</v>
      </c>
      <c r="C152" s="566" t="s">
        <v>179</v>
      </c>
      <c r="D152" s="613">
        <v>35</v>
      </c>
      <c r="E152" s="614">
        <v>40000</v>
      </c>
      <c r="F152" s="614">
        <v>48000</v>
      </c>
      <c r="G152" s="613">
        <v>35</v>
      </c>
      <c r="H152" s="614">
        <v>33000</v>
      </c>
      <c r="I152" s="614">
        <v>44000</v>
      </c>
      <c r="J152" s="615">
        <v>0</v>
      </c>
      <c r="K152" s="615">
        <v>0</v>
      </c>
      <c r="L152" s="615">
        <v>0</v>
      </c>
      <c r="M152" s="613">
        <v>35</v>
      </c>
      <c r="N152" s="614">
        <v>25480</v>
      </c>
      <c r="O152" s="614">
        <v>26120</v>
      </c>
      <c r="P152" s="613">
        <v>20</v>
      </c>
      <c r="Q152" s="614">
        <v>13000</v>
      </c>
      <c r="R152" s="614">
        <v>22620</v>
      </c>
      <c r="S152" s="613">
        <v>35</v>
      </c>
      <c r="T152" s="614">
        <v>18720</v>
      </c>
      <c r="U152" s="614">
        <v>24000</v>
      </c>
    </row>
    <row r="153" spans="1:21" s="611" customFormat="1" ht="15" thickBot="1" x14ac:dyDescent="0.35">
      <c r="A153" s="4" t="s">
        <v>3410</v>
      </c>
      <c r="B153" s="610" t="s">
        <v>181</v>
      </c>
      <c r="C153" s="566" t="s">
        <v>179</v>
      </c>
      <c r="D153" s="613">
        <v>35</v>
      </c>
      <c r="E153" s="614">
        <v>21000</v>
      </c>
      <c r="F153" s="614">
        <v>33000</v>
      </c>
      <c r="G153" s="613">
        <v>18</v>
      </c>
      <c r="H153" s="614">
        <v>8000</v>
      </c>
      <c r="I153" s="614">
        <v>14000</v>
      </c>
      <c r="J153" s="615">
        <v>0</v>
      </c>
      <c r="K153" s="615">
        <v>0</v>
      </c>
      <c r="L153" s="615">
        <v>0</v>
      </c>
      <c r="M153" s="613">
        <v>35</v>
      </c>
      <c r="N153" s="614">
        <v>20000</v>
      </c>
      <c r="O153" s="614">
        <v>26000</v>
      </c>
      <c r="P153" s="613">
        <v>25</v>
      </c>
      <c r="Q153" s="614">
        <v>16000</v>
      </c>
      <c r="R153" s="614">
        <v>28000</v>
      </c>
      <c r="S153" s="613">
        <v>18</v>
      </c>
      <c r="T153" s="614">
        <v>8000</v>
      </c>
      <c r="U153" s="614">
        <v>14000</v>
      </c>
    </row>
    <row r="154" spans="1:21" s="611" customFormat="1" ht="15" thickBot="1" x14ac:dyDescent="0.35">
      <c r="A154" s="4" t="s">
        <v>3411</v>
      </c>
      <c r="B154" s="610" t="s">
        <v>182</v>
      </c>
      <c r="C154" s="566" t="s">
        <v>179</v>
      </c>
      <c r="D154" s="613">
        <v>40</v>
      </c>
      <c r="E154" s="614">
        <v>42886</v>
      </c>
      <c r="F154" s="614">
        <v>52535</v>
      </c>
      <c r="G154" s="615">
        <v>0</v>
      </c>
      <c r="H154" s="615">
        <v>0</v>
      </c>
      <c r="I154" s="615">
        <v>0</v>
      </c>
      <c r="J154" s="613">
        <v>40</v>
      </c>
      <c r="K154" s="614">
        <v>33149</v>
      </c>
      <c r="L154" s="614">
        <v>40607</v>
      </c>
      <c r="M154" s="615">
        <v>0</v>
      </c>
      <c r="N154" s="615">
        <v>0</v>
      </c>
      <c r="O154" s="615">
        <v>0</v>
      </c>
      <c r="P154" s="615">
        <v>0</v>
      </c>
      <c r="Q154" s="615">
        <v>0</v>
      </c>
      <c r="R154" s="615">
        <v>0</v>
      </c>
      <c r="S154" s="613">
        <v>15</v>
      </c>
      <c r="T154" s="614">
        <v>6357</v>
      </c>
      <c r="U154" s="614">
        <v>7738</v>
      </c>
    </row>
    <row r="155" spans="1:21" s="611" customFormat="1" ht="15" thickBot="1" x14ac:dyDescent="0.35">
      <c r="A155" s="4" t="s">
        <v>3412</v>
      </c>
      <c r="B155" s="610" t="s">
        <v>183</v>
      </c>
      <c r="C155" s="566" t="s">
        <v>179</v>
      </c>
      <c r="D155" s="615">
        <v>0</v>
      </c>
      <c r="E155" s="615">
        <v>0</v>
      </c>
      <c r="F155" s="615">
        <v>0</v>
      </c>
      <c r="G155" s="615">
        <v>0</v>
      </c>
      <c r="H155" s="615">
        <v>0</v>
      </c>
      <c r="I155" s="615">
        <v>0</v>
      </c>
      <c r="J155" s="615">
        <v>0</v>
      </c>
      <c r="K155" s="615">
        <v>0</v>
      </c>
      <c r="L155" s="615">
        <v>0</v>
      </c>
      <c r="M155" s="615">
        <v>0</v>
      </c>
      <c r="N155" s="615">
        <v>0</v>
      </c>
      <c r="O155" s="615">
        <v>0</v>
      </c>
      <c r="P155" s="615">
        <v>0</v>
      </c>
      <c r="Q155" s="615">
        <v>0</v>
      </c>
      <c r="R155" s="615">
        <v>0</v>
      </c>
      <c r="S155" s="613">
        <v>32</v>
      </c>
      <c r="T155" s="614">
        <v>9282</v>
      </c>
      <c r="U155" s="614">
        <v>25292</v>
      </c>
    </row>
    <row r="156" spans="1:21" s="611" customFormat="1" ht="15" thickBot="1" x14ac:dyDescent="0.35">
      <c r="A156" s="4" t="s">
        <v>3413</v>
      </c>
      <c r="B156" s="610" t="s">
        <v>184</v>
      </c>
      <c r="C156" s="566" t="s">
        <v>179</v>
      </c>
      <c r="D156" s="613">
        <v>43</v>
      </c>
      <c r="E156" s="614">
        <v>40817</v>
      </c>
      <c r="F156" s="614">
        <v>43096</v>
      </c>
      <c r="G156" s="615">
        <v>0</v>
      </c>
      <c r="H156" s="615">
        <v>0</v>
      </c>
      <c r="I156" s="615">
        <v>0</v>
      </c>
      <c r="J156" s="615">
        <v>0</v>
      </c>
      <c r="K156" s="615">
        <v>0</v>
      </c>
      <c r="L156" s="615">
        <v>0</v>
      </c>
      <c r="M156" s="615">
        <v>0</v>
      </c>
      <c r="N156" s="615">
        <v>0</v>
      </c>
      <c r="O156" s="615">
        <v>0</v>
      </c>
      <c r="P156" s="615">
        <v>0</v>
      </c>
      <c r="Q156" s="615">
        <v>0</v>
      </c>
      <c r="R156" s="615">
        <v>0</v>
      </c>
      <c r="S156" s="613">
        <v>20</v>
      </c>
      <c r="T156" s="614">
        <v>10319</v>
      </c>
      <c r="U156" s="614">
        <v>11376</v>
      </c>
    </row>
    <row r="157" spans="1:21" s="611" customFormat="1" ht="15" thickBot="1" x14ac:dyDescent="0.35">
      <c r="A157" s="4" t="s">
        <v>3414</v>
      </c>
      <c r="B157" s="610" t="s">
        <v>185</v>
      </c>
      <c r="C157" s="566" t="s">
        <v>179</v>
      </c>
      <c r="D157" s="613">
        <v>28</v>
      </c>
      <c r="E157" s="614">
        <v>15000</v>
      </c>
      <c r="F157" s="614">
        <v>25000</v>
      </c>
      <c r="G157" s="615">
        <v>0</v>
      </c>
      <c r="H157" s="615">
        <v>0</v>
      </c>
      <c r="I157" s="615">
        <v>0</v>
      </c>
      <c r="J157" s="615">
        <v>0</v>
      </c>
      <c r="K157" s="615">
        <v>0</v>
      </c>
      <c r="L157" s="615">
        <v>0</v>
      </c>
      <c r="M157" s="615">
        <v>0</v>
      </c>
      <c r="N157" s="615">
        <v>0</v>
      </c>
      <c r="O157" s="615">
        <v>0</v>
      </c>
      <c r="P157" s="615">
        <v>0</v>
      </c>
      <c r="Q157" s="615">
        <v>0</v>
      </c>
      <c r="R157" s="615">
        <v>0</v>
      </c>
      <c r="S157" s="613">
        <v>26</v>
      </c>
      <c r="T157" s="614">
        <v>8400</v>
      </c>
      <c r="U157" s="614">
        <v>17500</v>
      </c>
    </row>
    <row r="158" spans="1:21" s="611" customFormat="1" ht="15" thickBot="1" x14ac:dyDescent="0.35">
      <c r="A158" s="4" t="s">
        <v>3415</v>
      </c>
      <c r="B158" s="610" t="s">
        <v>186</v>
      </c>
      <c r="C158" s="566" t="s">
        <v>179</v>
      </c>
      <c r="D158" s="613">
        <v>36</v>
      </c>
      <c r="E158" s="614">
        <v>37386</v>
      </c>
      <c r="F158" s="614">
        <v>50692</v>
      </c>
      <c r="G158" s="615">
        <v>0</v>
      </c>
      <c r="H158" s="615">
        <v>0</v>
      </c>
      <c r="I158" s="615">
        <v>0</v>
      </c>
      <c r="J158" s="615">
        <v>0</v>
      </c>
      <c r="K158" s="615">
        <v>0</v>
      </c>
      <c r="L158" s="615">
        <v>0</v>
      </c>
      <c r="M158" s="615">
        <v>0</v>
      </c>
      <c r="N158" s="615">
        <v>0</v>
      </c>
      <c r="O158" s="615">
        <v>0</v>
      </c>
      <c r="P158" s="615">
        <v>0</v>
      </c>
      <c r="Q158" s="615">
        <v>0</v>
      </c>
      <c r="R158" s="615">
        <v>0</v>
      </c>
      <c r="S158" s="613">
        <v>20</v>
      </c>
      <c r="T158" s="614">
        <v>10300</v>
      </c>
      <c r="U158" s="614">
        <v>15000</v>
      </c>
    </row>
    <row r="159" spans="1:21" s="611" customFormat="1" ht="15" thickBot="1" x14ac:dyDescent="0.35">
      <c r="A159" s="4" t="s">
        <v>3416</v>
      </c>
      <c r="B159" s="610" t="s">
        <v>187</v>
      </c>
      <c r="C159" s="566" t="s">
        <v>179</v>
      </c>
      <c r="D159" s="613">
        <v>37</v>
      </c>
      <c r="E159" s="614">
        <v>35000</v>
      </c>
      <c r="F159" s="614">
        <v>42000</v>
      </c>
      <c r="G159" s="615">
        <v>0</v>
      </c>
      <c r="H159" s="615">
        <v>0</v>
      </c>
      <c r="I159" s="615">
        <v>0</v>
      </c>
      <c r="J159" s="615">
        <v>0</v>
      </c>
      <c r="K159" s="615">
        <v>0</v>
      </c>
      <c r="L159" s="615">
        <v>0</v>
      </c>
      <c r="M159" s="615">
        <v>0</v>
      </c>
      <c r="N159" s="615">
        <v>0</v>
      </c>
      <c r="O159" s="615">
        <v>0</v>
      </c>
      <c r="P159" s="615">
        <v>0</v>
      </c>
      <c r="Q159" s="615">
        <v>0</v>
      </c>
      <c r="R159" s="615">
        <v>0</v>
      </c>
      <c r="S159" s="613">
        <v>24</v>
      </c>
      <c r="T159" s="614">
        <v>14000</v>
      </c>
      <c r="U159" s="614">
        <v>18000</v>
      </c>
    </row>
    <row r="160" spans="1:21" s="611" customFormat="1" ht="15" thickBot="1" x14ac:dyDescent="0.35">
      <c r="A160" s="4" t="s">
        <v>3417</v>
      </c>
      <c r="B160" s="610" t="s">
        <v>188</v>
      </c>
      <c r="C160" s="566" t="s">
        <v>179</v>
      </c>
      <c r="D160" s="613">
        <v>40</v>
      </c>
      <c r="E160" s="614">
        <v>37564</v>
      </c>
      <c r="F160" s="614">
        <v>37564</v>
      </c>
      <c r="G160" s="613">
        <v>40</v>
      </c>
      <c r="H160" s="614">
        <v>31948</v>
      </c>
      <c r="I160" s="614">
        <v>31948</v>
      </c>
      <c r="J160" s="613">
        <v>40</v>
      </c>
      <c r="K160" s="614">
        <v>22880</v>
      </c>
      <c r="L160" s="614">
        <v>27040</v>
      </c>
      <c r="M160" s="613">
        <v>25</v>
      </c>
      <c r="N160" s="615">
        <v>0</v>
      </c>
      <c r="O160" s="615">
        <v>0</v>
      </c>
      <c r="P160" s="615">
        <v>0</v>
      </c>
      <c r="Q160" s="615">
        <v>0</v>
      </c>
      <c r="R160" s="615">
        <v>0</v>
      </c>
      <c r="S160" s="613">
        <v>20</v>
      </c>
      <c r="T160" s="614">
        <v>11700</v>
      </c>
      <c r="U160" s="614">
        <v>10400</v>
      </c>
    </row>
    <row r="161" spans="1:21" s="611" customFormat="1" ht="15" thickBot="1" x14ac:dyDescent="0.35">
      <c r="A161" s="4" t="s">
        <v>3418</v>
      </c>
      <c r="B161" s="610" t="s">
        <v>189</v>
      </c>
      <c r="C161" s="566" t="s">
        <v>179</v>
      </c>
      <c r="D161" s="613">
        <v>24</v>
      </c>
      <c r="E161" s="614">
        <v>10920</v>
      </c>
      <c r="F161" s="614">
        <v>40000</v>
      </c>
      <c r="G161" s="615">
        <v>0</v>
      </c>
      <c r="H161" s="615">
        <v>0</v>
      </c>
      <c r="I161" s="615">
        <v>0</v>
      </c>
      <c r="J161" s="615">
        <v>0</v>
      </c>
      <c r="K161" s="615">
        <v>0</v>
      </c>
      <c r="L161" s="615">
        <v>0</v>
      </c>
      <c r="M161" s="615">
        <v>0</v>
      </c>
      <c r="N161" s="615">
        <v>0</v>
      </c>
      <c r="O161" s="615">
        <v>0</v>
      </c>
      <c r="P161" s="615">
        <v>0</v>
      </c>
      <c r="Q161" s="615">
        <v>0</v>
      </c>
      <c r="R161" s="615">
        <v>0</v>
      </c>
      <c r="S161" s="613">
        <v>20</v>
      </c>
      <c r="T161" s="614">
        <v>770</v>
      </c>
      <c r="U161" s="614">
        <v>14300</v>
      </c>
    </row>
    <row r="162" spans="1:21" s="611" customFormat="1" ht="15" thickBot="1" x14ac:dyDescent="0.35">
      <c r="A162" s="4" t="s">
        <v>3419</v>
      </c>
      <c r="B162" s="610" t="s">
        <v>190</v>
      </c>
      <c r="C162" s="566" t="s">
        <v>179</v>
      </c>
      <c r="D162" s="613">
        <v>47</v>
      </c>
      <c r="E162" s="614">
        <v>27162</v>
      </c>
      <c r="F162" s="614">
        <v>31690</v>
      </c>
      <c r="G162" s="613">
        <v>0</v>
      </c>
      <c r="H162" s="614">
        <v>0</v>
      </c>
      <c r="I162" s="614">
        <v>0</v>
      </c>
      <c r="J162" s="613">
        <v>0</v>
      </c>
      <c r="K162" s="614">
        <v>0</v>
      </c>
      <c r="L162" s="614">
        <v>0</v>
      </c>
      <c r="M162" s="613">
        <v>0</v>
      </c>
      <c r="N162" s="614">
        <v>0</v>
      </c>
      <c r="O162" s="614">
        <v>0</v>
      </c>
      <c r="P162" s="613">
        <v>0</v>
      </c>
      <c r="Q162" s="614">
        <v>0</v>
      </c>
      <c r="R162" s="614">
        <v>0</v>
      </c>
      <c r="S162" s="613">
        <v>0</v>
      </c>
      <c r="T162" s="614">
        <v>0</v>
      </c>
      <c r="U162" s="614">
        <v>0</v>
      </c>
    </row>
    <row r="163" spans="1:21" s="611" customFormat="1" ht="15" thickBot="1" x14ac:dyDescent="0.35">
      <c r="A163" s="4" t="s">
        <v>3420</v>
      </c>
      <c r="B163" s="610" t="s">
        <v>191</v>
      </c>
      <c r="C163" s="566" t="s">
        <v>179</v>
      </c>
      <c r="D163" s="613">
        <v>40</v>
      </c>
      <c r="E163" s="614">
        <v>28621</v>
      </c>
      <c r="F163" s="614">
        <v>34507</v>
      </c>
      <c r="G163" s="615">
        <v>0</v>
      </c>
      <c r="H163" s="615">
        <v>0</v>
      </c>
      <c r="I163" s="615">
        <v>0</v>
      </c>
      <c r="J163" s="615">
        <v>0</v>
      </c>
      <c r="K163" s="615">
        <v>0</v>
      </c>
      <c r="L163" s="615">
        <v>0</v>
      </c>
      <c r="M163" s="613">
        <v>40</v>
      </c>
      <c r="N163" s="614">
        <v>21050</v>
      </c>
      <c r="O163" s="614">
        <v>30389</v>
      </c>
      <c r="P163" s="615">
        <v>0</v>
      </c>
      <c r="Q163" s="615">
        <v>0</v>
      </c>
      <c r="R163" s="615">
        <v>0</v>
      </c>
      <c r="S163" s="613">
        <v>31</v>
      </c>
      <c r="T163" s="614">
        <v>19115</v>
      </c>
      <c r="U163" s="614">
        <v>23338</v>
      </c>
    </row>
    <row r="164" spans="1:21" s="611" customFormat="1" ht="15" thickBot="1" x14ac:dyDescent="0.35">
      <c r="A164" s="4" t="s">
        <v>3421</v>
      </c>
      <c r="B164" s="610" t="s">
        <v>192</v>
      </c>
      <c r="C164" s="566" t="s">
        <v>179</v>
      </c>
      <c r="D164" s="613">
        <v>37</v>
      </c>
      <c r="E164" s="614">
        <v>24974</v>
      </c>
      <c r="F164" s="614">
        <v>24974</v>
      </c>
      <c r="G164" s="613">
        <v>30</v>
      </c>
      <c r="H164" s="614">
        <v>16427</v>
      </c>
      <c r="I164" s="614">
        <v>16427</v>
      </c>
      <c r="J164" s="615">
        <v>0</v>
      </c>
      <c r="K164" s="615">
        <v>0</v>
      </c>
      <c r="L164" s="615">
        <v>0</v>
      </c>
      <c r="M164" s="613">
        <v>26</v>
      </c>
      <c r="N164" s="614">
        <v>12641</v>
      </c>
      <c r="O164" s="614">
        <v>12641</v>
      </c>
      <c r="P164" s="615">
        <v>0</v>
      </c>
      <c r="Q164" s="615">
        <v>0</v>
      </c>
      <c r="R164" s="615">
        <v>0</v>
      </c>
      <c r="S164" s="613">
        <v>36</v>
      </c>
      <c r="T164" s="614">
        <v>14976</v>
      </c>
      <c r="U164" s="614">
        <v>15425</v>
      </c>
    </row>
    <row r="165" spans="1:21" s="611" customFormat="1" ht="15" thickBot="1" x14ac:dyDescent="0.35">
      <c r="A165" s="4" t="s">
        <v>3422</v>
      </c>
      <c r="B165" s="610" t="s">
        <v>193</v>
      </c>
      <c r="C165" s="566" t="s">
        <v>179</v>
      </c>
      <c r="D165" s="615">
        <v>0</v>
      </c>
      <c r="E165" s="615">
        <v>0</v>
      </c>
      <c r="F165" s="615">
        <v>0</v>
      </c>
      <c r="G165" s="615">
        <v>0</v>
      </c>
      <c r="H165" s="615">
        <v>0</v>
      </c>
      <c r="I165" s="615">
        <v>0</v>
      </c>
      <c r="J165" s="615">
        <v>0</v>
      </c>
      <c r="K165" s="615">
        <v>0</v>
      </c>
      <c r="L165" s="615">
        <v>0</v>
      </c>
      <c r="M165" s="615">
        <v>0</v>
      </c>
      <c r="N165" s="615">
        <v>0</v>
      </c>
      <c r="O165" s="615">
        <v>0</v>
      </c>
      <c r="P165" s="615">
        <v>0</v>
      </c>
      <c r="Q165" s="615">
        <v>0</v>
      </c>
      <c r="R165" s="615">
        <v>0</v>
      </c>
      <c r="S165" s="613">
        <v>9</v>
      </c>
      <c r="T165" s="614">
        <v>3220</v>
      </c>
      <c r="U165" s="614">
        <v>6910</v>
      </c>
    </row>
    <row r="166" spans="1:21" s="611" customFormat="1" ht="15" thickBot="1" x14ac:dyDescent="0.35">
      <c r="A166" s="4" t="s">
        <v>3423</v>
      </c>
      <c r="B166" s="610" t="s">
        <v>194</v>
      </c>
      <c r="C166" s="566" t="s">
        <v>179</v>
      </c>
      <c r="D166" s="613">
        <v>0</v>
      </c>
      <c r="E166" s="614">
        <v>0</v>
      </c>
      <c r="F166" s="614">
        <v>0</v>
      </c>
      <c r="G166" s="613">
        <v>0</v>
      </c>
      <c r="H166" s="614">
        <v>0</v>
      </c>
      <c r="I166" s="614">
        <v>0</v>
      </c>
      <c r="J166" s="613">
        <v>28</v>
      </c>
      <c r="K166" s="614">
        <v>17472</v>
      </c>
      <c r="L166" s="614">
        <v>20384</v>
      </c>
      <c r="M166" s="613">
        <v>14</v>
      </c>
      <c r="N166" s="614">
        <v>7280</v>
      </c>
      <c r="O166" s="614">
        <v>7280</v>
      </c>
      <c r="P166" s="613">
        <v>0</v>
      </c>
      <c r="Q166" s="614">
        <v>0</v>
      </c>
      <c r="R166" s="614">
        <v>0</v>
      </c>
      <c r="S166" s="613">
        <v>15</v>
      </c>
      <c r="T166" s="614">
        <v>6357</v>
      </c>
      <c r="U166" s="614">
        <v>9360</v>
      </c>
    </row>
    <row r="167" spans="1:21" s="611" customFormat="1" ht="15" thickBot="1" x14ac:dyDescent="0.35">
      <c r="A167" s="4" t="s">
        <v>3424</v>
      </c>
      <c r="B167" s="610" t="s">
        <v>195</v>
      </c>
      <c r="C167" s="566" t="s">
        <v>179</v>
      </c>
      <c r="D167" s="615">
        <v>0</v>
      </c>
      <c r="E167" s="615">
        <v>0</v>
      </c>
      <c r="F167" s="615">
        <v>0</v>
      </c>
      <c r="G167" s="615">
        <v>0</v>
      </c>
      <c r="H167" s="615">
        <v>0</v>
      </c>
      <c r="I167" s="615">
        <v>0</v>
      </c>
      <c r="J167" s="613">
        <v>38</v>
      </c>
      <c r="K167" s="614">
        <v>35000</v>
      </c>
      <c r="L167" s="614">
        <v>42000</v>
      </c>
      <c r="M167" s="613">
        <v>38</v>
      </c>
      <c r="N167" s="614">
        <v>34000</v>
      </c>
      <c r="O167" s="614">
        <v>40000</v>
      </c>
      <c r="P167" s="613">
        <v>20</v>
      </c>
      <c r="Q167" s="614">
        <v>12500</v>
      </c>
      <c r="R167" s="614">
        <v>17000</v>
      </c>
      <c r="S167" s="613">
        <v>38</v>
      </c>
      <c r="T167" s="614">
        <v>25000</v>
      </c>
      <c r="U167" s="614">
        <v>32000</v>
      </c>
    </row>
    <row r="168" spans="1:21" s="611" customFormat="1" ht="15" thickBot="1" x14ac:dyDescent="0.35">
      <c r="A168" s="4" t="s">
        <v>3425</v>
      </c>
      <c r="B168" s="610" t="s">
        <v>196</v>
      </c>
      <c r="C168" s="566" t="s">
        <v>179</v>
      </c>
      <c r="D168" s="615">
        <v>0</v>
      </c>
      <c r="E168" s="615">
        <v>0</v>
      </c>
      <c r="F168" s="615">
        <v>0</v>
      </c>
      <c r="G168" s="615">
        <v>0</v>
      </c>
      <c r="H168" s="615">
        <v>0</v>
      </c>
      <c r="I168" s="615">
        <v>0</v>
      </c>
      <c r="J168" s="613">
        <v>36</v>
      </c>
      <c r="K168" s="614">
        <v>28080</v>
      </c>
      <c r="L168" s="614">
        <v>2880</v>
      </c>
      <c r="M168" s="613">
        <v>27</v>
      </c>
      <c r="N168" s="614">
        <v>16146</v>
      </c>
      <c r="O168" s="614">
        <v>16146</v>
      </c>
      <c r="P168" s="615">
        <v>0</v>
      </c>
      <c r="Q168" s="615">
        <v>0</v>
      </c>
      <c r="R168" s="615">
        <v>0</v>
      </c>
      <c r="S168" s="613">
        <v>27</v>
      </c>
      <c r="T168" s="614">
        <v>14700</v>
      </c>
      <c r="U168" s="614">
        <v>14700</v>
      </c>
    </row>
    <row r="169" spans="1:21" s="611" customFormat="1" ht="15" thickBot="1" x14ac:dyDescent="0.35">
      <c r="A169" s="4" t="s">
        <v>3426</v>
      </c>
      <c r="B169" s="610" t="s">
        <v>197</v>
      </c>
      <c r="C169" s="566" t="s">
        <v>179</v>
      </c>
      <c r="D169" s="613">
        <v>28</v>
      </c>
      <c r="E169" s="614">
        <v>15000</v>
      </c>
      <c r="F169" s="614">
        <v>20000</v>
      </c>
      <c r="G169" s="615">
        <v>0</v>
      </c>
      <c r="H169" s="615">
        <v>0</v>
      </c>
      <c r="I169" s="615">
        <v>0</v>
      </c>
      <c r="J169" s="615">
        <v>0</v>
      </c>
      <c r="K169" s="615">
        <v>0</v>
      </c>
      <c r="L169" s="615">
        <v>0</v>
      </c>
      <c r="M169" s="615">
        <v>0</v>
      </c>
      <c r="N169" s="615">
        <v>0</v>
      </c>
      <c r="O169" s="615">
        <v>0</v>
      </c>
      <c r="P169" s="613">
        <v>6</v>
      </c>
      <c r="Q169" s="614">
        <v>3600</v>
      </c>
      <c r="R169" s="614">
        <v>5000</v>
      </c>
      <c r="S169" s="613">
        <v>20</v>
      </c>
      <c r="T169" s="614">
        <v>8000</v>
      </c>
      <c r="U169" s="614">
        <v>15000</v>
      </c>
    </row>
    <row r="170" spans="1:21" s="611" customFormat="1" ht="15" thickBot="1" x14ac:dyDescent="0.35">
      <c r="A170" s="4" t="s">
        <v>3427</v>
      </c>
      <c r="B170" s="610" t="s">
        <v>198</v>
      </c>
      <c r="C170" s="566" t="s">
        <v>179</v>
      </c>
      <c r="D170" s="613">
        <v>37</v>
      </c>
      <c r="E170" s="614">
        <v>15000</v>
      </c>
      <c r="F170" s="614">
        <v>24000</v>
      </c>
      <c r="G170" s="615">
        <v>0</v>
      </c>
      <c r="H170" s="615">
        <v>0</v>
      </c>
      <c r="I170" s="615">
        <v>0</v>
      </c>
      <c r="J170" s="615">
        <v>0</v>
      </c>
      <c r="K170" s="615">
        <v>0</v>
      </c>
      <c r="L170" s="615">
        <v>0</v>
      </c>
      <c r="M170" s="615">
        <v>0</v>
      </c>
      <c r="N170" s="615">
        <v>0</v>
      </c>
      <c r="O170" s="615">
        <v>0</v>
      </c>
      <c r="P170" s="615">
        <v>0</v>
      </c>
      <c r="Q170" s="615">
        <v>0</v>
      </c>
      <c r="R170" s="615">
        <v>0</v>
      </c>
      <c r="S170" s="613">
        <v>20</v>
      </c>
      <c r="T170" s="614">
        <v>1000</v>
      </c>
      <c r="U170" s="614">
        <v>20000</v>
      </c>
    </row>
    <row r="171" spans="1:21" s="611" customFormat="1" ht="15" thickBot="1" x14ac:dyDescent="0.35">
      <c r="A171" s="4" t="s">
        <v>3428</v>
      </c>
      <c r="B171" s="610" t="s">
        <v>199</v>
      </c>
      <c r="C171" s="566" t="s">
        <v>179</v>
      </c>
      <c r="D171" s="615">
        <v>0</v>
      </c>
      <c r="E171" s="615">
        <v>0</v>
      </c>
      <c r="F171" s="615">
        <v>0</v>
      </c>
      <c r="G171" s="615">
        <v>0</v>
      </c>
      <c r="H171" s="615">
        <v>0</v>
      </c>
      <c r="I171" s="615">
        <v>0</v>
      </c>
      <c r="J171" s="615">
        <v>0</v>
      </c>
      <c r="K171" s="615">
        <v>0</v>
      </c>
      <c r="L171" s="615">
        <v>0</v>
      </c>
      <c r="M171" s="615">
        <v>0</v>
      </c>
      <c r="N171" s="615">
        <v>0</v>
      </c>
      <c r="O171" s="615">
        <v>0</v>
      </c>
      <c r="P171" s="615">
        <v>0</v>
      </c>
      <c r="Q171" s="615">
        <v>0</v>
      </c>
      <c r="R171" s="615">
        <v>0</v>
      </c>
      <c r="S171" s="613">
        <v>40</v>
      </c>
      <c r="T171" s="614">
        <v>22425</v>
      </c>
      <c r="U171" s="614">
        <v>22425</v>
      </c>
    </row>
    <row r="172" spans="1:21" s="611" customFormat="1" ht="15" thickBot="1" x14ac:dyDescent="0.35">
      <c r="A172" s="4" t="s">
        <v>3429</v>
      </c>
      <c r="B172" s="610" t="s">
        <v>200</v>
      </c>
      <c r="C172" s="566" t="s">
        <v>179</v>
      </c>
      <c r="D172" s="613">
        <v>0</v>
      </c>
      <c r="E172" s="614">
        <v>0</v>
      </c>
      <c r="F172" s="614">
        <v>0</v>
      </c>
      <c r="G172" s="613">
        <v>0</v>
      </c>
      <c r="H172" s="614">
        <v>0</v>
      </c>
      <c r="I172" s="614">
        <v>0</v>
      </c>
      <c r="J172" s="613">
        <v>8</v>
      </c>
      <c r="K172" s="614">
        <v>5500</v>
      </c>
      <c r="L172" s="614">
        <v>6500</v>
      </c>
      <c r="M172" s="615">
        <v>0</v>
      </c>
      <c r="N172" s="615">
        <v>0</v>
      </c>
      <c r="O172" s="615">
        <v>0</v>
      </c>
      <c r="P172" s="613">
        <v>15</v>
      </c>
      <c r="Q172" s="614">
        <v>7500</v>
      </c>
      <c r="R172" s="614">
        <v>8000</v>
      </c>
      <c r="S172" s="613">
        <v>15</v>
      </c>
      <c r="T172" s="614">
        <v>7500</v>
      </c>
      <c r="U172" s="614">
        <v>8000</v>
      </c>
    </row>
    <row r="173" spans="1:21" s="611" customFormat="1" ht="15" thickBot="1" x14ac:dyDescent="0.35">
      <c r="A173" s="4" t="s">
        <v>3430</v>
      </c>
      <c r="B173" s="610" t="s">
        <v>201</v>
      </c>
      <c r="C173" s="566" t="s">
        <v>179</v>
      </c>
      <c r="D173" s="613">
        <v>30</v>
      </c>
      <c r="E173" s="614">
        <v>20000</v>
      </c>
      <c r="F173" s="614">
        <v>25500</v>
      </c>
      <c r="G173" s="615">
        <v>0</v>
      </c>
      <c r="H173" s="615">
        <v>0</v>
      </c>
      <c r="I173" s="615">
        <v>0</v>
      </c>
      <c r="J173" s="613">
        <v>25</v>
      </c>
      <c r="K173" s="614">
        <v>15000</v>
      </c>
      <c r="L173" s="614">
        <v>20000</v>
      </c>
      <c r="M173" s="613">
        <v>15</v>
      </c>
      <c r="N173" s="614">
        <v>8000</v>
      </c>
      <c r="O173" s="614">
        <v>10000</v>
      </c>
      <c r="P173" s="615">
        <v>0</v>
      </c>
      <c r="Q173" s="615">
        <v>0</v>
      </c>
      <c r="R173" s="615">
        <v>0</v>
      </c>
      <c r="S173" s="613">
        <v>15</v>
      </c>
      <c r="T173" s="614">
        <v>6300</v>
      </c>
      <c r="U173" s="614">
        <v>7000</v>
      </c>
    </row>
    <row r="174" spans="1:21" s="611" customFormat="1" ht="15" thickBot="1" x14ac:dyDescent="0.35">
      <c r="A174" s="4" t="s">
        <v>3431</v>
      </c>
      <c r="B174" s="610" t="s">
        <v>202</v>
      </c>
      <c r="C174" s="566" t="s">
        <v>179</v>
      </c>
      <c r="D174" s="615">
        <v>0</v>
      </c>
      <c r="E174" s="615">
        <v>0</v>
      </c>
      <c r="F174" s="615">
        <v>0</v>
      </c>
      <c r="G174" s="615">
        <v>0</v>
      </c>
      <c r="H174" s="615">
        <v>0</v>
      </c>
      <c r="I174" s="615">
        <v>0</v>
      </c>
      <c r="J174" s="615">
        <v>0</v>
      </c>
      <c r="K174" s="615">
        <v>0</v>
      </c>
      <c r="L174" s="615">
        <v>0</v>
      </c>
      <c r="M174" s="615">
        <v>0</v>
      </c>
      <c r="N174" s="615">
        <v>0</v>
      </c>
      <c r="O174" s="615">
        <v>0</v>
      </c>
      <c r="P174" s="615">
        <v>0</v>
      </c>
      <c r="Q174" s="615">
        <v>0</v>
      </c>
      <c r="R174" s="615">
        <v>0</v>
      </c>
      <c r="S174" s="613">
        <v>30</v>
      </c>
      <c r="T174" s="614">
        <v>17066</v>
      </c>
      <c r="U174" s="614">
        <v>17066</v>
      </c>
    </row>
    <row r="175" spans="1:21" s="611" customFormat="1" ht="15" thickBot="1" x14ac:dyDescent="0.35">
      <c r="A175" s="4" t="s">
        <v>3432</v>
      </c>
      <c r="B175" s="610" t="s">
        <v>203</v>
      </c>
      <c r="C175" s="566" t="s">
        <v>179</v>
      </c>
      <c r="D175" s="615">
        <v>0</v>
      </c>
      <c r="E175" s="615">
        <v>0</v>
      </c>
      <c r="F175" s="615">
        <v>0</v>
      </c>
      <c r="G175" s="613">
        <v>20</v>
      </c>
      <c r="H175" s="615">
        <v>0</v>
      </c>
      <c r="I175" s="614">
        <v>16942</v>
      </c>
      <c r="J175" s="615">
        <v>0</v>
      </c>
      <c r="K175" s="615">
        <v>0</v>
      </c>
      <c r="L175" s="615">
        <v>0</v>
      </c>
      <c r="M175" s="613">
        <v>10</v>
      </c>
      <c r="N175" s="614">
        <v>5720</v>
      </c>
      <c r="O175" s="614">
        <v>7093</v>
      </c>
      <c r="P175" s="615">
        <v>0</v>
      </c>
      <c r="Q175" s="615">
        <v>0</v>
      </c>
      <c r="R175" s="615">
        <v>0</v>
      </c>
      <c r="S175" s="613">
        <v>13</v>
      </c>
      <c r="T175" s="614">
        <v>8085</v>
      </c>
      <c r="U175" s="614">
        <v>9221</v>
      </c>
    </row>
    <row r="176" spans="1:21" s="611" customFormat="1" ht="15" thickBot="1" x14ac:dyDescent="0.35">
      <c r="A176" s="4" t="s">
        <v>3433</v>
      </c>
      <c r="B176" s="610" t="s">
        <v>204</v>
      </c>
      <c r="C176" s="566" t="s">
        <v>179</v>
      </c>
      <c r="D176" s="615">
        <v>0</v>
      </c>
      <c r="E176" s="615">
        <v>0</v>
      </c>
      <c r="F176" s="615">
        <v>0</v>
      </c>
      <c r="G176" s="615">
        <v>0</v>
      </c>
      <c r="H176" s="615">
        <v>0</v>
      </c>
      <c r="I176" s="615">
        <v>0</v>
      </c>
      <c r="J176" s="615">
        <v>0</v>
      </c>
      <c r="K176" s="615">
        <v>0</v>
      </c>
      <c r="L176" s="615">
        <v>0</v>
      </c>
      <c r="M176" s="615">
        <v>0</v>
      </c>
      <c r="N176" s="615">
        <v>0</v>
      </c>
      <c r="O176" s="615">
        <v>0</v>
      </c>
      <c r="P176" s="615">
        <v>0</v>
      </c>
      <c r="Q176" s="615">
        <v>0</v>
      </c>
      <c r="R176" s="615">
        <v>0</v>
      </c>
      <c r="S176" s="613">
        <v>40</v>
      </c>
      <c r="T176" s="614">
        <v>26508</v>
      </c>
      <c r="U176" s="614">
        <v>38509</v>
      </c>
    </row>
    <row r="177" spans="1:21" s="611" customFormat="1" ht="15" thickBot="1" x14ac:dyDescent="0.35">
      <c r="A177" s="4" t="s">
        <v>3434</v>
      </c>
      <c r="B177" s="610" t="s">
        <v>205</v>
      </c>
      <c r="C177" s="566" t="s">
        <v>179</v>
      </c>
      <c r="D177" s="613">
        <v>30</v>
      </c>
      <c r="E177" s="614">
        <v>17160</v>
      </c>
      <c r="F177" s="614">
        <v>23400</v>
      </c>
      <c r="G177" s="613">
        <v>24</v>
      </c>
      <c r="H177" s="614">
        <v>9984</v>
      </c>
      <c r="I177" s="614">
        <v>14000</v>
      </c>
      <c r="J177" s="615">
        <v>0</v>
      </c>
      <c r="K177" s="615">
        <v>0</v>
      </c>
      <c r="L177" s="615">
        <v>0</v>
      </c>
      <c r="M177" s="615">
        <v>0</v>
      </c>
      <c r="N177" s="615">
        <v>0</v>
      </c>
      <c r="O177" s="615">
        <v>0</v>
      </c>
      <c r="P177" s="615">
        <v>0</v>
      </c>
      <c r="Q177" s="615">
        <v>0</v>
      </c>
      <c r="R177" s="615">
        <v>0</v>
      </c>
      <c r="S177" s="613">
        <v>24</v>
      </c>
      <c r="T177" s="614">
        <v>9900</v>
      </c>
      <c r="U177" s="614">
        <v>12480</v>
      </c>
    </row>
    <row r="178" spans="1:21" s="611" customFormat="1" ht="15" thickBot="1" x14ac:dyDescent="0.35">
      <c r="A178" s="4" t="s">
        <v>3407</v>
      </c>
      <c r="B178" s="610" t="s">
        <v>289</v>
      </c>
      <c r="C178" s="566" t="s">
        <v>179</v>
      </c>
      <c r="D178" s="615">
        <v>0</v>
      </c>
      <c r="E178" s="615">
        <v>0</v>
      </c>
      <c r="F178" s="615">
        <v>0</v>
      </c>
      <c r="G178" s="613">
        <v>40</v>
      </c>
      <c r="H178" s="614">
        <v>24000</v>
      </c>
      <c r="I178" s="614">
        <v>40000</v>
      </c>
      <c r="J178" s="613">
        <v>30</v>
      </c>
      <c r="K178" s="614">
        <v>14000</v>
      </c>
      <c r="L178" s="614">
        <v>24000</v>
      </c>
      <c r="M178" s="615">
        <v>0</v>
      </c>
      <c r="N178" s="615">
        <v>0</v>
      </c>
      <c r="O178" s="615">
        <v>0</v>
      </c>
      <c r="P178" s="615">
        <v>0</v>
      </c>
      <c r="Q178" s="615">
        <v>0</v>
      </c>
      <c r="R178" s="615">
        <v>0</v>
      </c>
      <c r="S178" s="615">
        <v>0</v>
      </c>
      <c r="T178" s="615">
        <v>0</v>
      </c>
      <c r="U178" s="615">
        <v>0</v>
      </c>
    </row>
    <row r="179" spans="1:21" s="611" customFormat="1" ht="15" thickBot="1" x14ac:dyDescent="0.35">
      <c r="A179" s="4" t="s">
        <v>3435</v>
      </c>
      <c r="B179" s="610" t="s">
        <v>206</v>
      </c>
      <c r="C179" s="566" t="s">
        <v>179</v>
      </c>
      <c r="D179" s="613">
        <v>25</v>
      </c>
      <c r="E179" s="614">
        <v>12000</v>
      </c>
      <c r="F179" s="614">
        <v>17000</v>
      </c>
      <c r="G179" s="613">
        <v>0</v>
      </c>
      <c r="H179" s="614">
        <v>0</v>
      </c>
      <c r="I179" s="614">
        <v>0</v>
      </c>
      <c r="J179" s="613">
        <v>0</v>
      </c>
      <c r="K179" s="614">
        <v>0</v>
      </c>
      <c r="L179" s="614">
        <v>0</v>
      </c>
      <c r="M179" s="613">
        <v>24</v>
      </c>
      <c r="N179" s="614">
        <v>11000</v>
      </c>
      <c r="O179" s="614">
        <v>14000</v>
      </c>
      <c r="P179" s="613">
        <v>0</v>
      </c>
      <c r="Q179" s="614">
        <v>0</v>
      </c>
      <c r="R179" s="614">
        <v>0</v>
      </c>
      <c r="S179" s="613">
        <v>27</v>
      </c>
      <c r="T179" s="614">
        <v>10000</v>
      </c>
      <c r="U179" s="614">
        <v>15000</v>
      </c>
    </row>
    <row r="180" spans="1:21" s="611" customFormat="1" ht="15" thickBot="1" x14ac:dyDescent="0.35">
      <c r="A180" s="4" t="s">
        <v>3436</v>
      </c>
      <c r="B180" s="610" t="s">
        <v>207</v>
      </c>
      <c r="C180" s="566" t="s">
        <v>179</v>
      </c>
      <c r="D180" s="615">
        <v>0</v>
      </c>
      <c r="E180" s="615">
        <v>0</v>
      </c>
      <c r="F180" s="615">
        <v>0</v>
      </c>
      <c r="G180" s="613">
        <v>40</v>
      </c>
      <c r="H180" s="614">
        <v>35271</v>
      </c>
      <c r="I180" s="614">
        <v>35271</v>
      </c>
      <c r="J180" s="615">
        <v>0</v>
      </c>
      <c r="K180" s="615">
        <v>0</v>
      </c>
      <c r="L180" s="615">
        <v>0</v>
      </c>
      <c r="M180" s="615">
        <v>0</v>
      </c>
      <c r="N180" s="615">
        <v>0</v>
      </c>
      <c r="O180" s="615">
        <v>0</v>
      </c>
      <c r="P180" s="615">
        <v>0</v>
      </c>
      <c r="Q180" s="615">
        <v>0</v>
      </c>
      <c r="R180" s="615">
        <v>0</v>
      </c>
      <c r="S180" s="615">
        <v>0</v>
      </c>
      <c r="T180" s="615">
        <v>0</v>
      </c>
      <c r="U180" s="615">
        <v>0</v>
      </c>
    </row>
    <row r="181" spans="1:21" s="611" customFormat="1" ht="15" thickBot="1" x14ac:dyDescent="0.35">
      <c r="A181" s="4" t="s">
        <v>3437</v>
      </c>
      <c r="B181" s="610" t="s">
        <v>208</v>
      </c>
      <c r="C181" s="566" t="s">
        <v>179</v>
      </c>
      <c r="D181" s="615">
        <v>0</v>
      </c>
      <c r="E181" s="615">
        <v>0</v>
      </c>
      <c r="F181" s="615">
        <v>0</v>
      </c>
      <c r="G181" s="615">
        <v>0</v>
      </c>
      <c r="H181" s="615">
        <v>0</v>
      </c>
      <c r="I181" s="615">
        <v>0</v>
      </c>
      <c r="J181" s="615">
        <v>0</v>
      </c>
      <c r="K181" s="615">
        <v>0</v>
      </c>
      <c r="L181" s="615">
        <v>0</v>
      </c>
      <c r="M181" s="615">
        <v>0</v>
      </c>
      <c r="N181" s="615">
        <v>0</v>
      </c>
      <c r="O181" s="615">
        <v>0</v>
      </c>
      <c r="P181" s="615">
        <v>0</v>
      </c>
      <c r="Q181" s="615">
        <v>0</v>
      </c>
      <c r="R181" s="615">
        <v>0</v>
      </c>
      <c r="S181" s="613">
        <v>28</v>
      </c>
      <c r="T181" s="614">
        <v>11866</v>
      </c>
      <c r="U181" s="614">
        <v>14560</v>
      </c>
    </row>
    <row r="182" spans="1:21" s="611" customFormat="1" ht="15" thickBot="1" x14ac:dyDescent="0.35">
      <c r="A182" s="4" t="s">
        <v>3438</v>
      </c>
      <c r="B182" s="610" t="s">
        <v>209</v>
      </c>
      <c r="C182" s="566" t="s">
        <v>179</v>
      </c>
      <c r="D182" s="615">
        <v>0</v>
      </c>
      <c r="E182" s="615">
        <v>0</v>
      </c>
      <c r="F182" s="615">
        <v>0</v>
      </c>
      <c r="G182" s="615">
        <v>0</v>
      </c>
      <c r="H182" s="615">
        <v>0</v>
      </c>
      <c r="I182" s="615">
        <v>0</v>
      </c>
      <c r="J182" s="615">
        <v>0</v>
      </c>
      <c r="K182" s="615">
        <v>0</v>
      </c>
      <c r="L182" s="615">
        <v>0</v>
      </c>
      <c r="M182" s="615">
        <v>0</v>
      </c>
      <c r="N182" s="615">
        <v>0</v>
      </c>
      <c r="O182" s="615">
        <v>0</v>
      </c>
      <c r="P182" s="613">
        <v>22</v>
      </c>
      <c r="Q182" s="614">
        <v>12699</v>
      </c>
      <c r="R182" s="614">
        <v>14529</v>
      </c>
      <c r="S182" s="613">
        <v>24</v>
      </c>
      <c r="T182" s="614">
        <v>12612</v>
      </c>
      <c r="U182" s="614">
        <v>19478</v>
      </c>
    </row>
    <row r="183" spans="1:21" s="611" customFormat="1" ht="15" thickBot="1" x14ac:dyDescent="0.35">
      <c r="A183" s="4" t="s">
        <v>3439</v>
      </c>
      <c r="B183" s="610" t="s">
        <v>210</v>
      </c>
      <c r="C183" s="566" t="s">
        <v>179</v>
      </c>
      <c r="D183" s="613">
        <v>40</v>
      </c>
      <c r="E183" s="614">
        <v>20800</v>
      </c>
      <c r="F183" s="614">
        <v>29120</v>
      </c>
      <c r="G183" s="615">
        <v>0</v>
      </c>
      <c r="H183" s="615">
        <v>0</v>
      </c>
      <c r="I183" s="615">
        <v>0</v>
      </c>
      <c r="J183" s="615">
        <v>0</v>
      </c>
      <c r="K183" s="615">
        <v>0</v>
      </c>
      <c r="L183" s="615">
        <v>0</v>
      </c>
      <c r="M183" s="615">
        <v>0</v>
      </c>
      <c r="N183" s="615">
        <v>0</v>
      </c>
      <c r="O183" s="615">
        <v>0</v>
      </c>
      <c r="P183" s="615">
        <v>0</v>
      </c>
      <c r="Q183" s="615">
        <v>0</v>
      </c>
      <c r="R183" s="615">
        <v>0</v>
      </c>
      <c r="S183" s="613">
        <v>15</v>
      </c>
      <c r="T183" s="614">
        <v>5000</v>
      </c>
      <c r="U183" s="614">
        <v>8000</v>
      </c>
    </row>
    <row r="184" spans="1:21" s="611" customFormat="1" ht="15" thickBot="1" x14ac:dyDescent="0.35">
      <c r="A184" s="4" t="s">
        <v>3440</v>
      </c>
      <c r="B184" s="610" t="s">
        <v>211</v>
      </c>
      <c r="C184" s="566" t="s">
        <v>179</v>
      </c>
      <c r="D184" s="615">
        <v>0</v>
      </c>
      <c r="E184" s="615">
        <v>0</v>
      </c>
      <c r="F184" s="615">
        <v>0</v>
      </c>
      <c r="G184" s="615">
        <v>0</v>
      </c>
      <c r="H184" s="615">
        <v>0</v>
      </c>
      <c r="I184" s="615">
        <v>0</v>
      </c>
      <c r="J184" s="615">
        <v>0</v>
      </c>
      <c r="K184" s="615">
        <v>0</v>
      </c>
      <c r="L184" s="615">
        <v>0</v>
      </c>
      <c r="M184" s="615">
        <v>0</v>
      </c>
      <c r="N184" s="615">
        <v>0</v>
      </c>
      <c r="O184" s="615">
        <v>0</v>
      </c>
      <c r="P184" s="615">
        <v>0</v>
      </c>
      <c r="Q184" s="615">
        <v>0</v>
      </c>
      <c r="R184" s="615">
        <v>0</v>
      </c>
      <c r="S184" s="613">
        <v>44</v>
      </c>
      <c r="T184" s="614">
        <v>18380</v>
      </c>
      <c r="U184" s="614">
        <v>18380</v>
      </c>
    </row>
    <row r="185" spans="1:21" s="611" customFormat="1" ht="15" thickBot="1" x14ac:dyDescent="0.35">
      <c r="A185" s="4" t="s">
        <v>3441</v>
      </c>
      <c r="B185" s="610" t="s">
        <v>212</v>
      </c>
      <c r="C185" s="566" t="s">
        <v>179</v>
      </c>
      <c r="D185" s="615">
        <v>0</v>
      </c>
      <c r="E185" s="615">
        <v>0</v>
      </c>
      <c r="F185" s="615">
        <v>0</v>
      </c>
      <c r="G185" s="615">
        <v>0</v>
      </c>
      <c r="H185" s="615">
        <v>0</v>
      </c>
      <c r="I185" s="615">
        <v>0</v>
      </c>
      <c r="J185" s="615">
        <v>0</v>
      </c>
      <c r="K185" s="615">
        <v>0</v>
      </c>
      <c r="L185" s="615">
        <v>0</v>
      </c>
      <c r="M185" s="615">
        <v>0</v>
      </c>
      <c r="N185" s="615">
        <v>0</v>
      </c>
      <c r="O185" s="615">
        <v>0</v>
      </c>
      <c r="P185" s="615">
        <v>0</v>
      </c>
      <c r="Q185" s="615">
        <v>0</v>
      </c>
      <c r="R185" s="615">
        <v>0</v>
      </c>
      <c r="S185" s="613">
        <v>46</v>
      </c>
      <c r="T185" s="614">
        <v>23682</v>
      </c>
      <c r="U185" s="614">
        <v>30798</v>
      </c>
    </row>
    <row r="186" spans="1:21" s="611" customFormat="1" ht="15" thickBot="1" x14ac:dyDescent="0.35">
      <c r="A186" s="4" t="s">
        <v>3442</v>
      </c>
      <c r="B186" s="610" t="s">
        <v>213</v>
      </c>
      <c r="C186" s="566" t="s">
        <v>179</v>
      </c>
      <c r="D186" s="615">
        <v>0</v>
      </c>
      <c r="E186" s="615">
        <v>0</v>
      </c>
      <c r="F186" s="615">
        <v>0</v>
      </c>
      <c r="G186" s="615">
        <v>0</v>
      </c>
      <c r="H186" s="615">
        <v>0</v>
      </c>
      <c r="I186" s="615">
        <v>0</v>
      </c>
      <c r="J186" s="613">
        <v>40</v>
      </c>
      <c r="K186" s="614">
        <v>36875</v>
      </c>
      <c r="L186" s="614">
        <v>45198</v>
      </c>
      <c r="M186" s="613">
        <v>15</v>
      </c>
      <c r="N186" s="614">
        <v>32718</v>
      </c>
      <c r="O186" s="614">
        <v>41038</v>
      </c>
      <c r="P186" s="613">
        <v>24</v>
      </c>
      <c r="Q186" s="614">
        <v>27500</v>
      </c>
      <c r="R186" s="614">
        <v>38550</v>
      </c>
      <c r="S186" s="613">
        <v>29</v>
      </c>
      <c r="T186" s="614">
        <v>20280</v>
      </c>
      <c r="U186" s="614">
        <v>28080</v>
      </c>
    </row>
    <row r="187" spans="1:21" s="611" customFormat="1" ht="15" thickBot="1" x14ac:dyDescent="0.35">
      <c r="A187" s="4" t="s">
        <v>3443</v>
      </c>
      <c r="B187" s="610" t="s">
        <v>214</v>
      </c>
      <c r="C187" s="566" t="s">
        <v>179</v>
      </c>
      <c r="D187" s="615">
        <v>0</v>
      </c>
      <c r="E187" s="615">
        <v>0</v>
      </c>
      <c r="F187" s="615">
        <v>0</v>
      </c>
      <c r="G187" s="615">
        <v>0</v>
      </c>
      <c r="H187" s="615">
        <v>0</v>
      </c>
      <c r="I187" s="615">
        <v>0</v>
      </c>
      <c r="J187" s="615">
        <v>0</v>
      </c>
      <c r="K187" s="615">
        <v>0</v>
      </c>
      <c r="L187" s="615">
        <v>0</v>
      </c>
      <c r="M187" s="615">
        <v>0</v>
      </c>
      <c r="N187" s="615">
        <v>0</v>
      </c>
      <c r="O187" s="615">
        <v>0</v>
      </c>
      <c r="P187" s="613">
        <v>32</v>
      </c>
      <c r="Q187" s="614">
        <v>22696</v>
      </c>
      <c r="R187" s="614">
        <v>25543</v>
      </c>
      <c r="S187" s="613">
        <v>40</v>
      </c>
      <c r="T187" s="614">
        <v>32343</v>
      </c>
      <c r="U187" s="614">
        <v>36519</v>
      </c>
    </row>
    <row r="188" spans="1:21" s="611" customFormat="1" ht="15" thickBot="1" x14ac:dyDescent="0.35">
      <c r="A188" s="4" t="s">
        <v>3444</v>
      </c>
      <c r="B188" s="610" t="s">
        <v>215</v>
      </c>
      <c r="C188" s="566" t="s">
        <v>179</v>
      </c>
      <c r="D188" s="615">
        <v>0</v>
      </c>
      <c r="E188" s="615">
        <v>0</v>
      </c>
      <c r="F188" s="615">
        <v>0</v>
      </c>
      <c r="G188" s="615">
        <v>0</v>
      </c>
      <c r="H188" s="615">
        <v>0</v>
      </c>
      <c r="I188" s="615">
        <v>0</v>
      </c>
      <c r="J188" s="613">
        <v>32</v>
      </c>
      <c r="K188" s="614">
        <v>25000</v>
      </c>
      <c r="L188" s="614">
        <v>30000</v>
      </c>
      <c r="M188" s="615">
        <v>0</v>
      </c>
      <c r="N188" s="615">
        <v>0</v>
      </c>
      <c r="O188" s="615">
        <v>0</v>
      </c>
      <c r="P188" s="615">
        <v>0</v>
      </c>
      <c r="Q188" s="615">
        <v>0</v>
      </c>
      <c r="R188" s="615">
        <v>0</v>
      </c>
      <c r="S188" s="613">
        <v>20</v>
      </c>
      <c r="T188" s="614">
        <v>9000</v>
      </c>
      <c r="U188" s="614">
        <v>24000</v>
      </c>
    </row>
    <row r="189" spans="1:21" s="611" customFormat="1" ht="15" thickBot="1" x14ac:dyDescent="0.35">
      <c r="A189" s="4" t="s">
        <v>3445</v>
      </c>
      <c r="B189" s="610" t="s">
        <v>218</v>
      </c>
      <c r="C189" s="566" t="s">
        <v>179</v>
      </c>
      <c r="D189" s="613">
        <v>40</v>
      </c>
      <c r="E189" s="614">
        <v>16000</v>
      </c>
      <c r="F189" s="614">
        <v>34000</v>
      </c>
      <c r="G189" s="615">
        <v>0</v>
      </c>
      <c r="H189" s="615">
        <v>0</v>
      </c>
      <c r="I189" s="615">
        <v>0</v>
      </c>
      <c r="J189" s="615">
        <v>0</v>
      </c>
      <c r="K189" s="615">
        <v>0</v>
      </c>
      <c r="L189" s="615">
        <v>0</v>
      </c>
      <c r="M189" s="615">
        <v>0</v>
      </c>
      <c r="N189" s="615">
        <v>0</v>
      </c>
      <c r="O189" s="615">
        <v>0</v>
      </c>
      <c r="P189" s="615">
        <v>0</v>
      </c>
      <c r="Q189" s="615">
        <v>0</v>
      </c>
      <c r="R189" s="615">
        <v>0</v>
      </c>
      <c r="S189" s="613">
        <v>19</v>
      </c>
      <c r="T189" s="614">
        <v>8000</v>
      </c>
      <c r="U189" s="614">
        <v>16000</v>
      </c>
    </row>
    <row r="190" spans="1:21" s="611" customFormat="1" ht="15" thickBot="1" x14ac:dyDescent="0.35">
      <c r="A190" s="4" t="s">
        <v>3446</v>
      </c>
      <c r="B190" s="610" t="s">
        <v>219</v>
      </c>
      <c r="C190" s="566" t="s">
        <v>179</v>
      </c>
      <c r="D190" s="613">
        <v>30</v>
      </c>
      <c r="E190" s="614">
        <v>19000</v>
      </c>
      <c r="F190" s="614">
        <v>24000</v>
      </c>
      <c r="G190" s="613">
        <v>1</v>
      </c>
      <c r="H190" s="614">
        <v>100</v>
      </c>
      <c r="I190" s="614">
        <v>100</v>
      </c>
      <c r="J190" s="613">
        <v>1</v>
      </c>
      <c r="K190" s="614">
        <v>100</v>
      </c>
      <c r="L190" s="614">
        <v>100</v>
      </c>
      <c r="M190" s="613">
        <v>1</v>
      </c>
      <c r="N190" s="614">
        <v>100</v>
      </c>
      <c r="O190" s="614">
        <v>100</v>
      </c>
      <c r="P190" s="613">
        <v>1</v>
      </c>
      <c r="Q190" s="614">
        <v>100</v>
      </c>
      <c r="R190" s="614">
        <v>100</v>
      </c>
      <c r="S190" s="613">
        <v>12</v>
      </c>
      <c r="T190" s="614">
        <v>8200</v>
      </c>
      <c r="U190" s="614">
        <v>14400</v>
      </c>
    </row>
    <row r="191" spans="1:21" s="611" customFormat="1" ht="15" thickBot="1" x14ac:dyDescent="0.35">
      <c r="A191" s="4" t="s">
        <v>3447</v>
      </c>
      <c r="B191" s="610" t="s">
        <v>220</v>
      </c>
      <c r="C191" s="566" t="s">
        <v>179</v>
      </c>
      <c r="D191" s="613">
        <v>32</v>
      </c>
      <c r="E191" s="614">
        <v>18720</v>
      </c>
      <c r="F191" s="614">
        <v>29020</v>
      </c>
      <c r="G191" s="613">
        <v>30</v>
      </c>
      <c r="H191" s="614">
        <v>17160</v>
      </c>
      <c r="I191" s="614">
        <v>20451</v>
      </c>
      <c r="J191" s="615">
        <v>0</v>
      </c>
      <c r="K191" s="615">
        <v>0</v>
      </c>
      <c r="L191" s="615">
        <v>0</v>
      </c>
      <c r="M191" s="615">
        <v>0</v>
      </c>
      <c r="N191" s="615">
        <v>0</v>
      </c>
      <c r="O191" s="615">
        <v>0</v>
      </c>
      <c r="P191" s="615">
        <v>0</v>
      </c>
      <c r="Q191" s="615">
        <v>0</v>
      </c>
      <c r="R191" s="615">
        <v>0</v>
      </c>
      <c r="S191" s="613">
        <v>15</v>
      </c>
      <c r="T191" s="614">
        <v>7215</v>
      </c>
      <c r="U191" s="614">
        <v>9594</v>
      </c>
    </row>
    <row r="192" spans="1:21" s="611" customFormat="1" ht="15" thickBot="1" x14ac:dyDescent="0.35">
      <c r="A192" s="4" t="s">
        <v>3448</v>
      </c>
      <c r="B192" s="610" t="s">
        <v>221</v>
      </c>
      <c r="C192" s="566" t="s">
        <v>179</v>
      </c>
      <c r="D192" s="615">
        <v>0</v>
      </c>
      <c r="E192" s="615">
        <v>0</v>
      </c>
      <c r="F192" s="615">
        <v>0</v>
      </c>
      <c r="G192" s="615">
        <v>0</v>
      </c>
      <c r="H192" s="615">
        <v>0</v>
      </c>
      <c r="I192" s="615">
        <v>0</v>
      </c>
      <c r="J192" s="613">
        <v>26</v>
      </c>
      <c r="K192" s="614">
        <v>14358</v>
      </c>
      <c r="L192" s="614">
        <v>16224</v>
      </c>
      <c r="M192" s="615">
        <v>0</v>
      </c>
      <c r="N192" s="615">
        <v>0</v>
      </c>
      <c r="O192" s="615">
        <v>0</v>
      </c>
      <c r="P192" s="615">
        <v>0</v>
      </c>
      <c r="Q192" s="615">
        <v>0</v>
      </c>
      <c r="R192" s="615">
        <v>0</v>
      </c>
      <c r="S192" s="613">
        <v>20</v>
      </c>
      <c r="T192" s="614">
        <v>10816</v>
      </c>
      <c r="U192" s="614">
        <v>10816</v>
      </c>
    </row>
    <row r="193" spans="1:21" s="611" customFormat="1" ht="15" thickBot="1" x14ac:dyDescent="0.35">
      <c r="A193" s="4" t="s">
        <v>3449</v>
      </c>
      <c r="B193" s="610" t="s">
        <v>222</v>
      </c>
      <c r="C193" s="566" t="s">
        <v>179</v>
      </c>
      <c r="D193" s="613">
        <v>20</v>
      </c>
      <c r="E193" s="614">
        <v>10920</v>
      </c>
      <c r="F193" s="614">
        <v>10920</v>
      </c>
      <c r="G193" s="615">
        <v>0</v>
      </c>
      <c r="H193" s="615">
        <v>0</v>
      </c>
      <c r="I193" s="615">
        <v>0</v>
      </c>
      <c r="J193" s="615">
        <v>0</v>
      </c>
      <c r="K193" s="615">
        <v>0</v>
      </c>
      <c r="L193" s="615">
        <v>0</v>
      </c>
      <c r="M193" s="615">
        <v>0</v>
      </c>
      <c r="N193" s="615">
        <v>0</v>
      </c>
      <c r="O193" s="615">
        <v>0</v>
      </c>
      <c r="P193" s="615">
        <v>0</v>
      </c>
      <c r="Q193" s="615">
        <v>0</v>
      </c>
      <c r="R193" s="615">
        <v>0</v>
      </c>
      <c r="S193" s="613">
        <v>12</v>
      </c>
      <c r="T193" s="614">
        <v>4500</v>
      </c>
      <c r="U193" s="614">
        <v>4500</v>
      </c>
    </row>
    <row r="194" spans="1:21" s="611" customFormat="1" ht="15" thickBot="1" x14ac:dyDescent="0.35">
      <c r="A194" s="4" t="s">
        <v>3450</v>
      </c>
      <c r="B194" s="610" t="s">
        <v>223</v>
      </c>
      <c r="C194" s="566" t="s">
        <v>179</v>
      </c>
      <c r="D194" s="615">
        <v>0</v>
      </c>
      <c r="E194" s="615">
        <v>0</v>
      </c>
      <c r="F194" s="615">
        <v>0</v>
      </c>
      <c r="G194" s="613">
        <v>37</v>
      </c>
      <c r="H194" s="614">
        <v>31470</v>
      </c>
      <c r="I194" s="614">
        <v>41147</v>
      </c>
      <c r="J194" s="615">
        <v>0</v>
      </c>
      <c r="K194" s="615">
        <v>0</v>
      </c>
      <c r="L194" s="615">
        <v>0</v>
      </c>
      <c r="M194" s="615">
        <v>0</v>
      </c>
      <c r="N194" s="615">
        <v>0</v>
      </c>
      <c r="O194" s="615">
        <v>0</v>
      </c>
      <c r="P194" s="613">
        <v>37</v>
      </c>
      <c r="Q194" s="614">
        <v>31470</v>
      </c>
      <c r="R194" s="614">
        <v>41147</v>
      </c>
      <c r="S194" s="613">
        <v>17</v>
      </c>
      <c r="T194" s="615">
        <v>0</v>
      </c>
      <c r="U194" s="615">
        <v>0</v>
      </c>
    </row>
    <row r="195" spans="1:21" s="611" customFormat="1" ht="15" thickBot="1" x14ac:dyDescent="0.35">
      <c r="A195" s="4" t="s">
        <v>3451</v>
      </c>
      <c r="B195" s="610" t="s">
        <v>224</v>
      </c>
      <c r="C195" s="566" t="s">
        <v>179</v>
      </c>
      <c r="D195" s="615">
        <v>0</v>
      </c>
      <c r="E195" s="615">
        <v>0</v>
      </c>
      <c r="F195" s="615">
        <v>0</v>
      </c>
      <c r="G195" s="615">
        <v>0</v>
      </c>
      <c r="H195" s="615">
        <v>0</v>
      </c>
      <c r="I195" s="615">
        <v>0</v>
      </c>
      <c r="J195" s="615">
        <v>0</v>
      </c>
      <c r="K195" s="615">
        <v>0</v>
      </c>
      <c r="L195" s="615">
        <v>0</v>
      </c>
      <c r="M195" s="613">
        <v>20</v>
      </c>
      <c r="N195" s="614">
        <v>6712</v>
      </c>
      <c r="O195" s="614">
        <v>9984</v>
      </c>
      <c r="P195" s="615">
        <v>0</v>
      </c>
      <c r="Q195" s="615">
        <v>0</v>
      </c>
      <c r="R195" s="615">
        <v>0</v>
      </c>
      <c r="S195" s="615">
        <v>0</v>
      </c>
      <c r="T195" s="615">
        <v>0</v>
      </c>
      <c r="U195" s="615">
        <v>0</v>
      </c>
    </row>
    <row r="196" spans="1:21" s="611" customFormat="1" ht="15" thickBot="1" x14ac:dyDescent="0.35">
      <c r="A196" s="4" t="s">
        <v>3452</v>
      </c>
      <c r="B196" s="610" t="s">
        <v>225</v>
      </c>
      <c r="C196" s="566" t="s">
        <v>179</v>
      </c>
      <c r="D196" s="615">
        <v>0</v>
      </c>
      <c r="E196" s="615">
        <v>0</v>
      </c>
      <c r="F196" s="615">
        <v>0</v>
      </c>
      <c r="G196" s="613">
        <v>35</v>
      </c>
      <c r="H196" s="614">
        <v>37792</v>
      </c>
      <c r="I196" s="614">
        <v>37792</v>
      </c>
      <c r="J196" s="613">
        <v>32</v>
      </c>
      <c r="K196" s="614">
        <v>25506</v>
      </c>
      <c r="L196" s="614">
        <v>25506</v>
      </c>
      <c r="M196" s="613">
        <v>7</v>
      </c>
      <c r="N196" s="614">
        <v>4995</v>
      </c>
      <c r="O196" s="614">
        <v>4995</v>
      </c>
      <c r="P196" s="615">
        <v>0</v>
      </c>
      <c r="Q196" s="615">
        <v>0</v>
      </c>
      <c r="R196" s="615">
        <v>0</v>
      </c>
      <c r="S196" s="613">
        <v>23</v>
      </c>
      <c r="T196" s="614">
        <v>2309</v>
      </c>
      <c r="U196" s="614">
        <v>31665</v>
      </c>
    </row>
    <row r="197" spans="1:21" s="611" customFormat="1" ht="15" thickBot="1" x14ac:dyDescent="0.35">
      <c r="A197" s="4" t="s">
        <v>3453</v>
      </c>
      <c r="B197" s="610" t="s">
        <v>226</v>
      </c>
      <c r="C197" s="566" t="s">
        <v>179</v>
      </c>
      <c r="D197" s="615">
        <v>0</v>
      </c>
      <c r="E197" s="615">
        <v>0</v>
      </c>
      <c r="F197" s="615">
        <v>0</v>
      </c>
      <c r="G197" s="615">
        <v>0</v>
      </c>
      <c r="H197" s="615">
        <v>0</v>
      </c>
      <c r="I197" s="615">
        <v>0</v>
      </c>
      <c r="J197" s="613">
        <v>26</v>
      </c>
      <c r="K197" s="614">
        <v>13520</v>
      </c>
      <c r="L197" s="614">
        <v>16224</v>
      </c>
      <c r="M197" s="613">
        <v>10</v>
      </c>
      <c r="N197" s="614">
        <v>5200</v>
      </c>
      <c r="O197" s="614">
        <v>7535</v>
      </c>
      <c r="P197" s="613">
        <v>0</v>
      </c>
      <c r="Q197" s="614">
        <v>0</v>
      </c>
      <c r="R197" s="614">
        <v>0</v>
      </c>
      <c r="S197" s="613">
        <v>12</v>
      </c>
      <c r="T197" s="614">
        <v>4593</v>
      </c>
      <c r="U197" s="614">
        <v>4593</v>
      </c>
    </row>
    <row r="198" spans="1:21" s="611" customFormat="1" ht="15" thickBot="1" x14ac:dyDescent="0.35">
      <c r="A198" s="4" t="s">
        <v>3454</v>
      </c>
      <c r="B198" s="610" t="s">
        <v>227</v>
      </c>
      <c r="C198" s="566" t="s">
        <v>179</v>
      </c>
      <c r="D198" s="613">
        <v>40</v>
      </c>
      <c r="E198" s="614">
        <v>20800</v>
      </c>
      <c r="F198" s="614">
        <v>35500</v>
      </c>
      <c r="G198" s="615">
        <v>0</v>
      </c>
      <c r="H198" s="615">
        <v>0</v>
      </c>
      <c r="I198" s="615">
        <v>0</v>
      </c>
      <c r="J198" s="615">
        <v>0</v>
      </c>
      <c r="K198" s="615">
        <v>0</v>
      </c>
      <c r="L198" s="615">
        <v>0</v>
      </c>
      <c r="M198" s="613">
        <v>20</v>
      </c>
      <c r="N198" s="614">
        <v>8320</v>
      </c>
      <c r="O198" s="614">
        <v>10000</v>
      </c>
      <c r="P198" s="613">
        <v>40</v>
      </c>
      <c r="Q198" s="614">
        <v>23000</v>
      </c>
      <c r="R198" s="614">
        <v>32000</v>
      </c>
      <c r="S198" s="615">
        <v>0</v>
      </c>
      <c r="T198" s="615">
        <v>0</v>
      </c>
      <c r="U198" s="615">
        <v>0</v>
      </c>
    </row>
    <row r="199" spans="1:21" s="611" customFormat="1" ht="15" thickBot="1" x14ac:dyDescent="0.35">
      <c r="A199" s="4" t="s">
        <v>3455</v>
      </c>
      <c r="B199" s="610" t="s">
        <v>228</v>
      </c>
      <c r="C199" s="566" t="s">
        <v>179</v>
      </c>
      <c r="D199" s="613">
        <v>40</v>
      </c>
      <c r="E199" s="614">
        <v>25000</v>
      </c>
      <c r="F199" s="614">
        <v>30000</v>
      </c>
      <c r="G199" s="615">
        <v>0</v>
      </c>
      <c r="H199" s="615">
        <v>0</v>
      </c>
      <c r="I199" s="615">
        <v>0</v>
      </c>
      <c r="J199" s="615">
        <v>0</v>
      </c>
      <c r="K199" s="615">
        <v>0</v>
      </c>
      <c r="L199" s="615">
        <v>0</v>
      </c>
      <c r="M199" s="615">
        <v>0</v>
      </c>
      <c r="N199" s="615">
        <v>0</v>
      </c>
      <c r="O199" s="615">
        <v>0</v>
      </c>
      <c r="P199" s="615">
        <v>0</v>
      </c>
      <c r="Q199" s="615">
        <v>0</v>
      </c>
      <c r="R199" s="615">
        <v>0</v>
      </c>
      <c r="S199" s="613">
        <v>40</v>
      </c>
      <c r="T199" s="614">
        <v>20000</v>
      </c>
      <c r="U199" s="614">
        <v>28000</v>
      </c>
    </row>
    <row r="200" spans="1:21" s="611" customFormat="1" ht="15" thickBot="1" x14ac:dyDescent="0.35">
      <c r="A200" s="4" t="s">
        <v>3456</v>
      </c>
      <c r="B200" s="610" t="s">
        <v>229</v>
      </c>
      <c r="C200" s="566" t="s">
        <v>179</v>
      </c>
      <c r="D200" s="613">
        <v>36</v>
      </c>
      <c r="E200" s="614">
        <v>49920</v>
      </c>
      <c r="F200" s="614">
        <v>49920</v>
      </c>
      <c r="G200" s="613">
        <v>32</v>
      </c>
      <c r="H200" s="614">
        <v>33280</v>
      </c>
      <c r="I200" s="614">
        <v>39520</v>
      </c>
      <c r="J200" s="613">
        <v>32</v>
      </c>
      <c r="K200" s="614">
        <v>37440</v>
      </c>
      <c r="L200" s="614">
        <v>49920</v>
      </c>
      <c r="M200" s="615">
        <v>0</v>
      </c>
      <c r="N200" s="615">
        <v>0</v>
      </c>
      <c r="O200" s="615">
        <v>0</v>
      </c>
      <c r="P200" s="615">
        <v>0</v>
      </c>
      <c r="Q200" s="615">
        <v>0</v>
      </c>
      <c r="R200" s="615">
        <v>0</v>
      </c>
      <c r="S200" s="613">
        <v>22</v>
      </c>
      <c r="T200" s="614">
        <v>17160</v>
      </c>
      <c r="U200" s="614">
        <v>29120</v>
      </c>
    </row>
    <row r="201" spans="1:21" s="611" customFormat="1" ht="15" thickBot="1" x14ac:dyDescent="0.35">
      <c r="A201" s="4" t="s">
        <v>3457</v>
      </c>
      <c r="B201" s="610" t="s">
        <v>230</v>
      </c>
      <c r="C201" s="566" t="s">
        <v>179</v>
      </c>
      <c r="D201" s="613">
        <v>36</v>
      </c>
      <c r="E201" s="614">
        <v>20000</v>
      </c>
      <c r="F201" s="614">
        <v>35000</v>
      </c>
      <c r="G201" s="615">
        <v>0</v>
      </c>
      <c r="H201" s="615">
        <v>0</v>
      </c>
      <c r="I201" s="615">
        <v>0</v>
      </c>
      <c r="J201" s="613">
        <v>36</v>
      </c>
      <c r="K201" s="614">
        <v>18000</v>
      </c>
      <c r="L201" s="614">
        <v>25000</v>
      </c>
      <c r="M201" s="613">
        <v>25</v>
      </c>
      <c r="N201" s="614">
        <v>10000</v>
      </c>
      <c r="O201" s="614">
        <v>18000</v>
      </c>
      <c r="P201" s="615">
        <v>0</v>
      </c>
      <c r="Q201" s="615">
        <v>0</v>
      </c>
      <c r="R201" s="615">
        <v>0</v>
      </c>
      <c r="S201" s="613">
        <v>20</v>
      </c>
      <c r="T201" s="614">
        <v>5000</v>
      </c>
      <c r="U201" s="614">
        <v>10000</v>
      </c>
    </row>
    <row r="202" spans="1:21" s="611" customFormat="1" ht="15" thickBot="1" x14ac:dyDescent="0.35">
      <c r="A202" s="4" t="s">
        <v>3458</v>
      </c>
      <c r="B202" s="610" t="s">
        <v>231</v>
      </c>
      <c r="C202" s="566" t="s">
        <v>179</v>
      </c>
      <c r="D202" s="613">
        <v>26</v>
      </c>
      <c r="E202" s="614">
        <v>12565</v>
      </c>
      <c r="F202" s="614">
        <v>14000</v>
      </c>
      <c r="G202" s="615">
        <v>0</v>
      </c>
      <c r="H202" s="615">
        <v>0</v>
      </c>
      <c r="I202" s="615">
        <v>0</v>
      </c>
      <c r="J202" s="615">
        <v>0</v>
      </c>
      <c r="K202" s="615">
        <v>0</v>
      </c>
      <c r="L202" s="615">
        <v>0</v>
      </c>
      <c r="M202" s="615">
        <v>0</v>
      </c>
      <c r="N202" s="615">
        <v>0</v>
      </c>
      <c r="O202" s="615">
        <v>0</v>
      </c>
      <c r="P202" s="615">
        <v>0</v>
      </c>
      <c r="Q202" s="615">
        <v>0</v>
      </c>
      <c r="R202" s="615">
        <v>0</v>
      </c>
      <c r="S202" s="613">
        <v>18</v>
      </c>
      <c r="T202" s="614">
        <v>7696</v>
      </c>
      <c r="U202" s="614">
        <v>10595</v>
      </c>
    </row>
    <row r="203" spans="1:21" s="611" customFormat="1" ht="15" thickBot="1" x14ac:dyDescent="0.35">
      <c r="A203" s="4" t="s">
        <v>3459</v>
      </c>
      <c r="B203" s="610" t="s">
        <v>232</v>
      </c>
      <c r="C203" s="566" t="s">
        <v>179</v>
      </c>
      <c r="D203" s="613">
        <v>32</v>
      </c>
      <c r="E203" s="614">
        <v>26000</v>
      </c>
      <c r="F203" s="614">
        <v>34000</v>
      </c>
      <c r="G203" s="615">
        <v>0</v>
      </c>
      <c r="H203" s="615">
        <v>0</v>
      </c>
      <c r="I203" s="615">
        <v>0</v>
      </c>
      <c r="J203" s="613">
        <v>32</v>
      </c>
      <c r="K203" s="614">
        <v>23700</v>
      </c>
      <c r="L203" s="614">
        <v>26174</v>
      </c>
      <c r="M203" s="613">
        <v>26</v>
      </c>
      <c r="N203" s="614">
        <v>16220</v>
      </c>
      <c r="O203" s="614">
        <v>17427</v>
      </c>
      <c r="P203" s="615">
        <v>0</v>
      </c>
      <c r="Q203" s="615">
        <v>0</v>
      </c>
      <c r="R203" s="615">
        <v>0</v>
      </c>
      <c r="S203" s="613">
        <v>15</v>
      </c>
      <c r="T203" s="614">
        <v>4420</v>
      </c>
      <c r="U203" s="614">
        <v>9380</v>
      </c>
    </row>
    <row r="204" spans="1:21" s="611" customFormat="1" ht="15" thickBot="1" x14ac:dyDescent="0.35">
      <c r="A204" s="4" t="s">
        <v>3460</v>
      </c>
      <c r="B204" s="610" t="s">
        <v>233</v>
      </c>
      <c r="C204" s="566" t="s">
        <v>179</v>
      </c>
      <c r="D204" s="613">
        <v>0</v>
      </c>
      <c r="E204" s="614">
        <v>0</v>
      </c>
      <c r="F204" s="614">
        <v>0</v>
      </c>
      <c r="G204" s="613">
        <v>40</v>
      </c>
      <c r="H204" s="614">
        <v>30000</v>
      </c>
      <c r="I204" s="614">
        <v>36000</v>
      </c>
      <c r="J204" s="613">
        <v>0</v>
      </c>
      <c r="K204" s="614">
        <v>0</v>
      </c>
      <c r="L204" s="614">
        <v>0</v>
      </c>
      <c r="M204" s="613">
        <v>0</v>
      </c>
      <c r="N204" s="614">
        <v>0</v>
      </c>
      <c r="O204" s="614">
        <v>0</v>
      </c>
      <c r="P204" s="613">
        <v>40</v>
      </c>
      <c r="Q204" s="614">
        <v>30000</v>
      </c>
      <c r="R204" s="614">
        <v>36000</v>
      </c>
      <c r="S204" s="613">
        <v>20</v>
      </c>
      <c r="T204" s="614">
        <v>10400</v>
      </c>
      <c r="U204" s="614">
        <v>12480</v>
      </c>
    </row>
    <row r="205" spans="1:21" s="611" customFormat="1" ht="15" thickBot="1" x14ac:dyDescent="0.35">
      <c r="A205" s="4" t="s">
        <v>3461</v>
      </c>
      <c r="B205" s="610" t="s">
        <v>234</v>
      </c>
      <c r="C205" s="566" t="s">
        <v>179</v>
      </c>
      <c r="D205" s="615">
        <v>0</v>
      </c>
      <c r="E205" s="615">
        <v>0</v>
      </c>
      <c r="F205" s="615">
        <v>0</v>
      </c>
      <c r="G205" s="615">
        <v>0</v>
      </c>
      <c r="H205" s="615">
        <v>0</v>
      </c>
      <c r="I205" s="615">
        <v>0</v>
      </c>
      <c r="J205" s="613">
        <v>25</v>
      </c>
      <c r="K205" s="614">
        <v>10555</v>
      </c>
      <c r="L205" s="614">
        <v>12031</v>
      </c>
      <c r="M205" s="613">
        <v>20</v>
      </c>
      <c r="N205" s="614">
        <v>9567</v>
      </c>
      <c r="O205" s="614">
        <v>12072</v>
      </c>
      <c r="P205" s="615">
        <v>0</v>
      </c>
      <c r="Q205" s="615">
        <v>0</v>
      </c>
      <c r="R205" s="615">
        <v>0</v>
      </c>
      <c r="S205" s="613">
        <v>27</v>
      </c>
      <c r="T205" s="614">
        <v>16505</v>
      </c>
      <c r="U205" s="614">
        <v>17143</v>
      </c>
    </row>
    <row r="206" spans="1:21" s="611" customFormat="1" ht="15" thickBot="1" x14ac:dyDescent="0.35">
      <c r="A206" s="4" t="s">
        <v>3462</v>
      </c>
      <c r="B206" s="610" t="s">
        <v>235</v>
      </c>
      <c r="C206" s="566" t="s">
        <v>179</v>
      </c>
      <c r="D206" s="613">
        <v>35</v>
      </c>
      <c r="E206" s="614">
        <v>22204</v>
      </c>
      <c r="F206" s="614">
        <v>26010</v>
      </c>
      <c r="G206" s="615">
        <v>0</v>
      </c>
      <c r="H206" s="615">
        <v>0</v>
      </c>
      <c r="I206" s="615">
        <v>0</v>
      </c>
      <c r="J206" s="615">
        <v>0</v>
      </c>
      <c r="K206" s="615">
        <v>0</v>
      </c>
      <c r="L206" s="615">
        <v>0</v>
      </c>
      <c r="M206" s="613">
        <v>16</v>
      </c>
      <c r="N206" s="614">
        <v>8828</v>
      </c>
      <c r="O206" s="614">
        <v>22621</v>
      </c>
      <c r="P206" s="615">
        <v>0</v>
      </c>
      <c r="Q206" s="615">
        <v>0</v>
      </c>
      <c r="R206" s="615">
        <v>0</v>
      </c>
      <c r="S206" s="613">
        <v>28</v>
      </c>
      <c r="T206" s="614">
        <v>14851</v>
      </c>
      <c r="U206" s="614">
        <v>21746</v>
      </c>
    </row>
    <row r="207" spans="1:21" s="611" customFormat="1" ht="15" thickBot="1" x14ac:dyDescent="0.35">
      <c r="A207" s="4" t="s">
        <v>3463</v>
      </c>
      <c r="B207" s="610" t="s">
        <v>236</v>
      </c>
      <c r="C207" s="566" t="s">
        <v>179</v>
      </c>
      <c r="D207" s="615">
        <v>0</v>
      </c>
      <c r="E207" s="615">
        <v>0</v>
      </c>
      <c r="F207" s="615">
        <v>0</v>
      </c>
      <c r="G207" s="615">
        <v>0</v>
      </c>
      <c r="H207" s="615">
        <v>0</v>
      </c>
      <c r="I207" s="615">
        <v>0</v>
      </c>
      <c r="J207" s="613">
        <v>20</v>
      </c>
      <c r="K207" s="614">
        <v>10000</v>
      </c>
      <c r="L207" s="614">
        <v>15000</v>
      </c>
      <c r="M207" s="613">
        <v>20</v>
      </c>
      <c r="N207" s="614">
        <v>5000</v>
      </c>
      <c r="O207" s="614">
        <v>10000</v>
      </c>
      <c r="P207" s="613">
        <v>25</v>
      </c>
      <c r="Q207" s="614">
        <v>12000</v>
      </c>
      <c r="R207" s="614">
        <v>15000</v>
      </c>
      <c r="S207" s="613">
        <v>10</v>
      </c>
      <c r="T207" s="614">
        <v>35000</v>
      </c>
      <c r="U207" s="614">
        <v>4000</v>
      </c>
    </row>
    <row r="208" spans="1:21" s="611" customFormat="1" ht="15" thickBot="1" x14ac:dyDescent="0.35">
      <c r="A208" s="4" t="s">
        <v>3464</v>
      </c>
      <c r="B208" s="610" t="s">
        <v>237</v>
      </c>
      <c r="C208" s="566" t="s">
        <v>179</v>
      </c>
      <c r="D208" s="613">
        <v>0</v>
      </c>
      <c r="E208" s="614">
        <v>100</v>
      </c>
      <c r="F208" s="614">
        <v>100</v>
      </c>
      <c r="G208" s="613">
        <v>0</v>
      </c>
      <c r="H208" s="614">
        <v>13000</v>
      </c>
      <c r="I208" s="614">
        <v>18000</v>
      </c>
      <c r="J208" s="613">
        <v>37</v>
      </c>
      <c r="K208" s="614">
        <v>22000</v>
      </c>
      <c r="L208" s="614">
        <v>34500</v>
      </c>
      <c r="M208" s="613">
        <v>24</v>
      </c>
      <c r="N208" s="614">
        <v>16000</v>
      </c>
      <c r="O208" s="614">
        <v>19000</v>
      </c>
      <c r="P208" s="613">
        <v>1</v>
      </c>
      <c r="Q208" s="614">
        <v>100</v>
      </c>
      <c r="R208" s="614">
        <v>100</v>
      </c>
      <c r="S208" s="613">
        <v>24</v>
      </c>
      <c r="T208" s="614">
        <v>12000</v>
      </c>
      <c r="U208" s="614">
        <v>15000</v>
      </c>
    </row>
    <row r="209" spans="1:21" s="611" customFormat="1" ht="15" thickBot="1" x14ac:dyDescent="0.35">
      <c r="A209" s="4" t="s">
        <v>3465</v>
      </c>
      <c r="B209" s="610" t="s">
        <v>238</v>
      </c>
      <c r="C209" s="566" t="s">
        <v>179</v>
      </c>
      <c r="D209" s="613">
        <v>40</v>
      </c>
      <c r="E209" s="614">
        <v>29120</v>
      </c>
      <c r="F209" s="614">
        <v>29120</v>
      </c>
      <c r="G209" s="615">
        <v>0</v>
      </c>
      <c r="H209" s="615">
        <v>0</v>
      </c>
      <c r="I209" s="615">
        <v>0</v>
      </c>
      <c r="J209" s="615">
        <v>0</v>
      </c>
      <c r="K209" s="615">
        <v>0</v>
      </c>
      <c r="L209" s="615">
        <v>0</v>
      </c>
      <c r="M209" s="615">
        <v>0</v>
      </c>
      <c r="N209" s="615">
        <v>0</v>
      </c>
      <c r="O209" s="615">
        <v>0</v>
      </c>
      <c r="P209" s="615">
        <v>0</v>
      </c>
      <c r="Q209" s="615">
        <v>0</v>
      </c>
      <c r="R209" s="615">
        <v>0</v>
      </c>
      <c r="S209" s="613">
        <v>22</v>
      </c>
      <c r="T209" s="614">
        <v>12184</v>
      </c>
      <c r="U209" s="614">
        <v>12527</v>
      </c>
    </row>
    <row r="210" spans="1:21" s="611" customFormat="1" ht="15" thickBot="1" x14ac:dyDescent="0.35">
      <c r="A210" s="4" t="s">
        <v>3466</v>
      </c>
      <c r="B210" s="610" t="s">
        <v>239</v>
      </c>
      <c r="C210" s="566" t="s">
        <v>179</v>
      </c>
      <c r="D210" s="613">
        <v>35</v>
      </c>
      <c r="E210" s="614">
        <v>18000</v>
      </c>
      <c r="F210" s="614">
        <v>23000</v>
      </c>
      <c r="G210" s="615">
        <v>0</v>
      </c>
      <c r="H210" s="615">
        <v>0</v>
      </c>
      <c r="I210" s="615">
        <v>0</v>
      </c>
      <c r="J210" s="613">
        <v>15</v>
      </c>
      <c r="K210" s="614">
        <v>8000</v>
      </c>
      <c r="L210" s="614">
        <v>10000</v>
      </c>
      <c r="M210" s="613">
        <v>30</v>
      </c>
      <c r="N210" s="614">
        <v>14000</v>
      </c>
      <c r="O210" s="614">
        <v>19000</v>
      </c>
      <c r="P210" s="615">
        <v>0</v>
      </c>
      <c r="Q210" s="615">
        <v>0</v>
      </c>
      <c r="R210" s="615">
        <v>0</v>
      </c>
      <c r="S210" s="613">
        <v>15</v>
      </c>
      <c r="T210" s="614">
        <v>5000</v>
      </c>
      <c r="U210" s="614">
        <v>8000</v>
      </c>
    </row>
    <row r="211" spans="1:21" s="611" customFormat="1" ht="15" thickBot="1" x14ac:dyDescent="0.35">
      <c r="A211" s="4" t="s">
        <v>3467</v>
      </c>
      <c r="B211" s="610" t="s">
        <v>240</v>
      </c>
      <c r="C211" s="566" t="s">
        <v>179</v>
      </c>
      <c r="D211" s="615">
        <v>0</v>
      </c>
      <c r="E211" s="615">
        <v>0</v>
      </c>
      <c r="F211" s="615">
        <v>0</v>
      </c>
      <c r="G211" s="613">
        <v>40</v>
      </c>
      <c r="H211" s="614">
        <v>24000</v>
      </c>
      <c r="I211" s="614">
        <v>30000</v>
      </c>
      <c r="J211" s="613">
        <v>40</v>
      </c>
      <c r="K211" s="614">
        <v>24000</v>
      </c>
      <c r="L211" s="614">
        <v>35000</v>
      </c>
      <c r="M211" s="615">
        <v>0</v>
      </c>
      <c r="N211" s="615">
        <v>0</v>
      </c>
      <c r="O211" s="615">
        <v>0</v>
      </c>
      <c r="P211" s="615">
        <v>0</v>
      </c>
      <c r="Q211" s="615">
        <v>0</v>
      </c>
      <c r="R211" s="615">
        <v>0</v>
      </c>
      <c r="S211" s="613">
        <v>20</v>
      </c>
      <c r="T211" s="614">
        <v>9360</v>
      </c>
      <c r="U211" s="614">
        <v>16640</v>
      </c>
    </row>
    <row r="212" spans="1:21" s="611" customFormat="1" ht="15" thickBot="1" x14ac:dyDescent="0.35">
      <c r="A212" s="4" t="s">
        <v>3468</v>
      </c>
      <c r="B212" s="610" t="s">
        <v>241</v>
      </c>
      <c r="C212" s="566" t="s">
        <v>179</v>
      </c>
      <c r="D212" s="613">
        <v>34</v>
      </c>
      <c r="E212" s="614">
        <v>27500</v>
      </c>
      <c r="F212" s="614">
        <v>35000</v>
      </c>
      <c r="G212" s="613">
        <v>32</v>
      </c>
      <c r="H212" s="614">
        <v>15000</v>
      </c>
      <c r="I212" s="614">
        <v>20000</v>
      </c>
      <c r="J212" s="613">
        <v>23</v>
      </c>
      <c r="K212" s="614">
        <v>7000</v>
      </c>
      <c r="L212" s="614">
        <v>12000</v>
      </c>
      <c r="M212" s="613">
        <v>13</v>
      </c>
      <c r="N212" s="614">
        <v>3500</v>
      </c>
      <c r="O212" s="614">
        <v>7000</v>
      </c>
      <c r="P212" s="615">
        <v>0</v>
      </c>
      <c r="Q212" s="615">
        <v>0</v>
      </c>
      <c r="R212" s="615">
        <v>0</v>
      </c>
      <c r="S212" s="613">
        <v>6</v>
      </c>
      <c r="T212" s="614">
        <v>1000</v>
      </c>
      <c r="U212" s="614">
        <v>3000</v>
      </c>
    </row>
    <row r="213" spans="1:21" s="611" customFormat="1" ht="15" thickBot="1" x14ac:dyDescent="0.35">
      <c r="A213" s="4" t="s">
        <v>3469</v>
      </c>
      <c r="B213" s="610" t="s">
        <v>242</v>
      </c>
      <c r="C213" s="566" t="s">
        <v>179</v>
      </c>
      <c r="D213" s="615">
        <v>0</v>
      </c>
      <c r="E213" s="615">
        <v>0</v>
      </c>
      <c r="F213" s="615">
        <v>0</v>
      </c>
      <c r="G213" s="615">
        <v>0</v>
      </c>
      <c r="H213" s="615">
        <v>0</v>
      </c>
      <c r="I213" s="615">
        <v>0</v>
      </c>
      <c r="J213" s="613">
        <v>35</v>
      </c>
      <c r="K213" s="614">
        <v>24006</v>
      </c>
      <c r="L213" s="614">
        <v>24643</v>
      </c>
      <c r="M213" s="615">
        <v>0</v>
      </c>
      <c r="N213" s="615">
        <v>0</v>
      </c>
      <c r="O213" s="615">
        <v>0</v>
      </c>
      <c r="P213" s="613">
        <v>37</v>
      </c>
      <c r="Q213" s="614">
        <v>29562</v>
      </c>
      <c r="R213" s="614">
        <v>29854</v>
      </c>
      <c r="S213" s="613">
        <v>30</v>
      </c>
      <c r="T213" s="614">
        <v>18044</v>
      </c>
      <c r="U213" s="614">
        <v>18580</v>
      </c>
    </row>
    <row r="214" spans="1:21" s="611" customFormat="1" ht="15" thickBot="1" x14ac:dyDescent="0.35">
      <c r="A214" s="4" t="s">
        <v>3470</v>
      </c>
      <c r="B214" s="610" t="s">
        <v>243</v>
      </c>
      <c r="C214" s="566" t="s">
        <v>179</v>
      </c>
      <c r="D214" s="613">
        <v>40</v>
      </c>
      <c r="E214" s="614">
        <v>1490</v>
      </c>
      <c r="F214" s="614">
        <v>33000</v>
      </c>
      <c r="G214" s="615">
        <v>0</v>
      </c>
      <c r="H214" s="615">
        <v>0</v>
      </c>
      <c r="I214" s="615">
        <v>0</v>
      </c>
      <c r="J214" s="615">
        <v>0</v>
      </c>
      <c r="K214" s="615">
        <v>0</v>
      </c>
      <c r="L214" s="615">
        <v>0</v>
      </c>
      <c r="M214" s="615">
        <v>0</v>
      </c>
      <c r="N214" s="615">
        <v>0</v>
      </c>
      <c r="O214" s="615">
        <v>0</v>
      </c>
      <c r="P214" s="615">
        <v>0</v>
      </c>
      <c r="Q214" s="615">
        <v>0</v>
      </c>
      <c r="R214" s="615">
        <v>0</v>
      </c>
      <c r="S214" s="613">
        <v>40</v>
      </c>
      <c r="T214" s="614">
        <v>20800</v>
      </c>
      <c r="U214" s="614">
        <v>28000</v>
      </c>
    </row>
    <row r="215" spans="1:21" s="611" customFormat="1" ht="15" thickBot="1" x14ac:dyDescent="0.35">
      <c r="A215" s="4" t="s">
        <v>3471</v>
      </c>
      <c r="B215" s="610" t="s">
        <v>244</v>
      </c>
      <c r="C215" s="566" t="s">
        <v>179</v>
      </c>
      <c r="D215" s="615">
        <v>0</v>
      </c>
      <c r="E215" s="615">
        <v>0</v>
      </c>
      <c r="F215" s="615">
        <v>0</v>
      </c>
      <c r="G215" s="615">
        <v>0</v>
      </c>
      <c r="H215" s="615">
        <v>0</v>
      </c>
      <c r="I215" s="615">
        <v>0</v>
      </c>
      <c r="J215" s="615">
        <v>0</v>
      </c>
      <c r="K215" s="615">
        <v>0</v>
      </c>
      <c r="L215" s="615">
        <v>0</v>
      </c>
      <c r="M215" s="615">
        <v>0</v>
      </c>
      <c r="N215" s="615">
        <v>0</v>
      </c>
      <c r="O215" s="615">
        <v>0</v>
      </c>
      <c r="P215" s="615">
        <v>0</v>
      </c>
      <c r="Q215" s="615">
        <v>0</v>
      </c>
      <c r="R215" s="615">
        <v>0</v>
      </c>
      <c r="S215" s="613">
        <v>30</v>
      </c>
      <c r="T215" s="614">
        <v>12870</v>
      </c>
      <c r="U215" s="614">
        <v>15210</v>
      </c>
    </row>
    <row r="216" spans="1:21" s="611" customFormat="1" ht="15" thickBot="1" x14ac:dyDescent="0.35">
      <c r="A216" s="4" t="s">
        <v>3472</v>
      </c>
      <c r="B216" s="610" t="s">
        <v>245</v>
      </c>
      <c r="C216" s="566" t="s">
        <v>179</v>
      </c>
      <c r="D216" s="613">
        <v>0</v>
      </c>
      <c r="E216" s="614">
        <v>0</v>
      </c>
      <c r="F216" s="614">
        <v>0</v>
      </c>
      <c r="G216" s="613">
        <v>29</v>
      </c>
      <c r="H216" s="614">
        <v>10</v>
      </c>
      <c r="I216" s="614">
        <v>11</v>
      </c>
      <c r="J216" s="615">
        <v>0</v>
      </c>
      <c r="K216" s="615">
        <v>0</v>
      </c>
      <c r="L216" s="615">
        <v>0</v>
      </c>
      <c r="M216" s="615">
        <v>0</v>
      </c>
      <c r="N216" s="615">
        <v>0</v>
      </c>
      <c r="O216" s="615">
        <v>0</v>
      </c>
      <c r="P216" s="613">
        <v>31</v>
      </c>
      <c r="Q216" s="614">
        <v>11</v>
      </c>
      <c r="R216" s="614">
        <v>12</v>
      </c>
      <c r="S216" s="613">
        <v>20</v>
      </c>
      <c r="T216" s="614">
        <v>8</v>
      </c>
      <c r="U216" s="614">
        <v>9</v>
      </c>
    </row>
    <row r="217" spans="1:21" s="611" customFormat="1" ht="15" thickBot="1" x14ac:dyDescent="0.35">
      <c r="A217" s="4" t="s">
        <v>3473</v>
      </c>
      <c r="B217" s="610" t="s">
        <v>246</v>
      </c>
      <c r="C217" s="566" t="s">
        <v>179</v>
      </c>
      <c r="D217" s="615">
        <v>0</v>
      </c>
      <c r="E217" s="615">
        <v>0</v>
      </c>
      <c r="F217" s="615">
        <v>0</v>
      </c>
      <c r="G217" s="615">
        <v>0</v>
      </c>
      <c r="H217" s="615">
        <v>0</v>
      </c>
      <c r="I217" s="615">
        <v>0</v>
      </c>
      <c r="J217" s="615">
        <v>0</v>
      </c>
      <c r="K217" s="615">
        <v>0</v>
      </c>
      <c r="L217" s="615">
        <v>0</v>
      </c>
      <c r="M217" s="615">
        <v>0</v>
      </c>
      <c r="N217" s="615">
        <v>0</v>
      </c>
      <c r="O217" s="615">
        <v>0</v>
      </c>
      <c r="P217" s="615">
        <v>0</v>
      </c>
      <c r="Q217" s="615">
        <v>0</v>
      </c>
      <c r="R217" s="615">
        <v>0</v>
      </c>
      <c r="S217" s="613">
        <v>22</v>
      </c>
      <c r="T217" s="614">
        <v>4300</v>
      </c>
      <c r="U217" s="614">
        <v>17680</v>
      </c>
    </row>
    <row r="218" spans="1:21" s="611" customFormat="1" ht="15" thickBot="1" x14ac:dyDescent="0.35">
      <c r="A218" s="4" t="s">
        <v>3474</v>
      </c>
      <c r="B218" s="610" t="s">
        <v>247</v>
      </c>
      <c r="C218" s="566" t="s">
        <v>179</v>
      </c>
      <c r="D218" s="615">
        <v>0</v>
      </c>
      <c r="E218" s="615">
        <v>0</v>
      </c>
      <c r="F218" s="615">
        <v>0</v>
      </c>
      <c r="G218" s="613">
        <v>40</v>
      </c>
      <c r="H218" s="614">
        <v>25000</v>
      </c>
      <c r="I218" s="614">
        <v>36097</v>
      </c>
      <c r="J218" s="615">
        <v>0</v>
      </c>
      <c r="K218" s="615">
        <v>0</v>
      </c>
      <c r="L218" s="615">
        <v>0</v>
      </c>
      <c r="M218" s="615">
        <v>0</v>
      </c>
      <c r="N218" s="615">
        <v>0</v>
      </c>
      <c r="O218" s="615">
        <v>0</v>
      </c>
      <c r="P218" s="615">
        <v>0</v>
      </c>
      <c r="Q218" s="615">
        <v>0</v>
      </c>
      <c r="R218" s="615">
        <v>0</v>
      </c>
      <c r="S218" s="613">
        <v>20</v>
      </c>
      <c r="T218" s="614">
        <v>8954</v>
      </c>
      <c r="U218" s="614">
        <v>14851</v>
      </c>
    </row>
    <row r="219" spans="1:21" s="611" customFormat="1" ht="15" thickBot="1" x14ac:dyDescent="0.35">
      <c r="A219" s="4" t="s">
        <v>3475</v>
      </c>
      <c r="B219" s="610" t="s">
        <v>248</v>
      </c>
      <c r="C219" s="566" t="s">
        <v>179</v>
      </c>
      <c r="D219" s="613">
        <v>0</v>
      </c>
      <c r="E219" s="614">
        <v>0</v>
      </c>
      <c r="F219" s="614">
        <v>0</v>
      </c>
      <c r="G219" s="615">
        <v>0</v>
      </c>
      <c r="H219" s="615">
        <v>0</v>
      </c>
      <c r="I219" s="615">
        <v>0</v>
      </c>
      <c r="J219" s="615">
        <v>0</v>
      </c>
      <c r="K219" s="615">
        <v>0</v>
      </c>
      <c r="L219" s="615">
        <v>0</v>
      </c>
      <c r="M219" s="613">
        <v>15</v>
      </c>
      <c r="N219" s="614">
        <v>6500</v>
      </c>
      <c r="O219" s="614">
        <v>7500</v>
      </c>
      <c r="P219" s="613">
        <v>32</v>
      </c>
      <c r="Q219" s="614">
        <v>16000</v>
      </c>
      <c r="R219" s="614">
        <v>20800</v>
      </c>
      <c r="S219" s="613">
        <v>15</v>
      </c>
      <c r="T219" s="614">
        <v>6500</v>
      </c>
      <c r="U219" s="614">
        <v>7500</v>
      </c>
    </row>
    <row r="220" spans="1:21" s="611" customFormat="1" ht="15" thickBot="1" x14ac:dyDescent="0.35">
      <c r="A220" s="4" t="s">
        <v>3476</v>
      </c>
      <c r="B220" s="610" t="s">
        <v>249</v>
      </c>
      <c r="C220" s="566" t="s">
        <v>179</v>
      </c>
      <c r="D220" s="613">
        <v>37</v>
      </c>
      <c r="E220" s="614">
        <v>24858</v>
      </c>
      <c r="F220" s="614">
        <v>27936</v>
      </c>
      <c r="G220" s="615">
        <v>0</v>
      </c>
      <c r="H220" s="615">
        <v>0</v>
      </c>
      <c r="I220" s="615">
        <v>0</v>
      </c>
      <c r="J220" s="615">
        <v>0</v>
      </c>
      <c r="K220" s="615">
        <v>0</v>
      </c>
      <c r="L220" s="615">
        <v>0</v>
      </c>
      <c r="M220" s="615">
        <v>0</v>
      </c>
      <c r="N220" s="615">
        <v>0</v>
      </c>
      <c r="O220" s="615">
        <v>0</v>
      </c>
      <c r="P220" s="613">
        <v>20</v>
      </c>
      <c r="Q220" s="614">
        <v>11773</v>
      </c>
      <c r="R220" s="614">
        <v>12750</v>
      </c>
      <c r="S220" s="613">
        <v>22</v>
      </c>
      <c r="T220" s="614">
        <v>10536</v>
      </c>
      <c r="U220" s="614">
        <v>11600</v>
      </c>
    </row>
    <row r="221" spans="1:21" s="611" customFormat="1" ht="15" thickBot="1" x14ac:dyDescent="0.35">
      <c r="A221" s="4" t="s">
        <v>3477</v>
      </c>
      <c r="B221" s="610" t="s">
        <v>250</v>
      </c>
      <c r="C221" s="566" t="s">
        <v>179</v>
      </c>
      <c r="D221" s="615">
        <v>0</v>
      </c>
      <c r="E221" s="615">
        <v>0</v>
      </c>
      <c r="F221" s="615">
        <v>0</v>
      </c>
      <c r="G221" s="615">
        <v>0</v>
      </c>
      <c r="H221" s="615">
        <v>0</v>
      </c>
      <c r="I221" s="615">
        <v>0</v>
      </c>
      <c r="J221" s="613">
        <v>19</v>
      </c>
      <c r="K221" s="614">
        <v>8498</v>
      </c>
      <c r="L221" s="614">
        <v>10700</v>
      </c>
      <c r="M221" s="613">
        <v>19</v>
      </c>
      <c r="N221" s="614">
        <v>7600</v>
      </c>
      <c r="O221" s="614">
        <v>9000</v>
      </c>
      <c r="P221" s="615">
        <v>0</v>
      </c>
      <c r="Q221" s="615">
        <v>0</v>
      </c>
      <c r="R221" s="615">
        <v>0</v>
      </c>
      <c r="S221" s="615">
        <v>0</v>
      </c>
      <c r="T221" s="615">
        <v>0</v>
      </c>
      <c r="U221" s="615">
        <v>0</v>
      </c>
    </row>
    <row r="222" spans="1:21" s="611" customFormat="1" ht="15" thickBot="1" x14ac:dyDescent="0.35">
      <c r="A222" s="4" t="s">
        <v>3478</v>
      </c>
      <c r="B222" s="610" t="s">
        <v>251</v>
      </c>
      <c r="C222" s="566" t="s">
        <v>179</v>
      </c>
      <c r="D222" s="615">
        <v>0</v>
      </c>
      <c r="E222" s="615">
        <v>0</v>
      </c>
      <c r="F222" s="615">
        <v>0</v>
      </c>
      <c r="G222" s="615">
        <v>0</v>
      </c>
      <c r="H222" s="615">
        <v>0</v>
      </c>
      <c r="I222" s="615">
        <v>0</v>
      </c>
      <c r="J222" s="615">
        <v>0</v>
      </c>
      <c r="K222" s="615">
        <v>0</v>
      </c>
      <c r="L222" s="615">
        <v>0</v>
      </c>
      <c r="M222" s="615">
        <v>0</v>
      </c>
      <c r="N222" s="615">
        <v>0</v>
      </c>
      <c r="O222" s="615">
        <v>0</v>
      </c>
      <c r="P222" s="615">
        <v>0</v>
      </c>
      <c r="Q222" s="615">
        <v>0</v>
      </c>
      <c r="R222" s="615">
        <v>0</v>
      </c>
      <c r="S222" s="615">
        <v>0</v>
      </c>
      <c r="T222" s="615">
        <v>0</v>
      </c>
      <c r="U222" s="615">
        <v>0</v>
      </c>
    </row>
    <row r="223" spans="1:21" s="611" customFormat="1" ht="15" thickBot="1" x14ac:dyDescent="0.35">
      <c r="A223" s="4" t="s">
        <v>3479</v>
      </c>
      <c r="B223" s="610" t="s">
        <v>252</v>
      </c>
      <c r="C223" s="566" t="s">
        <v>179</v>
      </c>
      <c r="D223" s="613">
        <v>25</v>
      </c>
      <c r="E223" s="614">
        <v>22000</v>
      </c>
      <c r="F223" s="614">
        <v>35000</v>
      </c>
      <c r="G223" s="613">
        <v>40</v>
      </c>
      <c r="H223" s="614">
        <v>19000</v>
      </c>
      <c r="I223" s="614">
        <v>35000</v>
      </c>
      <c r="J223" s="615">
        <v>0</v>
      </c>
      <c r="K223" s="615">
        <v>0</v>
      </c>
      <c r="L223" s="615">
        <v>0</v>
      </c>
      <c r="M223" s="615">
        <v>0</v>
      </c>
      <c r="N223" s="615">
        <v>0</v>
      </c>
      <c r="O223" s="615">
        <v>0</v>
      </c>
      <c r="P223" s="613">
        <v>20</v>
      </c>
      <c r="Q223" s="614">
        <v>10400</v>
      </c>
      <c r="R223" s="614">
        <v>15000</v>
      </c>
      <c r="S223" s="613">
        <v>40</v>
      </c>
      <c r="T223" s="614">
        <v>16000</v>
      </c>
      <c r="U223" s="614">
        <v>24000</v>
      </c>
    </row>
    <row r="224" spans="1:21" s="611" customFormat="1" ht="15" thickBot="1" x14ac:dyDescent="0.35">
      <c r="A224" s="4" t="s">
        <v>3480</v>
      </c>
      <c r="B224" s="610" t="s">
        <v>253</v>
      </c>
      <c r="C224" s="566" t="s">
        <v>179</v>
      </c>
      <c r="D224" s="613">
        <v>35</v>
      </c>
      <c r="E224" s="614">
        <v>26875</v>
      </c>
      <c r="F224" s="614">
        <v>26875</v>
      </c>
      <c r="G224" s="613">
        <v>0</v>
      </c>
      <c r="H224" s="614">
        <v>0</v>
      </c>
      <c r="I224" s="614">
        <v>0</v>
      </c>
      <c r="J224" s="613">
        <v>34</v>
      </c>
      <c r="K224" s="614">
        <v>22000</v>
      </c>
      <c r="L224" s="614">
        <v>24000</v>
      </c>
      <c r="M224" s="613">
        <v>24</v>
      </c>
      <c r="N224" s="614">
        <v>14600</v>
      </c>
      <c r="O224" s="614">
        <v>15000</v>
      </c>
      <c r="P224" s="613">
        <v>0</v>
      </c>
      <c r="Q224" s="614">
        <v>0</v>
      </c>
      <c r="R224" s="614">
        <v>0</v>
      </c>
      <c r="S224" s="613">
        <v>20</v>
      </c>
      <c r="T224" s="614">
        <v>10000</v>
      </c>
      <c r="U224" s="614">
        <v>104000</v>
      </c>
    </row>
    <row r="225" spans="1:21" s="611" customFormat="1" ht="15" thickBot="1" x14ac:dyDescent="0.35">
      <c r="A225" s="4" t="s">
        <v>3481</v>
      </c>
      <c r="B225" s="610" t="s">
        <v>254</v>
      </c>
      <c r="C225" s="566" t="s">
        <v>179</v>
      </c>
      <c r="D225" s="613">
        <v>33</v>
      </c>
      <c r="E225" s="614">
        <v>23166</v>
      </c>
      <c r="F225" s="614">
        <v>28314</v>
      </c>
      <c r="G225" s="615">
        <v>0</v>
      </c>
      <c r="H225" s="615">
        <v>0</v>
      </c>
      <c r="I225" s="615">
        <v>0</v>
      </c>
      <c r="J225" s="613">
        <v>28</v>
      </c>
      <c r="K225" s="614">
        <v>12411</v>
      </c>
      <c r="L225" s="614">
        <v>24633</v>
      </c>
      <c r="M225" s="613">
        <v>26</v>
      </c>
      <c r="N225" s="614">
        <v>12155</v>
      </c>
      <c r="O225" s="614">
        <v>14857</v>
      </c>
      <c r="P225" s="615">
        <v>0</v>
      </c>
      <c r="Q225" s="615">
        <v>0</v>
      </c>
      <c r="R225" s="615">
        <v>0</v>
      </c>
      <c r="S225" s="613">
        <v>12</v>
      </c>
      <c r="T225" s="614">
        <v>5298</v>
      </c>
      <c r="U225" s="614">
        <v>5992</v>
      </c>
    </row>
    <row r="226" spans="1:21" s="611" customFormat="1" ht="15" thickBot="1" x14ac:dyDescent="0.35">
      <c r="A226" s="4" t="s">
        <v>3482</v>
      </c>
      <c r="B226" s="610" t="s">
        <v>255</v>
      </c>
      <c r="C226" s="566" t="s">
        <v>179</v>
      </c>
      <c r="D226" s="613">
        <v>34</v>
      </c>
      <c r="E226" s="614">
        <v>23585</v>
      </c>
      <c r="F226" s="614">
        <v>23585</v>
      </c>
      <c r="G226" s="613">
        <v>22</v>
      </c>
      <c r="H226" s="614">
        <v>13110</v>
      </c>
      <c r="I226" s="614">
        <v>13110</v>
      </c>
      <c r="J226" s="615">
        <v>0</v>
      </c>
      <c r="K226" s="614">
        <v>9640</v>
      </c>
      <c r="L226" s="614">
        <v>9640</v>
      </c>
      <c r="M226" s="613">
        <v>16</v>
      </c>
      <c r="N226" s="614">
        <v>7712</v>
      </c>
      <c r="O226" s="614">
        <v>7712</v>
      </c>
      <c r="P226" s="615">
        <v>0</v>
      </c>
      <c r="Q226" s="614">
        <v>1257</v>
      </c>
      <c r="R226" s="615">
        <v>0</v>
      </c>
      <c r="S226" s="613">
        <v>4</v>
      </c>
      <c r="T226" s="615">
        <v>0</v>
      </c>
      <c r="U226" s="614">
        <v>1907</v>
      </c>
    </row>
    <row r="227" spans="1:21" s="611" customFormat="1" ht="15" thickBot="1" x14ac:dyDescent="0.35">
      <c r="A227" s="4" t="s">
        <v>3332</v>
      </c>
      <c r="B227" s="610" t="s">
        <v>256</v>
      </c>
      <c r="C227" s="566" t="s">
        <v>257</v>
      </c>
      <c r="D227" s="613">
        <v>40</v>
      </c>
      <c r="E227" s="614">
        <v>45826</v>
      </c>
      <c r="F227" s="614">
        <v>57488</v>
      </c>
      <c r="G227" s="613">
        <v>40</v>
      </c>
      <c r="H227" s="615">
        <v>0</v>
      </c>
      <c r="I227" s="615">
        <v>0</v>
      </c>
      <c r="J227" s="613">
        <v>40</v>
      </c>
      <c r="K227" s="614">
        <v>45826</v>
      </c>
      <c r="L227" s="614">
        <v>57488</v>
      </c>
      <c r="M227" s="613">
        <v>40</v>
      </c>
      <c r="N227" s="614">
        <v>31283</v>
      </c>
      <c r="O227" s="614">
        <v>39256</v>
      </c>
      <c r="P227" s="615">
        <v>0</v>
      </c>
      <c r="Q227" s="615">
        <v>0</v>
      </c>
      <c r="R227" s="615">
        <v>0</v>
      </c>
      <c r="S227" s="613">
        <v>20</v>
      </c>
      <c r="T227" s="614">
        <v>10866</v>
      </c>
      <c r="U227" s="614">
        <v>13831</v>
      </c>
    </row>
    <row r="228" spans="1:21" s="611" customFormat="1" ht="15" thickBot="1" x14ac:dyDescent="0.35">
      <c r="A228" s="4" t="s">
        <v>3333</v>
      </c>
      <c r="B228" s="610" t="s">
        <v>258</v>
      </c>
      <c r="C228" s="566" t="s">
        <v>257</v>
      </c>
      <c r="D228" s="613">
        <v>0</v>
      </c>
      <c r="E228" s="614">
        <v>0</v>
      </c>
      <c r="F228" s="614">
        <v>0</v>
      </c>
      <c r="G228" s="615">
        <v>0</v>
      </c>
      <c r="H228" s="615">
        <v>0</v>
      </c>
      <c r="I228" s="615">
        <v>0</v>
      </c>
      <c r="J228" s="615">
        <v>0</v>
      </c>
      <c r="K228" s="615">
        <v>0</v>
      </c>
      <c r="L228" s="615">
        <v>0</v>
      </c>
      <c r="M228" s="613">
        <v>20</v>
      </c>
      <c r="N228" s="614">
        <v>10400</v>
      </c>
      <c r="O228" s="614">
        <v>12500</v>
      </c>
      <c r="P228" s="615">
        <v>0</v>
      </c>
      <c r="Q228" s="615">
        <v>0</v>
      </c>
      <c r="R228" s="615">
        <v>0</v>
      </c>
      <c r="S228" s="613">
        <v>20</v>
      </c>
      <c r="T228" s="614">
        <v>8320</v>
      </c>
      <c r="U228" s="614">
        <v>10920</v>
      </c>
    </row>
    <row r="229" spans="1:21" s="611" customFormat="1" ht="15" thickBot="1" x14ac:dyDescent="0.35">
      <c r="A229" s="4" t="s">
        <v>3334</v>
      </c>
      <c r="B229" s="610" t="s">
        <v>259</v>
      </c>
      <c r="C229" s="566" t="s">
        <v>257</v>
      </c>
      <c r="D229" s="613">
        <v>40</v>
      </c>
      <c r="E229" s="615">
        <v>0</v>
      </c>
      <c r="F229" s="615">
        <v>0</v>
      </c>
      <c r="G229" s="615">
        <v>0</v>
      </c>
      <c r="H229" s="615">
        <v>0</v>
      </c>
      <c r="I229" s="615">
        <v>0</v>
      </c>
      <c r="J229" s="613">
        <v>40</v>
      </c>
      <c r="K229" s="614">
        <v>26104</v>
      </c>
      <c r="L229" s="614">
        <v>42640</v>
      </c>
      <c r="M229" s="613">
        <v>40</v>
      </c>
      <c r="N229" s="614">
        <v>26104</v>
      </c>
      <c r="O229" s="614">
        <v>42640</v>
      </c>
      <c r="P229" s="613">
        <v>40</v>
      </c>
      <c r="Q229" s="614">
        <v>15080</v>
      </c>
      <c r="R229" s="614">
        <v>34362</v>
      </c>
      <c r="S229" s="613">
        <v>20</v>
      </c>
      <c r="T229" s="614">
        <v>7800</v>
      </c>
      <c r="U229" s="614">
        <v>13811</v>
      </c>
    </row>
    <row r="230" spans="1:21" s="611" customFormat="1" ht="15" thickBot="1" x14ac:dyDescent="0.35">
      <c r="A230" s="4" t="s">
        <v>3335</v>
      </c>
      <c r="B230" s="610" t="s">
        <v>260</v>
      </c>
      <c r="C230" s="566" t="s">
        <v>257</v>
      </c>
      <c r="D230" s="613">
        <v>0</v>
      </c>
      <c r="E230" s="614">
        <v>0</v>
      </c>
      <c r="F230" s="614">
        <v>0</v>
      </c>
      <c r="G230" s="613">
        <v>40</v>
      </c>
      <c r="H230" s="614">
        <v>48000</v>
      </c>
      <c r="I230" s="614">
        <v>56000</v>
      </c>
      <c r="J230" s="613">
        <v>40</v>
      </c>
      <c r="K230" s="614">
        <v>43000</v>
      </c>
      <c r="L230" s="614">
        <v>46800</v>
      </c>
      <c r="M230" s="613">
        <v>24</v>
      </c>
      <c r="N230" s="614">
        <v>22400</v>
      </c>
      <c r="O230" s="614">
        <v>24900</v>
      </c>
      <c r="P230" s="613">
        <v>24</v>
      </c>
      <c r="Q230" s="614">
        <v>18400</v>
      </c>
      <c r="R230" s="614">
        <v>19900</v>
      </c>
      <c r="S230" s="613">
        <v>24</v>
      </c>
      <c r="T230" s="614">
        <v>12400</v>
      </c>
      <c r="U230" s="614">
        <v>19900</v>
      </c>
    </row>
    <row r="231" spans="1:21" s="611" customFormat="1" ht="15" thickBot="1" x14ac:dyDescent="0.35">
      <c r="A231" s="4" t="s">
        <v>3336</v>
      </c>
      <c r="B231" s="610" t="s">
        <v>261</v>
      </c>
      <c r="C231" s="566" t="s">
        <v>257</v>
      </c>
      <c r="D231" s="615">
        <v>0</v>
      </c>
      <c r="E231" s="615">
        <v>0</v>
      </c>
      <c r="F231" s="615">
        <v>0</v>
      </c>
      <c r="G231" s="615">
        <v>0</v>
      </c>
      <c r="H231" s="615">
        <v>0</v>
      </c>
      <c r="I231" s="615">
        <v>0</v>
      </c>
      <c r="J231" s="613">
        <v>39</v>
      </c>
      <c r="K231" s="614">
        <v>38000</v>
      </c>
      <c r="L231" s="614">
        <v>42800</v>
      </c>
      <c r="M231" s="615">
        <v>0</v>
      </c>
      <c r="N231" s="615">
        <v>0</v>
      </c>
      <c r="O231" s="615">
        <v>0</v>
      </c>
      <c r="P231" s="613">
        <v>30</v>
      </c>
      <c r="Q231" s="614">
        <v>23790</v>
      </c>
      <c r="R231" s="614">
        <v>23790</v>
      </c>
      <c r="S231" s="613">
        <v>39</v>
      </c>
      <c r="T231" s="614">
        <v>35000</v>
      </c>
      <c r="U231" s="614">
        <v>40500</v>
      </c>
    </row>
    <row r="232" spans="1:21" s="611" customFormat="1" ht="15" thickBot="1" x14ac:dyDescent="0.35">
      <c r="A232" s="4" t="s">
        <v>3337</v>
      </c>
      <c r="B232" s="610" t="s">
        <v>262</v>
      </c>
      <c r="C232" s="566" t="s">
        <v>257</v>
      </c>
      <c r="D232" s="615">
        <v>0</v>
      </c>
      <c r="E232" s="615">
        <v>0</v>
      </c>
      <c r="F232" s="615">
        <v>0</v>
      </c>
      <c r="G232" s="615">
        <v>0</v>
      </c>
      <c r="H232" s="614">
        <v>35000</v>
      </c>
      <c r="I232" s="614">
        <v>45000</v>
      </c>
      <c r="J232" s="615">
        <v>0</v>
      </c>
      <c r="K232" s="615">
        <v>0</v>
      </c>
      <c r="L232" s="615">
        <v>0</v>
      </c>
      <c r="M232" s="613">
        <v>38</v>
      </c>
      <c r="N232" s="614">
        <v>32000</v>
      </c>
      <c r="O232" s="614">
        <v>37000</v>
      </c>
      <c r="P232" s="615">
        <v>0</v>
      </c>
      <c r="Q232" s="615">
        <v>0</v>
      </c>
      <c r="R232" s="615">
        <v>0</v>
      </c>
      <c r="S232" s="613">
        <v>38</v>
      </c>
      <c r="T232" s="614">
        <v>18000</v>
      </c>
      <c r="U232" s="614">
        <v>22000</v>
      </c>
    </row>
    <row r="233" spans="1:21" s="611" customFormat="1" ht="15" thickBot="1" x14ac:dyDescent="0.35">
      <c r="A233" s="4" t="s">
        <v>3338</v>
      </c>
      <c r="B233" s="610" t="s">
        <v>263</v>
      </c>
      <c r="C233" s="566" t="s">
        <v>257</v>
      </c>
      <c r="D233" s="615">
        <v>0</v>
      </c>
      <c r="E233" s="615">
        <v>0</v>
      </c>
      <c r="F233" s="615">
        <v>0</v>
      </c>
      <c r="G233" s="615">
        <v>0</v>
      </c>
      <c r="H233" s="615">
        <v>0</v>
      </c>
      <c r="I233" s="615">
        <v>0</v>
      </c>
      <c r="J233" s="615">
        <v>0</v>
      </c>
      <c r="K233" s="615">
        <v>0</v>
      </c>
      <c r="L233" s="615">
        <v>0</v>
      </c>
      <c r="M233" s="613">
        <v>24</v>
      </c>
      <c r="N233" s="614">
        <v>21465</v>
      </c>
      <c r="O233" s="614">
        <v>27434</v>
      </c>
      <c r="P233" s="615">
        <v>0</v>
      </c>
      <c r="Q233" s="615">
        <v>0</v>
      </c>
      <c r="R233" s="615">
        <v>0</v>
      </c>
      <c r="S233" s="613">
        <v>40</v>
      </c>
      <c r="T233" s="614">
        <v>32674</v>
      </c>
      <c r="U233" s="614">
        <v>39347</v>
      </c>
    </row>
    <row r="234" spans="1:21" s="611" customFormat="1" ht="15" thickBot="1" x14ac:dyDescent="0.35">
      <c r="A234" s="4" t="s">
        <v>3339</v>
      </c>
      <c r="B234" s="610" t="s">
        <v>264</v>
      </c>
      <c r="C234" s="566" t="s">
        <v>257</v>
      </c>
      <c r="D234" s="613">
        <v>40</v>
      </c>
      <c r="E234" s="614">
        <v>31342</v>
      </c>
      <c r="F234" s="614">
        <v>34341</v>
      </c>
      <c r="G234" s="615">
        <v>0</v>
      </c>
      <c r="H234" s="615">
        <v>0</v>
      </c>
      <c r="I234" s="615">
        <v>0</v>
      </c>
      <c r="J234" s="615">
        <v>0</v>
      </c>
      <c r="K234" s="615">
        <v>0</v>
      </c>
      <c r="L234" s="615">
        <v>0</v>
      </c>
      <c r="M234" s="613">
        <v>28</v>
      </c>
      <c r="N234" s="614">
        <v>15375</v>
      </c>
      <c r="O234" s="614">
        <v>16976</v>
      </c>
      <c r="P234" s="615">
        <v>0</v>
      </c>
      <c r="Q234" s="615">
        <v>0</v>
      </c>
      <c r="R234" s="615">
        <v>0</v>
      </c>
      <c r="S234" s="613">
        <v>28</v>
      </c>
      <c r="T234" s="614">
        <v>12812</v>
      </c>
      <c r="U234" s="614">
        <v>13933</v>
      </c>
    </row>
    <row r="235" spans="1:21" s="611" customFormat="1" ht="15" thickBot="1" x14ac:dyDescent="0.35">
      <c r="A235" s="4" t="s">
        <v>3340</v>
      </c>
      <c r="B235" s="610" t="s">
        <v>265</v>
      </c>
      <c r="C235" s="566" t="s">
        <v>257</v>
      </c>
      <c r="D235" s="613">
        <v>40</v>
      </c>
      <c r="E235" s="614">
        <v>42000</v>
      </c>
      <c r="F235" s="614">
        <v>56000</v>
      </c>
      <c r="G235" s="613">
        <v>40</v>
      </c>
      <c r="H235" s="614">
        <v>40500</v>
      </c>
      <c r="I235" s="614">
        <v>54400</v>
      </c>
      <c r="J235" s="613">
        <v>40</v>
      </c>
      <c r="K235" s="614">
        <v>36500</v>
      </c>
      <c r="L235" s="614">
        <v>48500</v>
      </c>
      <c r="M235" s="613">
        <v>32</v>
      </c>
      <c r="N235" s="614">
        <v>35500</v>
      </c>
      <c r="O235" s="614">
        <v>43500</v>
      </c>
      <c r="P235" s="613">
        <v>40</v>
      </c>
      <c r="Q235" s="614">
        <v>35464</v>
      </c>
      <c r="R235" s="614">
        <v>41464</v>
      </c>
      <c r="S235" s="613">
        <v>19</v>
      </c>
      <c r="T235" s="614">
        <v>9702</v>
      </c>
      <c r="U235" s="614">
        <v>12073</v>
      </c>
    </row>
    <row r="236" spans="1:21" s="611" customFormat="1" ht="15" thickBot="1" x14ac:dyDescent="0.35">
      <c r="A236" s="4" t="s">
        <v>3341</v>
      </c>
      <c r="B236" s="610" t="s">
        <v>266</v>
      </c>
      <c r="C236" s="566" t="s">
        <v>257</v>
      </c>
      <c r="D236" s="615">
        <v>0</v>
      </c>
      <c r="E236" s="615">
        <v>0</v>
      </c>
      <c r="F236" s="615">
        <v>0</v>
      </c>
      <c r="G236" s="613">
        <v>40</v>
      </c>
      <c r="H236" s="614">
        <v>26000</v>
      </c>
      <c r="I236" s="614">
        <v>37500</v>
      </c>
      <c r="J236" s="615">
        <v>0</v>
      </c>
      <c r="K236" s="615">
        <v>0</v>
      </c>
      <c r="L236" s="615">
        <v>0</v>
      </c>
      <c r="M236" s="613">
        <v>24</v>
      </c>
      <c r="N236" s="614">
        <v>20000</v>
      </c>
      <c r="O236" s="614">
        <v>35000</v>
      </c>
      <c r="P236" s="615">
        <v>0</v>
      </c>
      <c r="Q236" s="615">
        <v>0</v>
      </c>
      <c r="R236" s="615">
        <v>0</v>
      </c>
      <c r="S236" s="613">
        <v>40</v>
      </c>
      <c r="T236" s="614">
        <v>18000</v>
      </c>
      <c r="U236" s="614">
        <v>28000</v>
      </c>
    </row>
    <row r="237" spans="1:21" s="611" customFormat="1" ht="15" thickBot="1" x14ac:dyDescent="0.35">
      <c r="A237" s="4" t="s">
        <v>3342</v>
      </c>
      <c r="B237" s="610" t="s">
        <v>267</v>
      </c>
      <c r="C237" s="566" t="s">
        <v>257</v>
      </c>
      <c r="D237" s="615">
        <v>0</v>
      </c>
      <c r="E237" s="615">
        <v>0</v>
      </c>
      <c r="F237" s="615">
        <v>0</v>
      </c>
      <c r="G237" s="615">
        <v>0</v>
      </c>
      <c r="H237" s="615">
        <v>0</v>
      </c>
      <c r="I237" s="615">
        <v>0</v>
      </c>
      <c r="J237" s="613">
        <v>40</v>
      </c>
      <c r="K237" s="614">
        <v>39826</v>
      </c>
      <c r="L237" s="614">
        <v>39826</v>
      </c>
      <c r="M237" s="615">
        <v>0</v>
      </c>
      <c r="N237" s="615">
        <v>0</v>
      </c>
      <c r="O237" s="615">
        <v>0</v>
      </c>
      <c r="P237" s="615">
        <v>0</v>
      </c>
      <c r="Q237" s="615">
        <v>0</v>
      </c>
      <c r="R237" s="615">
        <v>0</v>
      </c>
      <c r="S237" s="613">
        <v>20</v>
      </c>
      <c r="T237" s="614">
        <v>3279</v>
      </c>
      <c r="U237" s="614">
        <v>16527</v>
      </c>
    </row>
    <row r="238" spans="1:21" s="611" customFormat="1" ht="15" thickBot="1" x14ac:dyDescent="0.35">
      <c r="A238" s="4" t="s">
        <v>3343</v>
      </c>
      <c r="B238" s="610" t="s">
        <v>268</v>
      </c>
      <c r="C238" s="566" t="s">
        <v>257</v>
      </c>
      <c r="D238" s="613">
        <v>40</v>
      </c>
      <c r="E238" s="614">
        <v>43430</v>
      </c>
      <c r="F238" s="614">
        <v>43430</v>
      </c>
      <c r="G238" s="613">
        <v>40</v>
      </c>
      <c r="H238" s="614">
        <v>43430</v>
      </c>
      <c r="I238" s="614">
        <v>43430</v>
      </c>
      <c r="J238" s="615">
        <v>0</v>
      </c>
      <c r="K238" s="615">
        <v>0</v>
      </c>
      <c r="L238" s="615">
        <v>0</v>
      </c>
      <c r="M238" s="615">
        <v>0</v>
      </c>
      <c r="N238" s="615">
        <v>0</v>
      </c>
      <c r="O238" s="615">
        <v>0</v>
      </c>
      <c r="P238" s="615">
        <v>0</v>
      </c>
      <c r="Q238" s="615">
        <v>0</v>
      </c>
      <c r="R238" s="615">
        <v>0</v>
      </c>
      <c r="S238" s="613">
        <v>40</v>
      </c>
      <c r="T238" s="614">
        <v>31474</v>
      </c>
      <c r="U238" s="614">
        <v>32618</v>
      </c>
    </row>
    <row r="239" spans="1:21" s="611" customFormat="1" ht="15" thickBot="1" x14ac:dyDescent="0.35">
      <c r="A239" s="4" t="s">
        <v>3344</v>
      </c>
      <c r="B239" s="610" t="s">
        <v>269</v>
      </c>
      <c r="C239" s="566" t="s">
        <v>257</v>
      </c>
      <c r="D239" s="613">
        <v>40</v>
      </c>
      <c r="E239" s="614">
        <v>18500</v>
      </c>
      <c r="F239" s="614">
        <v>40000</v>
      </c>
      <c r="G239" s="615">
        <v>0</v>
      </c>
      <c r="H239" s="615">
        <v>0</v>
      </c>
      <c r="I239" s="615">
        <v>0</v>
      </c>
      <c r="J239" s="613">
        <v>32</v>
      </c>
      <c r="K239" s="614">
        <v>18000</v>
      </c>
      <c r="L239" s="614">
        <v>29000</v>
      </c>
      <c r="M239" s="615">
        <v>0</v>
      </c>
      <c r="N239" s="615">
        <v>0</v>
      </c>
      <c r="O239" s="615">
        <v>0</v>
      </c>
      <c r="P239" s="615">
        <v>0</v>
      </c>
      <c r="Q239" s="615">
        <v>0</v>
      </c>
      <c r="R239" s="615">
        <v>0</v>
      </c>
      <c r="S239" s="613">
        <v>24</v>
      </c>
      <c r="T239" s="614">
        <v>12000</v>
      </c>
      <c r="U239" s="614">
        <v>18000</v>
      </c>
    </row>
    <row r="240" spans="1:21" s="611" customFormat="1" ht="15" thickBot="1" x14ac:dyDescent="0.35">
      <c r="A240" s="4" t="s">
        <v>3345</v>
      </c>
      <c r="B240" s="610" t="s">
        <v>270</v>
      </c>
      <c r="C240" s="566" t="s">
        <v>257</v>
      </c>
      <c r="D240" s="613">
        <v>40</v>
      </c>
      <c r="E240" s="614">
        <v>45000</v>
      </c>
      <c r="F240" s="614">
        <v>69750</v>
      </c>
      <c r="G240" s="613">
        <v>40</v>
      </c>
      <c r="H240" s="614">
        <v>35318</v>
      </c>
      <c r="I240" s="614">
        <v>54742</v>
      </c>
      <c r="J240" s="615">
        <v>0</v>
      </c>
      <c r="K240" s="615">
        <v>0</v>
      </c>
      <c r="L240" s="615">
        <v>0</v>
      </c>
      <c r="M240" s="613">
        <v>40</v>
      </c>
      <c r="N240" s="614">
        <v>29952</v>
      </c>
      <c r="O240" s="614">
        <v>46426</v>
      </c>
      <c r="P240" s="613">
        <v>40</v>
      </c>
      <c r="Q240" s="614">
        <v>33000</v>
      </c>
      <c r="R240" s="614">
        <v>51500</v>
      </c>
      <c r="S240" s="613">
        <v>40</v>
      </c>
      <c r="T240" s="614">
        <v>18138</v>
      </c>
      <c r="U240" s="614">
        <v>32178</v>
      </c>
    </row>
    <row r="241" spans="1:21" s="611" customFormat="1" ht="15" thickBot="1" x14ac:dyDescent="0.35">
      <c r="A241" s="4" t="s">
        <v>3346</v>
      </c>
      <c r="B241" s="610" t="s">
        <v>271</v>
      </c>
      <c r="C241" s="566" t="s">
        <v>257</v>
      </c>
      <c r="D241" s="613">
        <v>40</v>
      </c>
      <c r="E241" s="614">
        <v>33280</v>
      </c>
      <c r="F241" s="614">
        <v>43500</v>
      </c>
      <c r="G241" s="615">
        <v>0</v>
      </c>
      <c r="H241" s="615">
        <v>0</v>
      </c>
      <c r="I241" s="615">
        <v>0</v>
      </c>
      <c r="J241" s="615">
        <v>0</v>
      </c>
      <c r="K241" s="615">
        <v>0</v>
      </c>
      <c r="L241" s="615">
        <v>0</v>
      </c>
      <c r="M241" s="615">
        <v>0</v>
      </c>
      <c r="N241" s="615">
        <v>0</v>
      </c>
      <c r="O241" s="615">
        <v>0</v>
      </c>
      <c r="P241" s="615">
        <v>0</v>
      </c>
      <c r="Q241" s="615">
        <v>0</v>
      </c>
      <c r="R241" s="615">
        <v>0</v>
      </c>
      <c r="S241" s="613">
        <v>38</v>
      </c>
      <c r="T241" s="614">
        <v>13520</v>
      </c>
      <c r="U241" s="614">
        <v>26000</v>
      </c>
    </row>
    <row r="242" spans="1:21" s="611" customFormat="1" ht="15" thickBot="1" x14ac:dyDescent="0.35">
      <c r="A242" s="4" t="s">
        <v>3347</v>
      </c>
      <c r="B242" s="610" t="s">
        <v>272</v>
      </c>
      <c r="C242" s="566" t="s">
        <v>257</v>
      </c>
      <c r="D242" s="615">
        <v>0</v>
      </c>
      <c r="E242" s="615">
        <v>0</v>
      </c>
      <c r="F242" s="615">
        <v>0</v>
      </c>
      <c r="G242" s="613">
        <v>38</v>
      </c>
      <c r="H242" s="614">
        <v>39000</v>
      </c>
      <c r="I242" s="614">
        <v>46000</v>
      </c>
      <c r="J242" s="613">
        <v>20</v>
      </c>
      <c r="K242" s="614">
        <v>18000</v>
      </c>
      <c r="L242" s="614">
        <v>25000</v>
      </c>
      <c r="M242" s="613">
        <v>20</v>
      </c>
      <c r="N242" s="614">
        <v>16598</v>
      </c>
      <c r="O242" s="614">
        <v>25000</v>
      </c>
      <c r="P242" s="615">
        <v>0</v>
      </c>
      <c r="Q242" s="615">
        <v>0</v>
      </c>
      <c r="R242" s="615">
        <v>0</v>
      </c>
      <c r="S242" s="613">
        <v>20</v>
      </c>
      <c r="T242" s="614">
        <v>11502</v>
      </c>
      <c r="U242" s="614">
        <v>12574</v>
      </c>
    </row>
    <row r="243" spans="1:21" s="611" customFormat="1" ht="15" thickBot="1" x14ac:dyDescent="0.35">
      <c r="A243" s="4" t="s">
        <v>3348</v>
      </c>
      <c r="B243" s="610" t="s">
        <v>273</v>
      </c>
      <c r="C243" s="566" t="s">
        <v>257</v>
      </c>
      <c r="D243" s="613">
        <v>0</v>
      </c>
      <c r="E243" s="614">
        <v>0</v>
      </c>
      <c r="F243" s="614">
        <v>0</v>
      </c>
      <c r="G243" s="613">
        <v>40</v>
      </c>
      <c r="H243" s="614">
        <v>16000</v>
      </c>
      <c r="I243" s="614">
        <v>30000</v>
      </c>
      <c r="J243" s="613">
        <v>40</v>
      </c>
      <c r="K243" s="614">
        <v>16000</v>
      </c>
      <c r="L243" s="614">
        <v>30000</v>
      </c>
      <c r="M243" s="613">
        <v>20</v>
      </c>
      <c r="N243" s="614">
        <v>10500</v>
      </c>
      <c r="O243" s="614">
        <v>13000</v>
      </c>
      <c r="P243" s="613">
        <v>0</v>
      </c>
      <c r="Q243" s="614">
        <v>0</v>
      </c>
      <c r="R243" s="614">
        <v>0</v>
      </c>
      <c r="S243" s="613">
        <v>20</v>
      </c>
      <c r="T243" s="614">
        <v>10400</v>
      </c>
      <c r="U243" s="614">
        <v>13000</v>
      </c>
    </row>
    <row r="244" spans="1:21" s="611" customFormat="1" ht="15" thickBot="1" x14ac:dyDescent="0.35">
      <c r="A244" s="4" t="s">
        <v>3349</v>
      </c>
      <c r="B244" s="610" t="s">
        <v>274</v>
      </c>
      <c r="C244" s="566" t="s">
        <v>257</v>
      </c>
      <c r="D244" s="615">
        <v>0</v>
      </c>
      <c r="E244" s="615">
        <v>0</v>
      </c>
      <c r="F244" s="615">
        <v>0</v>
      </c>
      <c r="G244" s="613">
        <v>40</v>
      </c>
      <c r="H244" s="614">
        <v>45000</v>
      </c>
      <c r="I244" s="614">
        <v>60000</v>
      </c>
      <c r="J244" s="613">
        <v>25</v>
      </c>
      <c r="K244" s="614">
        <v>24466</v>
      </c>
      <c r="L244" s="614">
        <v>40000</v>
      </c>
      <c r="M244" s="613">
        <v>20</v>
      </c>
      <c r="N244" s="614">
        <v>17180</v>
      </c>
      <c r="O244" s="614">
        <v>30000</v>
      </c>
      <c r="P244" s="613">
        <v>40</v>
      </c>
      <c r="Q244" s="614">
        <v>45000</v>
      </c>
      <c r="R244" s="614">
        <v>60000</v>
      </c>
      <c r="S244" s="613">
        <v>15</v>
      </c>
      <c r="T244" s="614">
        <v>10000</v>
      </c>
      <c r="U244" s="614">
        <v>13520</v>
      </c>
    </row>
    <row r="245" spans="1:21" s="611" customFormat="1" ht="15" thickBot="1" x14ac:dyDescent="0.35">
      <c r="A245" s="4" t="s">
        <v>3350</v>
      </c>
      <c r="B245" s="610" t="s">
        <v>275</v>
      </c>
      <c r="C245" s="566" t="s">
        <v>257</v>
      </c>
      <c r="D245" s="615">
        <v>0</v>
      </c>
      <c r="E245" s="615">
        <v>0</v>
      </c>
      <c r="F245" s="615">
        <v>0</v>
      </c>
      <c r="G245" s="613">
        <v>40</v>
      </c>
      <c r="H245" s="614">
        <v>26000</v>
      </c>
      <c r="I245" s="614">
        <v>30000</v>
      </c>
      <c r="J245" s="615">
        <v>0</v>
      </c>
      <c r="K245" s="615">
        <v>0</v>
      </c>
      <c r="L245" s="615">
        <v>0</v>
      </c>
      <c r="M245" s="615">
        <v>0</v>
      </c>
      <c r="N245" s="615">
        <v>0</v>
      </c>
      <c r="O245" s="615">
        <v>0</v>
      </c>
      <c r="P245" s="615">
        <v>0</v>
      </c>
      <c r="Q245" s="615">
        <v>0</v>
      </c>
      <c r="R245" s="615">
        <v>0</v>
      </c>
      <c r="S245" s="613">
        <v>22</v>
      </c>
      <c r="T245" s="614">
        <v>8580</v>
      </c>
      <c r="U245" s="614">
        <v>14000</v>
      </c>
    </row>
    <row r="246" spans="1:21" s="611" customFormat="1" ht="15" thickBot="1" x14ac:dyDescent="0.35">
      <c r="A246" s="4" t="s">
        <v>3351</v>
      </c>
      <c r="B246" s="610" t="s">
        <v>276</v>
      </c>
      <c r="C246" s="566" t="s">
        <v>257</v>
      </c>
      <c r="D246" s="615">
        <v>0</v>
      </c>
      <c r="E246" s="615">
        <v>0</v>
      </c>
      <c r="F246" s="615">
        <v>0</v>
      </c>
      <c r="G246" s="613">
        <v>40</v>
      </c>
      <c r="H246" s="614">
        <v>40000</v>
      </c>
      <c r="I246" s="614">
        <v>42245</v>
      </c>
      <c r="J246" s="613">
        <v>40</v>
      </c>
      <c r="K246" s="614">
        <v>30000</v>
      </c>
      <c r="L246" s="614">
        <v>37275</v>
      </c>
      <c r="M246" s="615">
        <v>0</v>
      </c>
      <c r="N246" s="615">
        <v>0</v>
      </c>
      <c r="O246" s="615">
        <v>0</v>
      </c>
      <c r="P246" s="615">
        <v>0</v>
      </c>
      <c r="Q246" s="615">
        <v>0</v>
      </c>
      <c r="R246" s="615">
        <v>0</v>
      </c>
      <c r="S246" s="613">
        <v>40</v>
      </c>
      <c r="T246" s="614">
        <v>30000</v>
      </c>
      <c r="U246" s="614">
        <v>32802</v>
      </c>
    </row>
    <row r="247" spans="1:21" s="611" customFormat="1" ht="15" thickBot="1" x14ac:dyDescent="0.35">
      <c r="A247" s="4" t="s">
        <v>3352</v>
      </c>
      <c r="B247" s="610" t="s">
        <v>277</v>
      </c>
      <c r="C247" s="566" t="s">
        <v>257</v>
      </c>
      <c r="D247" s="615">
        <v>0</v>
      </c>
      <c r="E247" s="615">
        <v>0</v>
      </c>
      <c r="F247" s="615">
        <v>0</v>
      </c>
      <c r="G247" s="615">
        <v>0</v>
      </c>
      <c r="H247" s="615">
        <v>0</v>
      </c>
      <c r="I247" s="615">
        <v>0</v>
      </c>
      <c r="J247" s="615">
        <v>0</v>
      </c>
      <c r="K247" s="615">
        <v>0</v>
      </c>
      <c r="L247" s="615">
        <v>0</v>
      </c>
      <c r="M247" s="615">
        <v>0</v>
      </c>
      <c r="N247" s="615">
        <v>0</v>
      </c>
      <c r="O247" s="615">
        <v>0</v>
      </c>
      <c r="P247" s="615">
        <v>0</v>
      </c>
      <c r="Q247" s="615">
        <v>0</v>
      </c>
      <c r="R247" s="615">
        <v>0</v>
      </c>
      <c r="S247" s="613">
        <v>18</v>
      </c>
      <c r="T247" s="614">
        <v>9</v>
      </c>
      <c r="U247" s="614">
        <v>10</v>
      </c>
    </row>
    <row r="248" spans="1:21" s="611" customFormat="1" ht="15" thickBot="1" x14ac:dyDescent="0.35">
      <c r="A248" s="4" t="s">
        <v>3353</v>
      </c>
      <c r="B248" s="610" t="s">
        <v>278</v>
      </c>
      <c r="C248" s="566" t="s">
        <v>257</v>
      </c>
      <c r="D248" s="615">
        <v>0</v>
      </c>
      <c r="E248" s="615">
        <v>0</v>
      </c>
      <c r="F248" s="615">
        <v>0</v>
      </c>
      <c r="G248" s="613">
        <v>40</v>
      </c>
      <c r="H248" s="614">
        <v>37000</v>
      </c>
      <c r="I248" s="614">
        <v>43000</v>
      </c>
      <c r="J248" s="615">
        <v>0</v>
      </c>
      <c r="K248" s="615">
        <v>0</v>
      </c>
      <c r="L248" s="615">
        <v>0</v>
      </c>
      <c r="M248" s="613">
        <v>40</v>
      </c>
      <c r="N248" s="614">
        <v>30000</v>
      </c>
      <c r="O248" s="614">
        <v>37000</v>
      </c>
      <c r="P248" s="615">
        <v>0</v>
      </c>
      <c r="Q248" s="615">
        <v>0</v>
      </c>
      <c r="R248" s="615">
        <v>0</v>
      </c>
      <c r="S248" s="613">
        <v>25</v>
      </c>
      <c r="T248" s="614">
        <v>24960</v>
      </c>
      <c r="U248" s="614">
        <v>31000</v>
      </c>
    </row>
    <row r="249" spans="1:21" s="611" customFormat="1" ht="15" thickBot="1" x14ac:dyDescent="0.35">
      <c r="A249" s="4" t="s">
        <v>3354</v>
      </c>
      <c r="B249" s="610" t="s">
        <v>279</v>
      </c>
      <c r="C249" s="566" t="s">
        <v>257</v>
      </c>
      <c r="D249" s="615">
        <v>0</v>
      </c>
      <c r="E249" s="615">
        <v>0</v>
      </c>
      <c r="F249" s="615">
        <v>0</v>
      </c>
      <c r="G249" s="613">
        <v>40</v>
      </c>
      <c r="H249" s="614">
        <v>29120</v>
      </c>
      <c r="I249" s="614">
        <v>34000</v>
      </c>
      <c r="J249" s="613">
        <v>40</v>
      </c>
      <c r="K249" s="614">
        <v>30000</v>
      </c>
      <c r="L249" s="614">
        <v>40000</v>
      </c>
      <c r="M249" s="613">
        <v>30</v>
      </c>
      <c r="N249" s="614">
        <v>20000</v>
      </c>
      <c r="O249" s="614">
        <v>29000</v>
      </c>
      <c r="P249" s="615">
        <v>0</v>
      </c>
      <c r="Q249" s="615">
        <v>0</v>
      </c>
      <c r="R249" s="615">
        <v>0</v>
      </c>
      <c r="S249" s="613">
        <v>24</v>
      </c>
      <c r="T249" s="614">
        <v>10000</v>
      </c>
      <c r="U249" s="614">
        <v>24000</v>
      </c>
    </row>
    <row r="250" spans="1:21" s="611" customFormat="1" ht="15" thickBot="1" x14ac:dyDescent="0.35">
      <c r="A250" s="4" t="s">
        <v>3355</v>
      </c>
      <c r="B250" s="610" t="s">
        <v>280</v>
      </c>
      <c r="C250" s="566" t="s">
        <v>257</v>
      </c>
      <c r="D250" s="613">
        <v>0</v>
      </c>
      <c r="E250" s="614">
        <v>0</v>
      </c>
      <c r="F250" s="614">
        <v>0</v>
      </c>
      <c r="G250" s="613">
        <v>0</v>
      </c>
      <c r="H250" s="614">
        <v>0</v>
      </c>
      <c r="I250" s="614">
        <v>0</v>
      </c>
      <c r="J250" s="613">
        <v>32</v>
      </c>
      <c r="K250" s="614">
        <v>31616</v>
      </c>
      <c r="L250" s="614">
        <v>31616</v>
      </c>
      <c r="M250" s="613">
        <v>12</v>
      </c>
      <c r="N250" s="614">
        <v>9984</v>
      </c>
      <c r="O250" s="614">
        <v>9984</v>
      </c>
      <c r="P250" s="613">
        <v>6</v>
      </c>
      <c r="Q250" s="614">
        <v>9860</v>
      </c>
      <c r="R250" s="614">
        <v>9860</v>
      </c>
      <c r="S250" s="613">
        <v>16</v>
      </c>
      <c r="T250" s="614">
        <v>6032</v>
      </c>
      <c r="U250" s="614">
        <v>6032</v>
      </c>
    </row>
    <row r="251" spans="1:21" s="611" customFormat="1" ht="15" thickBot="1" x14ac:dyDescent="0.35">
      <c r="A251" s="4" t="s">
        <v>3356</v>
      </c>
      <c r="B251" s="610" t="s">
        <v>281</v>
      </c>
      <c r="C251" s="566" t="s">
        <v>257</v>
      </c>
      <c r="D251" s="613">
        <v>40</v>
      </c>
      <c r="E251" s="614">
        <v>28000</v>
      </c>
      <c r="F251" s="614">
        <v>50000</v>
      </c>
      <c r="G251" s="613">
        <v>1</v>
      </c>
      <c r="H251" s="614">
        <v>100</v>
      </c>
      <c r="I251" s="614">
        <v>100</v>
      </c>
      <c r="J251" s="613">
        <v>1</v>
      </c>
      <c r="K251" s="614">
        <v>100</v>
      </c>
      <c r="L251" s="614">
        <v>100</v>
      </c>
      <c r="M251" s="613">
        <v>1</v>
      </c>
      <c r="N251" s="614">
        <v>100</v>
      </c>
      <c r="O251" s="614">
        <v>100</v>
      </c>
      <c r="P251" s="613">
        <v>1</v>
      </c>
      <c r="Q251" s="614">
        <v>100</v>
      </c>
      <c r="R251" s="614">
        <v>100</v>
      </c>
      <c r="S251" s="613">
        <v>35</v>
      </c>
      <c r="T251" s="614">
        <v>11700</v>
      </c>
      <c r="U251" s="614">
        <v>20000</v>
      </c>
    </row>
    <row r="252" spans="1:21" s="611" customFormat="1" ht="15" thickBot="1" x14ac:dyDescent="0.35">
      <c r="A252" s="4" t="s">
        <v>3357</v>
      </c>
      <c r="B252" s="610" t="s">
        <v>282</v>
      </c>
      <c r="C252" s="566" t="s">
        <v>257</v>
      </c>
      <c r="D252" s="613">
        <v>0</v>
      </c>
      <c r="E252" s="614">
        <v>0</v>
      </c>
      <c r="F252" s="614">
        <v>0</v>
      </c>
      <c r="G252" s="613">
        <v>0</v>
      </c>
      <c r="H252" s="614">
        <v>0</v>
      </c>
      <c r="I252" s="614">
        <v>0</v>
      </c>
      <c r="J252" s="613">
        <v>19</v>
      </c>
      <c r="K252" s="614">
        <v>11322</v>
      </c>
      <c r="L252" s="614">
        <v>17927</v>
      </c>
      <c r="M252" s="613">
        <v>12</v>
      </c>
      <c r="N252" s="614">
        <v>4896</v>
      </c>
      <c r="O252" s="614">
        <v>9792</v>
      </c>
      <c r="P252" s="613">
        <v>0</v>
      </c>
      <c r="Q252" s="614">
        <v>0</v>
      </c>
      <c r="R252" s="614">
        <v>0</v>
      </c>
      <c r="S252" s="613">
        <v>38</v>
      </c>
      <c r="T252" s="614">
        <v>34865</v>
      </c>
      <c r="U252" s="614">
        <v>41293</v>
      </c>
    </row>
    <row r="253" spans="1:21" s="611" customFormat="1" ht="15" thickBot="1" x14ac:dyDescent="0.35">
      <c r="A253" s="4" t="s">
        <v>3358</v>
      </c>
      <c r="B253" s="610" t="s">
        <v>283</v>
      </c>
      <c r="C253" s="566" t="s">
        <v>257</v>
      </c>
      <c r="D253" s="615">
        <v>0</v>
      </c>
      <c r="E253" s="615">
        <v>0</v>
      </c>
      <c r="F253" s="615">
        <v>0</v>
      </c>
      <c r="G253" s="613">
        <v>36</v>
      </c>
      <c r="H253" s="614">
        <v>25833</v>
      </c>
      <c r="I253" s="614">
        <v>30738</v>
      </c>
      <c r="J253" s="613">
        <v>36</v>
      </c>
      <c r="K253" s="614">
        <v>34340</v>
      </c>
      <c r="L253" s="614">
        <v>51510</v>
      </c>
      <c r="M253" s="613">
        <v>36</v>
      </c>
      <c r="N253" s="614">
        <v>34340</v>
      </c>
      <c r="O253" s="614">
        <v>51510</v>
      </c>
      <c r="P253" s="615">
        <v>0</v>
      </c>
      <c r="Q253" s="615">
        <v>0</v>
      </c>
      <c r="R253" s="615">
        <v>0</v>
      </c>
      <c r="S253" s="613">
        <v>20</v>
      </c>
      <c r="T253" s="614">
        <v>9568</v>
      </c>
      <c r="U253" s="614">
        <v>11378</v>
      </c>
    </row>
    <row r="254" spans="1:21" s="611" customFormat="1" ht="15" thickBot="1" x14ac:dyDescent="0.35">
      <c r="A254" s="4" t="s">
        <v>3359</v>
      </c>
      <c r="B254" s="610" t="s">
        <v>284</v>
      </c>
      <c r="C254" s="566" t="s">
        <v>257</v>
      </c>
      <c r="D254" s="615">
        <v>0</v>
      </c>
      <c r="E254" s="615">
        <v>0</v>
      </c>
      <c r="F254" s="615">
        <v>0</v>
      </c>
      <c r="G254" s="615">
        <v>0</v>
      </c>
      <c r="H254" s="615">
        <v>0</v>
      </c>
      <c r="I254" s="615">
        <v>0</v>
      </c>
      <c r="J254" s="615">
        <v>0</v>
      </c>
      <c r="K254" s="615">
        <v>0</v>
      </c>
      <c r="L254" s="615">
        <v>0</v>
      </c>
      <c r="M254" s="615">
        <v>0</v>
      </c>
      <c r="N254" s="615">
        <v>0</v>
      </c>
      <c r="O254" s="615">
        <v>0</v>
      </c>
      <c r="P254" s="615">
        <v>0</v>
      </c>
      <c r="Q254" s="615">
        <v>0</v>
      </c>
      <c r="R254" s="615">
        <v>0</v>
      </c>
      <c r="S254" s="613">
        <v>37</v>
      </c>
      <c r="T254" s="614">
        <v>10500</v>
      </c>
      <c r="U254" s="614">
        <v>35000</v>
      </c>
    </row>
    <row r="255" spans="1:21" s="611" customFormat="1" ht="15" thickBot="1" x14ac:dyDescent="0.35">
      <c r="A255" s="4" t="s">
        <v>3360</v>
      </c>
      <c r="B255" s="610" t="s">
        <v>285</v>
      </c>
      <c r="C255" s="566" t="s">
        <v>257</v>
      </c>
      <c r="D255" s="615">
        <v>0</v>
      </c>
      <c r="E255" s="615">
        <v>0</v>
      </c>
      <c r="F255" s="615">
        <v>0</v>
      </c>
      <c r="G255" s="615">
        <v>0</v>
      </c>
      <c r="H255" s="615">
        <v>0</v>
      </c>
      <c r="I255" s="615">
        <v>0</v>
      </c>
      <c r="J255" s="615">
        <v>0</v>
      </c>
      <c r="K255" s="615">
        <v>0</v>
      </c>
      <c r="L255" s="615">
        <v>0</v>
      </c>
      <c r="M255" s="615">
        <v>0</v>
      </c>
      <c r="N255" s="615">
        <v>0</v>
      </c>
      <c r="O255" s="615">
        <v>0</v>
      </c>
      <c r="P255" s="613">
        <v>25</v>
      </c>
      <c r="Q255" s="614">
        <v>14000</v>
      </c>
      <c r="R255" s="614">
        <v>18000</v>
      </c>
      <c r="S255" s="613">
        <v>22</v>
      </c>
      <c r="T255" s="614">
        <v>13000</v>
      </c>
      <c r="U255" s="614">
        <v>25000</v>
      </c>
    </row>
    <row r="256" spans="1:21" s="611" customFormat="1" ht="15" thickBot="1" x14ac:dyDescent="0.35">
      <c r="A256" s="4" t="s">
        <v>3361</v>
      </c>
      <c r="B256" s="610" t="s">
        <v>286</v>
      </c>
      <c r="C256" s="566" t="s">
        <v>257</v>
      </c>
      <c r="D256" s="615">
        <v>0</v>
      </c>
      <c r="E256" s="615">
        <v>0</v>
      </c>
      <c r="F256" s="615">
        <v>0</v>
      </c>
      <c r="G256" s="613">
        <v>40</v>
      </c>
      <c r="H256" s="614">
        <v>48256</v>
      </c>
      <c r="I256" s="614">
        <v>48256</v>
      </c>
      <c r="J256" s="615">
        <v>0</v>
      </c>
      <c r="K256" s="615">
        <v>0</v>
      </c>
      <c r="L256" s="615">
        <v>0</v>
      </c>
      <c r="M256" s="615">
        <v>0</v>
      </c>
      <c r="N256" s="615">
        <v>0</v>
      </c>
      <c r="O256" s="615">
        <v>0</v>
      </c>
      <c r="P256" s="615">
        <v>0</v>
      </c>
      <c r="Q256" s="615">
        <v>0</v>
      </c>
      <c r="R256" s="615">
        <v>0</v>
      </c>
      <c r="S256" s="613">
        <v>25</v>
      </c>
      <c r="T256" s="614">
        <v>20800</v>
      </c>
      <c r="U256" s="614">
        <v>20800</v>
      </c>
    </row>
    <row r="257" spans="1:21" s="611" customFormat="1" ht="15" thickBot="1" x14ac:dyDescent="0.35">
      <c r="A257" s="4" t="s">
        <v>3362</v>
      </c>
      <c r="B257" s="610" t="s">
        <v>287</v>
      </c>
      <c r="C257" s="566" t="s">
        <v>257</v>
      </c>
      <c r="D257" s="615">
        <v>0</v>
      </c>
      <c r="E257" s="615">
        <v>0</v>
      </c>
      <c r="F257" s="615">
        <v>0</v>
      </c>
      <c r="G257" s="615">
        <v>0</v>
      </c>
      <c r="H257" s="615">
        <v>0</v>
      </c>
      <c r="I257" s="615">
        <v>0</v>
      </c>
      <c r="J257" s="615">
        <v>0</v>
      </c>
      <c r="K257" s="615">
        <v>0</v>
      </c>
      <c r="L257" s="615">
        <v>0</v>
      </c>
      <c r="M257" s="613">
        <v>40</v>
      </c>
      <c r="N257" s="614">
        <v>30000</v>
      </c>
      <c r="O257" s="614">
        <v>36000</v>
      </c>
      <c r="P257" s="613">
        <v>40</v>
      </c>
      <c r="Q257" s="614">
        <v>30000</v>
      </c>
      <c r="R257" s="614">
        <v>34000</v>
      </c>
      <c r="S257" s="613">
        <v>40</v>
      </c>
      <c r="T257" s="614">
        <v>28000</v>
      </c>
      <c r="U257" s="614">
        <v>33600</v>
      </c>
    </row>
    <row r="258" spans="1:21" s="611" customFormat="1" ht="15" thickBot="1" x14ac:dyDescent="0.35">
      <c r="A258" s="4" t="s">
        <v>3363</v>
      </c>
      <c r="B258" s="610" t="s">
        <v>288</v>
      </c>
      <c r="C258" s="566" t="s">
        <v>257</v>
      </c>
      <c r="D258" s="615">
        <v>0</v>
      </c>
      <c r="E258" s="615">
        <v>0</v>
      </c>
      <c r="F258" s="615">
        <v>0</v>
      </c>
      <c r="G258" s="615">
        <v>0</v>
      </c>
      <c r="H258" s="615">
        <v>0</v>
      </c>
      <c r="I258" s="615">
        <v>0</v>
      </c>
      <c r="J258" s="613">
        <v>38</v>
      </c>
      <c r="K258" s="614">
        <v>42000</v>
      </c>
      <c r="L258" s="614">
        <v>50000</v>
      </c>
      <c r="M258" s="615">
        <v>0</v>
      </c>
      <c r="N258" s="614">
        <v>18000</v>
      </c>
      <c r="O258" s="614">
        <v>23000</v>
      </c>
      <c r="P258" s="613">
        <v>38</v>
      </c>
      <c r="Q258" s="614">
        <v>35000</v>
      </c>
      <c r="R258" s="614">
        <v>40000</v>
      </c>
      <c r="S258" s="613">
        <v>20</v>
      </c>
      <c r="T258" s="614">
        <v>10000</v>
      </c>
      <c r="U258" s="614">
        <v>15000</v>
      </c>
    </row>
    <row r="259" spans="1:21" s="611" customFormat="1" ht="15" thickBot="1" x14ac:dyDescent="0.35">
      <c r="A259" s="4" t="s">
        <v>3364</v>
      </c>
      <c r="B259" s="610" t="s">
        <v>290</v>
      </c>
      <c r="C259" s="566" t="s">
        <v>257</v>
      </c>
      <c r="D259" s="615">
        <v>0</v>
      </c>
      <c r="E259" s="615">
        <v>0</v>
      </c>
      <c r="F259" s="615">
        <v>0</v>
      </c>
      <c r="G259" s="615">
        <v>0</v>
      </c>
      <c r="H259" s="615">
        <v>0</v>
      </c>
      <c r="I259" s="615">
        <v>0</v>
      </c>
      <c r="J259" s="615">
        <v>0</v>
      </c>
      <c r="K259" s="615">
        <v>0</v>
      </c>
      <c r="L259" s="615">
        <v>0</v>
      </c>
      <c r="M259" s="615">
        <v>0</v>
      </c>
      <c r="N259" s="615">
        <v>0</v>
      </c>
      <c r="O259" s="615">
        <v>0</v>
      </c>
      <c r="P259" s="613">
        <v>1</v>
      </c>
      <c r="Q259" s="614">
        <v>100</v>
      </c>
      <c r="R259" s="614">
        <v>100</v>
      </c>
      <c r="S259" s="613">
        <v>7</v>
      </c>
      <c r="T259" s="614">
        <v>100</v>
      </c>
      <c r="U259" s="614">
        <v>100</v>
      </c>
    </row>
    <row r="260" spans="1:21" s="611" customFormat="1" ht="15" thickBot="1" x14ac:dyDescent="0.35">
      <c r="A260" s="4" t="s">
        <v>3365</v>
      </c>
      <c r="B260" s="610" t="s">
        <v>291</v>
      </c>
      <c r="C260" s="566" t="s">
        <v>257</v>
      </c>
      <c r="D260" s="613">
        <v>30</v>
      </c>
      <c r="E260" s="614">
        <v>24000</v>
      </c>
      <c r="F260" s="614">
        <v>25000</v>
      </c>
      <c r="G260" s="615">
        <v>0</v>
      </c>
      <c r="H260" s="615">
        <v>0</v>
      </c>
      <c r="I260" s="615">
        <v>0</v>
      </c>
      <c r="J260" s="613">
        <v>40</v>
      </c>
      <c r="K260" s="614">
        <v>27500</v>
      </c>
      <c r="L260" s="614">
        <v>36000</v>
      </c>
      <c r="M260" s="615">
        <v>0</v>
      </c>
      <c r="N260" s="615">
        <v>0</v>
      </c>
      <c r="O260" s="615">
        <v>0</v>
      </c>
      <c r="P260" s="613">
        <v>40</v>
      </c>
      <c r="Q260" s="614">
        <v>37000</v>
      </c>
      <c r="R260" s="614">
        <v>38000</v>
      </c>
      <c r="S260" s="613">
        <v>18</v>
      </c>
      <c r="T260" s="614">
        <v>4500</v>
      </c>
      <c r="U260" s="614">
        <v>6000</v>
      </c>
    </row>
    <row r="261" spans="1:21" s="611" customFormat="1" ht="15" thickBot="1" x14ac:dyDescent="0.35">
      <c r="A261" s="4" t="s">
        <v>3366</v>
      </c>
      <c r="B261" s="610" t="s">
        <v>292</v>
      </c>
      <c r="C261" s="566" t="s">
        <v>257</v>
      </c>
      <c r="D261" s="613">
        <v>40</v>
      </c>
      <c r="E261" s="614">
        <v>35000</v>
      </c>
      <c r="F261" s="614">
        <v>40000</v>
      </c>
      <c r="G261" s="615">
        <v>0</v>
      </c>
      <c r="H261" s="615">
        <v>0</v>
      </c>
      <c r="I261" s="615">
        <v>0</v>
      </c>
      <c r="J261" s="613">
        <v>24</v>
      </c>
      <c r="K261" s="614">
        <v>8000</v>
      </c>
      <c r="L261" s="614">
        <v>19200</v>
      </c>
      <c r="M261" s="613">
        <v>8</v>
      </c>
      <c r="N261" s="614">
        <v>6000</v>
      </c>
      <c r="O261" s="614">
        <v>18000</v>
      </c>
      <c r="P261" s="613">
        <v>8</v>
      </c>
      <c r="Q261" s="614">
        <v>8000</v>
      </c>
      <c r="R261" s="614">
        <v>12000</v>
      </c>
      <c r="S261" s="613">
        <v>19</v>
      </c>
      <c r="T261" s="614">
        <v>6000</v>
      </c>
      <c r="U261" s="614">
        <v>13200</v>
      </c>
    </row>
    <row r="262" spans="1:21" s="611" customFormat="1" ht="15" thickBot="1" x14ac:dyDescent="0.35">
      <c r="A262" s="4" t="s">
        <v>3367</v>
      </c>
      <c r="B262" s="610" t="s">
        <v>293</v>
      </c>
      <c r="C262" s="566" t="s">
        <v>257</v>
      </c>
      <c r="D262" s="615">
        <v>0</v>
      </c>
      <c r="E262" s="615">
        <v>0</v>
      </c>
      <c r="F262" s="615">
        <v>0</v>
      </c>
      <c r="G262" s="613">
        <v>38</v>
      </c>
      <c r="H262" s="614">
        <v>36425</v>
      </c>
      <c r="I262" s="614">
        <v>46089</v>
      </c>
      <c r="J262" s="615">
        <v>0</v>
      </c>
      <c r="K262" s="615">
        <v>0</v>
      </c>
      <c r="L262" s="615">
        <v>0</v>
      </c>
      <c r="M262" s="613">
        <v>38</v>
      </c>
      <c r="N262" s="614">
        <v>34214</v>
      </c>
      <c r="O262" s="614">
        <v>43291</v>
      </c>
      <c r="P262" s="615">
        <v>0</v>
      </c>
      <c r="Q262" s="615">
        <v>0</v>
      </c>
      <c r="R262" s="615">
        <v>0</v>
      </c>
      <c r="S262" s="613">
        <v>38</v>
      </c>
      <c r="T262" s="614">
        <v>18966</v>
      </c>
      <c r="U262" s="614">
        <v>23998</v>
      </c>
    </row>
    <row r="263" spans="1:21" s="611" customFormat="1" ht="15" thickBot="1" x14ac:dyDescent="0.35">
      <c r="A263" s="4" t="s">
        <v>3368</v>
      </c>
      <c r="B263" s="610" t="s">
        <v>294</v>
      </c>
      <c r="C263" s="566" t="s">
        <v>257</v>
      </c>
      <c r="D263" s="613">
        <v>30</v>
      </c>
      <c r="E263" s="614">
        <v>32000</v>
      </c>
      <c r="F263" s="614">
        <v>36000</v>
      </c>
      <c r="G263" s="615">
        <v>0</v>
      </c>
      <c r="H263" s="615">
        <v>0</v>
      </c>
      <c r="I263" s="615">
        <v>0</v>
      </c>
      <c r="J263" s="615">
        <v>0</v>
      </c>
      <c r="K263" s="615">
        <v>0</v>
      </c>
      <c r="L263" s="615">
        <v>0</v>
      </c>
      <c r="M263" s="613">
        <v>37</v>
      </c>
      <c r="N263" s="614">
        <v>23000</v>
      </c>
      <c r="O263" s="614">
        <v>28000</v>
      </c>
      <c r="P263" s="613">
        <v>30</v>
      </c>
      <c r="Q263" s="614">
        <v>30000</v>
      </c>
      <c r="R263" s="614">
        <v>32000</v>
      </c>
      <c r="S263" s="613">
        <v>37</v>
      </c>
      <c r="T263" s="614">
        <v>24000</v>
      </c>
      <c r="U263" s="614">
        <v>27500</v>
      </c>
    </row>
    <row r="264" spans="1:21" s="611" customFormat="1" ht="15" thickBot="1" x14ac:dyDescent="0.35">
      <c r="A264" s="4" t="s">
        <v>3369</v>
      </c>
      <c r="B264" s="610" t="s">
        <v>295</v>
      </c>
      <c r="C264" s="566" t="s">
        <v>257</v>
      </c>
      <c r="D264" s="615">
        <v>0</v>
      </c>
      <c r="E264" s="615">
        <v>0</v>
      </c>
      <c r="F264" s="615">
        <v>0</v>
      </c>
      <c r="G264" s="615">
        <v>0</v>
      </c>
      <c r="H264" s="615">
        <v>0</v>
      </c>
      <c r="I264" s="615">
        <v>0</v>
      </c>
      <c r="J264" s="615">
        <v>0</v>
      </c>
      <c r="K264" s="615">
        <v>0</v>
      </c>
      <c r="L264" s="615">
        <v>0</v>
      </c>
      <c r="M264" s="613">
        <v>40</v>
      </c>
      <c r="N264" s="614">
        <v>37502</v>
      </c>
      <c r="O264" s="614">
        <v>37502</v>
      </c>
      <c r="P264" s="613">
        <v>40</v>
      </c>
      <c r="Q264" s="614">
        <v>34507</v>
      </c>
      <c r="R264" s="614">
        <v>34507</v>
      </c>
      <c r="S264" s="613">
        <v>40</v>
      </c>
      <c r="T264" s="614">
        <v>21076</v>
      </c>
      <c r="U264" s="614">
        <v>30826</v>
      </c>
    </row>
    <row r="265" spans="1:21" s="611" customFormat="1" ht="15" thickBot="1" x14ac:dyDescent="0.35">
      <c r="A265" s="4" t="s">
        <v>3370</v>
      </c>
      <c r="B265" s="610" t="s">
        <v>296</v>
      </c>
      <c r="C265" s="566" t="s">
        <v>257</v>
      </c>
      <c r="D265" s="615">
        <v>0</v>
      </c>
      <c r="E265" s="615">
        <v>0</v>
      </c>
      <c r="F265" s="615">
        <v>0</v>
      </c>
      <c r="G265" s="615">
        <v>0</v>
      </c>
      <c r="H265" s="615">
        <v>0</v>
      </c>
      <c r="I265" s="615">
        <v>0</v>
      </c>
      <c r="J265" s="613">
        <v>40</v>
      </c>
      <c r="K265" s="614">
        <v>36843</v>
      </c>
      <c r="L265" s="614">
        <v>47896</v>
      </c>
      <c r="M265" s="613">
        <v>40</v>
      </c>
      <c r="N265" s="614">
        <v>35089</v>
      </c>
      <c r="O265" s="614">
        <v>45615</v>
      </c>
      <c r="P265" s="615">
        <v>0</v>
      </c>
      <c r="Q265" s="615">
        <v>0</v>
      </c>
      <c r="R265" s="615">
        <v>0</v>
      </c>
      <c r="S265" s="613">
        <v>20</v>
      </c>
      <c r="T265" s="614">
        <v>11066</v>
      </c>
      <c r="U265" s="614">
        <v>16536</v>
      </c>
    </row>
    <row r="266" spans="1:21" s="611" customFormat="1" ht="15" thickBot="1" x14ac:dyDescent="0.35">
      <c r="A266" s="4" t="s">
        <v>3371</v>
      </c>
      <c r="B266" s="610" t="s">
        <v>297</v>
      </c>
      <c r="C266" s="566" t="s">
        <v>257</v>
      </c>
      <c r="D266" s="615">
        <v>0</v>
      </c>
      <c r="E266" s="615">
        <v>0</v>
      </c>
      <c r="F266" s="615">
        <v>0</v>
      </c>
      <c r="G266" s="613">
        <v>40</v>
      </c>
      <c r="H266" s="614">
        <v>42000</v>
      </c>
      <c r="I266" s="614">
        <v>42000</v>
      </c>
      <c r="J266" s="613">
        <v>40</v>
      </c>
      <c r="K266" s="614">
        <v>36483</v>
      </c>
      <c r="L266" s="614">
        <v>36483</v>
      </c>
      <c r="M266" s="613">
        <v>32</v>
      </c>
      <c r="N266" s="614">
        <v>29187</v>
      </c>
      <c r="O266" s="614">
        <v>29187</v>
      </c>
      <c r="P266" s="613">
        <v>32</v>
      </c>
      <c r="Q266" s="614">
        <v>24428</v>
      </c>
      <c r="R266" s="614">
        <v>24428</v>
      </c>
      <c r="S266" s="613">
        <v>40</v>
      </c>
      <c r="T266" s="614">
        <v>25875</v>
      </c>
      <c r="U266" s="614">
        <v>25875</v>
      </c>
    </row>
    <row r="267" spans="1:21" s="611" customFormat="1" ht="15" thickBot="1" x14ac:dyDescent="0.35">
      <c r="A267" s="4" t="s">
        <v>3372</v>
      </c>
      <c r="B267" s="610" t="s">
        <v>298</v>
      </c>
      <c r="C267" s="566" t="s">
        <v>257</v>
      </c>
      <c r="D267" s="615">
        <v>0</v>
      </c>
      <c r="E267" s="615">
        <v>0</v>
      </c>
      <c r="F267" s="615">
        <v>0</v>
      </c>
      <c r="G267" s="615">
        <v>0</v>
      </c>
      <c r="H267" s="615">
        <v>0</v>
      </c>
      <c r="I267" s="615">
        <v>0</v>
      </c>
      <c r="J267" s="613">
        <v>40</v>
      </c>
      <c r="K267" s="614">
        <v>26853</v>
      </c>
      <c r="L267" s="614">
        <v>28954</v>
      </c>
      <c r="M267" s="613">
        <v>20</v>
      </c>
      <c r="N267" s="614">
        <v>13426</v>
      </c>
      <c r="O267" s="614">
        <v>14290</v>
      </c>
      <c r="P267" s="615">
        <v>0</v>
      </c>
      <c r="Q267" s="615">
        <v>0</v>
      </c>
      <c r="R267" s="615">
        <v>0</v>
      </c>
      <c r="S267" s="613">
        <v>20</v>
      </c>
      <c r="T267" s="614">
        <v>8951</v>
      </c>
      <c r="U267" s="614">
        <v>8951</v>
      </c>
    </row>
    <row r="268" spans="1:21" s="611" customFormat="1" ht="15" thickBot="1" x14ac:dyDescent="0.35">
      <c r="A268" s="4" t="s">
        <v>3373</v>
      </c>
      <c r="B268" s="610" t="s">
        <v>299</v>
      </c>
      <c r="C268" s="566" t="s">
        <v>257</v>
      </c>
      <c r="D268" s="613">
        <v>40</v>
      </c>
      <c r="E268" s="614">
        <v>34000</v>
      </c>
      <c r="F268" s="614">
        <v>34000</v>
      </c>
      <c r="G268" s="615">
        <v>0</v>
      </c>
      <c r="H268" s="615">
        <v>0</v>
      </c>
      <c r="I268" s="615">
        <v>0</v>
      </c>
      <c r="J268" s="615">
        <v>0</v>
      </c>
      <c r="K268" s="615">
        <v>0</v>
      </c>
      <c r="L268" s="615">
        <v>0</v>
      </c>
      <c r="M268" s="613">
        <v>40</v>
      </c>
      <c r="N268" s="614">
        <v>32000</v>
      </c>
      <c r="O268" s="614">
        <v>32000</v>
      </c>
      <c r="P268" s="613">
        <v>40</v>
      </c>
      <c r="Q268" s="614">
        <v>32000</v>
      </c>
      <c r="R268" s="614">
        <v>32000</v>
      </c>
      <c r="S268" s="613">
        <v>20</v>
      </c>
      <c r="T268" s="614">
        <v>10400</v>
      </c>
      <c r="U268" s="614">
        <v>10400</v>
      </c>
    </row>
    <row r="269" spans="1:21" s="611" customFormat="1" ht="15" thickBot="1" x14ac:dyDescent="0.35">
      <c r="A269" s="4" t="s">
        <v>3374</v>
      </c>
      <c r="B269" s="610" t="s">
        <v>300</v>
      </c>
      <c r="C269" s="566" t="s">
        <v>257</v>
      </c>
      <c r="D269" s="615">
        <v>0</v>
      </c>
      <c r="E269" s="615">
        <v>0</v>
      </c>
      <c r="F269" s="615">
        <v>0</v>
      </c>
      <c r="G269" s="615">
        <v>0</v>
      </c>
      <c r="H269" s="615">
        <v>0</v>
      </c>
      <c r="I269" s="615">
        <v>0</v>
      </c>
      <c r="J269" s="615">
        <v>0</v>
      </c>
      <c r="K269" s="615">
        <v>0</v>
      </c>
      <c r="L269" s="615">
        <v>0</v>
      </c>
      <c r="M269" s="613">
        <v>32</v>
      </c>
      <c r="N269" s="614">
        <v>24960</v>
      </c>
      <c r="O269" s="614">
        <v>28787</v>
      </c>
      <c r="P269" s="615">
        <v>0</v>
      </c>
      <c r="Q269" s="615">
        <v>0</v>
      </c>
      <c r="R269" s="615">
        <v>0</v>
      </c>
      <c r="S269" s="613">
        <v>24</v>
      </c>
      <c r="T269" s="614">
        <v>12480</v>
      </c>
      <c r="U269" s="614">
        <v>15500</v>
      </c>
    </row>
    <row r="270" spans="1:21" s="611" customFormat="1" ht="15" thickBot="1" x14ac:dyDescent="0.35">
      <c r="A270" s="4" t="s">
        <v>3375</v>
      </c>
      <c r="B270" s="610" t="s">
        <v>301</v>
      </c>
      <c r="C270" s="566" t="s">
        <v>257</v>
      </c>
      <c r="D270" s="615">
        <v>0</v>
      </c>
      <c r="E270" s="615">
        <v>0</v>
      </c>
      <c r="F270" s="615">
        <v>0</v>
      </c>
      <c r="G270" s="613">
        <v>40</v>
      </c>
      <c r="H270" s="614">
        <v>33000</v>
      </c>
      <c r="I270" s="614">
        <v>44500</v>
      </c>
      <c r="J270" s="613">
        <v>40</v>
      </c>
      <c r="K270" s="614">
        <v>25000</v>
      </c>
      <c r="L270" s="614">
        <v>35000</v>
      </c>
      <c r="M270" s="613">
        <v>40</v>
      </c>
      <c r="N270" s="614">
        <v>30000</v>
      </c>
      <c r="O270" s="614">
        <v>32400</v>
      </c>
      <c r="P270" s="613">
        <v>40</v>
      </c>
      <c r="Q270" s="614">
        <v>32400</v>
      </c>
      <c r="R270" s="614">
        <v>40000</v>
      </c>
      <c r="S270" s="613">
        <v>20</v>
      </c>
      <c r="T270" s="614">
        <v>10400</v>
      </c>
      <c r="U270" s="614">
        <v>16058</v>
      </c>
    </row>
    <row r="271" spans="1:21" s="611" customFormat="1" ht="15" thickBot="1" x14ac:dyDescent="0.35">
      <c r="A271" s="4" t="s">
        <v>3376</v>
      </c>
      <c r="B271" s="610" t="s">
        <v>302</v>
      </c>
      <c r="C271" s="566" t="s">
        <v>257</v>
      </c>
      <c r="D271" s="613">
        <v>0</v>
      </c>
      <c r="E271" s="614">
        <v>0</v>
      </c>
      <c r="F271" s="614">
        <v>0</v>
      </c>
      <c r="G271" s="613">
        <v>0</v>
      </c>
      <c r="H271" s="614">
        <v>0</v>
      </c>
      <c r="I271" s="614">
        <v>0</v>
      </c>
      <c r="J271" s="613">
        <v>25</v>
      </c>
      <c r="K271" s="614">
        <v>21528</v>
      </c>
      <c r="L271" s="614">
        <v>25740</v>
      </c>
      <c r="M271" s="613">
        <v>28</v>
      </c>
      <c r="N271" s="614">
        <v>22465</v>
      </c>
      <c r="O271" s="614">
        <v>24752</v>
      </c>
      <c r="P271" s="613">
        <v>27</v>
      </c>
      <c r="Q271" s="614">
        <v>25974</v>
      </c>
      <c r="R271" s="614">
        <v>29629</v>
      </c>
      <c r="S271" s="613">
        <v>19</v>
      </c>
      <c r="T271" s="614">
        <v>8892</v>
      </c>
      <c r="U271" s="614">
        <v>16302</v>
      </c>
    </row>
    <row r="272" spans="1:21" s="611" customFormat="1" ht="15" thickBot="1" x14ac:dyDescent="0.35">
      <c r="A272" s="4" t="s">
        <v>3377</v>
      </c>
      <c r="B272" s="610" t="s">
        <v>303</v>
      </c>
      <c r="C272" s="566" t="s">
        <v>257</v>
      </c>
      <c r="D272" s="613">
        <v>40</v>
      </c>
      <c r="E272" s="614">
        <v>32000</v>
      </c>
      <c r="F272" s="614">
        <v>51875</v>
      </c>
      <c r="G272" s="613">
        <v>0</v>
      </c>
      <c r="H272" s="614">
        <v>0</v>
      </c>
      <c r="I272" s="614">
        <v>0</v>
      </c>
      <c r="J272" s="613">
        <v>40</v>
      </c>
      <c r="K272" s="614">
        <v>31200</v>
      </c>
      <c r="L272" s="614">
        <v>37523</v>
      </c>
      <c r="M272" s="613">
        <v>36</v>
      </c>
      <c r="N272" s="614">
        <v>26470</v>
      </c>
      <c r="O272" s="614">
        <v>30850</v>
      </c>
      <c r="P272" s="613">
        <v>0</v>
      </c>
      <c r="Q272" s="614">
        <v>0</v>
      </c>
      <c r="R272" s="614">
        <v>0</v>
      </c>
      <c r="S272" s="613">
        <v>21</v>
      </c>
      <c r="T272" s="614">
        <v>9000</v>
      </c>
      <c r="U272" s="614">
        <v>16000</v>
      </c>
    </row>
    <row r="273" spans="1:21" s="611" customFormat="1" ht="15" thickBot="1" x14ac:dyDescent="0.35">
      <c r="A273" s="4" t="s">
        <v>3378</v>
      </c>
      <c r="B273" s="610" t="s">
        <v>304</v>
      </c>
      <c r="C273" s="566" t="s">
        <v>257</v>
      </c>
      <c r="D273" s="613">
        <v>38</v>
      </c>
      <c r="E273" s="614">
        <v>39956</v>
      </c>
      <c r="F273" s="614">
        <v>44058</v>
      </c>
      <c r="G273" s="613">
        <v>38</v>
      </c>
      <c r="H273" s="614">
        <v>26313</v>
      </c>
      <c r="I273" s="614">
        <v>39587</v>
      </c>
      <c r="J273" s="613">
        <v>38</v>
      </c>
      <c r="K273" s="614">
        <v>34230</v>
      </c>
      <c r="L273" s="614">
        <v>44511</v>
      </c>
      <c r="M273" s="615">
        <v>0</v>
      </c>
      <c r="N273" s="615">
        <v>0</v>
      </c>
      <c r="O273" s="615">
        <v>0</v>
      </c>
      <c r="P273" s="613">
        <v>38</v>
      </c>
      <c r="Q273" s="614">
        <v>26962</v>
      </c>
      <c r="R273" s="614">
        <v>35018</v>
      </c>
      <c r="S273" s="613">
        <v>38</v>
      </c>
      <c r="T273" s="614">
        <v>20837</v>
      </c>
      <c r="U273" s="614">
        <v>27081</v>
      </c>
    </row>
    <row r="274" spans="1:21" s="611" customFormat="1" ht="15" thickBot="1" x14ac:dyDescent="0.35">
      <c r="A274" s="4" t="s">
        <v>3379</v>
      </c>
      <c r="B274" s="610" t="s">
        <v>305</v>
      </c>
      <c r="C274" s="566" t="s">
        <v>257</v>
      </c>
      <c r="D274" s="613">
        <v>40</v>
      </c>
      <c r="E274" s="614">
        <v>47205</v>
      </c>
      <c r="F274" s="614">
        <v>61650</v>
      </c>
      <c r="G274" s="613">
        <v>40</v>
      </c>
      <c r="H274" s="614">
        <v>39690</v>
      </c>
      <c r="I274" s="614">
        <v>52376</v>
      </c>
      <c r="J274" s="615">
        <v>0</v>
      </c>
      <c r="K274" s="615">
        <v>0</v>
      </c>
      <c r="L274" s="615">
        <v>0</v>
      </c>
      <c r="M274" s="613">
        <v>40</v>
      </c>
      <c r="N274" s="614">
        <v>33737</v>
      </c>
      <c r="O274" s="614">
        <v>43992</v>
      </c>
      <c r="P274" s="613">
        <v>40</v>
      </c>
      <c r="Q274" s="614">
        <v>38100</v>
      </c>
      <c r="R274" s="614">
        <v>50192</v>
      </c>
      <c r="S274" s="613">
        <v>30</v>
      </c>
      <c r="T274" s="614">
        <v>16676</v>
      </c>
      <c r="U274" s="614">
        <v>28360</v>
      </c>
    </row>
    <row r="275" spans="1:21" s="611" customFormat="1" ht="15" thickBot="1" x14ac:dyDescent="0.35">
      <c r="A275" s="4" t="s">
        <v>3380</v>
      </c>
      <c r="B275" s="610" t="s">
        <v>306</v>
      </c>
      <c r="C275" s="566" t="s">
        <v>257</v>
      </c>
      <c r="D275" s="613">
        <v>36</v>
      </c>
      <c r="E275" s="614">
        <v>34000</v>
      </c>
      <c r="F275" s="614">
        <v>42600</v>
      </c>
      <c r="G275" s="613">
        <v>40</v>
      </c>
      <c r="H275" s="614">
        <v>28400</v>
      </c>
      <c r="I275" s="614">
        <v>35300</v>
      </c>
      <c r="J275" s="613">
        <v>40</v>
      </c>
      <c r="K275" s="614">
        <v>22300</v>
      </c>
      <c r="L275" s="614">
        <v>29500</v>
      </c>
      <c r="M275" s="615">
        <v>0</v>
      </c>
      <c r="N275" s="615">
        <v>0</v>
      </c>
      <c r="O275" s="615">
        <v>0</v>
      </c>
      <c r="P275" s="613">
        <v>40</v>
      </c>
      <c r="Q275" s="614">
        <v>22300</v>
      </c>
      <c r="R275" s="614">
        <v>29500</v>
      </c>
      <c r="S275" s="615">
        <v>0</v>
      </c>
      <c r="T275" s="615">
        <v>0</v>
      </c>
      <c r="U275" s="615">
        <v>0</v>
      </c>
    </row>
    <row r="276" spans="1:21" s="611" customFormat="1" ht="15" thickBot="1" x14ac:dyDescent="0.35">
      <c r="A276" s="4" t="s">
        <v>3381</v>
      </c>
      <c r="B276" s="610" t="s">
        <v>307</v>
      </c>
      <c r="C276" s="566" t="s">
        <v>257</v>
      </c>
      <c r="D276" s="615">
        <v>0</v>
      </c>
      <c r="E276" s="615">
        <v>0</v>
      </c>
      <c r="F276" s="615">
        <v>0</v>
      </c>
      <c r="G276" s="615">
        <v>0</v>
      </c>
      <c r="H276" s="615">
        <v>0</v>
      </c>
      <c r="I276" s="615">
        <v>0</v>
      </c>
      <c r="J276" s="615">
        <v>0</v>
      </c>
      <c r="K276" s="615">
        <v>0</v>
      </c>
      <c r="L276" s="615">
        <v>0</v>
      </c>
      <c r="M276" s="615">
        <v>0</v>
      </c>
      <c r="N276" s="615">
        <v>0</v>
      </c>
      <c r="O276" s="615">
        <v>0</v>
      </c>
      <c r="P276" s="615">
        <v>0</v>
      </c>
      <c r="Q276" s="615">
        <v>0</v>
      </c>
      <c r="R276" s="615">
        <v>0</v>
      </c>
      <c r="S276" s="613">
        <v>40</v>
      </c>
      <c r="T276" s="614">
        <v>31219</v>
      </c>
      <c r="U276" s="614">
        <v>37463</v>
      </c>
    </row>
    <row r="277" spans="1:21" s="611" customFormat="1" ht="15" thickBot="1" x14ac:dyDescent="0.35">
      <c r="A277" s="4" t="s">
        <v>3382</v>
      </c>
      <c r="B277" s="610" t="s">
        <v>308</v>
      </c>
      <c r="C277" s="566" t="s">
        <v>257</v>
      </c>
      <c r="D277" s="613">
        <v>24</v>
      </c>
      <c r="E277" s="614">
        <v>15000</v>
      </c>
      <c r="F277" s="614">
        <v>25000</v>
      </c>
      <c r="G277" s="613">
        <v>0</v>
      </c>
      <c r="H277" s="614">
        <v>0</v>
      </c>
      <c r="I277" s="614">
        <v>0</v>
      </c>
      <c r="J277" s="615">
        <v>0</v>
      </c>
      <c r="K277" s="615">
        <v>0</v>
      </c>
      <c r="L277" s="615">
        <v>0</v>
      </c>
      <c r="M277" s="613">
        <v>16</v>
      </c>
      <c r="N277" s="614">
        <v>15000</v>
      </c>
      <c r="O277" s="614">
        <v>25000</v>
      </c>
      <c r="P277" s="615">
        <v>0</v>
      </c>
      <c r="Q277" s="615">
        <v>0</v>
      </c>
      <c r="R277" s="615">
        <v>0</v>
      </c>
      <c r="S277" s="613">
        <v>29</v>
      </c>
      <c r="T277" s="614">
        <v>8500</v>
      </c>
      <c r="U277" s="614">
        <v>12500</v>
      </c>
    </row>
    <row r="278" spans="1:21" s="611" customFormat="1" ht="15" thickBot="1" x14ac:dyDescent="0.35">
      <c r="A278" s="4" t="s">
        <v>3383</v>
      </c>
      <c r="B278" s="610" t="s">
        <v>309</v>
      </c>
      <c r="C278" s="566" t="s">
        <v>257</v>
      </c>
      <c r="D278" s="615">
        <v>0</v>
      </c>
      <c r="E278" s="615">
        <v>0</v>
      </c>
      <c r="F278" s="615">
        <v>0</v>
      </c>
      <c r="G278" s="613">
        <v>38</v>
      </c>
      <c r="H278" s="614">
        <v>38000</v>
      </c>
      <c r="I278" s="614">
        <v>54085</v>
      </c>
      <c r="J278" s="615">
        <v>0</v>
      </c>
      <c r="K278" s="615">
        <v>0</v>
      </c>
      <c r="L278" s="615">
        <v>0</v>
      </c>
      <c r="M278" s="613">
        <v>38</v>
      </c>
      <c r="N278" s="614">
        <v>34000</v>
      </c>
      <c r="O278" s="614">
        <v>48393</v>
      </c>
      <c r="P278" s="615">
        <v>0</v>
      </c>
      <c r="Q278" s="615">
        <v>0</v>
      </c>
      <c r="R278" s="615">
        <v>0</v>
      </c>
      <c r="S278" s="613">
        <v>38</v>
      </c>
      <c r="T278" s="614">
        <v>21000</v>
      </c>
      <c r="U278" s="614">
        <v>29891</v>
      </c>
    </row>
    <row r="279" spans="1:21" s="611" customFormat="1" ht="15" thickBot="1" x14ac:dyDescent="0.35">
      <c r="A279" s="4" t="s">
        <v>3384</v>
      </c>
      <c r="B279" s="610" t="s">
        <v>310</v>
      </c>
      <c r="C279" s="566" t="s">
        <v>257</v>
      </c>
      <c r="D279" s="615">
        <v>0</v>
      </c>
      <c r="E279" s="615">
        <v>0</v>
      </c>
      <c r="F279" s="615">
        <v>0</v>
      </c>
      <c r="G279" s="615">
        <v>0</v>
      </c>
      <c r="H279" s="615">
        <v>0</v>
      </c>
      <c r="I279" s="615">
        <v>0</v>
      </c>
      <c r="J279" s="615">
        <v>0</v>
      </c>
      <c r="K279" s="615">
        <v>0</v>
      </c>
      <c r="L279" s="615">
        <v>0</v>
      </c>
      <c r="M279" s="615">
        <v>0</v>
      </c>
      <c r="N279" s="615">
        <v>0</v>
      </c>
      <c r="O279" s="615">
        <v>0</v>
      </c>
      <c r="P279" s="615">
        <v>0</v>
      </c>
      <c r="Q279" s="615">
        <v>0</v>
      </c>
      <c r="R279" s="615">
        <v>0</v>
      </c>
      <c r="S279" s="613">
        <v>29</v>
      </c>
      <c r="T279" s="614">
        <v>5600</v>
      </c>
      <c r="U279" s="614">
        <v>12800</v>
      </c>
    </row>
    <row r="280" spans="1:21" s="611" customFormat="1" ht="15" thickBot="1" x14ac:dyDescent="0.35">
      <c r="A280" s="4" t="s">
        <v>3385</v>
      </c>
      <c r="B280" s="610" t="s">
        <v>311</v>
      </c>
      <c r="C280" s="566" t="s">
        <v>257</v>
      </c>
      <c r="D280" s="613">
        <v>35</v>
      </c>
      <c r="E280" s="614">
        <v>80935</v>
      </c>
      <c r="F280" s="614">
        <v>80935</v>
      </c>
      <c r="G280" s="613">
        <v>1</v>
      </c>
      <c r="H280" s="614">
        <v>100</v>
      </c>
      <c r="I280" s="614">
        <v>100</v>
      </c>
      <c r="J280" s="613">
        <v>35</v>
      </c>
      <c r="K280" s="614">
        <v>37138</v>
      </c>
      <c r="L280" s="614">
        <v>61831</v>
      </c>
      <c r="M280" s="613">
        <v>35</v>
      </c>
      <c r="N280" s="614">
        <v>37138</v>
      </c>
      <c r="O280" s="614">
        <v>61831</v>
      </c>
      <c r="P280" s="613">
        <v>1</v>
      </c>
      <c r="Q280" s="614">
        <v>100</v>
      </c>
      <c r="R280" s="614">
        <v>100</v>
      </c>
      <c r="S280" s="613">
        <v>35</v>
      </c>
      <c r="T280" s="614">
        <v>22626</v>
      </c>
      <c r="U280" s="614">
        <v>36678</v>
      </c>
    </row>
    <row r="281" spans="1:21" s="611" customFormat="1" ht="15" thickBot="1" x14ac:dyDescent="0.35">
      <c r="A281" s="4" t="s">
        <v>3386</v>
      </c>
      <c r="B281" s="610" t="s">
        <v>312</v>
      </c>
      <c r="C281" s="566" t="s">
        <v>257</v>
      </c>
      <c r="D281" s="615">
        <v>0</v>
      </c>
      <c r="E281" s="615">
        <v>0</v>
      </c>
      <c r="F281" s="615">
        <v>0</v>
      </c>
      <c r="G281" s="613">
        <v>40</v>
      </c>
      <c r="H281" s="614">
        <v>35000</v>
      </c>
      <c r="I281" s="614">
        <v>50000</v>
      </c>
      <c r="J281" s="613">
        <v>38</v>
      </c>
      <c r="K281" s="614">
        <v>30500</v>
      </c>
      <c r="L281" s="614">
        <v>48000</v>
      </c>
      <c r="M281" s="613">
        <v>38</v>
      </c>
      <c r="N281" s="614">
        <v>25350</v>
      </c>
      <c r="O281" s="614">
        <v>32500</v>
      </c>
      <c r="P281" s="613">
        <v>38</v>
      </c>
      <c r="Q281" s="614">
        <v>26350</v>
      </c>
      <c r="R281" s="614">
        <v>34000</v>
      </c>
      <c r="S281" s="613">
        <v>38</v>
      </c>
      <c r="T281" s="614">
        <v>13650</v>
      </c>
      <c r="U281" s="614">
        <v>18000</v>
      </c>
    </row>
    <row r="282" spans="1:21" s="611" customFormat="1" ht="15" thickBot="1" x14ac:dyDescent="0.35">
      <c r="A282" s="4" t="s">
        <v>3387</v>
      </c>
      <c r="B282" s="610" t="s">
        <v>313</v>
      </c>
      <c r="C282" s="566" t="s">
        <v>257</v>
      </c>
      <c r="D282" s="613">
        <v>35</v>
      </c>
      <c r="E282" s="614">
        <v>24000</v>
      </c>
      <c r="F282" s="614">
        <v>28000</v>
      </c>
      <c r="G282" s="613">
        <v>35</v>
      </c>
      <c r="H282" s="614">
        <v>19000</v>
      </c>
      <c r="I282" s="614">
        <v>25000</v>
      </c>
      <c r="J282" s="613">
        <v>35</v>
      </c>
      <c r="K282" s="614">
        <v>18000</v>
      </c>
      <c r="L282" s="614">
        <v>22000</v>
      </c>
      <c r="M282" s="615">
        <v>0</v>
      </c>
      <c r="N282" s="615">
        <v>0</v>
      </c>
      <c r="O282" s="615">
        <v>0</v>
      </c>
      <c r="P282" s="615">
        <v>0</v>
      </c>
      <c r="Q282" s="615">
        <v>0</v>
      </c>
      <c r="R282" s="615">
        <v>0</v>
      </c>
      <c r="S282" s="613">
        <v>30</v>
      </c>
      <c r="T282" s="614">
        <v>13000</v>
      </c>
      <c r="U282" s="614">
        <v>15000</v>
      </c>
    </row>
    <row r="283" spans="1:21" s="611" customFormat="1" ht="15" thickBot="1" x14ac:dyDescent="0.35">
      <c r="A283" s="4" t="s">
        <v>3388</v>
      </c>
      <c r="B283" s="610" t="s">
        <v>314</v>
      </c>
      <c r="C283" s="566" t="s">
        <v>257</v>
      </c>
      <c r="D283" s="615">
        <v>0</v>
      </c>
      <c r="E283" s="615">
        <v>0</v>
      </c>
      <c r="F283" s="615">
        <v>0</v>
      </c>
      <c r="G283" s="613">
        <v>20</v>
      </c>
      <c r="H283" s="614">
        <v>9620</v>
      </c>
      <c r="I283" s="614">
        <v>12000</v>
      </c>
      <c r="J283" s="613">
        <v>40</v>
      </c>
      <c r="K283" s="614">
        <v>35000</v>
      </c>
      <c r="L283" s="614">
        <v>46500</v>
      </c>
      <c r="M283" s="615">
        <v>0</v>
      </c>
      <c r="N283" s="615">
        <v>0</v>
      </c>
      <c r="O283" s="615">
        <v>0</v>
      </c>
      <c r="P283" s="613">
        <v>39</v>
      </c>
      <c r="Q283" s="614">
        <v>30000</v>
      </c>
      <c r="R283" s="614">
        <v>35500</v>
      </c>
      <c r="S283" s="613">
        <v>36</v>
      </c>
      <c r="T283" s="614">
        <v>17445</v>
      </c>
      <c r="U283" s="614">
        <v>23000</v>
      </c>
    </row>
    <row r="284" spans="1:21" s="611" customFormat="1" ht="15" thickBot="1" x14ac:dyDescent="0.35">
      <c r="A284" s="4" t="s">
        <v>3389</v>
      </c>
      <c r="B284" s="610" t="s">
        <v>315</v>
      </c>
      <c r="C284" s="566" t="s">
        <v>257</v>
      </c>
      <c r="D284" s="613">
        <v>40</v>
      </c>
      <c r="E284" s="614">
        <v>40600</v>
      </c>
      <c r="F284" s="614">
        <v>40600</v>
      </c>
      <c r="G284" s="615">
        <v>0</v>
      </c>
      <c r="H284" s="615">
        <v>0</v>
      </c>
      <c r="I284" s="615">
        <v>0</v>
      </c>
      <c r="J284" s="615">
        <v>0</v>
      </c>
      <c r="K284" s="615">
        <v>0</v>
      </c>
      <c r="L284" s="615">
        <v>0</v>
      </c>
      <c r="M284" s="615">
        <v>0</v>
      </c>
      <c r="N284" s="615">
        <v>0</v>
      </c>
      <c r="O284" s="615">
        <v>0</v>
      </c>
      <c r="P284" s="615">
        <v>0</v>
      </c>
      <c r="Q284" s="615">
        <v>0</v>
      </c>
      <c r="R284" s="615">
        <v>0</v>
      </c>
      <c r="S284" s="613">
        <v>22</v>
      </c>
      <c r="T284" s="614">
        <v>6864</v>
      </c>
      <c r="U284" s="614">
        <v>26149</v>
      </c>
    </row>
    <row r="285" spans="1:21" s="611" customFormat="1" ht="15" thickBot="1" x14ac:dyDescent="0.35">
      <c r="A285" s="4" t="s">
        <v>3390</v>
      </c>
      <c r="B285" s="610" t="s">
        <v>316</v>
      </c>
      <c r="C285" s="566" t="s">
        <v>257</v>
      </c>
      <c r="D285" s="615">
        <v>0</v>
      </c>
      <c r="E285" s="615">
        <v>0</v>
      </c>
      <c r="F285" s="615">
        <v>0</v>
      </c>
      <c r="G285" s="613">
        <v>40</v>
      </c>
      <c r="H285" s="614">
        <v>42000</v>
      </c>
      <c r="I285" s="614">
        <v>52000</v>
      </c>
      <c r="J285" s="613">
        <v>40</v>
      </c>
      <c r="K285" s="614">
        <v>34320</v>
      </c>
      <c r="L285" s="614">
        <v>44720</v>
      </c>
      <c r="M285" s="613">
        <v>20</v>
      </c>
      <c r="N285" s="614">
        <v>17160</v>
      </c>
      <c r="O285" s="614">
        <v>22360</v>
      </c>
      <c r="P285" s="615">
        <v>0</v>
      </c>
      <c r="Q285" s="615">
        <v>0</v>
      </c>
      <c r="R285" s="615">
        <v>0</v>
      </c>
      <c r="S285" s="613">
        <v>20</v>
      </c>
      <c r="T285" s="614">
        <v>9776</v>
      </c>
      <c r="U285" s="614">
        <v>13000</v>
      </c>
    </row>
    <row r="286" spans="1:21" s="611" customFormat="1" ht="15" thickBot="1" x14ac:dyDescent="0.35">
      <c r="A286" s="4" t="s">
        <v>3391</v>
      </c>
      <c r="B286" s="610" t="s">
        <v>317</v>
      </c>
      <c r="C286" s="566" t="s">
        <v>257</v>
      </c>
      <c r="D286" s="613">
        <v>40</v>
      </c>
      <c r="E286" s="614">
        <v>45906</v>
      </c>
      <c r="F286" s="614">
        <v>45906</v>
      </c>
      <c r="G286" s="613">
        <v>0</v>
      </c>
      <c r="H286" s="614">
        <v>0</v>
      </c>
      <c r="I286" s="614">
        <v>0</v>
      </c>
      <c r="J286" s="613">
        <v>0</v>
      </c>
      <c r="K286" s="614">
        <v>0</v>
      </c>
      <c r="L286" s="614">
        <v>0</v>
      </c>
      <c r="M286" s="613">
        <v>0</v>
      </c>
      <c r="N286" s="614">
        <v>0</v>
      </c>
      <c r="O286" s="614">
        <v>0</v>
      </c>
      <c r="P286" s="613">
        <v>0</v>
      </c>
      <c r="Q286" s="614">
        <v>0</v>
      </c>
      <c r="R286" s="614">
        <v>0</v>
      </c>
      <c r="S286" s="613">
        <v>36</v>
      </c>
      <c r="T286" s="614">
        <v>15059</v>
      </c>
      <c r="U286" s="614">
        <v>48110</v>
      </c>
    </row>
    <row r="287" spans="1:21" s="611" customFormat="1" ht="15" thickBot="1" x14ac:dyDescent="0.35">
      <c r="A287" s="4" t="s">
        <v>3392</v>
      </c>
      <c r="B287" s="610" t="s">
        <v>318</v>
      </c>
      <c r="C287" s="566" t="s">
        <v>257</v>
      </c>
      <c r="D287" s="615">
        <v>0</v>
      </c>
      <c r="E287" s="615">
        <v>0</v>
      </c>
      <c r="F287" s="615">
        <v>0</v>
      </c>
      <c r="G287" s="613">
        <v>40</v>
      </c>
      <c r="H287" s="614">
        <v>35000</v>
      </c>
      <c r="I287" s="614">
        <v>45000</v>
      </c>
      <c r="J287" s="615">
        <v>0</v>
      </c>
      <c r="K287" s="615">
        <v>0</v>
      </c>
      <c r="L287" s="615">
        <v>0</v>
      </c>
      <c r="M287" s="615">
        <v>0</v>
      </c>
      <c r="N287" s="615">
        <v>0</v>
      </c>
      <c r="O287" s="615">
        <v>0</v>
      </c>
      <c r="P287" s="615">
        <v>0</v>
      </c>
      <c r="Q287" s="615">
        <v>0</v>
      </c>
      <c r="R287" s="615">
        <v>0</v>
      </c>
      <c r="S287" s="613">
        <v>25</v>
      </c>
      <c r="T287" s="614">
        <v>13000</v>
      </c>
      <c r="U287" s="614">
        <v>19000</v>
      </c>
    </row>
    <row r="288" spans="1:21" s="611" customFormat="1" ht="15" thickBot="1" x14ac:dyDescent="0.35">
      <c r="A288" s="4" t="s">
        <v>3393</v>
      </c>
      <c r="B288" s="610" t="s">
        <v>319</v>
      </c>
      <c r="C288" s="566" t="s">
        <v>257</v>
      </c>
      <c r="D288" s="613">
        <v>20</v>
      </c>
      <c r="E288" s="614">
        <v>26000</v>
      </c>
      <c r="F288" s="614">
        <v>30000</v>
      </c>
      <c r="G288" s="615">
        <v>0</v>
      </c>
      <c r="H288" s="615">
        <v>0</v>
      </c>
      <c r="I288" s="615">
        <v>0</v>
      </c>
      <c r="J288" s="613">
        <v>40</v>
      </c>
      <c r="K288" s="614">
        <v>23880</v>
      </c>
      <c r="L288" s="614">
        <v>26000</v>
      </c>
      <c r="M288" s="613">
        <v>20</v>
      </c>
      <c r="N288" s="614">
        <v>9500</v>
      </c>
      <c r="O288" s="614">
        <v>9880</v>
      </c>
      <c r="P288" s="613">
        <v>15</v>
      </c>
      <c r="Q288" s="614">
        <v>13500</v>
      </c>
      <c r="R288" s="614">
        <v>15000</v>
      </c>
      <c r="S288" s="613">
        <v>10</v>
      </c>
      <c r="T288" s="614">
        <v>3848</v>
      </c>
      <c r="U288" s="614">
        <v>4420</v>
      </c>
    </row>
    <row r="289" spans="1:21" s="611" customFormat="1" ht="15" thickBot="1" x14ac:dyDescent="0.35">
      <c r="A289" s="4" t="s">
        <v>3394</v>
      </c>
      <c r="B289" s="610" t="s">
        <v>320</v>
      </c>
      <c r="C289" s="566" t="s">
        <v>257</v>
      </c>
      <c r="D289" s="615">
        <v>0</v>
      </c>
      <c r="E289" s="615">
        <v>0</v>
      </c>
      <c r="F289" s="615">
        <v>0</v>
      </c>
      <c r="G289" s="613">
        <v>38</v>
      </c>
      <c r="H289" s="614">
        <v>28000</v>
      </c>
      <c r="I289" s="615">
        <v>0</v>
      </c>
      <c r="J289" s="615">
        <v>0</v>
      </c>
      <c r="K289" s="615">
        <v>0</v>
      </c>
      <c r="L289" s="615">
        <v>0</v>
      </c>
      <c r="M289" s="615">
        <v>0</v>
      </c>
      <c r="N289" s="615">
        <v>0</v>
      </c>
      <c r="O289" s="615">
        <v>0</v>
      </c>
      <c r="P289" s="615">
        <v>0</v>
      </c>
      <c r="Q289" s="615">
        <v>0</v>
      </c>
      <c r="R289" s="615">
        <v>0</v>
      </c>
      <c r="S289" s="613">
        <v>23</v>
      </c>
      <c r="T289" s="614">
        <v>7979</v>
      </c>
      <c r="U289" s="614">
        <v>19368</v>
      </c>
    </row>
    <row r="290" spans="1:21" s="611" customFormat="1" ht="15" thickBot="1" x14ac:dyDescent="0.35">
      <c r="A290" s="4" t="s">
        <v>3395</v>
      </c>
      <c r="B290" s="610" t="s">
        <v>321</v>
      </c>
      <c r="C290" s="566" t="s">
        <v>257</v>
      </c>
      <c r="D290" s="613">
        <v>40</v>
      </c>
      <c r="E290" s="614">
        <v>26500</v>
      </c>
      <c r="F290" s="614">
        <v>45000</v>
      </c>
      <c r="G290" s="613">
        <v>35</v>
      </c>
      <c r="H290" s="614">
        <v>17000</v>
      </c>
      <c r="I290" s="614">
        <v>28000</v>
      </c>
      <c r="J290" s="613">
        <v>40</v>
      </c>
      <c r="K290" s="614">
        <v>25000</v>
      </c>
      <c r="L290" s="614">
        <v>40000</v>
      </c>
      <c r="M290" s="613">
        <v>35</v>
      </c>
      <c r="N290" s="614">
        <v>16500</v>
      </c>
      <c r="O290" s="614">
        <v>24000</v>
      </c>
      <c r="P290" s="613">
        <v>40</v>
      </c>
      <c r="Q290" s="614">
        <v>24000</v>
      </c>
      <c r="R290" s="614">
        <v>35000</v>
      </c>
      <c r="S290" s="613">
        <v>38</v>
      </c>
      <c r="T290" s="614">
        <v>15900</v>
      </c>
      <c r="U290" s="614">
        <v>26500</v>
      </c>
    </row>
    <row r="291" spans="1:21" s="611" customFormat="1" ht="15" thickBot="1" x14ac:dyDescent="0.35">
      <c r="A291" s="4" t="s">
        <v>3396</v>
      </c>
      <c r="B291" s="610" t="s">
        <v>322</v>
      </c>
      <c r="C291" s="566" t="s">
        <v>257</v>
      </c>
      <c r="D291" s="615">
        <v>0</v>
      </c>
      <c r="E291" s="615">
        <v>0</v>
      </c>
      <c r="F291" s="615">
        <v>0</v>
      </c>
      <c r="G291" s="615">
        <v>0</v>
      </c>
      <c r="H291" s="615">
        <v>0</v>
      </c>
      <c r="I291" s="615">
        <v>0</v>
      </c>
      <c r="J291" s="615">
        <v>0</v>
      </c>
      <c r="K291" s="615">
        <v>0</v>
      </c>
      <c r="L291" s="615">
        <v>0</v>
      </c>
      <c r="M291" s="615">
        <v>0</v>
      </c>
      <c r="N291" s="615">
        <v>0</v>
      </c>
      <c r="O291" s="615">
        <v>0</v>
      </c>
      <c r="P291" s="615">
        <v>0</v>
      </c>
      <c r="Q291" s="615">
        <v>0</v>
      </c>
      <c r="R291" s="615">
        <v>0</v>
      </c>
      <c r="S291" s="613">
        <v>20</v>
      </c>
      <c r="T291" s="614">
        <v>8230</v>
      </c>
      <c r="U291" s="614">
        <v>10400</v>
      </c>
    </row>
    <row r="292" spans="1:21" s="611" customFormat="1" ht="15" thickBot="1" x14ac:dyDescent="0.35">
      <c r="A292" s="4" t="s">
        <v>3397</v>
      </c>
      <c r="B292" s="610" t="s">
        <v>323</v>
      </c>
      <c r="C292" s="566" t="s">
        <v>257</v>
      </c>
      <c r="D292" s="613">
        <v>40</v>
      </c>
      <c r="E292" s="614">
        <v>49020</v>
      </c>
      <c r="F292" s="614">
        <v>68440</v>
      </c>
      <c r="G292" s="613">
        <v>40</v>
      </c>
      <c r="H292" s="614">
        <v>42828</v>
      </c>
      <c r="I292" s="614">
        <v>55916</v>
      </c>
      <c r="J292" s="615">
        <v>0</v>
      </c>
      <c r="K292" s="615">
        <v>0</v>
      </c>
      <c r="L292" s="615">
        <v>0</v>
      </c>
      <c r="M292" s="613">
        <v>40</v>
      </c>
      <c r="N292" s="614">
        <v>35088</v>
      </c>
      <c r="O292" s="614">
        <v>48300</v>
      </c>
      <c r="P292" s="613">
        <v>40</v>
      </c>
      <c r="Q292" s="614">
        <v>45408</v>
      </c>
      <c r="R292" s="614">
        <v>58308</v>
      </c>
      <c r="S292" s="613">
        <v>20</v>
      </c>
      <c r="T292" s="614">
        <v>9662</v>
      </c>
      <c r="U292" s="614">
        <v>14425</v>
      </c>
    </row>
    <row r="293" spans="1:21" s="611" customFormat="1" ht="15" thickBot="1" x14ac:dyDescent="0.35">
      <c r="A293" s="4" t="s">
        <v>3398</v>
      </c>
      <c r="B293" s="610" t="s">
        <v>324</v>
      </c>
      <c r="C293" s="566" t="s">
        <v>257</v>
      </c>
      <c r="D293" s="613">
        <v>40</v>
      </c>
      <c r="E293" s="615">
        <v>0</v>
      </c>
      <c r="F293" s="615">
        <v>0</v>
      </c>
      <c r="G293" s="613">
        <v>40</v>
      </c>
      <c r="H293" s="615">
        <v>0</v>
      </c>
      <c r="I293" s="615">
        <v>0</v>
      </c>
      <c r="J293" s="615">
        <v>0</v>
      </c>
      <c r="K293" s="615">
        <v>0</v>
      </c>
      <c r="L293" s="615">
        <v>0</v>
      </c>
      <c r="M293" s="615">
        <v>0</v>
      </c>
      <c r="N293" s="615">
        <v>0</v>
      </c>
      <c r="O293" s="615">
        <v>0</v>
      </c>
      <c r="P293" s="615">
        <v>0</v>
      </c>
      <c r="Q293" s="615">
        <v>0</v>
      </c>
      <c r="R293" s="615">
        <v>0</v>
      </c>
      <c r="S293" s="615">
        <v>0</v>
      </c>
      <c r="T293" s="615">
        <v>0</v>
      </c>
      <c r="U293" s="615">
        <v>0</v>
      </c>
    </row>
    <row r="294" spans="1:21" s="611" customFormat="1" ht="15" thickBot="1" x14ac:dyDescent="0.35">
      <c r="A294" s="4" t="s">
        <v>3399</v>
      </c>
      <c r="B294" s="610" t="s">
        <v>325</v>
      </c>
      <c r="C294" s="566" t="s">
        <v>257</v>
      </c>
      <c r="D294" s="615">
        <v>0</v>
      </c>
      <c r="E294" s="615">
        <v>0</v>
      </c>
      <c r="F294" s="615">
        <v>0</v>
      </c>
      <c r="G294" s="613">
        <v>35</v>
      </c>
      <c r="H294" s="614">
        <v>45500</v>
      </c>
      <c r="I294" s="615">
        <v>0</v>
      </c>
      <c r="J294" s="615">
        <v>0</v>
      </c>
      <c r="K294" s="615">
        <v>0</v>
      </c>
      <c r="L294" s="615">
        <v>0</v>
      </c>
      <c r="M294" s="613">
        <v>35</v>
      </c>
      <c r="N294" s="614">
        <v>29575</v>
      </c>
      <c r="O294" s="614">
        <v>29575</v>
      </c>
      <c r="P294" s="615">
        <v>0</v>
      </c>
      <c r="Q294" s="615">
        <v>0</v>
      </c>
      <c r="R294" s="615">
        <v>0</v>
      </c>
      <c r="S294" s="613">
        <v>35</v>
      </c>
      <c r="T294" s="614">
        <v>26500</v>
      </c>
      <c r="U294" s="614">
        <v>26500</v>
      </c>
    </row>
    <row r="295" spans="1:21" s="611" customFormat="1" ht="15" thickBot="1" x14ac:dyDescent="0.35">
      <c r="A295" s="4" t="s">
        <v>3400</v>
      </c>
      <c r="B295" s="610" t="s">
        <v>326</v>
      </c>
      <c r="C295" s="566" t="s">
        <v>257</v>
      </c>
      <c r="D295" s="615">
        <v>0</v>
      </c>
      <c r="E295" s="615">
        <v>0</v>
      </c>
      <c r="F295" s="615">
        <v>0</v>
      </c>
      <c r="G295" s="613">
        <v>38</v>
      </c>
      <c r="H295" s="614">
        <v>24000</v>
      </c>
      <c r="I295" s="614">
        <v>34000</v>
      </c>
      <c r="J295" s="615">
        <v>0</v>
      </c>
      <c r="K295" s="615">
        <v>0</v>
      </c>
      <c r="L295" s="615">
        <v>0</v>
      </c>
      <c r="M295" s="613">
        <v>38</v>
      </c>
      <c r="N295" s="614">
        <v>24000</v>
      </c>
      <c r="O295" s="614">
        <v>31000</v>
      </c>
      <c r="P295" s="615">
        <v>0</v>
      </c>
      <c r="Q295" s="615">
        <v>0</v>
      </c>
      <c r="R295" s="615">
        <v>0</v>
      </c>
      <c r="S295" s="613">
        <v>22</v>
      </c>
      <c r="T295" s="614">
        <v>8000</v>
      </c>
      <c r="U295" s="614">
        <v>18000</v>
      </c>
    </row>
    <row r="296" spans="1:21" s="611" customFormat="1" ht="15" thickBot="1" x14ac:dyDescent="0.35">
      <c r="A296" s="4" t="s">
        <v>3401</v>
      </c>
      <c r="B296" s="610" t="s">
        <v>327</v>
      </c>
      <c r="C296" s="566" t="s">
        <v>257</v>
      </c>
      <c r="D296" s="615">
        <v>0</v>
      </c>
      <c r="E296" s="615">
        <v>0</v>
      </c>
      <c r="F296" s="615">
        <v>0</v>
      </c>
      <c r="G296" s="615">
        <v>0</v>
      </c>
      <c r="H296" s="615">
        <v>0</v>
      </c>
      <c r="I296" s="615">
        <v>0</v>
      </c>
      <c r="J296" s="613">
        <v>40</v>
      </c>
      <c r="K296" s="614">
        <v>45585</v>
      </c>
      <c r="L296" s="614">
        <v>45585</v>
      </c>
      <c r="M296" s="615">
        <v>0</v>
      </c>
      <c r="N296" s="615">
        <v>0</v>
      </c>
      <c r="O296" s="615">
        <v>0</v>
      </c>
      <c r="P296" s="613">
        <v>40</v>
      </c>
      <c r="Q296" s="614">
        <v>35264</v>
      </c>
      <c r="R296" s="614">
        <v>35264</v>
      </c>
      <c r="S296" s="613">
        <v>20</v>
      </c>
      <c r="T296" s="614">
        <v>9464</v>
      </c>
      <c r="U296" s="614">
        <v>13104</v>
      </c>
    </row>
    <row r="297" spans="1:21" s="611" customFormat="1" ht="15" thickBot="1" x14ac:dyDescent="0.35">
      <c r="A297" s="4" t="s">
        <v>3402</v>
      </c>
      <c r="B297" s="610" t="s">
        <v>328</v>
      </c>
      <c r="C297" s="566" t="s">
        <v>257</v>
      </c>
      <c r="D297" s="615">
        <v>0</v>
      </c>
      <c r="E297" s="615">
        <v>0</v>
      </c>
      <c r="F297" s="615">
        <v>0</v>
      </c>
      <c r="G297" s="615">
        <v>0</v>
      </c>
      <c r="H297" s="615">
        <v>0</v>
      </c>
      <c r="I297" s="615">
        <v>0</v>
      </c>
      <c r="J297" s="613">
        <v>5</v>
      </c>
      <c r="K297" s="614">
        <v>2050</v>
      </c>
      <c r="L297" s="614">
        <v>4120</v>
      </c>
      <c r="M297" s="615">
        <v>0</v>
      </c>
      <c r="N297" s="615">
        <v>0</v>
      </c>
      <c r="O297" s="615">
        <v>0</v>
      </c>
      <c r="P297" s="615">
        <v>0</v>
      </c>
      <c r="Q297" s="615">
        <v>0</v>
      </c>
      <c r="R297" s="615">
        <v>0</v>
      </c>
      <c r="S297" s="613">
        <v>4</v>
      </c>
      <c r="T297" s="614">
        <v>2050</v>
      </c>
      <c r="U297" s="614">
        <v>4120</v>
      </c>
    </row>
    <row r="298" spans="1:21" s="611" customFormat="1" ht="15" thickBot="1" x14ac:dyDescent="0.35">
      <c r="A298" s="4" t="s">
        <v>3403</v>
      </c>
      <c r="B298" s="610" t="s">
        <v>329</v>
      </c>
      <c r="C298" s="566" t="s">
        <v>257</v>
      </c>
      <c r="D298" s="615">
        <v>0</v>
      </c>
      <c r="E298" s="615">
        <v>0</v>
      </c>
      <c r="F298" s="615">
        <v>0</v>
      </c>
      <c r="G298" s="615">
        <v>0</v>
      </c>
      <c r="H298" s="615">
        <v>0</v>
      </c>
      <c r="I298" s="615">
        <v>0</v>
      </c>
      <c r="J298" s="613">
        <v>28</v>
      </c>
      <c r="K298" s="614">
        <v>19619</v>
      </c>
      <c r="L298" s="614">
        <v>19619</v>
      </c>
      <c r="M298" s="615">
        <v>0</v>
      </c>
      <c r="N298" s="615">
        <v>0</v>
      </c>
      <c r="O298" s="615">
        <v>0</v>
      </c>
      <c r="P298" s="615">
        <v>0</v>
      </c>
      <c r="Q298" s="615">
        <v>0</v>
      </c>
      <c r="R298" s="615">
        <v>0</v>
      </c>
      <c r="S298" s="613">
        <v>23</v>
      </c>
      <c r="T298" s="614">
        <v>10569</v>
      </c>
      <c r="U298" s="614">
        <v>16006</v>
      </c>
    </row>
    <row r="299" spans="1:21" s="611" customFormat="1" ht="15" thickBot="1" x14ac:dyDescent="0.35">
      <c r="A299" s="4" t="s">
        <v>3404</v>
      </c>
      <c r="B299" s="610" t="s">
        <v>330</v>
      </c>
      <c r="C299" s="566" t="s">
        <v>257</v>
      </c>
      <c r="D299" s="615">
        <v>0</v>
      </c>
      <c r="E299" s="615">
        <v>0</v>
      </c>
      <c r="F299" s="615">
        <v>0</v>
      </c>
      <c r="G299" s="615">
        <v>0</v>
      </c>
      <c r="H299" s="615">
        <v>0</v>
      </c>
      <c r="I299" s="615">
        <v>0</v>
      </c>
      <c r="J299" s="613">
        <v>30</v>
      </c>
      <c r="K299" s="614">
        <v>14352</v>
      </c>
      <c r="L299" s="614">
        <v>20696</v>
      </c>
      <c r="M299" s="613">
        <v>20</v>
      </c>
      <c r="N299" s="614">
        <v>8840</v>
      </c>
      <c r="O299" s="614">
        <v>10296</v>
      </c>
      <c r="P299" s="615">
        <v>0</v>
      </c>
      <c r="Q299" s="615">
        <v>0</v>
      </c>
      <c r="R299" s="615">
        <v>0</v>
      </c>
      <c r="S299" s="613">
        <v>20</v>
      </c>
      <c r="T299" s="614">
        <v>9568</v>
      </c>
      <c r="U299" s="614">
        <v>16536</v>
      </c>
    </row>
    <row r="300" spans="1:21" s="611" customFormat="1" ht="15" thickBot="1" x14ac:dyDescent="0.35">
      <c r="A300" s="4" t="s">
        <v>3405</v>
      </c>
      <c r="B300" s="610" t="s">
        <v>331</v>
      </c>
      <c r="C300" s="566" t="s">
        <v>257</v>
      </c>
      <c r="D300" s="613">
        <v>38</v>
      </c>
      <c r="E300" s="614">
        <v>42470</v>
      </c>
      <c r="F300" s="614">
        <v>52052</v>
      </c>
      <c r="G300" s="613">
        <v>0</v>
      </c>
      <c r="H300" s="614">
        <v>0</v>
      </c>
      <c r="I300" s="614">
        <v>0</v>
      </c>
      <c r="J300" s="613">
        <v>26</v>
      </c>
      <c r="K300" s="614">
        <v>27410</v>
      </c>
      <c r="L300" s="614">
        <v>39993</v>
      </c>
      <c r="M300" s="613">
        <v>26</v>
      </c>
      <c r="N300" s="614">
        <v>22925</v>
      </c>
      <c r="O300" s="614">
        <v>26500</v>
      </c>
      <c r="P300" s="613">
        <v>38</v>
      </c>
      <c r="Q300" s="614">
        <v>33932</v>
      </c>
      <c r="R300" s="614">
        <v>43070</v>
      </c>
      <c r="S300" s="613">
        <v>12</v>
      </c>
      <c r="T300" s="614">
        <v>6653</v>
      </c>
      <c r="U300" s="614">
        <v>8338</v>
      </c>
    </row>
    <row r="301" spans="1:21" s="611" customFormat="1" ht="15" thickBot="1" x14ac:dyDescent="0.35">
      <c r="A301" s="4" t="s">
        <v>3406</v>
      </c>
      <c r="B301" s="610" t="s">
        <v>332</v>
      </c>
      <c r="C301" s="566" t="s">
        <v>257</v>
      </c>
      <c r="D301" s="615">
        <v>0</v>
      </c>
      <c r="E301" s="615">
        <v>0</v>
      </c>
      <c r="F301" s="615">
        <v>0</v>
      </c>
      <c r="G301" s="615">
        <v>0</v>
      </c>
      <c r="H301" s="615">
        <v>0</v>
      </c>
      <c r="I301" s="615">
        <v>0</v>
      </c>
      <c r="J301" s="613">
        <v>40</v>
      </c>
      <c r="K301" s="614">
        <v>37857</v>
      </c>
      <c r="L301" s="614">
        <v>50690</v>
      </c>
      <c r="M301" s="613">
        <v>27</v>
      </c>
      <c r="N301" s="614">
        <v>21060</v>
      </c>
      <c r="O301" s="614">
        <v>24584</v>
      </c>
      <c r="P301" s="615">
        <v>0</v>
      </c>
      <c r="Q301" s="615">
        <v>0</v>
      </c>
      <c r="R301" s="615">
        <v>0</v>
      </c>
      <c r="S301" s="613">
        <v>19</v>
      </c>
      <c r="T301" s="614">
        <v>8892</v>
      </c>
      <c r="U301" s="614">
        <v>12419</v>
      </c>
    </row>
    <row r="302" spans="1:21" s="611" customFormat="1" ht="15" thickBot="1" x14ac:dyDescent="0.35">
      <c r="A302" s="4" t="s">
        <v>3289</v>
      </c>
      <c r="B302" s="610" t="s">
        <v>333</v>
      </c>
      <c r="C302" s="566" t="s">
        <v>334</v>
      </c>
      <c r="D302" s="615">
        <v>0</v>
      </c>
      <c r="E302" s="615">
        <v>0</v>
      </c>
      <c r="F302" s="615">
        <v>0</v>
      </c>
      <c r="G302" s="613">
        <v>32</v>
      </c>
      <c r="H302" s="614">
        <v>19988</v>
      </c>
      <c r="I302" s="614">
        <v>29952</v>
      </c>
      <c r="J302" s="613">
        <v>20</v>
      </c>
      <c r="K302" s="614">
        <v>9973</v>
      </c>
      <c r="L302" s="614">
        <v>12480</v>
      </c>
      <c r="M302" s="613">
        <v>16</v>
      </c>
      <c r="N302" s="614">
        <v>7622</v>
      </c>
      <c r="O302" s="614">
        <v>10016</v>
      </c>
      <c r="P302" s="615">
        <v>0</v>
      </c>
      <c r="Q302" s="615">
        <v>0</v>
      </c>
      <c r="R302" s="615">
        <v>0</v>
      </c>
      <c r="S302" s="613">
        <v>12</v>
      </c>
      <c r="T302" s="614">
        <v>5086</v>
      </c>
      <c r="U302" s="614">
        <v>5928</v>
      </c>
    </row>
    <row r="303" spans="1:21" s="611" customFormat="1" ht="15" thickBot="1" x14ac:dyDescent="0.35">
      <c r="A303" s="4" t="s">
        <v>3290</v>
      </c>
      <c r="B303" s="610" t="s">
        <v>335</v>
      </c>
      <c r="C303" s="566" t="s">
        <v>334</v>
      </c>
      <c r="D303" s="613">
        <v>40</v>
      </c>
      <c r="E303" s="614">
        <v>52805</v>
      </c>
      <c r="F303" s="614">
        <v>52805</v>
      </c>
      <c r="G303" s="613">
        <v>40</v>
      </c>
      <c r="H303" s="614">
        <v>26577</v>
      </c>
      <c r="I303" s="614">
        <v>21724</v>
      </c>
      <c r="J303" s="613">
        <v>29</v>
      </c>
      <c r="K303" s="614">
        <v>20891</v>
      </c>
      <c r="L303" s="614">
        <v>25894</v>
      </c>
      <c r="M303" s="613">
        <v>29</v>
      </c>
      <c r="N303" s="614">
        <v>14779</v>
      </c>
      <c r="O303" s="614">
        <v>20337</v>
      </c>
      <c r="P303" s="613">
        <v>35</v>
      </c>
      <c r="Q303" s="614">
        <v>26144</v>
      </c>
      <c r="R303" s="614">
        <v>26144</v>
      </c>
      <c r="S303" s="613">
        <v>29</v>
      </c>
      <c r="T303" s="614">
        <v>15812</v>
      </c>
      <c r="U303" s="614">
        <v>19009</v>
      </c>
    </row>
    <row r="304" spans="1:21" s="611" customFormat="1" ht="15" thickBot="1" x14ac:dyDescent="0.35">
      <c r="A304" s="4" t="s">
        <v>3291</v>
      </c>
      <c r="B304" s="610" t="s">
        <v>336</v>
      </c>
      <c r="C304" s="566" t="s">
        <v>334</v>
      </c>
      <c r="D304" s="613">
        <v>40</v>
      </c>
      <c r="E304" s="614">
        <v>54892</v>
      </c>
      <c r="F304" s="614">
        <v>76871</v>
      </c>
      <c r="G304" s="613">
        <v>40</v>
      </c>
      <c r="H304" s="614">
        <v>47727</v>
      </c>
      <c r="I304" s="614">
        <v>66818</v>
      </c>
      <c r="J304" s="613">
        <v>40</v>
      </c>
      <c r="K304" s="614">
        <v>43340</v>
      </c>
      <c r="L304" s="614">
        <v>58485</v>
      </c>
      <c r="M304" s="613">
        <v>40</v>
      </c>
      <c r="N304" s="614">
        <v>38512</v>
      </c>
      <c r="O304" s="614">
        <v>55432</v>
      </c>
      <c r="P304" s="613">
        <v>40</v>
      </c>
      <c r="Q304" s="614">
        <v>35779</v>
      </c>
      <c r="R304" s="614">
        <v>53813</v>
      </c>
      <c r="S304" s="613">
        <v>40</v>
      </c>
      <c r="T304" s="614">
        <v>25175</v>
      </c>
      <c r="U304" s="614">
        <v>38424</v>
      </c>
    </row>
    <row r="305" spans="1:21" s="611" customFormat="1" ht="15" thickBot="1" x14ac:dyDescent="0.35">
      <c r="A305" s="4" t="s">
        <v>3292</v>
      </c>
      <c r="B305" s="610" t="s">
        <v>337</v>
      </c>
      <c r="C305" s="566" t="s">
        <v>334</v>
      </c>
      <c r="D305" s="613">
        <v>40</v>
      </c>
      <c r="E305" s="614">
        <v>56000</v>
      </c>
      <c r="F305" s="614">
        <v>66000</v>
      </c>
      <c r="G305" s="613">
        <v>40</v>
      </c>
      <c r="H305" s="614">
        <v>44000</v>
      </c>
      <c r="I305" s="614">
        <v>55000</v>
      </c>
      <c r="J305" s="613">
        <v>40</v>
      </c>
      <c r="K305" s="614">
        <v>44000</v>
      </c>
      <c r="L305" s="614">
        <v>50000</v>
      </c>
      <c r="M305" s="613">
        <v>40</v>
      </c>
      <c r="N305" s="614">
        <v>38000</v>
      </c>
      <c r="O305" s="614">
        <v>44000</v>
      </c>
      <c r="P305" s="615">
        <v>0</v>
      </c>
      <c r="Q305" s="615">
        <v>0</v>
      </c>
      <c r="R305" s="615">
        <v>0</v>
      </c>
      <c r="S305" s="613">
        <v>17</v>
      </c>
      <c r="T305" s="614">
        <v>8840</v>
      </c>
      <c r="U305" s="614">
        <v>11934</v>
      </c>
    </row>
    <row r="306" spans="1:21" s="611" customFormat="1" ht="15" thickBot="1" x14ac:dyDescent="0.35">
      <c r="A306" s="4" t="s">
        <v>3293</v>
      </c>
      <c r="B306" s="610" t="s">
        <v>338</v>
      </c>
      <c r="C306" s="566" t="s">
        <v>334</v>
      </c>
      <c r="D306" s="613">
        <v>38</v>
      </c>
      <c r="E306" s="614">
        <v>63141</v>
      </c>
      <c r="F306" s="614">
        <v>77922</v>
      </c>
      <c r="G306" s="613">
        <v>38</v>
      </c>
      <c r="H306" s="614">
        <v>52299</v>
      </c>
      <c r="I306" s="614">
        <v>68484</v>
      </c>
      <c r="J306" s="613">
        <v>38</v>
      </c>
      <c r="K306" s="614">
        <v>42416</v>
      </c>
      <c r="L306" s="614">
        <v>57623</v>
      </c>
      <c r="M306" s="613">
        <v>20</v>
      </c>
      <c r="N306" s="614">
        <v>21226</v>
      </c>
      <c r="O306" s="614">
        <v>29203</v>
      </c>
      <c r="P306" s="613">
        <v>38</v>
      </c>
      <c r="Q306" s="614">
        <v>39800</v>
      </c>
      <c r="R306" s="614">
        <v>54756</v>
      </c>
      <c r="S306" s="613">
        <v>20</v>
      </c>
      <c r="T306" s="614">
        <v>15943</v>
      </c>
      <c r="U306" s="614">
        <v>18730</v>
      </c>
    </row>
    <row r="307" spans="1:21" s="611" customFormat="1" ht="15" thickBot="1" x14ac:dyDescent="0.35">
      <c r="A307" s="4" t="s">
        <v>3294</v>
      </c>
      <c r="B307" s="610" t="s">
        <v>339</v>
      </c>
      <c r="C307" s="566" t="s">
        <v>334</v>
      </c>
      <c r="D307" s="613">
        <v>40</v>
      </c>
      <c r="E307" s="614">
        <v>48000</v>
      </c>
      <c r="F307" s="614">
        <v>51335</v>
      </c>
      <c r="G307" s="613">
        <v>23</v>
      </c>
      <c r="H307" s="614">
        <v>6301</v>
      </c>
      <c r="I307" s="614">
        <v>26254</v>
      </c>
      <c r="J307" s="613">
        <v>0</v>
      </c>
      <c r="K307" s="614">
        <v>0</v>
      </c>
      <c r="L307" s="614">
        <v>0</v>
      </c>
      <c r="M307" s="613">
        <v>0</v>
      </c>
      <c r="N307" s="614">
        <v>0</v>
      </c>
      <c r="O307" s="614">
        <v>0</v>
      </c>
      <c r="P307" s="613">
        <v>21</v>
      </c>
      <c r="Q307" s="614">
        <v>15353</v>
      </c>
      <c r="R307" s="614">
        <v>15353</v>
      </c>
      <c r="S307" s="613">
        <v>21</v>
      </c>
      <c r="T307" s="614">
        <v>2288</v>
      </c>
      <c r="U307" s="614">
        <v>24286</v>
      </c>
    </row>
    <row r="308" spans="1:21" s="611" customFormat="1" ht="15" thickBot="1" x14ac:dyDescent="0.35">
      <c r="A308" s="4" t="s">
        <v>3295</v>
      </c>
      <c r="B308" s="610" t="s">
        <v>340</v>
      </c>
      <c r="C308" s="566" t="s">
        <v>334</v>
      </c>
      <c r="D308" s="613">
        <v>40</v>
      </c>
      <c r="E308" s="614">
        <v>50000</v>
      </c>
      <c r="F308" s="614">
        <v>65000</v>
      </c>
      <c r="G308" s="613">
        <v>40</v>
      </c>
      <c r="H308" s="614">
        <v>37500</v>
      </c>
      <c r="I308" s="614">
        <v>55000</v>
      </c>
      <c r="J308" s="613">
        <v>36</v>
      </c>
      <c r="K308" s="614">
        <v>25000</v>
      </c>
      <c r="L308" s="614">
        <v>42000</v>
      </c>
      <c r="M308" s="613">
        <v>28</v>
      </c>
      <c r="N308" s="614">
        <v>15000</v>
      </c>
      <c r="O308" s="614">
        <v>30000</v>
      </c>
      <c r="P308" s="613">
        <v>40</v>
      </c>
      <c r="Q308" s="614">
        <v>30000</v>
      </c>
      <c r="R308" s="614">
        <v>40000</v>
      </c>
      <c r="S308" s="613">
        <v>22</v>
      </c>
      <c r="T308" s="614">
        <v>2500</v>
      </c>
      <c r="U308" s="614">
        <v>40000</v>
      </c>
    </row>
    <row r="309" spans="1:21" s="611" customFormat="1" ht="15" thickBot="1" x14ac:dyDescent="0.35">
      <c r="A309" s="4" t="s">
        <v>3296</v>
      </c>
      <c r="B309" s="610" t="s">
        <v>341</v>
      </c>
      <c r="C309" s="566" t="s">
        <v>334</v>
      </c>
      <c r="D309" s="615">
        <v>0</v>
      </c>
      <c r="E309" s="615">
        <v>0</v>
      </c>
      <c r="F309" s="615">
        <v>0</v>
      </c>
      <c r="G309" s="613">
        <v>40</v>
      </c>
      <c r="H309" s="614">
        <v>25828</v>
      </c>
      <c r="I309" s="614">
        <v>37337</v>
      </c>
      <c r="J309" s="613">
        <v>40</v>
      </c>
      <c r="K309" s="614">
        <v>41122</v>
      </c>
      <c r="L309" s="614">
        <v>41122</v>
      </c>
      <c r="M309" s="613">
        <v>40</v>
      </c>
      <c r="N309" s="614">
        <v>25958</v>
      </c>
      <c r="O309" s="614">
        <v>37423</v>
      </c>
      <c r="P309" s="613">
        <v>40</v>
      </c>
      <c r="Q309" s="614">
        <v>42961</v>
      </c>
      <c r="R309" s="614">
        <v>42961</v>
      </c>
      <c r="S309" s="613">
        <v>40</v>
      </c>
      <c r="T309" s="614">
        <v>26218</v>
      </c>
      <c r="U309" s="614">
        <v>26218</v>
      </c>
    </row>
    <row r="310" spans="1:21" s="611" customFormat="1" ht="15" thickBot="1" x14ac:dyDescent="0.35">
      <c r="A310" s="4" t="s">
        <v>3297</v>
      </c>
      <c r="B310" s="610" t="s">
        <v>342</v>
      </c>
      <c r="C310" s="566" t="s">
        <v>334</v>
      </c>
      <c r="D310" s="615">
        <v>0</v>
      </c>
      <c r="E310" s="615">
        <v>0</v>
      </c>
      <c r="F310" s="615">
        <v>0</v>
      </c>
      <c r="G310" s="613">
        <v>40</v>
      </c>
      <c r="H310" s="614">
        <v>31075</v>
      </c>
      <c r="I310" s="614">
        <v>31075</v>
      </c>
      <c r="J310" s="615">
        <v>0</v>
      </c>
      <c r="K310" s="615">
        <v>0</v>
      </c>
      <c r="L310" s="615">
        <v>0</v>
      </c>
      <c r="M310" s="613">
        <v>40</v>
      </c>
      <c r="N310" s="614">
        <v>28080</v>
      </c>
      <c r="O310" s="614">
        <v>36545</v>
      </c>
      <c r="P310" s="613">
        <v>40</v>
      </c>
      <c r="Q310" s="614">
        <v>30888</v>
      </c>
      <c r="R310" s="614">
        <v>308888</v>
      </c>
      <c r="S310" s="613">
        <v>20</v>
      </c>
      <c r="T310" s="614">
        <v>1946</v>
      </c>
      <c r="U310" s="614">
        <v>10221</v>
      </c>
    </row>
    <row r="311" spans="1:21" s="611" customFormat="1" ht="15" thickBot="1" x14ac:dyDescent="0.35">
      <c r="A311" s="4" t="s">
        <v>3298</v>
      </c>
      <c r="B311" s="610" t="s">
        <v>343</v>
      </c>
      <c r="C311" s="566" t="s">
        <v>334</v>
      </c>
      <c r="D311" s="613">
        <v>40</v>
      </c>
      <c r="E311" s="615">
        <v>0</v>
      </c>
      <c r="F311" s="615">
        <v>0</v>
      </c>
      <c r="G311" s="613">
        <v>35</v>
      </c>
      <c r="H311" s="614">
        <v>27000</v>
      </c>
      <c r="I311" s="614">
        <v>32000</v>
      </c>
      <c r="J311" s="613">
        <v>35</v>
      </c>
      <c r="K311" s="614">
        <v>23000</v>
      </c>
      <c r="L311" s="614">
        <v>30000</v>
      </c>
      <c r="M311" s="613">
        <v>35</v>
      </c>
      <c r="N311" s="614">
        <v>23000</v>
      </c>
      <c r="O311" s="614">
        <v>27000</v>
      </c>
      <c r="P311" s="613">
        <v>3</v>
      </c>
      <c r="Q311" s="614">
        <v>3800</v>
      </c>
      <c r="R311" s="614">
        <v>3800</v>
      </c>
      <c r="S311" s="613">
        <v>20</v>
      </c>
      <c r="T311" s="614">
        <v>10000</v>
      </c>
      <c r="U311" s="614">
        <v>15000</v>
      </c>
    </row>
    <row r="312" spans="1:21" s="611" customFormat="1" ht="15" thickBot="1" x14ac:dyDescent="0.35">
      <c r="A312" s="4" t="s">
        <v>3299</v>
      </c>
      <c r="B312" s="610" t="s">
        <v>344</v>
      </c>
      <c r="C312" s="566" t="s">
        <v>334</v>
      </c>
      <c r="D312" s="615">
        <v>0</v>
      </c>
      <c r="E312" s="615">
        <v>0</v>
      </c>
      <c r="F312" s="615">
        <v>0</v>
      </c>
      <c r="G312" s="615">
        <v>0</v>
      </c>
      <c r="H312" s="615">
        <v>0</v>
      </c>
      <c r="I312" s="615">
        <v>0</v>
      </c>
      <c r="J312" s="613">
        <v>40</v>
      </c>
      <c r="K312" s="614">
        <v>38800</v>
      </c>
      <c r="L312" s="614">
        <v>53600</v>
      </c>
      <c r="M312" s="613">
        <v>20</v>
      </c>
      <c r="N312" s="614">
        <v>15500</v>
      </c>
      <c r="O312" s="614">
        <v>25000</v>
      </c>
      <c r="P312" s="613">
        <v>40</v>
      </c>
      <c r="Q312" s="614">
        <v>35000</v>
      </c>
      <c r="R312" s="614">
        <v>65000</v>
      </c>
      <c r="S312" s="613">
        <v>15</v>
      </c>
      <c r="T312" s="614">
        <v>6500</v>
      </c>
      <c r="U312" s="614">
        <v>12500</v>
      </c>
    </row>
    <row r="313" spans="1:21" s="611" customFormat="1" ht="15" thickBot="1" x14ac:dyDescent="0.35">
      <c r="A313" s="4" t="s">
        <v>3300</v>
      </c>
      <c r="B313" s="610" t="s">
        <v>345</v>
      </c>
      <c r="C313" s="566" t="s">
        <v>334</v>
      </c>
      <c r="D313" s="613">
        <v>0</v>
      </c>
      <c r="E313" s="614">
        <v>0</v>
      </c>
      <c r="F313" s="614">
        <v>0</v>
      </c>
      <c r="G313" s="613">
        <v>0</v>
      </c>
      <c r="H313" s="614">
        <v>0</v>
      </c>
      <c r="I313" s="614">
        <v>0</v>
      </c>
      <c r="J313" s="613">
        <v>40</v>
      </c>
      <c r="K313" s="614">
        <v>40000</v>
      </c>
      <c r="L313" s="614">
        <v>46000</v>
      </c>
      <c r="M313" s="613">
        <v>40</v>
      </c>
      <c r="N313" s="614">
        <v>38000</v>
      </c>
      <c r="O313" s="614">
        <v>40000</v>
      </c>
      <c r="P313" s="613">
        <v>40</v>
      </c>
      <c r="Q313" s="614">
        <v>38000</v>
      </c>
      <c r="R313" s="614">
        <v>43000</v>
      </c>
      <c r="S313" s="613">
        <v>20</v>
      </c>
      <c r="T313" s="614">
        <v>8476</v>
      </c>
      <c r="U313" s="614">
        <v>10400</v>
      </c>
    </row>
    <row r="314" spans="1:21" s="611" customFormat="1" ht="15" thickBot="1" x14ac:dyDescent="0.35">
      <c r="A314" s="4" t="s">
        <v>3301</v>
      </c>
      <c r="B314" s="610" t="s">
        <v>346</v>
      </c>
      <c r="C314" s="566" t="s">
        <v>334</v>
      </c>
      <c r="D314" s="615">
        <v>0</v>
      </c>
      <c r="E314" s="615">
        <v>0</v>
      </c>
      <c r="F314" s="615">
        <v>0</v>
      </c>
      <c r="G314" s="615">
        <v>0</v>
      </c>
      <c r="H314" s="614">
        <v>44737</v>
      </c>
      <c r="I314" s="614">
        <v>48200</v>
      </c>
      <c r="J314" s="615">
        <v>0</v>
      </c>
      <c r="K314" s="614">
        <v>42600</v>
      </c>
      <c r="L314" s="614">
        <v>43900</v>
      </c>
      <c r="M314" s="615">
        <v>0</v>
      </c>
      <c r="N314" s="615">
        <v>0</v>
      </c>
      <c r="O314" s="614">
        <v>42600</v>
      </c>
      <c r="P314" s="615">
        <v>0</v>
      </c>
      <c r="Q314" s="614">
        <v>50000</v>
      </c>
      <c r="R314" s="614">
        <v>56000</v>
      </c>
      <c r="S314" s="615">
        <v>0</v>
      </c>
      <c r="T314" s="614">
        <v>16016</v>
      </c>
      <c r="U314" s="614">
        <v>16016</v>
      </c>
    </row>
    <row r="315" spans="1:21" s="611" customFormat="1" ht="15" thickBot="1" x14ac:dyDescent="0.35">
      <c r="A315" s="4" t="s">
        <v>3302</v>
      </c>
      <c r="B315" s="610" t="s">
        <v>347</v>
      </c>
      <c r="C315" s="566" t="s">
        <v>334</v>
      </c>
      <c r="D315" s="613">
        <v>0</v>
      </c>
      <c r="E315" s="615">
        <v>0</v>
      </c>
      <c r="F315" s="615">
        <v>0</v>
      </c>
      <c r="G315" s="613">
        <v>26</v>
      </c>
      <c r="H315" s="614">
        <v>13728</v>
      </c>
      <c r="I315" s="614">
        <v>19968</v>
      </c>
      <c r="J315" s="615">
        <v>0</v>
      </c>
      <c r="K315" s="615">
        <v>0</v>
      </c>
      <c r="L315" s="615">
        <v>0</v>
      </c>
      <c r="M315" s="615">
        <v>0</v>
      </c>
      <c r="N315" s="615">
        <v>0</v>
      </c>
      <c r="O315" s="615">
        <v>0</v>
      </c>
      <c r="P315" s="615">
        <v>0</v>
      </c>
      <c r="Q315" s="615">
        <v>0</v>
      </c>
      <c r="R315" s="615">
        <v>0</v>
      </c>
      <c r="S315" s="613">
        <v>26</v>
      </c>
      <c r="T315" s="614">
        <v>13728</v>
      </c>
      <c r="U315" s="614">
        <v>19968</v>
      </c>
    </row>
    <row r="316" spans="1:21" s="611" customFormat="1" ht="15" thickBot="1" x14ac:dyDescent="0.35">
      <c r="A316" s="4" t="s">
        <v>3303</v>
      </c>
      <c r="B316" s="610" t="s">
        <v>348</v>
      </c>
      <c r="C316" s="566" t="s">
        <v>334</v>
      </c>
      <c r="D316" s="615">
        <v>0</v>
      </c>
      <c r="E316" s="615">
        <v>0</v>
      </c>
      <c r="F316" s="615">
        <v>0</v>
      </c>
      <c r="G316" s="613">
        <v>40</v>
      </c>
      <c r="H316" s="614">
        <v>43909</v>
      </c>
      <c r="I316" s="614">
        <v>71968</v>
      </c>
      <c r="J316" s="613">
        <v>40</v>
      </c>
      <c r="K316" s="614">
        <v>35776</v>
      </c>
      <c r="L316" s="614">
        <v>50149</v>
      </c>
      <c r="M316" s="613">
        <v>10</v>
      </c>
      <c r="N316" s="614">
        <v>17888</v>
      </c>
      <c r="O316" s="614">
        <v>50149</v>
      </c>
      <c r="P316" s="613">
        <v>40</v>
      </c>
      <c r="Q316" s="614">
        <v>37294</v>
      </c>
      <c r="R316" s="614">
        <v>45157</v>
      </c>
      <c r="S316" s="613">
        <v>20</v>
      </c>
      <c r="T316" s="614">
        <v>11794</v>
      </c>
      <c r="U316" s="614">
        <v>15590</v>
      </c>
    </row>
    <row r="317" spans="1:21" s="611" customFormat="1" ht="15" thickBot="1" x14ac:dyDescent="0.35">
      <c r="A317" s="4" t="s">
        <v>3304</v>
      </c>
      <c r="B317" s="610" t="s">
        <v>349</v>
      </c>
      <c r="C317" s="566" t="s">
        <v>334</v>
      </c>
      <c r="D317" s="613">
        <v>40</v>
      </c>
      <c r="E317" s="614">
        <v>57455</v>
      </c>
      <c r="F317" s="614">
        <v>74694</v>
      </c>
      <c r="G317" s="615">
        <v>0</v>
      </c>
      <c r="H317" s="615">
        <v>0</v>
      </c>
      <c r="I317" s="615">
        <v>0</v>
      </c>
      <c r="J317" s="613">
        <v>40</v>
      </c>
      <c r="K317" s="614">
        <v>48064</v>
      </c>
      <c r="L317" s="614">
        <v>57677</v>
      </c>
      <c r="M317" s="613">
        <v>40</v>
      </c>
      <c r="N317" s="614">
        <v>40454</v>
      </c>
      <c r="O317" s="614">
        <v>48546</v>
      </c>
      <c r="P317" s="613">
        <v>20</v>
      </c>
      <c r="Q317" s="614">
        <v>52711</v>
      </c>
      <c r="R317" s="614">
        <v>68525</v>
      </c>
      <c r="S317" s="613">
        <v>22</v>
      </c>
      <c r="T317" s="614">
        <v>11989</v>
      </c>
      <c r="U317" s="614">
        <v>14242</v>
      </c>
    </row>
    <row r="318" spans="1:21" s="611" customFormat="1" ht="15" thickBot="1" x14ac:dyDescent="0.35">
      <c r="A318" s="4" t="s">
        <v>3305</v>
      </c>
      <c r="B318" s="610" t="s">
        <v>350</v>
      </c>
      <c r="C318" s="566" t="s">
        <v>334</v>
      </c>
      <c r="D318" s="613">
        <v>40</v>
      </c>
      <c r="E318" s="614">
        <v>38334</v>
      </c>
      <c r="F318" s="615">
        <v>0</v>
      </c>
      <c r="G318" s="615">
        <v>0</v>
      </c>
      <c r="H318" s="615">
        <v>0</v>
      </c>
      <c r="I318" s="615">
        <v>0</v>
      </c>
      <c r="J318" s="615">
        <v>0</v>
      </c>
      <c r="K318" s="615">
        <v>0</v>
      </c>
      <c r="L318" s="615">
        <v>0</v>
      </c>
      <c r="M318" s="615">
        <v>0</v>
      </c>
      <c r="N318" s="615">
        <v>0</v>
      </c>
      <c r="O318" s="615">
        <v>0</v>
      </c>
      <c r="P318" s="615">
        <v>0</v>
      </c>
      <c r="Q318" s="615">
        <v>0</v>
      </c>
      <c r="R318" s="615">
        <v>0</v>
      </c>
      <c r="S318" s="615">
        <v>0</v>
      </c>
      <c r="T318" s="615">
        <v>0</v>
      </c>
      <c r="U318" s="615">
        <v>0</v>
      </c>
    </row>
    <row r="319" spans="1:21" s="611" customFormat="1" ht="15" thickBot="1" x14ac:dyDescent="0.35">
      <c r="A319" s="4" t="s">
        <v>3306</v>
      </c>
      <c r="B319" s="610" t="s">
        <v>351</v>
      </c>
      <c r="C319" s="566" t="s">
        <v>334</v>
      </c>
      <c r="D319" s="615">
        <v>0</v>
      </c>
      <c r="E319" s="615">
        <v>0</v>
      </c>
      <c r="F319" s="615">
        <v>0</v>
      </c>
      <c r="G319" s="615">
        <v>0</v>
      </c>
      <c r="H319" s="615">
        <v>0</v>
      </c>
      <c r="I319" s="615">
        <v>0</v>
      </c>
      <c r="J319" s="613">
        <v>37</v>
      </c>
      <c r="K319" s="614">
        <v>32935</v>
      </c>
      <c r="L319" s="614">
        <v>37849</v>
      </c>
      <c r="M319" s="613">
        <v>37</v>
      </c>
      <c r="N319" s="614">
        <v>23478</v>
      </c>
      <c r="O319" s="614">
        <v>27573</v>
      </c>
      <c r="P319" s="615">
        <v>0</v>
      </c>
      <c r="Q319" s="615">
        <v>0</v>
      </c>
      <c r="R319" s="615">
        <v>0</v>
      </c>
      <c r="S319" s="613">
        <v>20</v>
      </c>
      <c r="T319" s="614">
        <v>20319</v>
      </c>
      <c r="U319" s="614">
        <v>23302</v>
      </c>
    </row>
    <row r="320" spans="1:21" s="611" customFormat="1" ht="15" thickBot="1" x14ac:dyDescent="0.35">
      <c r="A320" s="4" t="s">
        <v>3307</v>
      </c>
      <c r="B320" s="610" t="s">
        <v>352</v>
      </c>
      <c r="C320" s="566" t="s">
        <v>334</v>
      </c>
      <c r="D320" s="615">
        <v>0</v>
      </c>
      <c r="E320" s="615">
        <v>0</v>
      </c>
      <c r="F320" s="615">
        <v>0</v>
      </c>
      <c r="G320" s="613">
        <v>45</v>
      </c>
      <c r="H320" s="614">
        <v>50877</v>
      </c>
      <c r="I320" s="614">
        <v>71282</v>
      </c>
      <c r="J320" s="613">
        <v>40</v>
      </c>
      <c r="K320" s="614">
        <v>45926</v>
      </c>
      <c r="L320" s="614">
        <v>64314</v>
      </c>
      <c r="M320" s="613">
        <v>29</v>
      </c>
      <c r="N320" s="614">
        <v>34861</v>
      </c>
      <c r="O320" s="614">
        <v>48818</v>
      </c>
      <c r="P320" s="615">
        <v>0</v>
      </c>
      <c r="Q320" s="615">
        <v>0</v>
      </c>
      <c r="R320" s="615">
        <v>0</v>
      </c>
      <c r="S320" s="613">
        <v>20</v>
      </c>
      <c r="T320" s="614">
        <v>25334</v>
      </c>
      <c r="U320" s="614">
        <v>35443</v>
      </c>
    </row>
    <row r="321" spans="1:21" s="611" customFormat="1" ht="15" thickBot="1" x14ac:dyDescent="0.35">
      <c r="A321" s="4" t="s">
        <v>3308</v>
      </c>
      <c r="B321" s="610" t="s">
        <v>353</v>
      </c>
      <c r="C321" s="566" t="s">
        <v>334</v>
      </c>
      <c r="D321" s="613">
        <v>40</v>
      </c>
      <c r="E321" s="614">
        <v>53356</v>
      </c>
      <c r="F321" s="614">
        <v>69363</v>
      </c>
      <c r="G321" s="613">
        <v>40</v>
      </c>
      <c r="H321" s="614">
        <v>41996</v>
      </c>
      <c r="I321" s="614">
        <v>54595</v>
      </c>
      <c r="J321" s="615">
        <v>0</v>
      </c>
      <c r="K321" s="615">
        <v>0</v>
      </c>
      <c r="L321" s="615">
        <v>0</v>
      </c>
      <c r="M321" s="613">
        <v>12</v>
      </c>
      <c r="N321" s="614">
        <v>18824</v>
      </c>
      <c r="O321" s="614">
        <v>22516</v>
      </c>
      <c r="P321" s="615">
        <v>0</v>
      </c>
      <c r="Q321" s="615">
        <v>0</v>
      </c>
      <c r="R321" s="615">
        <v>0</v>
      </c>
      <c r="S321" s="613">
        <v>36</v>
      </c>
      <c r="T321" s="614">
        <v>36095</v>
      </c>
      <c r="U321" s="614">
        <v>40034</v>
      </c>
    </row>
    <row r="322" spans="1:21" s="611" customFormat="1" ht="15" thickBot="1" x14ac:dyDescent="0.35">
      <c r="A322" s="4" t="s">
        <v>3309</v>
      </c>
      <c r="B322" s="610" t="s">
        <v>354</v>
      </c>
      <c r="C322" s="566" t="s">
        <v>334</v>
      </c>
      <c r="D322" s="615">
        <v>0</v>
      </c>
      <c r="E322" s="615">
        <v>0</v>
      </c>
      <c r="F322" s="615">
        <v>0</v>
      </c>
      <c r="G322" s="615">
        <v>0</v>
      </c>
      <c r="H322" s="615">
        <v>0</v>
      </c>
      <c r="I322" s="615">
        <v>0</v>
      </c>
      <c r="J322" s="615">
        <v>0</v>
      </c>
      <c r="K322" s="615">
        <v>0</v>
      </c>
      <c r="L322" s="615">
        <v>0</v>
      </c>
      <c r="M322" s="613">
        <v>40</v>
      </c>
      <c r="N322" s="614">
        <v>35360</v>
      </c>
      <c r="O322" s="614">
        <v>36296</v>
      </c>
      <c r="P322" s="615">
        <v>0</v>
      </c>
      <c r="Q322" s="615">
        <v>0</v>
      </c>
      <c r="R322" s="615">
        <v>0</v>
      </c>
      <c r="S322" s="613">
        <v>29</v>
      </c>
      <c r="T322" s="614">
        <v>12818</v>
      </c>
      <c r="U322" s="614">
        <v>17463</v>
      </c>
    </row>
    <row r="323" spans="1:21" s="611" customFormat="1" ht="15" thickBot="1" x14ac:dyDescent="0.35">
      <c r="A323" s="4" t="s">
        <v>3310</v>
      </c>
      <c r="B323" s="610" t="s">
        <v>355</v>
      </c>
      <c r="C323" s="566" t="s">
        <v>334</v>
      </c>
      <c r="D323" s="613">
        <v>40</v>
      </c>
      <c r="E323" s="614">
        <v>50000</v>
      </c>
      <c r="F323" s="614">
        <v>58000</v>
      </c>
      <c r="G323" s="613">
        <v>40</v>
      </c>
      <c r="H323" s="614">
        <v>45000</v>
      </c>
      <c r="I323" s="614">
        <v>52000</v>
      </c>
      <c r="J323" s="613">
        <v>20</v>
      </c>
      <c r="K323" s="614">
        <v>21112</v>
      </c>
      <c r="L323" s="614">
        <v>24596</v>
      </c>
      <c r="M323" s="615">
        <v>0</v>
      </c>
      <c r="N323" s="615">
        <v>0</v>
      </c>
      <c r="O323" s="615">
        <v>0</v>
      </c>
      <c r="P323" s="615">
        <v>0</v>
      </c>
      <c r="Q323" s="615">
        <v>0</v>
      </c>
      <c r="R323" s="615">
        <v>0</v>
      </c>
      <c r="S323" s="613">
        <v>22</v>
      </c>
      <c r="T323" s="614">
        <v>12584</v>
      </c>
      <c r="U323" s="614">
        <v>14872</v>
      </c>
    </row>
    <row r="324" spans="1:21" s="611" customFormat="1" ht="15" thickBot="1" x14ac:dyDescent="0.35">
      <c r="A324" s="4" t="s">
        <v>3311</v>
      </c>
      <c r="B324" s="610" t="s">
        <v>356</v>
      </c>
      <c r="C324" s="566" t="s">
        <v>334</v>
      </c>
      <c r="D324" s="613">
        <v>40</v>
      </c>
      <c r="E324" s="614">
        <v>64024</v>
      </c>
      <c r="F324" s="614">
        <v>78069</v>
      </c>
      <c r="G324" s="613">
        <v>38</v>
      </c>
      <c r="H324" s="614">
        <v>41275</v>
      </c>
      <c r="I324" s="614">
        <v>64154</v>
      </c>
      <c r="J324" s="613">
        <v>38</v>
      </c>
      <c r="K324" s="614">
        <v>47759</v>
      </c>
      <c r="L324" s="614">
        <v>68822</v>
      </c>
      <c r="M324" s="613">
        <v>38</v>
      </c>
      <c r="N324" s="614">
        <v>38942</v>
      </c>
      <c r="O324" s="614">
        <v>45554</v>
      </c>
      <c r="P324" s="613">
        <v>40</v>
      </c>
      <c r="Q324" s="614">
        <v>25314</v>
      </c>
      <c r="R324" s="614">
        <v>40165</v>
      </c>
      <c r="S324" s="613">
        <v>34</v>
      </c>
      <c r="T324" s="614">
        <v>19914</v>
      </c>
      <c r="U324" s="614">
        <v>38251</v>
      </c>
    </row>
    <row r="325" spans="1:21" s="611" customFormat="1" ht="15" thickBot="1" x14ac:dyDescent="0.35">
      <c r="A325" s="4" t="s">
        <v>3312</v>
      </c>
      <c r="B325" s="610" t="s">
        <v>357</v>
      </c>
      <c r="C325" s="566" t="s">
        <v>334</v>
      </c>
      <c r="D325" s="613">
        <v>40</v>
      </c>
      <c r="E325" s="614">
        <v>32960</v>
      </c>
      <c r="F325" s="614">
        <v>42230</v>
      </c>
      <c r="G325" s="613">
        <v>40</v>
      </c>
      <c r="H325" s="614">
        <v>20000</v>
      </c>
      <c r="I325" s="614">
        <v>39140</v>
      </c>
      <c r="J325" s="615">
        <v>0</v>
      </c>
      <c r="K325" s="615">
        <v>0</v>
      </c>
      <c r="L325" s="615">
        <v>0</v>
      </c>
      <c r="M325" s="615">
        <v>0</v>
      </c>
      <c r="N325" s="615">
        <v>0</v>
      </c>
      <c r="O325" s="615">
        <v>0</v>
      </c>
      <c r="P325" s="613">
        <v>40</v>
      </c>
      <c r="Q325" s="614">
        <v>34300</v>
      </c>
      <c r="R325" s="614">
        <v>42900</v>
      </c>
      <c r="S325" s="613">
        <v>32</v>
      </c>
      <c r="T325" s="614">
        <v>12000</v>
      </c>
      <c r="U325" s="614">
        <v>29870</v>
      </c>
    </row>
    <row r="326" spans="1:21" s="611" customFormat="1" ht="15" thickBot="1" x14ac:dyDescent="0.35">
      <c r="A326" s="4" t="s">
        <v>3313</v>
      </c>
      <c r="B326" s="610" t="s">
        <v>358</v>
      </c>
      <c r="C326" s="566" t="s">
        <v>334</v>
      </c>
      <c r="D326" s="615">
        <v>0</v>
      </c>
      <c r="E326" s="615">
        <v>0</v>
      </c>
      <c r="F326" s="615">
        <v>0</v>
      </c>
      <c r="G326" s="613">
        <v>19</v>
      </c>
      <c r="H326" s="614">
        <v>10371</v>
      </c>
      <c r="I326" s="614">
        <v>10374</v>
      </c>
      <c r="J326" s="613">
        <v>38</v>
      </c>
      <c r="K326" s="614">
        <v>34034</v>
      </c>
      <c r="L326" s="614">
        <v>39218</v>
      </c>
      <c r="M326" s="613">
        <v>38</v>
      </c>
      <c r="N326" s="614">
        <v>26892</v>
      </c>
      <c r="O326" s="614">
        <v>30250</v>
      </c>
      <c r="P326" s="613">
        <v>38</v>
      </c>
      <c r="Q326" s="614">
        <v>32453</v>
      </c>
      <c r="R326" s="614">
        <v>36672</v>
      </c>
      <c r="S326" s="613">
        <v>14</v>
      </c>
      <c r="T326" s="614">
        <v>6148</v>
      </c>
      <c r="U326" s="614">
        <v>6148</v>
      </c>
    </row>
    <row r="327" spans="1:21" s="611" customFormat="1" ht="15" thickBot="1" x14ac:dyDescent="0.35">
      <c r="A327" s="4" t="s">
        <v>3314</v>
      </c>
      <c r="B327" s="610" t="s">
        <v>359</v>
      </c>
      <c r="C327" s="566" t="s">
        <v>334</v>
      </c>
      <c r="D327" s="613">
        <v>40</v>
      </c>
      <c r="E327" s="614">
        <v>45573</v>
      </c>
      <c r="F327" s="614">
        <v>53565</v>
      </c>
      <c r="G327" s="613">
        <v>40</v>
      </c>
      <c r="H327" s="614">
        <v>42078</v>
      </c>
      <c r="I327" s="614">
        <v>49439</v>
      </c>
      <c r="J327" s="613">
        <v>32</v>
      </c>
      <c r="K327" s="614">
        <v>40789</v>
      </c>
      <c r="L327" s="614">
        <v>47922</v>
      </c>
      <c r="M327" s="613">
        <v>30</v>
      </c>
      <c r="N327" s="614">
        <v>35762</v>
      </c>
      <c r="O327" s="614">
        <v>41981</v>
      </c>
      <c r="P327" s="615">
        <v>0</v>
      </c>
      <c r="Q327" s="615">
        <v>0</v>
      </c>
      <c r="R327" s="615">
        <v>0</v>
      </c>
      <c r="S327" s="613">
        <v>34</v>
      </c>
      <c r="T327" s="614">
        <v>28022</v>
      </c>
      <c r="U327" s="614">
        <v>36608</v>
      </c>
    </row>
    <row r="328" spans="1:21" s="611" customFormat="1" ht="15" thickBot="1" x14ac:dyDescent="0.35">
      <c r="A328" s="4" t="s">
        <v>3315</v>
      </c>
      <c r="B328" s="610" t="s">
        <v>360</v>
      </c>
      <c r="C328" s="566" t="s">
        <v>334</v>
      </c>
      <c r="D328" s="615">
        <v>0</v>
      </c>
      <c r="E328" s="615">
        <v>0</v>
      </c>
      <c r="F328" s="615">
        <v>0</v>
      </c>
      <c r="G328" s="613">
        <v>38</v>
      </c>
      <c r="H328" s="614">
        <v>44497</v>
      </c>
      <c r="I328" s="614">
        <v>51460</v>
      </c>
      <c r="J328" s="615">
        <v>0</v>
      </c>
      <c r="K328" s="615">
        <v>0</v>
      </c>
      <c r="L328" s="615">
        <v>0</v>
      </c>
      <c r="M328" s="615">
        <v>0</v>
      </c>
      <c r="N328" s="615">
        <v>0</v>
      </c>
      <c r="O328" s="615">
        <v>0</v>
      </c>
      <c r="P328" s="613">
        <v>38</v>
      </c>
      <c r="Q328" s="614">
        <v>36952</v>
      </c>
      <c r="R328" s="614">
        <v>42295</v>
      </c>
      <c r="S328" s="615">
        <v>0</v>
      </c>
      <c r="T328" s="615">
        <v>0</v>
      </c>
      <c r="U328" s="615">
        <v>0</v>
      </c>
    </row>
    <row r="329" spans="1:21" s="611" customFormat="1" ht="15" thickBot="1" x14ac:dyDescent="0.35">
      <c r="A329" s="4" t="s">
        <v>3316</v>
      </c>
      <c r="B329" s="610" t="s">
        <v>361</v>
      </c>
      <c r="C329" s="566" t="s">
        <v>334</v>
      </c>
      <c r="D329" s="613">
        <v>40</v>
      </c>
      <c r="E329" s="614">
        <v>41000</v>
      </c>
      <c r="F329" s="614">
        <v>41000</v>
      </c>
      <c r="G329" s="615">
        <v>0</v>
      </c>
      <c r="H329" s="615">
        <v>0</v>
      </c>
      <c r="I329" s="615">
        <v>0</v>
      </c>
      <c r="J329" s="615">
        <v>0</v>
      </c>
      <c r="K329" s="615">
        <v>0</v>
      </c>
      <c r="L329" s="615">
        <v>0</v>
      </c>
      <c r="M329" s="613">
        <v>25</v>
      </c>
      <c r="N329" s="614">
        <v>17000</v>
      </c>
      <c r="O329" s="614">
        <v>17000</v>
      </c>
      <c r="P329" s="615">
        <v>0</v>
      </c>
      <c r="Q329" s="615">
        <v>0</v>
      </c>
      <c r="R329" s="615">
        <v>0</v>
      </c>
      <c r="S329" s="613">
        <v>33</v>
      </c>
      <c r="T329" s="614">
        <v>9000</v>
      </c>
      <c r="U329" s="614">
        <v>21000</v>
      </c>
    </row>
    <row r="330" spans="1:21" s="611" customFormat="1" ht="15" thickBot="1" x14ac:dyDescent="0.35">
      <c r="A330" s="4" t="s">
        <v>3317</v>
      </c>
      <c r="B330" s="610" t="s">
        <v>362</v>
      </c>
      <c r="C330" s="566" t="s">
        <v>334</v>
      </c>
      <c r="D330" s="613">
        <v>38</v>
      </c>
      <c r="E330" s="614">
        <v>50000</v>
      </c>
      <c r="F330" s="614">
        <v>62000</v>
      </c>
      <c r="G330" s="613">
        <v>38</v>
      </c>
      <c r="H330" s="614">
        <v>49558</v>
      </c>
      <c r="I330" s="614">
        <v>57067</v>
      </c>
      <c r="J330" s="613">
        <v>38</v>
      </c>
      <c r="K330" s="614">
        <v>43567</v>
      </c>
      <c r="L330" s="614">
        <v>50375</v>
      </c>
      <c r="M330" s="613">
        <v>38</v>
      </c>
      <c r="N330" s="614">
        <v>39808</v>
      </c>
      <c r="O330" s="614">
        <v>42550</v>
      </c>
      <c r="P330" s="613">
        <v>38</v>
      </c>
      <c r="Q330" s="614">
        <v>44475</v>
      </c>
      <c r="R330" s="614">
        <v>56642</v>
      </c>
      <c r="S330" s="613">
        <v>21</v>
      </c>
      <c r="T330" s="614">
        <v>12863</v>
      </c>
      <c r="U330" s="614">
        <v>16958</v>
      </c>
    </row>
    <row r="331" spans="1:21" s="611" customFormat="1" ht="15" thickBot="1" x14ac:dyDescent="0.35">
      <c r="A331" s="4" t="s">
        <v>3318</v>
      </c>
      <c r="B331" s="610" t="s">
        <v>363</v>
      </c>
      <c r="C331" s="566" t="s">
        <v>334</v>
      </c>
      <c r="D331" s="615">
        <v>0</v>
      </c>
      <c r="E331" s="615">
        <v>0</v>
      </c>
      <c r="F331" s="615">
        <v>0</v>
      </c>
      <c r="G331" s="615">
        <v>0</v>
      </c>
      <c r="H331" s="615">
        <v>0</v>
      </c>
      <c r="I331" s="615">
        <v>0</v>
      </c>
      <c r="J331" s="613">
        <v>40</v>
      </c>
      <c r="K331" s="614">
        <v>38695</v>
      </c>
      <c r="L331" s="614">
        <v>48085</v>
      </c>
      <c r="M331" s="613">
        <v>40</v>
      </c>
      <c r="N331" s="614">
        <v>35234</v>
      </c>
      <c r="O331" s="614">
        <v>43586</v>
      </c>
      <c r="P331" s="615">
        <v>0</v>
      </c>
      <c r="Q331" s="615">
        <v>0</v>
      </c>
      <c r="R331" s="615">
        <v>0</v>
      </c>
      <c r="S331" s="613">
        <v>24</v>
      </c>
      <c r="T331" s="614">
        <v>10171</v>
      </c>
      <c r="U331" s="614">
        <v>10680</v>
      </c>
    </row>
    <row r="332" spans="1:21" s="611" customFormat="1" ht="15" thickBot="1" x14ac:dyDescent="0.35">
      <c r="A332" s="4" t="s">
        <v>3319</v>
      </c>
      <c r="B332" s="610" t="s">
        <v>364</v>
      </c>
      <c r="C332" s="566" t="s">
        <v>334</v>
      </c>
      <c r="D332" s="615">
        <v>0</v>
      </c>
      <c r="E332" s="615">
        <v>0</v>
      </c>
      <c r="F332" s="615">
        <v>0</v>
      </c>
      <c r="G332" s="613">
        <v>38</v>
      </c>
      <c r="H332" s="614">
        <v>48500</v>
      </c>
      <c r="I332" s="614">
        <v>61700</v>
      </c>
      <c r="J332" s="613">
        <v>38</v>
      </c>
      <c r="K332" s="614">
        <v>36500</v>
      </c>
      <c r="L332" s="614">
        <v>48000</v>
      </c>
      <c r="M332" s="613">
        <v>26</v>
      </c>
      <c r="N332" s="614">
        <v>36500</v>
      </c>
      <c r="O332" s="614">
        <v>48500</v>
      </c>
      <c r="P332" s="613">
        <v>38</v>
      </c>
      <c r="Q332" s="614">
        <v>42900</v>
      </c>
      <c r="R332" s="614">
        <v>61620</v>
      </c>
      <c r="S332" s="613">
        <v>26</v>
      </c>
      <c r="T332" s="614">
        <v>22425</v>
      </c>
      <c r="U332" s="614">
        <v>32750</v>
      </c>
    </row>
    <row r="333" spans="1:21" s="611" customFormat="1" ht="15" thickBot="1" x14ac:dyDescent="0.35">
      <c r="A333" s="4" t="s">
        <v>3320</v>
      </c>
      <c r="B333" s="610" t="s">
        <v>365</v>
      </c>
      <c r="C333" s="566" t="s">
        <v>334</v>
      </c>
      <c r="D333" s="613">
        <v>40</v>
      </c>
      <c r="E333" s="614">
        <v>55000</v>
      </c>
      <c r="F333" s="614">
        <v>62000</v>
      </c>
      <c r="G333" s="613">
        <v>39</v>
      </c>
      <c r="H333" s="614">
        <v>41026</v>
      </c>
      <c r="I333" s="614">
        <v>44778</v>
      </c>
      <c r="J333" s="613">
        <v>39</v>
      </c>
      <c r="K333" s="614">
        <v>24437</v>
      </c>
      <c r="L333" s="614">
        <v>31637</v>
      </c>
      <c r="M333" s="613">
        <v>39</v>
      </c>
      <c r="N333" s="614">
        <v>23000</v>
      </c>
      <c r="O333" s="614">
        <v>25000</v>
      </c>
      <c r="P333" s="613">
        <v>40</v>
      </c>
      <c r="Q333" s="614">
        <v>30000</v>
      </c>
      <c r="R333" s="614">
        <v>37024</v>
      </c>
      <c r="S333" s="613">
        <v>20</v>
      </c>
      <c r="T333" s="614">
        <v>10691</v>
      </c>
      <c r="U333" s="614">
        <v>22977</v>
      </c>
    </row>
    <row r="334" spans="1:21" s="611" customFormat="1" ht="15" thickBot="1" x14ac:dyDescent="0.35">
      <c r="A334" s="4" t="s">
        <v>3321</v>
      </c>
      <c r="B334" s="610" t="s">
        <v>366</v>
      </c>
      <c r="C334" s="566" t="s">
        <v>334</v>
      </c>
      <c r="D334" s="615">
        <v>0</v>
      </c>
      <c r="E334" s="615">
        <v>0</v>
      </c>
      <c r="F334" s="615">
        <v>0</v>
      </c>
      <c r="G334" s="613">
        <v>40</v>
      </c>
      <c r="H334" s="614">
        <v>50000</v>
      </c>
      <c r="I334" s="614">
        <v>72000</v>
      </c>
      <c r="J334" s="613">
        <v>40</v>
      </c>
      <c r="K334" s="614">
        <v>44600</v>
      </c>
      <c r="L334" s="614">
        <v>62400</v>
      </c>
      <c r="M334" s="613">
        <v>40</v>
      </c>
      <c r="N334" s="614">
        <v>41600</v>
      </c>
      <c r="O334" s="614">
        <v>56600</v>
      </c>
      <c r="P334" s="613">
        <v>40</v>
      </c>
      <c r="Q334" s="614">
        <v>50000</v>
      </c>
      <c r="R334" s="614">
        <v>72000</v>
      </c>
      <c r="S334" s="613">
        <v>24</v>
      </c>
      <c r="T334" s="614">
        <v>26900</v>
      </c>
      <c r="U334" s="614">
        <v>34400</v>
      </c>
    </row>
    <row r="335" spans="1:21" s="611" customFormat="1" ht="15" thickBot="1" x14ac:dyDescent="0.35">
      <c r="A335" s="4" t="s">
        <v>3322</v>
      </c>
      <c r="B335" s="610" t="s">
        <v>367</v>
      </c>
      <c r="C335" s="566" t="s">
        <v>334</v>
      </c>
      <c r="D335" s="615">
        <v>0</v>
      </c>
      <c r="E335" s="615">
        <v>0</v>
      </c>
      <c r="F335" s="615">
        <v>0</v>
      </c>
      <c r="G335" s="613">
        <v>40</v>
      </c>
      <c r="H335" s="614">
        <v>48000</v>
      </c>
      <c r="I335" s="614">
        <v>61500</v>
      </c>
      <c r="J335" s="613">
        <v>40</v>
      </c>
      <c r="K335" s="614">
        <v>37500</v>
      </c>
      <c r="L335" s="614">
        <v>55000</v>
      </c>
      <c r="M335" s="613">
        <v>40</v>
      </c>
      <c r="N335" s="614">
        <v>37500</v>
      </c>
      <c r="O335" s="614">
        <v>51000</v>
      </c>
      <c r="P335" s="613">
        <v>40</v>
      </c>
      <c r="Q335" s="614">
        <v>45000</v>
      </c>
      <c r="R335" s="614">
        <v>60000</v>
      </c>
      <c r="S335" s="613">
        <v>20</v>
      </c>
      <c r="T335" s="614">
        <v>9646</v>
      </c>
      <c r="U335" s="614">
        <v>12740</v>
      </c>
    </row>
    <row r="336" spans="1:21" s="611" customFormat="1" ht="15" thickBot="1" x14ac:dyDescent="0.35">
      <c r="A336" s="4" t="s">
        <v>3323</v>
      </c>
      <c r="B336" s="610" t="s">
        <v>368</v>
      </c>
      <c r="C336" s="566" t="s">
        <v>334</v>
      </c>
      <c r="D336" s="615">
        <v>0</v>
      </c>
      <c r="E336" s="615">
        <v>0</v>
      </c>
      <c r="F336" s="615">
        <v>0</v>
      </c>
      <c r="G336" s="613">
        <v>40</v>
      </c>
      <c r="H336" s="614">
        <v>37000</v>
      </c>
      <c r="I336" s="614">
        <v>65000</v>
      </c>
      <c r="J336" s="615">
        <v>0</v>
      </c>
      <c r="K336" s="615">
        <v>0</v>
      </c>
      <c r="L336" s="615">
        <v>0</v>
      </c>
      <c r="M336" s="613">
        <v>40</v>
      </c>
      <c r="N336" s="614">
        <v>36000</v>
      </c>
      <c r="O336" s="614">
        <v>51500</v>
      </c>
      <c r="P336" s="615">
        <v>0</v>
      </c>
      <c r="Q336" s="615">
        <v>0</v>
      </c>
      <c r="R336" s="615">
        <v>0</v>
      </c>
      <c r="S336" s="613">
        <v>22</v>
      </c>
      <c r="T336" s="614">
        <v>9900</v>
      </c>
      <c r="U336" s="614">
        <v>37500</v>
      </c>
    </row>
    <row r="337" spans="1:21" s="611" customFormat="1" ht="15" thickBot="1" x14ac:dyDescent="0.35">
      <c r="A337" s="4" t="s">
        <v>3324</v>
      </c>
      <c r="B337" s="610" t="s">
        <v>369</v>
      </c>
      <c r="C337" s="566" t="s">
        <v>334</v>
      </c>
      <c r="D337" s="615">
        <v>0</v>
      </c>
      <c r="E337" s="615">
        <v>0</v>
      </c>
      <c r="F337" s="615">
        <v>0</v>
      </c>
      <c r="G337" s="615">
        <v>0</v>
      </c>
      <c r="H337" s="615">
        <v>0</v>
      </c>
      <c r="I337" s="615">
        <v>0</v>
      </c>
      <c r="J337" s="615">
        <v>0</v>
      </c>
      <c r="K337" s="615">
        <v>0</v>
      </c>
      <c r="L337" s="615">
        <v>0</v>
      </c>
      <c r="M337" s="613">
        <v>29</v>
      </c>
      <c r="N337" s="614">
        <v>22000</v>
      </c>
      <c r="O337" s="614">
        <v>30000</v>
      </c>
      <c r="P337" s="615">
        <v>0</v>
      </c>
      <c r="Q337" s="615">
        <v>0</v>
      </c>
      <c r="R337" s="615">
        <v>0</v>
      </c>
      <c r="S337" s="613">
        <v>24</v>
      </c>
      <c r="T337" s="614">
        <v>12000</v>
      </c>
      <c r="U337" s="614">
        <v>15000</v>
      </c>
    </row>
    <row r="338" spans="1:21" s="611" customFormat="1" ht="15" thickBot="1" x14ac:dyDescent="0.35">
      <c r="A338" s="4" t="s">
        <v>3325</v>
      </c>
      <c r="B338" s="610" t="s">
        <v>370</v>
      </c>
      <c r="C338" s="566" t="s">
        <v>334</v>
      </c>
      <c r="D338" s="613">
        <v>38</v>
      </c>
      <c r="E338" s="614">
        <v>58745</v>
      </c>
      <c r="F338" s="614">
        <v>62364</v>
      </c>
      <c r="G338" s="613">
        <v>38</v>
      </c>
      <c r="H338" s="614">
        <v>46277</v>
      </c>
      <c r="I338" s="614">
        <v>47462</v>
      </c>
      <c r="J338" s="615">
        <v>0</v>
      </c>
      <c r="K338" s="615">
        <v>0</v>
      </c>
      <c r="L338" s="615">
        <v>0</v>
      </c>
      <c r="M338" s="613">
        <v>28</v>
      </c>
      <c r="N338" s="614">
        <v>27664</v>
      </c>
      <c r="O338" s="614">
        <v>27664</v>
      </c>
      <c r="P338" s="615">
        <v>0</v>
      </c>
      <c r="Q338" s="615">
        <v>0</v>
      </c>
      <c r="R338" s="615">
        <v>0</v>
      </c>
      <c r="S338" s="613">
        <v>20</v>
      </c>
      <c r="T338" s="614">
        <v>10660</v>
      </c>
      <c r="U338" s="614">
        <v>12740</v>
      </c>
    </row>
    <row r="339" spans="1:21" s="611" customFormat="1" ht="15" thickBot="1" x14ac:dyDescent="0.35">
      <c r="A339" s="4" t="s">
        <v>3326</v>
      </c>
      <c r="B339" s="610" t="s">
        <v>371</v>
      </c>
      <c r="C339" s="566" t="s">
        <v>334</v>
      </c>
      <c r="D339" s="613">
        <v>40</v>
      </c>
      <c r="E339" s="614">
        <v>62400</v>
      </c>
      <c r="F339" s="614">
        <v>83000</v>
      </c>
      <c r="G339" s="613">
        <v>40</v>
      </c>
      <c r="H339" s="614">
        <v>54300</v>
      </c>
      <c r="I339" s="614">
        <v>72200</v>
      </c>
      <c r="J339" s="613">
        <v>40</v>
      </c>
      <c r="K339" s="614">
        <v>40300</v>
      </c>
      <c r="L339" s="614">
        <v>52400</v>
      </c>
      <c r="M339" s="613">
        <v>20</v>
      </c>
      <c r="N339" s="614">
        <v>35700</v>
      </c>
      <c r="O339" s="614">
        <v>45400</v>
      </c>
      <c r="P339" s="613">
        <v>30</v>
      </c>
      <c r="Q339" s="614">
        <v>47100</v>
      </c>
      <c r="R339" s="614">
        <v>62600</v>
      </c>
      <c r="S339" s="613">
        <v>20</v>
      </c>
      <c r="T339" s="614">
        <v>25700</v>
      </c>
      <c r="U339" s="614">
        <v>31100</v>
      </c>
    </row>
    <row r="340" spans="1:21" s="611" customFormat="1" ht="15" thickBot="1" x14ac:dyDescent="0.35">
      <c r="A340" s="4" t="s">
        <v>3327</v>
      </c>
      <c r="B340" s="610" t="s">
        <v>372</v>
      </c>
      <c r="C340" s="566" t="s">
        <v>334</v>
      </c>
      <c r="D340" s="613">
        <v>40</v>
      </c>
      <c r="E340" s="614">
        <v>44989</v>
      </c>
      <c r="F340" s="614">
        <v>53351</v>
      </c>
      <c r="G340" s="613">
        <v>40</v>
      </c>
      <c r="H340" s="614">
        <v>40289</v>
      </c>
      <c r="I340" s="614">
        <v>47775</v>
      </c>
      <c r="J340" s="615">
        <v>0</v>
      </c>
      <c r="K340" s="615">
        <v>0</v>
      </c>
      <c r="L340" s="615">
        <v>0</v>
      </c>
      <c r="M340" s="615">
        <v>0</v>
      </c>
      <c r="N340" s="615">
        <v>0</v>
      </c>
      <c r="O340" s="615">
        <v>0</v>
      </c>
      <c r="P340" s="615">
        <v>0</v>
      </c>
      <c r="Q340" s="615">
        <v>0</v>
      </c>
      <c r="R340" s="615">
        <v>0</v>
      </c>
      <c r="S340" s="613">
        <v>40</v>
      </c>
      <c r="T340" s="614">
        <v>25524</v>
      </c>
      <c r="U340" s="614">
        <v>36812</v>
      </c>
    </row>
    <row r="341" spans="1:21" s="611" customFormat="1" ht="15" thickBot="1" x14ac:dyDescent="0.35">
      <c r="A341" s="4" t="s">
        <v>3328</v>
      </c>
      <c r="B341" s="610" t="s">
        <v>373</v>
      </c>
      <c r="C341" s="566" t="s">
        <v>334</v>
      </c>
      <c r="D341" s="615">
        <v>0</v>
      </c>
      <c r="E341" s="615">
        <v>0</v>
      </c>
      <c r="F341" s="615">
        <v>0</v>
      </c>
      <c r="G341" s="615">
        <v>0</v>
      </c>
      <c r="H341" s="615">
        <v>0</v>
      </c>
      <c r="I341" s="615">
        <v>0</v>
      </c>
      <c r="J341" s="615">
        <v>0</v>
      </c>
      <c r="K341" s="615">
        <v>0</v>
      </c>
      <c r="L341" s="615">
        <v>0</v>
      </c>
      <c r="M341" s="615">
        <v>0</v>
      </c>
      <c r="N341" s="615">
        <v>0</v>
      </c>
      <c r="O341" s="615">
        <v>0</v>
      </c>
      <c r="P341" s="615">
        <v>0</v>
      </c>
      <c r="Q341" s="615">
        <v>0</v>
      </c>
      <c r="R341" s="615">
        <v>0</v>
      </c>
      <c r="S341" s="615">
        <v>0</v>
      </c>
      <c r="T341" s="615">
        <v>0</v>
      </c>
      <c r="U341" s="615">
        <v>0</v>
      </c>
    </row>
    <row r="342" spans="1:21" s="611" customFormat="1" ht="15" thickBot="1" x14ac:dyDescent="0.35">
      <c r="A342" s="4" t="s">
        <v>3329</v>
      </c>
      <c r="B342" s="610" t="s">
        <v>374</v>
      </c>
      <c r="C342" s="566" t="s">
        <v>334</v>
      </c>
      <c r="D342" s="613">
        <v>35</v>
      </c>
      <c r="E342" s="614">
        <v>25000</v>
      </c>
      <c r="F342" s="614">
        <v>35000</v>
      </c>
      <c r="G342" s="615">
        <v>0</v>
      </c>
      <c r="H342" s="615">
        <v>0</v>
      </c>
      <c r="I342" s="615">
        <v>0</v>
      </c>
      <c r="J342" s="615">
        <v>0</v>
      </c>
      <c r="K342" s="615">
        <v>0</v>
      </c>
      <c r="L342" s="615">
        <v>0</v>
      </c>
      <c r="M342" s="615">
        <v>0</v>
      </c>
      <c r="N342" s="615">
        <v>0</v>
      </c>
      <c r="O342" s="615">
        <v>0</v>
      </c>
      <c r="P342" s="615">
        <v>0</v>
      </c>
      <c r="Q342" s="615">
        <v>0</v>
      </c>
      <c r="R342" s="615">
        <v>0</v>
      </c>
      <c r="S342" s="613">
        <v>29</v>
      </c>
      <c r="T342" s="614">
        <v>11000</v>
      </c>
      <c r="U342" s="614">
        <v>27000</v>
      </c>
    </row>
    <row r="343" spans="1:21" s="611" customFormat="1" ht="15" thickBot="1" x14ac:dyDescent="0.35">
      <c r="A343" s="4" t="s">
        <v>3330</v>
      </c>
      <c r="B343" s="610" t="s">
        <v>375</v>
      </c>
      <c r="C343" s="566" t="s">
        <v>334</v>
      </c>
      <c r="D343" s="613">
        <v>40</v>
      </c>
      <c r="E343" s="614">
        <v>52500</v>
      </c>
      <c r="F343" s="614">
        <v>55000</v>
      </c>
      <c r="G343" s="613">
        <v>30</v>
      </c>
      <c r="H343" s="614">
        <v>30000</v>
      </c>
      <c r="I343" s="614">
        <v>40500</v>
      </c>
      <c r="J343" s="613">
        <v>32</v>
      </c>
      <c r="K343" s="614">
        <v>38200</v>
      </c>
      <c r="L343" s="614">
        <v>50000</v>
      </c>
      <c r="M343" s="613">
        <v>40</v>
      </c>
      <c r="N343" s="614">
        <v>32600</v>
      </c>
      <c r="O343" s="614">
        <v>45500</v>
      </c>
      <c r="P343" s="613">
        <v>25</v>
      </c>
      <c r="Q343" s="614">
        <v>17000</v>
      </c>
      <c r="R343" s="614">
        <v>30222</v>
      </c>
      <c r="S343" s="613">
        <v>20</v>
      </c>
      <c r="T343" s="614">
        <v>18700</v>
      </c>
      <c r="U343" s="614">
        <v>23940</v>
      </c>
    </row>
    <row r="344" spans="1:21" s="611" customFormat="1" ht="15" thickBot="1" x14ac:dyDescent="0.35">
      <c r="A344" s="4" t="s">
        <v>3331</v>
      </c>
      <c r="B344" s="610" t="s">
        <v>376</v>
      </c>
      <c r="C344" s="566" t="s">
        <v>334</v>
      </c>
      <c r="D344" s="613">
        <v>40</v>
      </c>
      <c r="E344" s="614">
        <v>55000</v>
      </c>
      <c r="F344" s="614">
        <v>60180</v>
      </c>
      <c r="G344" s="613">
        <v>40</v>
      </c>
      <c r="H344" s="614">
        <v>43000</v>
      </c>
      <c r="I344" s="614">
        <v>47457</v>
      </c>
      <c r="J344" s="613">
        <v>40</v>
      </c>
      <c r="K344" s="614">
        <v>34000</v>
      </c>
      <c r="L344" s="614">
        <v>38760</v>
      </c>
      <c r="M344" s="613">
        <v>40</v>
      </c>
      <c r="N344" s="614">
        <v>33300</v>
      </c>
      <c r="O344" s="614">
        <v>36000</v>
      </c>
      <c r="P344" s="615">
        <v>0</v>
      </c>
      <c r="Q344" s="615">
        <v>0</v>
      </c>
      <c r="R344" s="615">
        <v>0</v>
      </c>
      <c r="S344" s="613">
        <v>40</v>
      </c>
      <c r="T344" s="614">
        <v>20000</v>
      </c>
      <c r="U344" s="614">
        <v>26101</v>
      </c>
    </row>
    <row r="345" spans="1:21" s="611" customFormat="1" ht="15" thickBot="1" x14ac:dyDescent="0.35">
      <c r="A345" s="4" t="s">
        <v>3245</v>
      </c>
      <c r="B345" s="610" t="s">
        <v>377</v>
      </c>
      <c r="C345" s="566" t="s">
        <v>378</v>
      </c>
      <c r="D345" s="613">
        <v>40</v>
      </c>
      <c r="E345" s="614">
        <v>88400</v>
      </c>
      <c r="F345" s="614">
        <v>123970</v>
      </c>
      <c r="G345" s="613">
        <v>40</v>
      </c>
      <c r="H345" s="614">
        <v>72000</v>
      </c>
      <c r="I345" s="614">
        <v>100980</v>
      </c>
      <c r="J345" s="613">
        <v>40</v>
      </c>
      <c r="K345" s="614">
        <v>46200</v>
      </c>
      <c r="L345" s="614">
        <v>63580</v>
      </c>
      <c r="M345" s="613">
        <v>40</v>
      </c>
      <c r="N345" s="614">
        <v>46200</v>
      </c>
      <c r="O345" s="614">
        <v>63580</v>
      </c>
      <c r="P345" s="613">
        <v>40</v>
      </c>
      <c r="Q345" s="614">
        <v>46200</v>
      </c>
      <c r="R345" s="614">
        <v>63580</v>
      </c>
      <c r="S345" s="613">
        <v>40</v>
      </c>
      <c r="T345" s="614">
        <v>26800</v>
      </c>
      <c r="U345" s="614">
        <v>35420</v>
      </c>
    </row>
    <row r="346" spans="1:21" s="611" customFormat="1" ht="15" thickBot="1" x14ac:dyDescent="0.35">
      <c r="A346" s="4" t="s">
        <v>3246</v>
      </c>
      <c r="B346" s="610" t="s">
        <v>379</v>
      </c>
      <c r="C346" s="566" t="s">
        <v>378</v>
      </c>
      <c r="D346" s="613">
        <v>40</v>
      </c>
      <c r="E346" s="614">
        <v>66251</v>
      </c>
      <c r="F346" s="614">
        <v>80850</v>
      </c>
      <c r="G346" s="613">
        <v>40</v>
      </c>
      <c r="H346" s="614">
        <v>45209</v>
      </c>
      <c r="I346" s="614">
        <v>62321</v>
      </c>
      <c r="J346" s="613">
        <v>40</v>
      </c>
      <c r="K346" s="614">
        <v>42772</v>
      </c>
      <c r="L346" s="614">
        <v>51384</v>
      </c>
      <c r="M346" s="613">
        <v>40</v>
      </c>
      <c r="N346" s="614">
        <v>41121</v>
      </c>
      <c r="O346" s="614">
        <v>49340</v>
      </c>
      <c r="P346" s="613">
        <v>40</v>
      </c>
      <c r="Q346" s="614">
        <v>33134</v>
      </c>
      <c r="R346" s="614">
        <v>39751</v>
      </c>
      <c r="S346" s="613">
        <v>40</v>
      </c>
      <c r="T346" s="614">
        <v>27129</v>
      </c>
      <c r="U346" s="614">
        <v>36491</v>
      </c>
    </row>
    <row r="347" spans="1:21" s="611" customFormat="1" ht="15" thickBot="1" x14ac:dyDescent="0.35">
      <c r="A347" s="4" t="s">
        <v>3247</v>
      </c>
      <c r="B347" s="610" t="s">
        <v>380</v>
      </c>
      <c r="C347" s="566" t="s">
        <v>378</v>
      </c>
      <c r="D347" s="615">
        <v>0</v>
      </c>
      <c r="E347" s="615">
        <v>0</v>
      </c>
      <c r="F347" s="615">
        <v>0</v>
      </c>
      <c r="G347" s="613">
        <v>37</v>
      </c>
      <c r="H347" s="614">
        <v>51800</v>
      </c>
      <c r="I347" s="614">
        <v>80300</v>
      </c>
      <c r="J347" s="613">
        <v>37</v>
      </c>
      <c r="K347" s="614">
        <v>40100</v>
      </c>
      <c r="L347" s="614">
        <v>58100</v>
      </c>
      <c r="M347" s="613">
        <v>37</v>
      </c>
      <c r="N347" s="614">
        <v>40100</v>
      </c>
      <c r="O347" s="614">
        <v>58100</v>
      </c>
      <c r="P347" s="613">
        <v>37</v>
      </c>
      <c r="Q347" s="614">
        <v>40100</v>
      </c>
      <c r="R347" s="614">
        <v>58100</v>
      </c>
      <c r="S347" s="613">
        <v>25</v>
      </c>
      <c r="T347" s="614">
        <v>18700</v>
      </c>
      <c r="U347" s="614">
        <v>25200</v>
      </c>
    </row>
    <row r="348" spans="1:21" s="611" customFormat="1" ht="15" thickBot="1" x14ac:dyDescent="0.35">
      <c r="A348" s="4" t="s">
        <v>3248</v>
      </c>
      <c r="B348" s="610" t="s">
        <v>381</v>
      </c>
      <c r="C348" s="566" t="s">
        <v>378</v>
      </c>
      <c r="D348" s="613">
        <v>40</v>
      </c>
      <c r="E348" s="614">
        <v>73814</v>
      </c>
      <c r="F348" s="614">
        <v>103338</v>
      </c>
      <c r="G348" s="613">
        <v>40</v>
      </c>
      <c r="H348" s="614">
        <v>46533</v>
      </c>
      <c r="I348" s="614">
        <v>77113</v>
      </c>
      <c r="J348" s="613">
        <v>40</v>
      </c>
      <c r="K348" s="614">
        <v>53514</v>
      </c>
      <c r="L348" s="614">
        <v>66894</v>
      </c>
      <c r="M348" s="613">
        <v>40</v>
      </c>
      <c r="N348" s="614">
        <v>46533</v>
      </c>
      <c r="O348" s="614">
        <v>58166</v>
      </c>
      <c r="P348" s="613">
        <v>40</v>
      </c>
      <c r="Q348" s="614">
        <v>73814</v>
      </c>
      <c r="R348" s="614">
        <v>103338</v>
      </c>
      <c r="S348" s="613">
        <v>40</v>
      </c>
      <c r="T348" s="614">
        <v>23515</v>
      </c>
      <c r="U348" s="614">
        <v>31963</v>
      </c>
    </row>
    <row r="349" spans="1:21" s="611" customFormat="1" ht="15" thickBot="1" x14ac:dyDescent="0.35">
      <c r="A349" s="4" t="s">
        <v>3249</v>
      </c>
      <c r="B349" s="610" t="s">
        <v>382</v>
      </c>
      <c r="C349" s="566" t="s">
        <v>378</v>
      </c>
      <c r="D349" s="615">
        <v>0</v>
      </c>
      <c r="E349" s="615">
        <v>0</v>
      </c>
      <c r="F349" s="615">
        <v>0</v>
      </c>
      <c r="G349" s="615">
        <v>0</v>
      </c>
      <c r="H349" s="615">
        <v>0</v>
      </c>
      <c r="I349" s="615">
        <v>0</v>
      </c>
      <c r="J349" s="613">
        <v>40</v>
      </c>
      <c r="K349" s="614">
        <v>48090</v>
      </c>
      <c r="L349" s="614">
        <v>53477</v>
      </c>
      <c r="M349" s="613">
        <v>40</v>
      </c>
      <c r="N349" s="614">
        <v>41891</v>
      </c>
      <c r="O349" s="614">
        <v>43805</v>
      </c>
      <c r="P349" s="613">
        <v>40</v>
      </c>
      <c r="Q349" s="614">
        <v>41038</v>
      </c>
      <c r="R349" s="614">
        <v>52603</v>
      </c>
      <c r="S349" s="613">
        <v>40</v>
      </c>
      <c r="T349" s="614">
        <v>26499</v>
      </c>
      <c r="U349" s="614">
        <v>39062</v>
      </c>
    </row>
    <row r="350" spans="1:21" s="611" customFormat="1" ht="15" thickBot="1" x14ac:dyDescent="0.35">
      <c r="A350" s="4" t="s">
        <v>3250</v>
      </c>
      <c r="B350" s="610" t="s">
        <v>383</v>
      </c>
      <c r="C350" s="566" t="s">
        <v>378</v>
      </c>
      <c r="D350" s="613">
        <v>38</v>
      </c>
      <c r="E350" s="614">
        <v>60750</v>
      </c>
      <c r="F350" s="614">
        <v>75868</v>
      </c>
      <c r="G350" s="613">
        <v>38</v>
      </c>
      <c r="H350" s="614">
        <v>50286</v>
      </c>
      <c r="I350" s="614">
        <v>62800</v>
      </c>
      <c r="J350" s="615">
        <v>0</v>
      </c>
      <c r="K350" s="615">
        <v>0</v>
      </c>
      <c r="L350" s="615">
        <v>0</v>
      </c>
      <c r="M350" s="613">
        <v>38</v>
      </c>
      <c r="N350" s="614">
        <v>41896</v>
      </c>
      <c r="O350" s="614">
        <v>52322</v>
      </c>
      <c r="P350" s="613">
        <v>38</v>
      </c>
      <c r="Q350" s="614">
        <v>45074</v>
      </c>
      <c r="R350" s="614">
        <v>56291</v>
      </c>
      <c r="S350" s="613">
        <v>38</v>
      </c>
      <c r="T350" s="614">
        <v>29574</v>
      </c>
      <c r="U350" s="614">
        <v>36934</v>
      </c>
    </row>
    <row r="351" spans="1:21" s="611" customFormat="1" ht="15" thickBot="1" x14ac:dyDescent="0.35">
      <c r="A351" s="4" t="s">
        <v>3251</v>
      </c>
      <c r="B351" s="610" t="s">
        <v>384</v>
      </c>
      <c r="C351" s="566" t="s">
        <v>378</v>
      </c>
      <c r="D351" s="615">
        <v>0</v>
      </c>
      <c r="E351" s="615">
        <v>0</v>
      </c>
      <c r="F351" s="615">
        <v>0</v>
      </c>
      <c r="G351" s="613">
        <v>40</v>
      </c>
      <c r="H351" s="614">
        <v>43000</v>
      </c>
      <c r="I351" s="614">
        <v>45000</v>
      </c>
      <c r="J351" s="615">
        <v>0</v>
      </c>
      <c r="K351" s="615">
        <v>0</v>
      </c>
      <c r="L351" s="615">
        <v>0</v>
      </c>
      <c r="M351" s="613">
        <v>40</v>
      </c>
      <c r="N351" s="614">
        <v>35000</v>
      </c>
      <c r="O351" s="614">
        <v>38000</v>
      </c>
      <c r="P351" s="615">
        <v>0</v>
      </c>
      <c r="Q351" s="615">
        <v>0</v>
      </c>
      <c r="R351" s="615">
        <v>0</v>
      </c>
      <c r="S351" s="613">
        <v>20</v>
      </c>
      <c r="T351" s="614">
        <v>9360</v>
      </c>
      <c r="U351" s="614">
        <v>14500</v>
      </c>
    </row>
    <row r="352" spans="1:21" s="611" customFormat="1" ht="15" thickBot="1" x14ac:dyDescent="0.35">
      <c r="A352" s="4" t="s">
        <v>3252</v>
      </c>
      <c r="B352" s="610" t="s">
        <v>385</v>
      </c>
      <c r="C352" s="566" t="s">
        <v>378</v>
      </c>
      <c r="D352" s="613">
        <v>40</v>
      </c>
      <c r="E352" s="614">
        <v>67640</v>
      </c>
      <c r="F352" s="614">
        <v>8118</v>
      </c>
      <c r="G352" s="613">
        <v>40</v>
      </c>
      <c r="H352" s="614">
        <v>58530</v>
      </c>
      <c r="I352" s="614">
        <v>70237</v>
      </c>
      <c r="J352" s="613">
        <v>38</v>
      </c>
      <c r="K352" s="614">
        <v>48412</v>
      </c>
      <c r="L352" s="614">
        <v>58098</v>
      </c>
      <c r="M352" s="613">
        <v>38</v>
      </c>
      <c r="N352" s="614">
        <v>41820</v>
      </c>
      <c r="O352" s="614">
        <v>50184</v>
      </c>
      <c r="P352" s="613">
        <v>38</v>
      </c>
      <c r="Q352" s="614">
        <v>41820</v>
      </c>
      <c r="R352" s="614">
        <v>50184</v>
      </c>
      <c r="S352" s="613">
        <v>38</v>
      </c>
      <c r="T352" s="614">
        <v>27937</v>
      </c>
      <c r="U352" s="614">
        <v>35526</v>
      </c>
    </row>
    <row r="353" spans="1:21" s="611" customFormat="1" ht="15" thickBot="1" x14ac:dyDescent="0.35">
      <c r="A353" s="4" t="s">
        <v>3253</v>
      </c>
      <c r="B353" s="610" t="s">
        <v>386</v>
      </c>
      <c r="C353" s="566" t="s">
        <v>378</v>
      </c>
      <c r="D353" s="613">
        <v>40</v>
      </c>
      <c r="E353" s="614">
        <v>86600</v>
      </c>
      <c r="F353" s="614">
        <v>145300</v>
      </c>
      <c r="G353" s="613">
        <v>40</v>
      </c>
      <c r="H353" s="614">
        <v>54700</v>
      </c>
      <c r="I353" s="614">
        <v>61200</v>
      </c>
      <c r="J353" s="613">
        <v>40</v>
      </c>
      <c r="K353" s="614">
        <v>49500</v>
      </c>
      <c r="L353" s="614">
        <v>54400</v>
      </c>
      <c r="M353" s="613">
        <v>40</v>
      </c>
      <c r="N353" s="614">
        <v>36000</v>
      </c>
      <c r="O353" s="614">
        <v>43300</v>
      </c>
      <c r="P353" s="613">
        <v>40</v>
      </c>
      <c r="Q353" s="614">
        <v>57700</v>
      </c>
      <c r="R353" s="614">
        <v>75400</v>
      </c>
      <c r="S353" s="613">
        <v>40</v>
      </c>
      <c r="T353" s="614">
        <v>22602</v>
      </c>
      <c r="U353" s="614">
        <v>31218</v>
      </c>
    </row>
    <row r="354" spans="1:21" s="611" customFormat="1" ht="15" thickBot="1" x14ac:dyDescent="0.35">
      <c r="A354" s="4" t="s">
        <v>3254</v>
      </c>
      <c r="B354" s="610" t="s">
        <v>387</v>
      </c>
      <c r="C354" s="566" t="s">
        <v>378</v>
      </c>
      <c r="D354" s="613">
        <v>40</v>
      </c>
      <c r="E354" s="614">
        <v>55697</v>
      </c>
      <c r="F354" s="614">
        <v>89225</v>
      </c>
      <c r="G354" s="613">
        <v>40</v>
      </c>
      <c r="H354" s="614">
        <v>45703</v>
      </c>
      <c r="I354" s="614">
        <v>70380</v>
      </c>
      <c r="J354" s="613">
        <v>40</v>
      </c>
      <c r="K354" s="614">
        <v>39959</v>
      </c>
      <c r="L354" s="614">
        <v>62090</v>
      </c>
      <c r="M354" s="613">
        <v>40</v>
      </c>
      <c r="N354" s="614">
        <v>37153</v>
      </c>
      <c r="O354" s="614">
        <v>53274</v>
      </c>
      <c r="P354" s="613">
        <v>40</v>
      </c>
      <c r="Q354" s="614">
        <v>30782</v>
      </c>
      <c r="R354" s="614">
        <v>48946</v>
      </c>
      <c r="S354" s="613">
        <v>40</v>
      </c>
      <c r="T354" s="614">
        <v>24040</v>
      </c>
      <c r="U354" s="614">
        <v>37925</v>
      </c>
    </row>
    <row r="355" spans="1:21" s="611" customFormat="1" ht="15" thickBot="1" x14ac:dyDescent="0.35">
      <c r="A355" s="4" t="s">
        <v>3255</v>
      </c>
      <c r="B355" s="610" t="s">
        <v>388</v>
      </c>
      <c r="C355" s="566" t="s">
        <v>378</v>
      </c>
      <c r="D355" s="615">
        <v>0</v>
      </c>
      <c r="E355" s="615">
        <v>0</v>
      </c>
      <c r="F355" s="615">
        <v>0</v>
      </c>
      <c r="G355" s="613">
        <v>45</v>
      </c>
      <c r="H355" s="614">
        <v>68976</v>
      </c>
      <c r="I355" s="614">
        <v>89442</v>
      </c>
      <c r="J355" s="615">
        <v>0</v>
      </c>
      <c r="K355" s="615">
        <v>0</v>
      </c>
      <c r="L355" s="615">
        <v>0</v>
      </c>
      <c r="M355" s="613">
        <v>40</v>
      </c>
      <c r="N355" s="614">
        <v>39696</v>
      </c>
      <c r="O355" s="614">
        <v>53197</v>
      </c>
      <c r="P355" s="613">
        <v>40</v>
      </c>
      <c r="Q355" s="614">
        <v>32618</v>
      </c>
      <c r="R355" s="614">
        <v>42033</v>
      </c>
      <c r="S355" s="613">
        <v>40</v>
      </c>
      <c r="T355" s="614">
        <v>22923</v>
      </c>
      <c r="U355" s="614">
        <v>31418</v>
      </c>
    </row>
    <row r="356" spans="1:21" s="611" customFormat="1" ht="15" thickBot="1" x14ac:dyDescent="0.35">
      <c r="A356" s="4" t="s">
        <v>3256</v>
      </c>
      <c r="B356" s="610" t="s">
        <v>389</v>
      </c>
      <c r="C356" s="566" t="s">
        <v>378</v>
      </c>
      <c r="D356" s="615">
        <v>0</v>
      </c>
      <c r="E356" s="615">
        <v>0</v>
      </c>
      <c r="F356" s="615">
        <v>0</v>
      </c>
      <c r="G356" s="613">
        <v>40</v>
      </c>
      <c r="H356" s="614">
        <v>55000</v>
      </c>
      <c r="I356" s="614">
        <v>65000</v>
      </c>
      <c r="J356" s="613">
        <v>40</v>
      </c>
      <c r="K356" s="614">
        <v>52707</v>
      </c>
      <c r="L356" s="614">
        <v>64709</v>
      </c>
      <c r="M356" s="613">
        <v>40</v>
      </c>
      <c r="N356" s="614">
        <v>46300</v>
      </c>
      <c r="O356" s="614">
        <v>59904</v>
      </c>
      <c r="P356" s="613">
        <v>40</v>
      </c>
      <c r="Q356" s="614">
        <v>39707</v>
      </c>
      <c r="R356" s="614">
        <v>49067</v>
      </c>
      <c r="S356" s="613">
        <v>40</v>
      </c>
      <c r="T356" s="614">
        <v>36442</v>
      </c>
      <c r="U356" s="614">
        <v>48921</v>
      </c>
    </row>
    <row r="357" spans="1:21" s="611" customFormat="1" ht="15" thickBot="1" x14ac:dyDescent="0.35">
      <c r="A357" s="4" t="s">
        <v>3257</v>
      </c>
      <c r="B357" s="610" t="s">
        <v>390</v>
      </c>
      <c r="C357" s="566" t="s">
        <v>378</v>
      </c>
      <c r="D357" s="615">
        <v>0</v>
      </c>
      <c r="E357" s="615">
        <v>0</v>
      </c>
      <c r="F357" s="615">
        <v>0</v>
      </c>
      <c r="G357" s="613">
        <v>40</v>
      </c>
      <c r="H357" s="614">
        <v>53040</v>
      </c>
      <c r="I357" s="614">
        <v>63240</v>
      </c>
      <c r="J357" s="615">
        <v>0</v>
      </c>
      <c r="K357" s="615">
        <v>0</v>
      </c>
      <c r="L357" s="615">
        <v>0</v>
      </c>
      <c r="M357" s="613">
        <v>40</v>
      </c>
      <c r="N357" s="614">
        <v>46297</v>
      </c>
      <c r="O357" s="614">
        <v>54551</v>
      </c>
      <c r="P357" s="615">
        <v>0</v>
      </c>
      <c r="Q357" s="615">
        <v>0</v>
      </c>
      <c r="R357" s="615">
        <v>0</v>
      </c>
      <c r="S357" s="613">
        <v>40</v>
      </c>
      <c r="T357" s="614">
        <v>31810</v>
      </c>
      <c r="U357" s="614">
        <v>38540</v>
      </c>
    </row>
    <row r="358" spans="1:21" s="611" customFormat="1" ht="15" thickBot="1" x14ac:dyDescent="0.35">
      <c r="A358" s="4" t="s">
        <v>3258</v>
      </c>
      <c r="B358" s="610" t="s">
        <v>391</v>
      </c>
      <c r="C358" s="566" t="s">
        <v>378</v>
      </c>
      <c r="D358" s="613">
        <v>40</v>
      </c>
      <c r="E358" s="614">
        <v>72802</v>
      </c>
      <c r="F358" s="614">
        <v>93102</v>
      </c>
      <c r="G358" s="613">
        <v>40</v>
      </c>
      <c r="H358" s="614">
        <v>51367</v>
      </c>
      <c r="I358" s="614">
        <v>70106</v>
      </c>
      <c r="J358" s="613">
        <v>40</v>
      </c>
      <c r="K358" s="614">
        <v>61350</v>
      </c>
      <c r="L358" s="614">
        <v>77286</v>
      </c>
      <c r="M358" s="613">
        <v>40</v>
      </c>
      <c r="N358" s="614">
        <v>49734</v>
      </c>
      <c r="O358" s="614">
        <v>62372</v>
      </c>
      <c r="P358" s="613">
        <v>40</v>
      </c>
      <c r="Q358" s="614">
        <v>62636</v>
      </c>
      <c r="R358" s="614">
        <v>79996</v>
      </c>
      <c r="S358" s="613">
        <v>40</v>
      </c>
      <c r="T358" s="614">
        <v>32222</v>
      </c>
      <c r="U358" s="614">
        <v>40518</v>
      </c>
    </row>
    <row r="359" spans="1:21" s="611" customFormat="1" ht="15" thickBot="1" x14ac:dyDescent="0.35">
      <c r="A359" s="4" t="s">
        <v>3259</v>
      </c>
      <c r="B359" s="610" t="s">
        <v>392</v>
      </c>
      <c r="C359" s="566" t="s">
        <v>378</v>
      </c>
      <c r="D359" s="613">
        <v>40</v>
      </c>
      <c r="E359" s="614">
        <v>65000</v>
      </c>
      <c r="F359" s="614">
        <v>78000</v>
      </c>
      <c r="G359" s="613">
        <v>40</v>
      </c>
      <c r="H359" s="614">
        <v>49815</v>
      </c>
      <c r="I359" s="614">
        <v>63259</v>
      </c>
      <c r="J359" s="613">
        <v>40</v>
      </c>
      <c r="K359" s="614">
        <v>44815</v>
      </c>
      <c r="L359" s="614">
        <v>58259</v>
      </c>
      <c r="M359" s="613">
        <v>40</v>
      </c>
      <c r="N359" s="614">
        <v>44815</v>
      </c>
      <c r="O359" s="614">
        <v>58259</v>
      </c>
      <c r="P359" s="613">
        <v>40</v>
      </c>
      <c r="Q359" s="614">
        <v>45000</v>
      </c>
      <c r="R359" s="614">
        <v>69000</v>
      </c>
      <c r="S359" s="613">
        <v>40</v>
      </c>
      <c r="T359" s="614">
        <v>28009</v>
      </c>
      <c r="U359" s="614">
        <v>36086</v>
      </c>
    </row>
    <row r="360" spans="1:21" s="611" customFormat="1" ht="15" thickBot="1" x14ac:dyDescent="0.35">
      <c r="A360" s="4" t="s">
        <v>3260</v>
      </c>
      <c r="B360" s="610" t="s">
        <v>393</v>
      </c>
      <c r="C360" s="566" t="s">
        <v>378</v>
      </c>
      <c r="D360" s="613">
        <v>40</v>
      </c>
      <c r="E360" s="614">
        <v>59467</v>
      </c>
      <c r="F360" s="614">
        <v>72280</v>
      </c>
      <c r="G360" s="613">
        <v>40</v>
      </c>
      <c r="H360" s="614">
        <v>48173</v>
      </c>
      <c r="I360" s="614">
        <v>59467</v>
      </c>
      <c r="J360" s="613">
        <v>40</v>
      </c>
      <c r="K360" s="614">
        <v>48173</v>
      </c>
      <c r="L360" s="614">
        <v>59467</v>
      </c>
      <c r="M360" s="613">
        <v>40</v>
      </c>
      <c r="N360" s="614">
        <v>44200</v>
      </c>
      <c r="O360" s="614">
        <v>54059</v>
      </c>
      <c r="P360" s="613">
        <v>40</v>
      </c>
      <c r="Q360" s="614">
        <v>36358</v>
      </c>
      <c r="R360" s="614">
        <v>44470</v>
      </c>
      <c r="S360" s="613">
        <v>30</v>
      </c>
      <c r="T360" s="614">
        <v>28080</v>
      </c>
      <c r="U360" s="614">
        <v>37606</v>
      </c>
    </row>
    <row r="361" spans="1:21" s="611" customFormat="1" ht="15" thickBot="1" x14ac:dyDescent="0.35">
      <c r="A361" s="4" t="s">
        <v>3261</v>
      </c>
      <c r="B361" s="610" t="s">
        <v>394</v>
      </c>
      <c r="C361" s="566" t="s">
        <v>378</v>
      </c>
      <c r="D361" s="615">
        <v>0</v>
      </c>
      <c r="E361" s="615">
        <v>0</v>
      </c>
      <c r="F361" s="615">
        <v>0</v>
      </c>
      <c r="G361" s="613">
        <v>40</v>
      </c>
      <c r="H361" s="614">
        <v>40394</v>
      </c>
      <c r="I361" s="614">
        <v>64626</v>
      </c>
      <c r="J361" s="615">
        <v>0</v>
      </c>
      <c r="K361" s="615">
        <v>0</v>
      </c>
      <c r="L361" s="615">
        <v>0</v>
      </c>
      <c r="M361" s="613">
        <v>40</v>
      </c>
      <c r="N361" s="614">
        <v>31346</v>
      </c>
      <c r="O361" s="614">
        <v>50170</v>
      </c>
      <c r="P361" s="613">
        <v>40</v>
      </c>
      <c r="Q361" s="614">
        <v>35589</v>
      </c>
      <c r="R361" s="614">
        <v>56930</v>
      </c>
      <c r="S361" s="613">
        <v>22</v>
      </c>
      <c r="T361" s="614">
        <v>11634</v>
      </c>
      <c r="U361" s="614">
        <v>23891</v>
      </c>
    </row>
    <row r="362" spans="1:21" s="611" customFormat="1" ht="15" thickBot="1" x14ac:dyDescent="0.35">
      <c r="A362" s="4" t="s">
        <v>3262</v>
      </c>
      <c r="B362" s="610" t="s">
        <v>395</v>
      </c>
      <c r="C362" s="566" t="s">
        <v>378</v>
      </c>
      <c r="D362" s="615">
        <v>0</v>
      </c>
      <c r="E362" s="615">
        <v>0</v>
      </c>
      <c r="F362" s="615">
        <v>0</v>
      </c>
      <c r="G362" s="613">
        <v>36</v>
      </c>
      <c r="H362" s="614">
        <v>39145</v>
      </c>
      <c r="I362" s="614">
        <v>54745</v>
      </c>
      <c r="J362" s="613">
        <v>40</v>
      </c>
      <c r="K362" s="614">
        <v>44283</v>
      </c>
      <c r="L362" s="614">
        <v>51821</v>
      </c>
      <c r="M362" s="613">
        <v>40</v>
      </c>
      <c r="N362" s="614">
        <v>37731</v>
      </c>
      <c r="O362" s="614">
        <v>45780</v>
      </c>
      <c r="P362" s="613">
        <v>40</v>
      </c>
      <c r="Q362" s="614">
        <v>54000</v>
      </c>
      <c r="R362" s="614">
        <v>64000</v>
      </c>
      <c r="S362" s="613">
        <v>26</v>
      </c>
      <c r="T362" s="614">
        <v>23665</v>
      </c>
      <c r="U362" s="614">
        <v>33494</v>
      </c>
    </row>
    <row r="363" spans="1:21" s="611" customFormat="1" ht="15" thickBot="1" x14ac:dyDescent="0.35">
      <c r="A363" s="4" t="s">
        <v>3263</v>
      </c>
      <c r="B363" s="610" t="s">
        <v>396</v>
      </c>
      <c r="C363" s="566" t="s">
        <v>378</v>
      </c>
      <c r="D363" s="613">
        <v>40</v>
      </c>
      <c r="E363" s="614">
        <v>73800</v>
      </c>
      <c r="F363" s="614">
        <v>96800</v>
      </c>
      <c r="G363" s="613">
        <v>40</v>
      </c>
      <c r="H363" s="614">
        <v>65750</v>
      </c>
      <c r="I363" s="614">
        <v>86250</v>
      </c>
      <c r="J363" s="613">
        <v>40</v>
      </c>
      <c r="K363" s="614">
        <v>57484</v>
      </c>
      <c r="L363" s="614">
        <v>69314</v>
      </c>
      <c r="M363" s="613">
        <v>40</v>
      </c>
      <c r="N363" s="614">
        <v>47348</v>
      </c>
      <c r="O363" s="614">
        <v>57485</v>
      </c>
      <c r="P363" s="613">
        <v>40</v>
      </c>
      <c r="Q363" s="614">
        <v>38800</v>
      </c>
      <c r="R363" s="614">
        <v>69850</v>
      </c>
      <c r="S363" s="613">
        <v>40</v>
      </c>
      <c r="T363" s="614">
        <v>28254</v>
      </c>
      <c r="U363" s="614">
        <v>43447</v>
      </c>
    </row>
    <row r="364" spans="1:21" s="611" customFormat="1" ht="15" thickBot="1" x14ac:dyDescent="0.35">
      <c r="A364" s="4" t="s">
        <v>3264</v>
      </c>
      <c r="B364" s="610" t="s">
        <v>397</v>
      </c>
      <c r="C364" s="566" t="s">
        <v>378</v>
      </c>
      <c r="D364" s="613">
        <v>40</v>
      </c>
      <c r="E364" s="614">
        <v>71651</v>
      </c>
      <c r="F364" s="614">
        <v>95412</v>
      </c>
      <c r="G364" s="613">
        <v>40</v>
      </c>
      <c r="H364" s="614">
        <v>46545</v>
      </c>
      <c r="I364" s="614">
        <v>69010</v>
      </c>
      <c r="J364" s="613">
        <v>40</v>
      </c>
      <c r="K364" s="614">
        <v>43701</v>
      </c>
      <c r="L364" s="614">
        <v>53352</v>
      </c>
      <c r="M364" s="613">
        <v>30</v>
      </c>
      <c r="N364" s="614">
        <v>41226</v>
      </c>
      <c r="O364" s="614">
        <v>53352</v>
      </c>
      <c r="P364" s="613">
        <v>40</v>
      </c>
      <c r="Q364" s="614">
        <v>43701</v>
      </c>
      <c r="R364" s="614">
        <v>53352</v>
      </c>
      <c r="S364" s="613">
        <v>23</v>
      </c>
      <c r="T364" s="614">
        <v>20800</v>
      </c>
      <c r="U364" s="614">
        <v>32614</v>
      </c>
    </row>
    <row r="365" spans="1:21" s="611" customFormat="1" ht="15" thickBot="1" x14ac:dyDescent="0.35">
      <c r="A365" s="4" t="s">
        <v>3265</v>
      </c>
      <c r="B365" s="610" t="s">
        <v>398</v>
      </c>
      <c r="C365" s="566" t="s">
        <v>378</v>
      </c>
      <c r="D365" s="613">
        <v>40</v>
      </c>
      <c r="E365" s="614">
        <v>48259</v>
      </c>
      <c r="F365" s="614">
        <v>58715</v>
      </c>
      <c r="G365" s="613">
        <v>40</v>
      </c>
      <c r="H365" s="614">
        <v>41753</v>
      </c>
      <c r="I365" s="614">
        <v>50798</v>
      </c>
      <c r="J365" s="615">
        <v>0</v>
      </c>
      <c r="K365" s="615">
        <v>0</v>
      </c>
      <c r="L365" s="615">
        <v>0</v>
      </c>
      <c r="M365" s="615">
        <v>0</v>
      </c>
      <c r="N365" s="615">
        <v>0</v>
      </c>
      <c r="O365" s="615">
        <v>0</v>
      </c>
      <c r="P365" s="613">
        <v>40</v>
      </c>
      <c r="Q365" s="614">
        <v>44593</v>
      </c>
      <c r="R365" s="614">
        <v>54294</v>
      </c>
      <c r="S365" s="613">
        <v>40</v>
      </c>
      <c r="T365" s="614">
        <v>27442</v>
      </c>
      <c r="U365" s="614">
        <v>33407</v>
      </c>
    </row>
    <row r="366" spans="1:21" s="611" customFormat="1" ht="15" thickBot="1" x14ac:dyDescent="0.35">
      <c r="A366" s="4" t="s">
        <v>3266</v>
      </c>
      <c r="B366" s="610" t="s">
        <v>399</v>
      </c>
      <c r="C366" s="566" t="s">
        <v>378</v>
      </c>
      <c r="D366" s="615">
        <v>0</v>
      </c>
      <c r="E366" s="615">
        <v>0</v>
      </c>
      <c r="F366" s="615">
        <v>0</v>
      </c>
      <c r="G366" s="613">
        <v>40</v>
      </c>
      <c r="H366" s="614">
        <v>59176</v>
      </c>
      <c r="I366" s="614">
        <v>68993</v>
      </c>
      <c r="J366" s="613">
        <v>40</v>
      </c>
      <c r="K366" s="614">
        <v>55203</v>
      </c>
      <c r="L366" s="614">
        <v>64604</v>
      </c>
      <c r="M366" s="613">
        <v>40</v>
      </c>
      <c r="N366" s="614">
        <v>44262</v>
      </c>
      <c r="O366" s="614">
        <v>51771</v>
      </c>
      <c r="P366" s="613">
        <v>40</v>
      </c>
      <c r="Q366" s="614">
        <v>55203</v>
      </c>
      <c r="R366" s="614">
        <v>64604</v>
      </c>
      <c r="S366" s="613">
        <v>40</v>
      </c>
      <c r="T366" s="614">
        <v>31116</v>
      </c>
      <c r="U366" s="614">
        <v>44158</v>
      </c>
    </row>
    <row r="367" spans="1:21" s="611" customFormat="1" ht="15" thickBot="1" x14ac:dyDescent="0.35">
      <c r="A367" s="4" t="s">
        <v>3267</v>
      </c>
      <c r="B367" s="610" t="s">
        <v>400</v>
      </c>
      <c r="C367" s="566" t="s">
        <v>378</v>
      </c>
      <c r="D367" s="613">
        <v>0</v>
      </c>
      <c r="E367" s="614">
        <v>0</v>
      </c>
      <c r="F367" s="614">
        <v>0</v>
      </c>
      <c r="G367" s="613">
        <v>40</v>
      </c>
      <c r="H367" s="615">
        <v>0</v>
      </c>
      <c r="I367" s="615">
        <v>0</v>
      </c>
      <c r="J367" s="613">
        <v>40</v>
      </c>
      <c r="K367" s="614">
        <v>42307</v>
      </c>
      <c r="L367" s="614">
        <v>59758</v>
      </c>
      <c r="M367" s="613">
        <v>40</v>
      </c>
      <c r="N367" s="614">
        <v>39811</v>
      </c>
      <c r="O367" s="614">
        <v>53581</v>
      </c>
      <c r="P367" s="613">
        <v>40</v>
      </c>
      <c r="Q367" s="614">
        <v>40997</v>
      </c>
      <c r="R367" s="614">
        <v>56930</v>
      </c>
      <c r="S367" s="613">
        <v>22</v>
      </c>
      <c r="T367" s="614">
        <v>3159</v>
      </c>
      <c r="U367" s="614">
        <v>35360</v>
      </c>
    </row>
    <row r="368" spans="1:21" s="611" customFormat="1" ht="15" thickBot="1" x14ac:dyDescent="0.35">
      <c r="A368" s="4" t="s">
        <v>3268</v>
      </c>
      <c r="B368" s="610" t="s">
        <v>401</v>
      </c>
      <c r="C368" s="566" t="s">
        <v>378</v>
      </c>
      <c r="D368" s="613">
        <v>40</v>
      </c>
      <c r="E368" s="614">
        <v>56000</v>
      </c>
      <c r="F368" s="614">
        <v>68000</v>
      </c>
      <c r="G368" s="613">
        <v>40</v>
      </c>
      <c r="H368" s="614">
        <v>49754</v>
      </c>
      <c r="I368" s="614">
        <v>59301</v>
      </c>
      <c r="J368" s="613">
        <v>40</v>
      </c>
      <c r="K368" s="614">
        <v>43742</v>
      </c>
      <c r="L368" s="614">
        <v>51979</v>
      </c>
      <c r="M368" s="613">
        <v>40</v>
      </c>
      <c r="N368" s="614">
        <v>38459</v>
      </c>
      <c r="O368" s="614">
        <v>45635</v>
      </c>
      <c r="P368" s="613">
        <v>40</v>
      </c>
      <c r="Q368" s="614">
        <v>28000</v>
      </c>
      <c r="R368" s="614">
        <v>44000</v>
      </c>
      <c r="S368" s="613">
        <v>24</v>
      </c>
      <c r="T368" s="614">
        <v>27518</v>
      </c>
      <c r="U368" s="614">
        <v>31720</v>
      </c>
    </row>
    <row r="369" spans="1:21" s="611" customFormat="1" ht="15" thickBot="1" x14ac:dyDescent="0.35">
      <c r="A369" s="4" t="s">
        <v>3269</v>
      </c>
      <c r="B369" s="610" t="s">
        <v>402</v>
      </c>
      <c r="C369" s="566" t="s">
        <v>378</v>
      </c>
      <c r="D369" s="613">
        <v>40</v>
      </c>
      <c r="E369" s="614">
        <v>56411</v>
      </c>
      <c r="F369" s="614">
        <v>78976</v>
      </c>
      <c r="G369" s="613">
        <v>40</v>
      </c>
      <c r="H369" s="614">
        <v>47009</v>
      </c>
      <c r="I369" s="614">
        <v>65813</v>
      </c>
      <c r="J369" s="613">
        <v>40</v>
      </c>
      <c r="K369" s="614">
        <v>42736</v>
      </c>
      <c r="L369" s="614">
        <v>59830</v>
      </c>
      <c r="M369" s="613">
        <v>20</v>
      </c>
      <c r="N369" s="614">
        <v>39677</v>
      </c>
      <c r="O369" s="614">
        <v>53564</v>
      </c>
      <c r="P369" s="613">
        <v>40</v>
      </c>
      <c r="Q369" s="614">
        <v>47009</v>
      </c>
      <c r="R369" s="614">
        <v>65813</v>
      </c>
      <c r="S369" s="613">
        <v>20</v>
      </c>
      <c r="T369" s="614">
        <v>21889</v>
      </c>
      <c r="U369" s="614">
        <v>28455</v>
      </c>
    </row>
    <row r="370" spans="1:21" s="611" customFormat="1" ht="15" thickBot="1" x14ac:dyDescent="0.35">
      <c r="A370" s="4" t="s">
        <v>3270</v>
      </c>
      <c r="B370" s="610" t="s">
        <v>403</v>
      </c>
      <c r="C370" s="566" t="s">
        <v>378</v>
      </c>
      <c r="D370" s="615">
        <v>0</v>
      </c>
      <c r="E370" s="615">
        <v>0</v>
      </c>
      <c r="F370" s="615">
        <v>0</v>
      </c>
      <c r="G370" s="615">
        <v>0</v>
      </c>
      <c r="H370" s="615">
        <v>0</v>
      </c>
      <c r="I370" s="615">
        <v>0</v>
      </c>
      <c r="J370" s="615">
        <v>0</v>
      </c>
      <c r="K370" s="615">
        <v>0</v>
      </c>
      <c r="L370" s="615">
        <v>0</v>
      </c>
      <c r="M370" s="613">
        <v>40</v>
      </c>
      <c r="N370" s="614">
        <v>37400</v>
      </c>
      <c r="O370" s="614">
        <v>40000</v>
      </c>
      <c r="P370" s="613">
        <v>29</v>
      </c>
      <c r="Q370" s="614">
        <v>27000</v>
      </c>
      <c r="R370" s="614">
        <v>27000</v>
      </c>
      <c r="S370" s="613">
        <v>40</v>
      </c>
      <c r="T370" s="614">
        <v>12000</v>
      </c>
      <c r="U370" s="614">
        <v>25000</v>
      </c>
    </row>
    <row r="371" spans="1:21" s="611" customFormat="1" ht="15" thickBot="1" x14ac:dyDescent="0.35">
      <c r="A371" s="4" t="s">
        <v>3271</v>
      </c>
      <c r="B371" s="610" t="s">
        <v>404</v>
      </c>
      <c r="C371" s="566" t="s">
        <v>378</v>
      </c>
      <c r="D371" s="615">
        <v>0</v>
      </c>
      <c r="E371" s="615">
        <v>0</v>
      </c>
      <c r="F371" s="615">
        <v>0</v>
      </c>
      <c r="G371" s="613">
        <v>45</v>
      </c>
      <c r="H371" s="614">
        <v>45000</v>
      </c>
      <c r="I371" s="614">
        <v>68000</v>
      </c>
      <c r="J371" s="613">
        <v>40</v>
      </c>
      <c r="K371" s="614">
        <v>37000</v>
      </c>
      <c r="L371" s="614">
        <v>56000</v>
      </c>
      <c r="M371" s="613">
        <v>40</v>
      </c>
      <c r="N371" s="614">
        <v>24171</v>
      </c>
      <c r="O371" s="614">
        <v>42000</v>
      </c>
      <c r="P371" s="613">
        <v>45</v>
      </c>
      <c r="Q371" s="614">
        <v>40000</v>
      </c>
      <c r="R371" s="614">
        <v>68000</v>
      </c>
      <c r="S371" s="613">
        <v>20</v>
      </c>
      <c r="T371" s="614">
        <v>11190</v>
      </c>
      <c r="U371" s="614">
        <v>15662</v>
      </c>
    </row>
    <row r="372" spans="1:21" s="611" customFormat="1" ht="15" thickBot="1" x14ac:dyDescent="0.35">
      <c r="A372" s="4" t="s">
        <v>3272</v>
      </c>
      <c r="B372" s="610" t="s">
        <v>405</v>
      </c>
      <c r="C372" s="566" t="s">
        <v>378</v>
      </c>
      <c r="D372" s="613">
        <v>0</v>
      </c>
      <c r="E372" s="614">
        <v>0</v>
      </c>
      <c r="F372" s="614">
        <v>0</v>
      </c>
      <c r="G372" s="613">
        <v>40</v>
      </c>
      <c r="H372" s="614">
        <v>40299</v>
      </c>
      <c r="I372" s="614">
        <v>66424</v>
      </c>
      <c r="J372" s="613">
        <v>40</v>
      </c>
      <c r="K372" s="614">
        <v>42154</v>
      </c>
      <c r="L372" s="614">
        <v>66424</v>
      </c>
      <c r="M372" s="613">
        <v>40</v>
      </c>
      <c r="N372" s="614">
        <v>27899</v>
      </c>
      <c r="O372" s="614">
        <v>44410</v>
      </c>
      <c r="P372" s="613">
        <v>40</v>
      </c>
      <c r="Q372" s="614">
        <v>40299</v>
      </c>
      <c r="R372" s="614">
        <v>50803</v>
      </c>
      <c r="S372" s="613">
        <v>40</v>
      </c>
      <c r="T372" s="614">
        <v>23712</v>
      </c>
      <c r="U372" s="614">
        <v>42640</v>
      </c>
    </row>
    <row r="373" spans="1:21" s="611" customFormat="1" ht="15" thickBot="1" x14ac:dyDescent="0.35">
      <c r="A373" s="4" t="s">
        <v>3273</v>
      </c>
      <c r="B373" s="610" t="s">
        <v>406</v>
      </c>
      <c r="C373" s="566" t="s">
        <v>378</v>
      </c>
      <c r="D373" s="613">
        <v>38</v>
      </c>
      <c r="E373" s="614">
        <v>60804</v>
      </c>
      <c r="F373" s="614">
        <v>86543</v>
      </c>
      <c r="G373" s="613">
        <v>38</v>
      </c>
      <c r="H373" s="614">
        <v>48054</v>
      </c>
      <c r="I373" s="614">
        <v>68396</v>
      </c>
      <c r="J373" s="613">
        <v>38</v>
      </c>
      <c r="K373" s="614">
        <v>42720</v>
      </c>
      <c r="L373" s="614">
        <v>58465</v>
      </c>
      <c r="M373" s="613">
        <v>38</v>
      </c>
      <c r="N373" s="614">
        <v>39497</v>
      </c>
      <c r="O373" s="614">
        <v>54054</v>
      </c>
      <c r="P373" s="613">
        <v>38</v>
      </c>
      <c r="Q373" s="614">
        <v>27750</v>
      </c>
      <c r="R373" s="614">
        <v>37978</v>
      </c>
      <c r="S373" s="613">
        <v>38</v>
      </c>
      <c r="T373" s="614">
        <v>22808</v>
      </c>
      <c r="U373" s="614">
        <v>32463</v>
      </c>
    </row>
    <row r="374" spans="1:21" s="611" customFormat="1" ht="15" thickBot="1" x14ac:dyDescent="0.35">
      <c r="A374" s="4" t="s">
        <v>3274</v>
      </c>
      <c r="B374" s="610" t="s">
        <v>407</v>
      </c>
      <c r="C374" s="566" t="s">
        <v>378</v>
      </c>
      <c r="D374" s="615">
        <v>0</v>
      </c>
      <c r="E374" s="615">
        <v>0</v>
      </c>
      <c r="F374" s="615">
        <v>0</v>
      </c>
      <c r="G374" s="613">
        <v>40</v>
      </c>
      <c r="H374" s="614">
        <v>52559</v>
      </c>
      <c r="I374" s="614">
        <v>58003</v>
      </c>
      <c r="J374" s="613">
        <v>40</v>
      </c>
      <c r="K374" s="614">
        <v>47764</v>
      </c>
      <c r="L374" s="614">
        <v>52558</v>
      </c>
      <c r="M374" s="613">
        <v>40</v>
      </c>
      <c r="N374" s="614">
        <v>39386</v>
      </c>
      <c r="O374" s="614">
        <v>47781</v>
      </c>
      <c r="P374" s="613">
        <v>40</v>
      </c>
      <c r="Q374" s="614">
        <v>42347</v>
      </c>
      <c r="R374" s="614">
        <v>48541</v>
      </c>
      <c r="S374" s="613">
        <v>40</v>
      </c>
      <c r="T374" s="614">
        <v>28585</v>
      </c>
      <c r="U374" s="614">
        <v>39859</v>
      </c>
    </row>
    <row r="375" spans="1:21" s="611" customFormat="1" ht="15" thickBot="1" x14ac:dyDescent="0.35">
      <c r="A375" s="4" t="s">
        <v>3275</v>
      </c>
      <c r="B375" s="610" t="s">
        <v>408</v>
      </c>
      <c r="C375" s="566" t="s">
        <v>378</v>
      </c>
      <c r="D375" s="613">
        <v>40</v>
      </c>
      <c r="E375" s="614">
        <v>41317</v>
      </c>
      <c r="F375" s="614">
        <v>42969</v>
      </c>
      <c r="G375" s="613">
        <v>40</v>
      </c>
      <c r="H375" s="614">
        <v>28556</v>
      </c>
      <c r="I375" s="614">
        <v>29483</v>
      </c>
      <c r="J375" s="613">
        <v>40</v>
      </c>
      <c r="K375" s="614">
        <v>49450</v>
      </c>
      <c r="L375" s="614">
        <v>51478</v>
      </c>
      <c r="M375" s="613">
        <v>40</v>
      </c>
      <c r="N375" s="614">
        <v>40680</v>
      </c>
      <c r="O375" s="614">
        <v>42273</v>
      </c>
      <c r="P375" s="615">
        <v>0</v>
      </c>
      <c r="Q375" s="614">
        <v>0</v>
      </c>
      <c r="R375" s="614">
        <v>0</v>
      </c>
      <c r="S375" s="613">
        <v>40</v>
      </c>
      <c r="T375" s="614">
        <v>27525</v>
      </c>
      <c r="U375" s="614">
        <v>28484</v>
      </c>
    </row>
    <row r="376" spans="1:21" s="611" customFormat="1" ht="15" thickBot="1" x14ac:dyDescent="0.35">
      <c r="A376" s="4" t="s">
        <v>3276</v>
      </c>
      <c r="B376" s="610" t="s">
        <v>409</v>
      </c>
      <c r="C376" s="566" t="s">
        <v>378</v>
      </c>
      <c r="D376" s="613">
        <v>38</v>
      </c>
      <c r="E376" s="614">
        <v>56984</v>
      </c>
      <c r="F376" s="614">
        <v>67041</v>
      </c>
      <c r="G376" s="613">
        <v>0</v>
      </c>
      <c r="H376" s="614">
        <v>0</v>
      </c>
      <c r="I376" s="614">
        <v>0</v>
      </c>
      <c r="J376" s="613">
        <v>38</v>
      </c>
      <c r="K376" s="614">
        <v>48246</v>
      </c>
      <c r="L376" s="614">
        <v>56760</v>
      </c>
      <c r="M376" s="613">
        <v>38</v>
      </c>
      <c r="N376" s="614">
        <v>38917</v>
      </c>
      <c r="O376" s="614">
        <v>45785</v>
      </c>
      <c r="P376" s="613">
        <v>38</v>
      </c>
      <c r="Q376" s="614">
        <v>33067</v>
      </c>
      <c r="R376" s="614">
        <v>41334</v>
      </c>
      <c r="S376" s="613">
        <v>38</v>
      </c>
      <c r="T376" s="614">
        <v>31294</v>
      </c>
      <c r="U376" s="614">
        <v>41334</v>
      </c>
    </row>
    <row r="377" spans="1:21" s="611" customFormat="1" ht="15" thickBot="1" x14ac:dyDescent="0.35">
      <c r="A377" s="4" t="s">
        <v>3277</v>
      </c>
      <c r="B377" s="610" t="s">
        <v>410</v>
      </c>
      <c r="C377" s="566" t="s">
        <v>378</v>
      </c>
      <c r="D377" s="613">
        <v>38</v>
      </c>
      <c r="E377" s="614">
        <v>61494</v>
      </c>
      <c r="F377" s="614">
        <v>78715</v>
      </c>
      <c r="G377" s="615">
        <v>0</v>
      </c>
      <c r="H377" s="615">
        <v>0</v>
      </c>
      <c r="I377" s="615">
        <v>0</v>
      </c>
      <c r="J377" s="613">
        <v>38</v>
      </c>
      <c r="K377" s="614">
        <v>46177</v>
      </c>
      <c r="L377" s="614">
        <v>58974</v>
      </c>
      <c r="M377" s="615">
        <v>0</v>
      </c>
      <c r="N377" s="614">
        <v>46177</v>
      </c>
      <c r="O377" s="614">
        <v>58974</v>
      </c>
      <c r="P377" s="615">
        <v>0</v>
      </c>
      <c r="Q377" s="615">
        <v>0</v>
      </c>
      <c r="R377" s="615">
        <v>0</v>
      </c>
      <c r="S377" s="615">
        <v>0</v>
      </c>
      <c r="T377" s="614">
        <v>34811</v>
      </c>
      <c r="U377" s="614">
        <v>42159</v>
      </c>
    </row>
    <row r="378" spans="1:21" s="611" customFormat="1" ht="15" thickBot="1" x14ac:dyDescent="0.35">
      <c r="A378" s="4" t="s">
        <v>3278</v>
      </c>
      <c r="B378" s="610" t="s">
        <v>411</v>
      </c>
      <c r="C378" s="566" t="s">
        <v>378</v>
      </c>
      <c r="D378" s="613">
        <v>40</v>
      </c>
      <c r="E378" s="614">
        <v>61173</v>
      </c>
      <c r="F378" s="614">
        <v>75294</v>
      </c>
      <c r="G378" s="613">
        <v>40</v>
      </c>
      <c r="H378" s="614">
        <v>56141</v>
      </c>
      <c r="I378" s="614">
        <v>69101</v>
      </c>
      <c r="J378" s="613">
        <v>40</v>
      </c>
      <c r="K378" s="614">
        <v>47483</v>
      </c>
      <c r="L378" s="614">
        <v>58814</v>
      </c>
      <c r="M378" s="613">
        <v>40</v>
      </c>
      <c r="N378" s="614">
        <v>41424</v>
      </c>
      <c r="O378" s="614">
        <v>50987</v>
      </c>
      <c r="P378" s="613">
        <v>40</v>
      </c>
      <c r="Q378" s="614">
        <v>38836</v>
      </c>
      <c r="R378" s="614">
        <v>47801</v>
      </c>
      <c r="S378" s="613">
        <v>40</v>
      </c>
      <c r="T378" s="614">
        <v>32845</v>
      </c>
      <c r="U378" s="614">
        <v>42520</v>
      </c>
    </row>
    <row r="379" spans="1:21" s="611" customFormat="1" ht="15" thickBot="1" x14ac:dyDescent="0.35">
      <c r="A379" s="4" t="s">
        <v>3279</v>
      </c>
      <c r="B379" s="610" t="s">
        <v>412</v>
      </c>
      <c r="C379" s="566" t="s">
        <v>378</v>
      </c>
      <c r="D379" s="615">
        <v>0</v>
      </c>
      <c r="E379" s="615">
        <v>0</v>
      </c>
      <c r="F379" s="615">
        <v>0</v>
      </c>
      <c r="G379" s="613">
        <v>38</v>
      </c>
      <c r="H379" s="614">
        <v>59467</v>
      </c>
      <c r="I379" s="614">
        <v>67460</v>
      </c>
      <c r="J379" s="613">
        <v>38</v>
      </c>
      <c r="K379" s="614">
        <v>55563</v>
      </c>
      <c r="L379" s="614">
        <v>62405</v>
      </c>
      <c r="M379" s="613">
        <v>20</v>
      </c>
      <c r="N379" s="614">
        <v>26744</v>
      </c>
      <c r="O379" s="614">
        <v>30040</v>
      </c>
      <c r="P379" s="615">
        <v>0</v>
      </c>
      <c r="Q379" s="615">
        <v>0</v>
      </c>
      <c r="R379" s="615">
        <v>0</v>
      </c>
      <c r="S379" s="613">
        <v>38</v>
      </c>
      <c r="T379" s="614">
        <v>36357</v>
      </c>
      <c r="U379" s="614">
        <v>43118</v>
      </c>
    </row>
    <row r="380" spans="1:21" s="611" customFormat="1" ht="15" thickBot="1" x14ac:dyDescent="0.35">
      <c r="A380" s="4" t="s">
        <v>3280</v>
      </c>
      <c r="B380" s="610" t="s">
        <v>413</v>
      </c>
      <c r="C380" s="566" t="s">
        <v>378</v>
      </c>
      <c r="D380" s="613">
        <v>40</v>
      </c>
      <c r="E380" s="614">
        <v>63856</v>
      </c>
      <c r="F380" s="614">
        <v>75026</v>
      </c>
      <c r="G380" s="613">
        <v>40</v>
      </c>
      <c r="H380" s="614">
        <v>46134</v>
      </c>
      <c r="I380" s="614">
        <v>54995</v>
      </c>
      <c r="J380" s="613">
        <v>40</v>
      </c>
      <c r="K380" s="614">
        <v>39853</v>
      </c>
      <c r="L380" s="614">
        <v>52520</v>
      </c>
      <c r="M380" s="613">
        <v>40</v>
      </c>
      <c r="N380" s="614">
        <v>32365</v>
      </c>
      <c r="O380" s="614">
        <v>50918</v>
      </c>
      <c r="P380" s="613">
        <v>40</v>
      </c>
      <c r="Q380" s="614">
        <v>38688</v>
      </c>
      <c r="R380" s="614">
        <v>52520</v>
      </c>
      <c r="S380" s="613">
        <v>37</v>
      </c>
      <c r="T380" s="614">
        <v>28704</v>
      </c>
      <c r="U380" s="614">
        <v>42661</v>
      </c>
    </row>
    <row r="381" spans="1:21" s="611" customFormat="1" ht="15" thickBot="1" x14ac:dyDescent="0.35">
      <c r="A381" s="4" t="s">
        <v>3281</v>
      </c>
      <c r="B381" s="610" t="s">
        <v>414</v>
      </c>
      <c r="C381" s="566" t="s">
        <v>378</v>
      </c>
      <c r="D381" s="613">
        <v>40</v>
      </c>
      <c r="E381" s="614">
        <v>57633</v>
      </c>
      <c r="F381" s="614">
        <v>86448</v>
      </c>
      <c r="G381" s="613">
        <v>40</v>
      </c>
      <c r="H381" s="614">
        <v>48439</v>
      </c>
      <c r="I381" s="614">
        <v>72660</v>
      </c>
      <c r="J381" s="613">
        <v>40</v>
      </c>
      <c r="K381" s="614">
        <v>41247</v>
      </c>
      <c r="L381" s="614">
        <v>61868</v>
      </c>
      <c r="M381" s="613">
        <v>20</v>
      </c>
      <c r="N381" s="614">
        <v>18720</v>
      </c>
      <c r="O381" s="614">
        <v>24440</v>
      </c>
      <c r="P381" s="613">
        <v>20</v>
      </c>
      <c r="Q381" s="614">
        <v>11440</v>
      </c>
      <c r="R381" s="614">
        <v>16120</v>
      </c>
      <c r="S381" s="613">
        <v>20</v>
      </c>
      <c r="T381" s="614">
        <v>11440</v>
      </c>
      <c r="U381" s="614">
        <v>16120</v>
      </c>
    </row>
    <row r="382" spans="1:21" s="611" customFormat="1" ht="15" thickBot="1" x14ac:dyDescent="0.35">
      <c r="A382" s="4" t="s">
        <v>3282</v>
      </c>
      <c r="B382" s="610" t="s">
        <v>415</v>
      </c>
      <c r="C382" s="566" t="s">
        <v>378</v>
      </c>
      <c r="D382" s="615">
        <v>0</v>
      </c>
      <c r="E382" s="615">
        <v>0</v>
      </c>
      <c r="F382" s="615">
        <v>0</v>
      </c>
      <c r="G382" s="615">
        <v>0</v>
      </c>
      <c r="H382" s="615">
        <v>0</v>
      </c>
      <c r="I382" s="615">
        <v>0</v>
      </c>
      <c r="J382" s="613">
        <v>38</v>
      </c>
      <c r="K382" s="614">
        <v>68536</v>
      </c>
      <c r="L382" s="614">
        <v>74134</v>
      </c>
      <c r="M382" s="613">
        <v>38</v>
      </c>
      <c r="N382" s="614">
        <v>54957</v>
      </c>
      <c r="O382" s="614">
        <v>59896</v>
      </c>
      <c r="P382" s="615">
        <v>0</v>
      </c>
      <c r="Q382" s="615">
        <v>0</v>
      </c>
      <c r="R382" s="615">
        <v>0</v>
      </c>
      <c r="S382" s="613">
        <v>38</v>
      </c>
      <c r="T382" s="614">
        <v>28989</v>
      </c>
      <c r="U382" s="614">
        <v>34707</v>
      </c>
    </row>
    <row r="383" spans="1:21" s="611" customFormat="1" ht="15" thickBot="1" x14ac:dyDescent="0.35">
      <c r="A383" s="4" t="s">
        <v>3283</v>
      </c>
      <c r="B383" s="610" t="s">
        <v>416</v>
      </c>
      <c r="C383" s="566" t="s">
        <v>378</v>
      </c>
      <c r="D383" s="615">
        <v>0</v>
      </c>
      <c r="E383" s="615">
        <v>0</v>
      </c>
      <c r="F383" s="615">
        <v>0</v>
      </c>
      <c r="G383" s="613">
        <v>40</v>
      </c>
      <c r="H383" s="614">
        <v>43888</v>
      </c>
      <c r="I383" s="614">
        <v>51626</v>
      </c>
      <c r="J383" s="615">
        <v>0</v>
      </c>
      <c r="K383" s="615">
        <v>0</v>
      </c>
      <c r="L383" s="615">
        <v>0</v>
      </c>
      <c r="M383" s="613">
        <v>40</v>
      </c>
      <c r="N383" s="614">
        <v>36733</v>
      </c>
      <c r="O383" s="614">
        <v>43202</v>
      </c>
      <c r="P383" s="613">
        <v>40</v>
      </c>
      <c r="Q383" s="614">
        <v>48771</v>
      </c>
      <c r="R383" s="614">
        <v>57380</v>
      </c>
      <c r="S383" s="615">
        <v>0</v>
      </c>
      <c r="T383" s="615">
        <v>0</v>
      </c>
      <c r="U383" s="615">
        <v>0</v>
      </c>
    </row>
    <row r="384" spans="1:21" s="611" customFormat="1" ht="15" thickBot="1" x14ac:dyDescent="0.35">
      <c r="A384" s="45" t="s">
        <v>3288</v>
      </c>
      <c r="B384" s="610" t="s">
        <v>417</v>
      </c>
      <c r="C384" s="566" t="s">
        <v>378</v>
      </c>
      <c r="D384" s="613">
        <v>0</v>
      </c>
      <c r="E384" s="614">
        <v>0</v>
      </c>
      <c r="F384" s="614">
        <v>0</v>
      </c>
      <c r="G384" s="613">
        <v>40</v>
      </c>
      <c r="H384" s="614">
        <v>55161</v>
      </c>
      <c r="I384" s="614">
        <v>80817</v>
      </c>
      <c r="J384" s="613">
        <v>40</v>
      </c>
      <c r="K384" s="614">
        <v>50127</v>
      </c>
      <c r="L384" s="614">
        <v>73429</v>
      </c>
      <c r="M384" s="613">
        <v>40</v>
      </c>
      <c r="N384" s="614">
        <v>37661</v>
      </c>
      <c r="O384" s="614">
        <v>55144</v>
      </c>
      <c r="P384" s="613">
        <v>0</v>
      </c>
      <c r="Q384" s="614">
        <v>0</v>
      </c>
      <c r="R384" s="614">
        <v>0</v>
      </c>
      <c r="S384" s="613">
        <v>40</v>
      </c>
      <c r="T384" s="614">
        <v>23388</v>
      </c>
      <c r="U384" s="614">
        <v>34229</v>
      </c>
    </row>
    <row r="385" spans="1:21" ht="15" thickBot="1" x14ac:dyDescent="0.35">
      <c r="A385" s="4" t="s">
        <v>3284</v>
      </c>
      <c r="B385" s="3" t="s">
        <v>418</v>
      </c>
      <c r="C385" s="4" t="s">
        <v>378</v>
      </c>
      <c r="D385" s="615">
        <v>0</v>
      </c>
      <c r="E385" s="615">
        <v>0</v>
      </c>
      <c r="F385" s="615">
        <v>0</v>
      </c>
      <c r="G385" s="616">
        <v>35</v>
      </c>
      <c r="H385" s="617">
        <v>49674</v>
      </c>
      <c r="I385" s="617">
        <v>70823</v>
      </c>
      <c r="J385" s="616">
        <v>35</v>
      </c>
      <c r="K385" s="617">
        <v>41602</v>
      </c>
      <c r="L385" s="617">
        <v>59315</v>
      </c>
      <c r="M385" s="616">
        <v>35</v>
      </c>
      <c r="N385" s="617">
        <v>37631</v>
      </c>
      <c r="O385" s="617">
        <v>53653</v>
      </c>
      <c r="P385" s="616">
        <v>35</v>
      </c>
      <c r="Q385" s="617">
        <v>50408</v>
      </c>
      <c r="R385" s="617">
        <v>71870</v>
      </c>
      <c r="S385" s="616">
        <v>24</v>
      </c>
      <c r="T385" s="617">
        <v>14726</v>
      </c>
      <c r="U385" s="617">
        <v>21004</v>
      </c>
    </row>
    <row r="386" spans="1:21" ht="15" thickBot="1" x14ac:dyDescent="0.35">
      <c r="A386" s="4" t="s">
        <v>3285</v>
      </c>
      <c r="B386" s="3" t="s">
        <v>419</v>
      </c>
      <c r="C386" s="4" t="s">
        <v>378</v>
      </c>
      <c r="D386" s="616">
        <v>40</v>
      </c>
      <c r="E386" s="617">
        <v>88065</v>
      </c>
      <c r="F386" s="617">
        <v>88065</v>
      </c>
      <c r="G386" s="616">
        <v>40</v>
      </c>
      <c r="H386" s="617">
        <v>46914</v>
      </c>
      <c r="I386" s="617">
        <v>77842</v>
      </c>
      <c r="J386" s="616">
        <v>40</v>
      </c>
      <c r="K386" s="617">
        <v>45914</v>
      </c>
      <c r="L386" s="617">
        <v>76842</v>
      </c>
      <c r="M386" s="616">
        <v>40</v>
      </c>
      <c r="N386" s="617">
        <v>45914</v>
      </c>
      <c r="O386" s="617">
        <v>76842</v>
      </c>
      <c r="P386" s="616">
        <v>40</v>
      </c>
      <c r="Q386" s="617">
        <v>45914</v>
      </c>
      <c r="R386" s="617">
        <v>76842</v>
      </c>
      <c r="S386" s="616">
        <v>40</v>
      </c>
      <c r="T386" s="617">
        <v>26936</v>
      </c>
      <c r="U386" s="617">
        <v>42474</v>
      </c>
    </row>
    <row r="387" spans="1:21" ht="15" thickBot="1" x14ac:dyDescent="0.35">
      <c r="A387" s="4" t="s">
        <v>3286</v>
      </c>
      <c r="B387" s="3" t="s">
        <v>420</v>
      </c>
      <c r="C387" s="4" t="s">
        <v>378</v>
      </c>
      <c r="D387" s="615">
        <v>0</v>
      </c>
      <c r="E387" s="615">
        <v>0</v>
      </c>
      <c r="F387" s="615">
        <v>0</v>
      </c>
      <c r="G387" s="616">
        <v>40</v>
      </c>
      <c r="H387" s="615">
        <v>0</v>
      </c>
      <c r="I387" s="617">
        <v>52828</v>
      </c>
      <c r="J387" s="616">
        <v>40</v>
      </c>
      <c r="K387" s="615">
        <v>0</v>
      </c>
      <c r="L387" s="617">
        <v>46363</v>
      </c>
      <c r="M387" s="615">
        <v>0</v>
      </c>
      <c r="N387" s="617">
        <v>35360</v>
      </c>
      <c r="O387" s="617">
        <v>35360</v>
      </c>
      <c r="P387" s="616">
        <v>40</v>
      </c>
      <c r="Q387" s="617">
        <v>34840</v>
      </c>
      <c r="R387" s="617">
        <v>43139</v>
      </c>
      <c r="S387" s="616">
        <v>37</v>
      </c>
      <c r="T387" s="617">
        <v>15724</v>
      </c>
      <c r="U387" s="617">
        <v>25675</v>
      </c>
    </row>
    <row r="388" spans="1:21" ht="15" thickBot="1" x14ac:dyDescent="0.35">
      <c r="A388" s="4" t="s">
        <v>3287</v>
      </c>
      <c r="B388" s="3" t="s">
        <v>421</v>
      </c>
      <c r="C388" s="4" t="s">
        <v>378</v>
      </c>
      <c r="D388" s="616">
        <v>40</v>
      </c>
      <c r="E388" s="617">
        <v>70000</v>
      </c>
      <c r="F388" s="617">
        <v>82000</v>
      </c>
      <c r="G388" s="616">
        <v>40</v>
      </c>
      <c r="H388" s="617">
        <v>52000</v>
      </c>
      <c r="I388" s="617">
        <v>70000</v>
      </c>
      <c r="J388" s="616">
        <v>40</v>
      </c>
      <c r="K388" s="617">
        <v>38757</v>
      </c>
      <c r="L388" s="617">
        <v>50576</v>
      </c>
      <c r="M388" s="616">
        <v>40</v>
      </c>
      <c r="N388" s="617">
        <v>38757</v>
      </c>
      <c r="O388" s="617">
        <v>50576</v>
      </c>
      <c r="P388" s="616">
        <v>40</v>
      </c>
      <c r="Q388" s="617">
        <v>32000</v>
      </c>
      <c r="R388" s="617">
        <v>43000</v>
      </c>
      <c r="S388" s="616">
        <v>40</v>
      </c>
      <c r="T388" s="617">
        <v>25791</v>
      </c>
      <c r="U388" s="617">
        <v>33655</v>
      </c>
    </row>
  </sheetData>
  <sortState ref="B2:V386">
    <sortCondition ref="C2:C386"/>
    <sortCondition ref="B2:B386"/>
  </sortState>
  <hyperlinks>
    <hyperlink ref="G1" location="'Table of Contents'!A1" display="Return to Table of Contents"/>
    <hyperlink ref="G1:H1" location="'Table of Contents'!A1"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Summary and Definitions</vt:lpstr>
      <vt:lpstr>Outlets, Hours and SqFt</vt:lpstr>
      <vt:lpstr>Collections</vt:lpstr>
      <vt:lpstr>Services</vt:lpstr>
      <vt:lpstr>Programs</vt:lpstr>
      <vt:lpstr>Internet Connectivity</vt:lpstr>
      <vt:lpstr>Technology</vt:lpstr>
      <vt:lpstr>Millages</vt:lpstr>
      <vt:lpstr>Operating Income</vt:lpstr>
      <vt:lpstr>Operating Expenditures</vt:lpstr>
      <vt:lpstr>Capital Income &amp; Expenditure</vt:lpstr>
      <vt:lpstr>Nonresident Fees</vt:lpstr>
      <vt:lpstr>Staffing</vt:lpstr>
      <vt:lpstr>Director's Salary</vt:lpstr>
      <vt:lpstr>Other Employee Salary</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Hamlin, Joseph (MDE)</dc:creator>
  <cp:lastModifiedBy>Hamlin, Joseph (MDE)</cp:lastModifiedBy>
  <dcterms:created xsi:type="dcterms:W3CDTF">2015-06-19T19:26:54Z</dcterms:created>
  <dcterms:modified xsi:type="dcterms:W3CDTF">2017-02-21T19:39:32Z</dcterms:modified>
</cp:coreProperties>
</file>