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K:\COMM\Contracts\Active- Commodities\240000000166 - Bell Equipment\1 Contract\Change Notices\CN 2\"/>
    </mc:Choice>
  </mc:AlternateContent>
  <xr:revisionPtr revIDLastSave="0" documentId="8_{D8F58616-F036-4D56-A755-FA7AF4892B24}" xr6:coauthVersionLast="47" xr6:coauthVersionMax="47" xr10:uidLastSave="{00000000-0000-0000-0000-000000000000}"/>
  <bookViews>
    <workbookView xWindow="-28920" yWindow="-7260" windowWidth="29040" windowHeight="15720" firstSheet="36" activeTab="38" xr2:uid="{00000000-000D-0000-FFFF-FFFF00000000}"/>
  </bookViews>
  <sheets>
    <sheet name="Spec Pricing" sheetId="1" r:id="rId1"/>
    <sheet name="Catalog Pricing" sheetId="2" r:id="rId2"/>
    <sheet name="Sheet2" sheetId="43" r:id="rId3"/>
    <sheet name="Sheet3" sheetId="44" r:id="rId4"/>
    <sheet name="Sheet1" sheetId="42" r:id="rId5"/>
    <sheet name="Rental" sheetId="40" r:id="rId6"/>
    <sheet name="Elgin Pelican" sheetId="4" r:id="rId7"/>
    <sheet name="Elgin Waterless Pelican" sheetId="5" r:id="rId8"/>
    <sheet name="Elgin Broom Bear" sheetId="6" r:id="rId9"/>
    <sheet name="Elgin Regen X" sheetId="7" r:id="rId10"/>
    <sheet name="Elgin Eagle" sheetId="8" r:id="rId11"/>
    <sheet name="Elgin Road Wizard" sheetId="9" r:id="rId12"/>
    <sheet name="Elgin Whirlwind" sheetId="10" r:id="rId13"/>
    <sheet name="Elgin Whirlwind One" sheetId="11" r:id="rId14"/>
    <sheet name="Elgin Crosswind" sheetId="12" r:id="rId15"/>
    <sheet name="EPOKE S3800" sheetId="37" r:id="rId16"/>
    <sheet name="EPOKE S4900" sheetId="38" r:id="rId17"/>
    <sheet name="Envirosight" sheetId="39" r:id="rId18"/>
    <sheet name="Trackless Base Price" sheetId="16" r:id="rId19"/>
    <sheet name="Trackless Option Pricing" sheetId="17" r:id="rId20"/>
    <sheet name="Titan Pro Worksheet" sheetId="20" r:id="rId21"/>
    <sheet name="Titan Pro Plus Worksheet" sheetId="21" r:id="rId22"/>
    <sheet name="Spartan Pro Worksheet" sheetId="22" r:id="rId23"/>
    <sheet name="Spartan Pro Plus Worksheet" sheetId="23" r:id="rId24"/>
    <sheet name="Olympian II Trailer Worksheet" sheetId="24" r:id="rId25"/>
    <sheet name="Olympian II Chassis Worksheet" sheetId="25" r:id="rId26"/>
    <sheet name="LaRue D25 Options" sheetId="26" r:id="rId27"/>
    <sheet name=" LaRue D30 Options" sheetId="27" r:id="rId28"/>
    <sheet name="LaRue D35 Options" sheetId="28" r:id="rId29"/>
    <sheet name="LaRue D40 Options" sheetId="29" r:id="rId30"/>
    <sheet name="LaRue D45 Options" sheetId="30" r:id="rId31"/>
    <sheet name=" LaRue D50 Options" sheetId="31" r:id="rId32"/>
    <sheet name=" LaRue D55 Options" sheetId="32" r:id="rId33"/>
    <sheet name=" LaRue D60 Options" sheetId="33" r:id="rId34"/>
    <sheet name="LaRue D65 Options" sheetId="34" r:id="rId35"/>
    <sheet name=" LaRue D87 Options" sheetId="35" r:id="rId36"/>
    <sheet name=" LaRue D97 Options" sheetId="36" r:id="rId37"/>
    <sheet name="McNeilus Refuse Body Pricing" sheetId="41" r:id="rId38"/>
    <sheet name="Vactor 2100i Combo" sheetId="45" r:id="rId39"/>
    <sheet name="Vactor Impact Combo" sheetId="46" r:id="rId40"/>
    <sheet name="Vactor Catch Basin" sheetId="47" r:id="rId41"/>
    <sheet name="Vactor Ramjet Jetter Truck" sheetId="48" r:id="rId42"/>
    <sheet name="Vactor Ramjet Trailer Jetter" sheetId="49" r:id="rId43"/>
    <sheet name="Truvac Hydro Excavation Truck" sheetId="50" r:id="rId44"/>
    <sheet name="Truvac Hydro Excavation Trailer" sheetId="51" r:id="rId45"/>
  </sheets>
  <externalReferences>
    <externalReference r:id="rId46"/>
  </externalReferences>
  <definedNames>
    <definedName name="_xlnm._FilterDatabase" localSheetId="14" hidden="1">'Elgin Crosswind'!$A$7:$A$284</definedName>
    <definedName name="_xlnm._FilterDatabase" localSheetId="10" hidden="1">'Elgin Eagle'!$A$6:$E$56</definedName>
    <definedName name="Chassis">[1]Destination!$E$2:$E$35</definedName>
    <definedName name="Competitor">[1]Destination!$D$3:$D$107</definedName>
    <definedName name="Fleet">[1]Destination!$D$2:$D$107</definedName>
    <definedName name="Left">#REF!</definedName>
    <definedName name="OLE_LINK1" localSheetId="14">'Elgin Crosswind'!#REF!</definedName>
    <definedName name="_xlnm.Print_Area" localSheetId="27">' LaRue D30 Options'!$B$1:$E$108</definedName>
    <definedName name="_xlnm.Print_Area" localSheetId="31">' LaRue D50 Options'!$B$1:$E$112</definedName>
    <definedName name="_xlnm.Print_Area" localSheetId="32">' LaRue D55 Options'!$B$1:$E$112</definedName>
    <definedName name="_xlnm.Print_Area" localSheetId="33">' LaRue D60 Options'!$B$1:$E$113</definedName>
    <definedName name="_xlnm.Print_Area" localSheetId="35">' LaRue D87 Options'!$B$1:$E$84</definedName>
    <definedName name="_xlnm.Print_Area" localSheetId="36">' LaRue D97 Options'!$B$1:$E$84</definedName>
    <definedName name="_xlnm.Print_Area" localSheetId="1">'Catalog Pricing'!$A$1:$G$103</definedName>
    <definedName name="_xlnm.Print_Area" localSheetId="8">'Elgin Broom Bear'!$A$1:$E$242</definedName>
    <definedName name="_xlnm.Print_Area" localSheetId="14">'Elgin Crosswind'!$A$2:$E$286</definedName>
    <definedName name="_xlnm.Print_Area" localSheetId="10">'Elgin Eagle'!$A$1:$E$233</definedName>
    <definedName name="_xlnm.Print_Area" localSheetId="6">'Elgin Pelican'!$A$1:$F$251</definedName>
    <definedName name="_xlnm.Print_Area" localSheetId="9">'Elgin Regen X'!$B$1:$E$165</definedName>
    <definedName name="_xlnm.Print_Area" localSheetId="11">'Elgin Road Wizard'!$A$1:$E$228</definedName>
    <definedName name="_xlnm.Print_Area" localSheetId="7">'Elgin Waterless Pelican'!$A$1:$E$220</definedName>
    <definedName name="_xlnm.Print_Area" localSheetId="12">'Elgin Whirlwind'!$A$1:$E$339</definedName>
    <definedName name="_xlnm.Print_Area" localSheetId="13">'Elgin Whirlwind One'!$A$1:$E$228</definedName>
    <definedName name="_xlnm.Print_Area" localSheetId="17">Envirosight!$A$1:$C$212</definedName>
    <definedName name="_xlnm.Print_Area" localSheetId="15">'EPOKE S3800'!$A$1:$C$95</definedName>
    <definedName name="_xlnm.Print_Area" localSheetId="16">'EPOKE S4900'!$A$1:$C$96</definedName>
    <definedName name="_xlnm.Print_Area" localSheetId="26">'LaRue D25 Options'!$B$1:$E$108</definedName>
    <definedName name="_xlnm.Print_Area" localSheetId="28">'LaRue D35 Options'!$B$1:$E$108</definedName>
    <definedName name="_xlnm.Print_Area" localSheetId="29">'LaRue D40 Options'!$B$1:$E$109</definedName>
    <definedName name="_xlnm.Print_Area" localSheetId="30">'LaRue D45 Options'!$B$1:$E$109</definedName>
    <definedName name="_xlnm.Print_Area" localSheetId="34">'LaRue D65 Options'!$B$1:$E$113</definedName>
    <definedName name="_xlnm.Print_Area" localSheetId="25">'Olympian II Chassis Worksheet'!$A$1:$L$58</definedName>
    <definedName name="_xlnm.Print_Area" localSheetId="24">'Olympian II Trailer Worksheet'!$A$1:$L$44</definedName>
    <definedName name="_xlnm.Print_Area" localSheetId="5">Rental!$A$1:$S$10</definedName>
    <definedName name="_xlnm.Print_Area" localSheetId="23">'Spartan Pro Plus Worksheet'!$A$1:$L$47</definedName>
    <definedName name="_xlnm.Print_Area" localSheetId="22">'Spartan Pro Worksheet'!$A$1:$L$41</definedName>
    <definedName name="_xlnm.Print_Area" localSheetId="0">'Spec Pricing'!$A$1:$G$87</definedName>
    <definedName name="_xlnm.Print_Area" localSheetId="21">'Titan Pro Plus Worksheet'!$A$1:$L$45</definedName>
    <definedName name="_xlnm.Print_Area" localSheetId="20">'Titan Pro Worksheet'!$A$1:$L$35</definedName>
    <definedName name="_xlnm.Print_Area" localSheetId="18">'Trackless Base Price'!$A$1:$C$134</definedName>
    <definedName name="_xlnm.Print_Area" localSheetId="19">'Trackless Option Pricing'!$A$1:$C$147</definedName>
    <definedName name="_xlnm.Print_Titles" localSheetId="27">' LaRue D30 Options'!$6:$6</definedName>
    <definedName name="_xlnm.Print_Titles" localSheetId="31">' LaRue D50 Options'!$6:$6</definedName>
    <definedName name="_xlnm.Print_Titles" localSheetId="32">' LaRue D55 Options'!$6:$6</definedName>
    <definedName name="_xlnm.Print_Titles" localSheetId="33">' LaRue D60 Options'!$6:$6</definedName>
    <definedName name="_xlnm.Print_Titles" localSheetId="35">' LaRue D87 Options'!$6:$6</definedName>
    <definedName name="_xlnm.Print_Titles" localSheetId="36">' LaRue D97 Options'!$6:$6</definedName>
    <definedName name="_xlnm.Print_Titles" localSheetId="8">'Elgin Broom Bear'!$1:$7</definedName>
    <definedName name="_xlnm.Print_Titles" localSheetId="14">'Elgin Crosswind'!$1:$7</definedName>
    <definedName name="_xlnm.Print_Titles" localSheetId="10">'Elgin Eagle'!$1:$6</definedName>
    <definedName name="_xlnm.Print_Titles" localSheetId="6">'Elgin Pelican'!$1:$6</definedName>
    <definedName name="_xlnm.Print_Titles" localSheetId="7">'Elgin Waterless Pelican'!$1:$6</definedName>
    <definedName name="_xlnm.Print_Titles" localSheetId="12">'Elgin Whirlwind'!$1:$6</definedName>
    <definedName name="_xlnm.Print_Titles" localSheetId="26">'LaRue D25 Options'!$6:$6</definedName>
    <definedName name="_xlnm.Print_Titles" localSheetId="28">'LaRue D35 Options'!$6:$6</definedName>
    <definedName name="_xlnm.Print_Titles" localSheetId="29">'LaRue D40 Options'!$6:$6</definedName>
    <definedName name="_xlnm.Print_Titles" localSheetId="30">'LaRue D45 Options'!$6:$6</definedName>
    <definedName name="_xlnm.Print_Titles" localSheetId="34">'LaRue D65 Options'!$6:$6</definedName>
    <definedName name="_xlnm.Print_Titles" localSheetId="18">'Trackless Base Price'!$11:$13</definedName>
    <definedName name="Region">[1]Destination!$G$2:$G$12</definedName>
    <definedName name="RSM">[1]Destination!$C$2:$C$16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2" i="2" l="1"/>
  <c r="F101" i="2"/>
  <c r="F100" i="2"/>
  <c r="D63" i="4"/>
  <c r="F72" i="2"/>
  <c r="F71" i="2"/>
  <c r="F70" i="2"/>
  <c r="F69" i="2"/>
  <c r="F68" i="2"/>
  <c r="F67" i="2"/>
  <c r="F66" i="2"/>
  <c r="F65" i="2"/>
  <c r="F64" i="2"/>
  <c r="F63" i="2"/>
  <c r="F62" i="2"/>
  <c r="F61" i="2"/>
  <c r="F60" i="2"/>
  <c r="F59" i="2"/>
  <c r="F58" i="2"/>
  <c r="F57" i="2"/>
  <c r="F56" i="2"/>
  <c r="F55" i="2"/>
  <c r="F51" i="2"/>
  <c r="F47" i="2"/>
  <c r="F46" i="2"/>
  <c r="F45" i="2"/>
  <c r="F44" i="2"/>
  <c r="F43" i="2"/>
  <c r="F42" i="2"/>
  <c r="F41" i="2"/>
  <c r="F40" i="2"/>
  <c r="F39" i="2"/>
  <c r="F38" i="2"/>
  <c r="F37" i="2"/>
  <c r="F34" i="2"/>
  <c r="F33" i="2"/>
  <c r="F32" i="2"/>
  <c r="F31" i="2"/>
  <c r="F27" i="2"/>
  <c r="F26" i="2"/>
  <c r="F25" i="2"/>
  <c r="F24" i="2"/>
  <c r="F23" i="2"/>
  <c r="F22" i="2"/>
  <c r="F21" i="2"/>
  <c r="F20" i="2"/>
  <c r="F19" i="2"/>
  <c r="F77" i="2"/>
  <c r="F78" i="2"/>
  <c r="F79" i="2"/>
  <c r="F80" i="2"/>
  <c r="F81" i="2"/>
  <c r="F82" i="2"/>
  <c r="F83" i="2"/>
  <c r="F84" i="2"/>
  <c r="F85" i="2"/>
  <c r="F86" i="2"/>
  <c r="F76" i="2"/>
  <c r="F99" i="2"/>
  <c r="F98" i="2"/>
  <c r="F97" i="2"/>
  <c r="F96" i="2"/>
  <c r="F95" i="2"/>
  <c r="F94" i="2"/>
  <c r="F93" i="2"/>
  <c r="F92" i="2"/>
  <c r="F91" i="2"/>
  <c r="F90" i="2"/>
  <c r="F5" i="2"/>
  <c r="F6" i="2"/>
  <c r="F7" i="2"/>
  <c r="F8" i="2"/>
  <c r="F9" i="2"/>
  <c r="F10" i="2"/>
  <c r="F11" i="2"/>
  <c r="F12" i="2"/>
  <c r="F13" i="2"/>
  <c r="F14" i="2"/>
  <c r="F15" i="2"/>
  <c r="F4" i="2"/>
  <c r="K56" i="25" l="1"/>
  <c r="K55" i="25"/>
  <c r="K54" i="25"/>
  <c r="K53" i="25"/>
  <c r="K50" i="25"/>
  <c r="K49" i="25"/>
  <c r="K43" i="25"/>
  <c r="K38" i="25"/>
  <c r="K34" i="25"/>
  <c r="K33" i="25"/>
  <c r="K32" i="25"/>
  <c r="K31" i="25"/>
  <c r="K28" i="25"/>
  <c r="K27" i="25"/>
  <c r="K26" i="25"/>
  <c r="K22" i="25"/>
  <c r="K18" i="25"/>
  <c r="K17" i="25"/>
  <c r="K13" i="25"/>
  <c r="K10" i="25"/>
  <c r="K42" i="24"/>
  <c r="K38" i="24"/>
  <c r="K37" i="24"/>
  <c r="K36" i="24"/>
  <c r="K35" i="24"/>
  <c r="K34" i="24"/>
  <c r="K33" i="24"/>
  <c r="K32" i="24"/>
  <c r="K29" i="24"/>
  <c r="K28" i="24"/>
  <c r="K27" i="24"/>
  <c r="K23" i="24"/>
  <c r="K22" i="24"/>
  <c r="K18" i="24"/>
  <c r="K17" i="24"/>
  <c r="K13" i="24"/>
  <c r="K10" i="24"/>
  <c r="K45" i="23"/>
  <c r="K40" i="23"/>
  <c r="K39" i="23"/>
  <c r="K38" i="23"/>
  <c r="K37" i="23"/>
  <c r="K36" i="23"/>
  <c r="K35" i="23"/>
  <c r="K34" i="23"/>
  <c r="K33" i="23"/>
  <c r="K32" i="23"/>
  <c r="K31" i="23"/>
  <c r="K30" i="23"/>
  <c r="K27" i="23"/>
  <c r="K26" i="23"/>
  <c r="K23" i="23"/>
  <c r="K19" i="23"/>
  <c r="K15" i="23"/>
  <c r="K14" i="23"/>
  <c r="K13" i="23"/>
  <c r="K10" i="23"/>
  <c r="K39" i="22"/>
  <c r="K38" i="22"/>
  <c r="K37" i="22"/>
  <c r="K36" i="22"/>
  <c r="K35" i="22"/>
  <c r="K34" i="22"/>
  <c r="K33" i="22"/>
  <c r="K32" i="22"/>
  <c r="K31" i="22"/>
  <c r="K30" i="22"/>
  <c r="K27" i="22"/>
  <c r="K26" i="22"/>
  <c r="K23" i="22"/>
  <c r="K19" i="22"/>
  <c r="K15" i="22"/>
  <c r="K14" i="22"/>
  <c r="K13" i="22"/>
  <c r="K10" i="22"/>
  <c r="K43" i="21"/>
  <c r="K38" i="21"/>
  <c r="K37" i="21"/>
  <c r="K36" i="21"/>
  <c r="K35" i="21"/>
  <c r="K34" i="21"/>
  <c r="K33" i="21"/>
  <c r="K32" i="21"/>
  <c r="K29" i="21"/>
  <c r="K25" i="21"/>
  <c r="K21" i="21"/>
  <c r="K17" i="21"/>
  <c r="K16" i="21"/>
  <c r="K12" i="21"/>
  <c r="K10" i="21"/>
  <c r="J45" i="21" s="1"/>
  <c r="K33" i="20"/>
  <c r="K32" i="20"/>
  <c r="K31" i="20"/>
  <c r="K30" i="20"/>
  <c r="K29" i="20"/>
  <c r="K28" i="20"/>
  <c r="K27" i="20"/>
  <c r="K24" i="20"/>
  <c r="K20" i="20"/>
  <c r="K16" i="20"/>
  <c r="K12" i="20"/>
  <c r="K10" i="20"/>
  <c r="J45" i="25" l="1"/>
  <c r="J58" i="25" s="1"/>
  <c r="J44" i="24"/>
  <c r="J35" i="20"/>
  <c r="J47" i="23"/>
  <c r="J41" i="22"/>
  <c r="E270" i="12" l="1"/>
  <c r="E269" i="12"/>
  <c r="E264" i="12"/>
  <c r="E263" i="12"/>
  <c r="E262" i="12"/>
  <c r="E261" i="12"/>
  <c r="E260" i="12"/>
  <c r="E259" i="12"/>
  <c r="E258" i="12"/>
  <c r="E257" i="12"/>
  <c r="E256" i="12"/>
  <c r="E255" i="12"/>
  <c r="E254" i="12"/>
  <c r="E253" i="12"/>
  <c r="E252" i="12"/>
  <c r="E251" i="12"/>
  <c r="E250" i="12"/>
  <c r="E246" i="12"/>
  <c r="E245" i="12"/>
  <c r="E244" i="12"/>
  <c r="E243" i="12"/>
  <c r="E242" i="12"/>
  <c r="E241" i="12"/>
  <c r="E240" i="12"/>
  <c r="E239" i="12"/>
  <c r="E238" i="12"/>
  <c r="E237" i="12"/>
  <c r="E236" i="12"/>
  <c r="E235" i="12"/>
  <c r="E234" i="12"/>
  <c r="E233"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4" i="12"/>
  <c r="E203" i="12"/>
  <c r="E200" i="12"/>
  <c r="E199" i="12"/>
  <c r="E198" i="12"/>
  <c r="E197" i="12"/>
  <c r="E196" i="12"/>
  <c r="E195" i="12"/>
  <c r="E194" i="12"/>
  <c r="E193" i="12"/>
  <c r="E192" i="12"/>
  <c r="E189" i="12"/>
  <c r="E188" i="12"/>
  <c r="E187" i="12"/>
  <c r="E184" i="12"/>
  <c r="E183" i="12"/>
  <c r="E179" i="12"/>
  <c r="E176" i="12"/>
  <c r="E175" i="12"/>
  <c r="E174" i="12"/>
  <c r="E173" i="12"/>
  <c r="E169" i="12"/>
  <c r="E168" i="12"/>
  <c r="E167" i="12"/>
  <c r="E162" i="12"/>
  <c r="E161" i="12"/>
  <c r="E160" i="12"/>
  <c r="E159" i="12"/>
  <c r="E156" i="12"/>
  <c r="E155" i="12"/>
  <c r="E154" i="12"/>
  <c r="E153" i="12"/>
  <c r="E149" i="12"/>
  <c r="E148" i="12"/>
  <c r="E147" i="12"/>
  <c r="E144" i="12"/>
  <c r="E141" i="12"/>
  <c r="E140" i="12"/>
  <c r="E139" i="12"/>
  <c r="E138" i="12"/>
  <c r="E137" i="12"/>
  <c r="E136" i="12"/>
  <c r="E135" i="12"/>
  <c r="E134" i="12"/>
  <c r="E133" i="12"/>
  <c r="E132" i="12"/>
  <c r="E131" i="12"/>
  <c r="E128" i="12"/>
  <c r="E125" i="12"/>
  <c r="E124" i="12"/>
  <c r="E123" i="12"/>
  <c r="E120" i="12"/>
  <c r="E117" i="12"/>
  <c r="E114" i="12"/>
  <c r="A108" i="12"/>
  <c r="E107" i="12"/>
  <c r="E104" i="12"/>
  <c r="E100" i="12"/>
  <c r="E97" i="12"/>
  <c r="E96" i="12"/>
  <c r="E95" i="12"/>
  <c r="E94" i="12"/>
  <c r="E90" i="12"/>
  <c r="E89" i="12"/>
  <c r="E88" i="12"/>
  <c r="E85" i="12"/>
  <c r="E84" i="12"/>
  <c r="A77" i="12"/>
  <c r="E76" i="12"/>
  <c r="A28" i="12"/>
  <c r="E22" i="12"/>
  <c r="A22" i="12"/>
  <c r="A21" i="12"/>
  <c r="E21" i="12" s="1"/>
  <c r="A16" i="12"/>
  <c r="A13" i="12"/>
  <c r="E12" i="12"/>
  <c r="A11" i="12"/>
  <c r="E10" i="12"/>
  <c r="E266" i="12" l="1"/>
  <c r="E286" i="12" s="1"/>
  <c r="E217" i="11"/>
  <c r="E216" i="11"/>
  <c r="E212" i="11"/>
  <c r="E211" i="11"/>
  <c r="E210" i="11"/>
  <c r="E209" i="11"/>
  <c r="E206" i="11"/>
  <c r="E205" i="11"/>
  <c r="E204" i="11"/>
  <c r="E203" i="11"/>
  <c r="E202" i="11"/>
  <c r="E201" i="11"/>
  <c r="E200" i="11"/>
  <c r="E199" i="11"/>
  <c r="E198" i="11"/>
  <c r="E197" i="11"/>
  <c r="E196" i="11"/>
  <c r="E195" i="11"/>
  <c r="E194" i="11"/>
  <c r="E193" i="11"/>
  <c r="E192" i="11"/>
  <c r="E188" i="11"/>
  <c r="E187" i="11"/>
  <c r="E185" i="11"/>
  <c r="E184" i="11"/>
  <c r="E183" i="11"/>
  <c r="E182" i="11"/>
  <c r="E181" i="11"/>
  <c r="E180" i="11"/>
  <c r="E179" i="11"/>
  <c r="E178" i="11"/>
  <c r="E177" i="11"/>
  <c r="E176" i="11"/>
  <c r="E175" i="11"/>
  <c r="E174" i="11"/>
  <c r="E173" i="11"/>
  <c r="E172" i="11"/>
  <c r="E171" i="11"/>
  <c r="E170" i="11"/>
  <c r="E167" i="11"/>
  <c r="E166" i="11"/>
  <c r="E162" i="11"/>
  <c r="E161" i="11"/>
  <c r="E160" i="11"/>
  <c r="E159" i="11"/>
  <c r="E158" i="11"/>
  <c r="E157" i="11"/>
  <c r="E152" i="11"/>
  <c r="E151" i="11"/>
  <c r="E150" i="11"/>
  <c r="E149" i="11"/>
  <c r="E148" i="11"/>
  <c r="E147" i="11"/>
  <c r="E144" i="11"/>
  <c r="E143" i="11"/>
  <c r="E138" i="11"/>
  <c r="E137" i="11"/>
  <c r="E136" i="11"/>
  <c r="E135" i="11"/>
  <c r="E134" i="11"/>
  <c r="E133" i="11"/>
  <c r="E132" i="11"/>
  <c r="E131" i="11"/>
  <c r="E130" i="11"/>
  <c r="E129" i="11"/>
  <c r="E128" i="11"/>
  <c r="E127" i="11"/>
  <c r="E126" i="11"/>
  <c r="E125" i="11"/>
  <c r="E124" i="11"/>
  <c r="E123" i="11"/>
  <c r="E122" i="11"/>
  <c r="E121" i="11"/>
  <c r="E120" i="11"/>
  <c r="E119" i="11"/>
  <c r="E116" i="11"/>
  <c r="E111" i="11"/>
  <c r="E110" i="11"/>
  <c r="E103" i="11"/>
  <c r="E101" i="11"/>
  <c r="E100" i="11"/>
  <c r="E99" i="11"/>
  <c r="E98" i="11"/>
  <c r="E97" i="11"/>
  <c r="E96" i="11"/>
  <c r="E93" i="11"/>
  <c r="E92" i="11"/>
  <c r="E91" i="11"/>
  <c r="E90" i="11"/>
  <c r="E89" i="11"/>
  <c r="E88" i="11"/>
  <c r="E87" i="11"/>
  <c r="E84" i="11"/>
  <c r="E83" i="11"/>
  <c r="E82" i="11"/>
  <c r="E81" i="11"/>
  <c r="E80" i="11"/>
  <c r="E79" i="11"/>
  <c r="E75" i="11"/>
  <c r="E73" i="11"/>
  <c r="E72" i="11"/>
  <c r="E71" i="11"/>
  <c r="E67" i="11"/>
  <c r="E66" i="11"/>
  <c r="E65" i="11"/>
  <c r="E62" i="11"/>
  <c r="E61" i="11"/>
  <c r="A60" i="11"/>
  <c r="E60" i="11" s="1"/>
  <c r="E56" i="11"/>
  <c r="E53" i="11"/>
  <c r="E52" i="11"/>
  <c r="A21" i="11"/>
  <c r="E21" i="11" s="1"/>
  <c r="E10" i="11"/>
  <c r="E9" i="11"/>
  <c r="E214" i="11" l="1"/>
  <c r="E228" i="11" s="1"/>
  <c r="E328" i="10" l="1"/>
  <c r="E327" i="10"/>
  <c r="E323" i="10"/>
  <c r="E322" i="10"/>
  <c r="E321" i="10"/>
  <c r="E320" i="10"/>
  <c r="E317" i="10"/>
  <c r="E316" i="10"/>
  <c r="E315" i="10"/>
  <c r="E314" i="10"/>
  <c r="E313" i="10"/>
  <c r="E312" i="10"/>
  <c r="E311" i="10"/>
  <c r="E310" i="10"/>
  <c r="E309" i="10"/>
  <c r="E308" i="10"/>
  <c r="E307" i="10"/>
  <c r="E306" i="10"/>
  <c r="E305" i="10"/>
  <c r="E304" i="10"/>
  <c r="E303" i="10"/>
  <c r="E299" i="10"/>
  <c r="E298" i="10"/>
  <c r="E297" i="10"/>
  <c r="E296" i="10"/>
  <c r="E295" i="10"/>
  <c r="E294" i="10"/>
  <c r="E293" i="10"/>
  <c r="E292" i="10"/>
  <c r="E291" i="10"/>
  <c r="E290" i="10"/>
  <c r="E289" i="10"/>
  <c r="E288" i="10"/>
  <c r="E287" i="10"/>
  <c r="E286" i="10"/>
  <c r="E285" i="10"/>
  <c r="E284" i="10"/>
  <c r="E283" i="10"/>
  <c r="E282" i="10"/>
  <c r="E281" i="10"/>
  <c r="E280" i="10"/>
  <c r="E277" i="10"/>
  <c r="E276" i="10"/>
  <c r="E275" i="10"/>
  <c r="E274" i="10"/>
  <c r="E273" i="10"/>
  <c r="E272" i="10"/>
  <c r="E271" i="10"/>
  <c r="E268" i="10"/>
  <c r="E267" i="10"/>
  <c r="E266" i="10"/>
  <c r="E265" i="10"/>
  <c r="E264" i="10"/>
  <c r="E263" i="10"/>
  <c r="E262" i="10"/>
  <c r="E261" i="10"/>
  <c r="E260" i="10"/>
  <c r="E259" i="10"/>
  <c r="E258" i="10"/>
  <c r="E257" i="10"/>
  <c r="E256" i="10"/>
  <c r="E255" i="10"/>
  <c r="E254" i="10"/>
  <c r="E253" i="10"/>
  <c r="E252" i="10"/>
  <c r="E251" i="10"/>
  <c r="E250" i="10"/>
  <c r="E249" i="10"/>
  <c r="E248" i="10"/>
  <c r="E247" i="10"/>
  <c r="E246" i="10"/>
  <c r="E245" i="10"/>
  <c r="E242" i="10"/>
  <c r="E241" i="10"/>
  <c r="E240" i="10"/>
  <c r="E239" i="10"/>
  <c r="E238" i="10"/>
  <c r="E237" i="10"/>
  <c r="E236" i="10"/>
  <c r="E235" i="10"/>
  <c r="E234" i="10"/>
  <c r="E233" i="10"/>
  <c r="E232" i="10"/>
  <c r="E229" i="10"/>
  <c r="E228" i="10"/>
  <c r="E227" i="10"/>
  <c r="E226" i="10"/>
  <c r="E225" i="10"/>
  <c r="E224" i="10"/>
  <c r="E223" i="10"/>
  <c r="E222" i="10"/>
  <c r="E221" i="10"/>
  <c r="E218" i="10"/>
  <c r="E217" i="10"/>
  <c r="E212" i="10"/>
  <c r="E211" i="10"/>
  <c r="E210" i="10"/>
  <c r="E209" i="10"/>
  <c r="E206" i="10"/>
  <c r="E205" i="10"/>
  <c r="E204" i="10"/>
  <c r="E203" i="10"/>
  <c r="E202" i="10"/>
  <c r="E201" i="10"/>
  <c r="E200" i="10"/>
  <c r="E199" i="10"/>
  <c r="E198" i="10"/>
  <c r="E197" i="10"/>
  <c r="E196" i="10"/>
  <c r="E195" i="10"/>
  <c r="E194" i="10"/>
  <c r="E193" i="10"/>
  <c r="E192" i="10"/>
  <c r="E191" i="10"/>
  <c r="E190" i="10"/>
  <c r="E189" i="10"/>
  <c r="E188" i="10"/>
  <c r="E187" i="10"/>
  <c r="E186" i="10"/>
  <c r="E185" i="10"/>
  <c r="E182" i="10"/>
  <c r="E181" i="10"/>
  <c r="E180" i="10"/>
  <c r="E179" i="10"/>
  <c r="E178" i="10"/>
  <c r="E177" i="10"/>
  <c r="E176" i="10"/>
  <c r="E172" i="10"/>
  <c r="E171" i="10"/>
  <c r="E170" i="10"/>
  <c r="E169" i="10"/>
  <c r="E168" i="10"/>
  <c r="E167" i="10"/>
  <c r="E166" i="10"/>
  <c r="E165" i="10"/>
  <c r="E164" i="10"/>
  <c r="E163" i="10"/>
  <c r="E162" i="10"/>
  <c r="E161" i="10"/>
  <c r="E160" i="10"/>
  <c r="E159" i="10"/>
  <c r="E155" i="10"/>
  <c r="E154" i="10"/>
  <c r="E153" i="10"/>
  <c r="E152" i="10"/>
  <c r="E151" i="10"/>
  <c r="E150" i="10"/>
  <c r="E147" i="10"/>
  <c r="E146" i="10"/>
  <c r="E145" i="10"/>
  <c r="E144" i="10"/>
  <c r="E143" i="10"/>
  <c r="E142" i="10"/>
  <c r="E139" i="10"/>
  <c r="E138" i="10"/>
  <c r="E137" i="10"/>
  <c r="E136" i="10"/>
  <c r="E135" i="10"/>
  <c r="E134" i="10"/>
  <c r="E131" i="10"/>
  <c r="E130" i="10"/>
  <c r="E129" i="10"/>
  <c r="E128" i="10"/>
  <c r="E125" i="10"/>
  <c r="E124" i="10"/>
  <c r="E123" i="10"/>
  <c r="E122" i="10"/>
  <c r="E121" i="10"/>
  <c r="E120" i="10"/>
  <c r="E117" i="10"/>
  <c r="E116" i="10"/>
  <c r="A115" i="10"/>
  <c r="E115" i="10" s="1"/>
  <c r="E112" i="10"/>
  <c r="E111" i="10"/>
  <c r="E110" i="10"/>
  <c r="E109" i="10"/>
  <c r="E108" i="10"/>
  <c r="E107" i="10"/>
  <c r="E106" i="10"/>
  <c r="E105" i="10"/>
  <c r="E104" i="10"/>
  <c r="E101" i="10"/>
  <c r="E98" i="10"/>
  <c r="E97" i="10"/>
  <c r="E63" i="10"/>
  <c r="E62" i="10"/>
  <c r="A57" i="10"/>
  <c r="E57" i="10" s="1"/>
  <c r="E56" i="10"/>
  <c r="A56" i="10"/>
  <c r="A55" i="10"/>
  <c r="A54" i="10"/>
  <c r="E53" i="10"/>
  <c r="A52" i="10"/>
  <c r="E52" i="10" s="1"/>
  <c r="A36" i="10"/>
  <c r="A33" i="10"/>
  <c r="E29" i="10"/>
  <c r="E28" i="10"/>
  <c r="E25" i="10"/>
  <c r="E24" i="10"/>
  <c r="A22" i="10"/>
  <c r="E21" i="10"/>
  <c r="E20" i="10"/>
  <c r="A18" i="10"/>
  <c r="E17" i="10"/>
  <c r="E16" i="10"/>
  <c r="A14" i="10"/>
  <c r="E13" i="10"/>
  <c r="E12" i="10"/>
  <c r="A10" i="10"/>
  <c r="E9" i="10"/>
  <c r="E8" i="10"/>
  <c r="E325" i="10" l="1"/>
  <c r="E339" i="10" s="1"/>
  <c r="E218" i="9"/>
  <c r="E217" i="9"/>
  <c r="E213" i="9"/>
  <c r="E212" i="9"/>
  <c r="E211" i="9"/>
  <c r="E210" i="9"/>
  <c r="E209" i="9"/>
  <c r="E208" i="9"/>
  <c r="E207" i="9"/>
  <c r="E206" i="9"/>
  <c r="E205" i="9"/>
  <c r="E204" i="9"/>
  <c r="E203" i="9"/>
  <c r="E202" i="9"/>
  <c r="E201" i="9"/>
  <c r="E200" i="9"/>
  <c r="E199" i="9"/>
  <c r="E195" i="9"/>
  <c r="E194" i="9"/>
  <c r="E193" i="9"/>
  <c r="E192" i="9"/>
  <c r="E189" i="9"/>
  <c r="E188" i="9"/>
  <c r="E187" i="9"/>
  <c r="E186" i="9"/>
  <c r="E185" i="9"/>
  <c r="E184" i="9"/>
  <c r="E183" i="9"/>
  <c r="E182" i="9"/>
  <c r="E181" i="9"/>
  <c r="E180" i="9"/>
  <c r="E179" i="9"/>
  <c r="E178" i="9"/>
  <c r="E177" i="9"/>
  <c r="E176" i="9"/>
  <c r="E175" i="9"/>
  <c r="E174" i="9"/>
  <c r="E171" i="9"/>
  <c r="E170" i="9"/>
  <c r="E169" i="9"/>
  <c r="E168" i="9"/>
  <c r="E167" i="9"/>
  <c r="E166" i="9"/>
  <c r="E165" i="9"/>
  <c r="E164" i="9"/>
  <c r="E163" i="9"/>
  <c r="E162" i="9"/>
  <c r="E161" i="9"/>
  <c r="E160" i="9"/>
  <c r="E159" i="9"/>
  <c r="E158" i="9"/>
  <c r="E157" i="9"/>
  <c r="E156" i="9"/>
  <c r="E155" i="9"/>
  <c r="E154" i="9"/>
  <c r="E153" i="9"/>
  <c r="E152" i="9"/>
  <c r="E149" i="9"/>
  <c r="E148" i="9"/>
  <c r="E147" i="9"/>
  <c r="E146" i="9"/>
  <c r="E143" i="9"/>
  <c r="E142" i="9"/>
  <c r="E141" i="9"/>
  <c r="E138" i="9"/>
  <c r="E137" i="9"/>
  <c r="E136" i="9"/>
  <c r="E135" i="9"/>
  <c r="E132" i="9"/>
  <c r="E131" i="9"/>
  <c r="E130" i="9"/>
  <c r="E129" i="9"/>
  <c r="E128" i="9"/>
  <c r="E127" i="9"/>
  <c r="E126" i="9"/>
  <c r="E125" i="9"/>
  <c r="E124" i="9"/>
  <c r="E123" i="9"/>
  <c r="E122" i="9"/>
  <c r="E121" i="9"/>
  <c r="E118" i="9"/>
  <c r="E117" i="9"/>
  <c r="E116" i="9"/>
  <c r="E113" i="9"/>
  <c r="E110" i="9"/>
  <c r="E107" i="9"/>
  <c r="E106" i="9"/>
  <c r="E105" i="9"/>
  <c r="E104" i="9"/>
  <c r="E103" i="9"/>
  <c r="E100" i="9"/>
  <c r="E99" i="9"/>
  <c r="E98" i="9"/>
  <c r="E97" i="9"/>
  <c r="E96" i="9"/>
  <c r="E95" i="9"/>
  <c r="E94" i="9"/>
  <c r="E93" i="9"/>
  <c r="E92" i="9"/>
  <c r="E91" i="9"/>
  <c r="E88" i="9"/>
  <c r="E87" i="9"/>
  <c r="E84" i="9"/>
  <c r="E83" i="9"/>
  <c r="E82" i="9"/>
  <c r="E79" i="9"/>
  <c r="E78" i="9"/>
  <c r="E77" i="9"/>
  <c r="E76" i="9"/>
  <c r="A73" i="9"/>
  <c r="E73" i="9" s="1"/>
  <c r="E72" i="9"/>
  <c r="E71" i="9"/>
  <c r="E70" i="9"/>
  <c r="E69" i="9"/>
  <c r="E68" i="9"/>
  <c r="E65" i="9"/>
  <c r="E62" i="9"/>
  <c r="E61" i="9"/>
  <c r="E60" i="9"/>
  <c r="E59" i="9"/>
  <c r="E56" i="9"/>
  <c r="E55" i="9"/>
  <c r="E54" i="9"/>
  <c r="E53" i="9"/>
  <c r="E52" i="9"/>
  <c r="E25" i="9"/>
  <c r="E23" i="9"/>
  <c r="E22" i="9"/>
  <c r="E21" i="9"/>
  <c r="E11" i="9"/>
  <c r="E9" i="9"/>
  <c r="E7" i="9"/>
  <c r="E215" i="9" l="1"/>
  <c r="E228" i="9" s="1"/>
  <c r="E7" i="8"/>
  <c r="A8" i="8"/>
  <c r="E9" i="8"/>
  <c r="A10" i="8"/>
  <c r="E11" i="8"/>
  <c r="A12" i="8"/>
  <c r="E20" i="8"/>
  <c r="E21" i="8"/>
  <c r="E22" i="8"/>
  <c r="A24" i="8"/>
  <c r="E24" i="8"/>
  <c r="E59" i="8"/>
  <c r="E60" i="8"/>
  <c r="E61" i="8"/>
  <c r="E64" i="8"/>
  <c r="E65" i="8"/>
  <c r="E68" i="8"/>
  <c r="E69" i="8"/>
  <c r="E72" i="8"/>
  <c r="E73" i="8"/>
  <c r="E74" i="8"/>
  <c r="A75" i="8"/>
  <c r="E75" i="8" s="1"/>
  <c r="A76" i="8"/>
  <c r="E76" i="8" s="1"/>
  <c r="A77" i="8"/>
  <c r="E77" i="8"/>
  <c r="A78" i="8"/>
  <c r="E78" i="8"/>
  <c r="E79" i="8"/>
  <c r="E80" i="8"/>
  <c r="E81" i="8"/>
  <c r="E82" i="8"/>
  <c r="E85" i="8"/>
  <c r="E86" i="8"/>
  <c r="E87" i="8"/>
  <c r="E95" i="8"/>
  <c r="E96" i="8"/>
  <c r="E97" i="8"/>
  <c r="E100" i="8"/>
  <c r="E101" i="8"/>
  <c r="E104" i="8"/>
  <c r="E105" i="8"/>
  <c r="E106" i="8"/>
  <c r="E107" i="8"/>
  <c r="E108" i="8"/>
  <c r="E111" i="8"/>
  <c r="E112" i="8"/>
  <c r="E115" i="8"/>
  <c r="E116" i="8"/>
  <c r="E117" i="8"/>
  <c r="E118" i="8"/>
  <c r="E119" i="8"/>
  <c r="E120" i="8"/>
  <c r="E121" i="8"/>
  <c r="E122" i="8"/>
  <c r="E123" i="8"/>
  <c r="E124" i="8"/>
  <c r="E127" i="8"/>
  <c r="E130" i="8"/>
  <c r="E131" i="8"/>
  <c r="E132" i="8"/>
  <c r="E135" i="8"/>
  <c r="E136" i="8"/>
  <c r="E137" i="8"/>
  <c r="E138" i="8"/>
  <c r="E139" i="8"/>
  <c r="E140" i="8"/>
  <c r="E141" i="8"/>
  <c r="E144" i="8"/>
  <c r="E145" i="8"/>
  <c r="E146" i="8"/>
  <c r="E147" i="8"/>
  <c r="E150" i="8"/>
  <c r="E153" i="8"/>
  <c r="E154" i="8"/>
  <c r="E162" i="8"/>
  <c r="E163" i="8"/>
  <c r="E164" i="8"/>
  <c r="E165" i="8"/>
  <c r="E166" i="8"/>
  <c r="E167" i="8"/>
  <c r="E168" i="8"/>
  <c r="E169" i="8"/>
  <c r="E170" i="8"/>
  <c r="E171" i="8"/>
  <c r="E172" i="8"/>
  <c r="E173" i="8"/>
  <c r="E174" i="8"/>
  <c r="E175" i="8"/>
  <c r="E176" i="8"/>
  <c r="E177" i="8"/>
  <c r="E180" i="8"/>
  <c r="E181" i="8"/>
  <c r="E182" i="8"/>
  <c r="E183" i="8"/>
  <c r="E184" i="8"/>
  <c r="E185" i="8"/>
  <c r="E186" i="8"/>
  <c r="E187" i="8"/>
  <c r="E188" i="8"/>
  <c r="E189" i="8"/>
  <c r="E190" i="8"/>
  <c r="E191" i="8"/>
  <c r="E192" i="8"/>
  <c r="E193" i="8"/>
  <c r="E194" i="8"/>
  <c r="E195" i="8"/>
  <c r="E198" i="8"/>
  <c r="E199" i="8"/>
  <c r="E200" i="8"/>
  <c r="E201" i="8"/>
  <c r="E205" i="8"/>
  <c r="E206" i="8"/>
  <c r="E207" i="8"/>
  <c r="E208" i="8"/>
  <c r="E209" i="8"/>
  <c r="E210" i="8"/>
  <c r="E211" i="8"/>
  <c r="E212" i="8"/>
  <c r="E213" i="8"/>
  <c r="E214" i="8"/>
  <c r="E215" i="8"/>
  <c r="E216" i="8"/>
  <c r="E217" i="8"/>
  <c r="E218" i="8"/>
  <c r="E219" i="8"/>
  <c r="E224" i="8"/>
  <c r="E225" i="8"/>
  <c r="E221" i="8" l="1"/>
  <c r="E233" i="8" s="1"/>
  <c r="E163" i="7"/>
  <c r="E159" i="7"/>
  <c r="E158" i="7"/>
  <c r="E157" i="7"/>
  <c r="E156" i="7"/>
  <c r="E155" i="7"/>
  <c r="E154" i="7"/>
  <c r="E153" i="7"/>
  <c r="E152" i="7"/>
  <c r="E151" i="7"/>
  <c r="E150" i="7"/>
  <c r="E149" i="7"/>
  <c r="E148" i="7"/>
  <c r="E147" i="7"/>
  <c r="E146" i="7"/>
  <c r="E145" i="7"/>
  <c r="E141" i="7"/>
  <c r="E140" i="7"/>
  <c r="E139" i="7"/>
  <c r="E138" i="7"/>
  <c r="E133" i="7"/>
  <c r="E132" i="7"/>
  <c r="E131" i="7"/>
  <c r="E130" i="7"/>
  <c r="E129" i="7"/>
  <c r="E128" i="7"/>
  <c r="E127" i="7"/>
  <c r="E126" i="7"/>
  <c r="E125" i="7"/>
  <c r="E124" i="7"/>
  <c r="E123" i="7"/>
  <c r="E122" i="7"/>
  <c r="E121" i="7"/>
  <c r="E120" i="7"/>
  <c r="E119" i="7"/>
  <c r="E118" i="7"/>
  <c r="E117" i="7"/>
  <c r="E116" i="7"/>
  <c r="E115" i="7"/>
  <c r="E114" i="7"/>
  <c r="E113" i="7"/>
  <c r="E112" i="7"/>
  <c r="E111" i="7"/>
  <c r="E110" i="7"/>
  <c r="E107" i="7"/>
  <c r="E106" i="7"/>
  <c r="E105" i="7"/>
  <c r="E104" i="7"/>
  <c r="E103" i="7"/>
  <c r="E102" i="7"/>
  <c r="E101" i="7"/>
  <c r="E100" i="7"/>
  <c r="E99" i="7"/>
  <c r="E98" i="7"/>
  <c r="E97" i="7"/>
  <c r="E96" i="7"/>
  <c r="E93" i="7"/>
  <c r="E92" i="7"/>
  <c r="E91" i="7"/>
  <c r="E90" i="7"/>
  <c r="E89" i="7"/>
  <c r="E88" i="7"/>
  <c r="E87" i="7"/>
  <c r="E86" i="7"/>
  <c r="E85" i="7"/>
  <c r="E84" i="7"/>
  <c r="E83" i="7"/>
  <c r="E82" i="7"/>
  <c r="E81" i="7"/>
  <c r="E80" i="7"/>
  <c r="E79" i="7"/>
  <c r="E78" i="7"/>
  <c r="E77" i="7"/>
  <c r="E76" i="7"/>
  <c r="E75" i="7"/>
  <c r="E74" i="7"/>
  <c r="E73" i="7"/>
  <c r="E72" i="7"/>
  <c r="E71" i="7"/>
  <c r="E70" i="7"/>
  <c r="E67" i="7"/>
  <c r="E66" i="7"/>
  <c r="E65" i="7"/>
  <c r="E64" i="7"/>
  <c r="E62" i="7"/>
  <c r="E61" i="7"/>
  <c r="E60" i="7"/>
  <c r="E59" i="7"/>
  <c r="E58" i="7"/>
  <c r="E57" i="7"/>
  <c r="E56" i="7"/>
  <c r="E55" i="7"/>
  <c r="E54" i="7"/>
  <c r="E53" i="7"/>
  <c r="E52" i="7"/>
  <c r="E51" i="7"/>
  <c r="E50" i="7"/>
  <c r="E49" i="7"/>
  <c r="E48" i="7"/>
  <c r="E47" i="7"/>
  <c r="E3" i="7"/>
  <c r="E162" i="7" l="1"/>
  <c r="E165" i="7" s="1"/>
  <c r="E230" i="6"/>
  <c r="E229" i="6"/>
  <c r="E225" i="6"/>
  <c r="E224" i="6"/>
  <c r="E223" i="6"/>
  <c r="E222" i="6"/>
  <c r="E219" i="6"/>
  <c r="E218" i="6"/>
  <c r="E217" i="6"/>
  <c r="E216" i="6"/>
  <c r="E215" i="6"/>
  <c r="E214" i="6"/>
  <c r="E213" i="6"/>
  <c r="E212" i="6"/>
  <c r="E211" i="6"/>
  <c r="E210" i="6"/>
  <c r="E209" i="6"/>
  <c r="E208" i="6"/>
  <c r="E207" i="6"/>
  <c r="E206" i="6"/>
  <c r="E205" i="6"/>
  <c r="E201" i="6"/>
  <c r="E200" i="6"/>
  <c r="E199" i="6"/>
  <c r="E198" i="6"/>
  <c r="E197" i="6"/>
  <c r="E196" i="6"/>
  <c r="E195" i="6"/>
  <c r="E194" i="6"/>
  <c r="E193" i="6"/>
  <c r="E192" i="6"/>
  <c r="E191" i="6"/>
  <c r="E188" i="6"/>
  <c r="E187" i="6"/>
  <c r="E186" i="6"/>
  <c r="E185" i="6"/>
  <c r="E184" i="6"/>
  <c r="E183" i="6"/>
  <c r="E182" i="6"/>
  <c r="E181" i="6"/>
  <c r="E180" i="6"/>
  <c r="E179" i="6"/>
  <c r="E178" i="6"/>
  <c r="E177" i="6"/>
  <c r="E176" i="6"/>
  <c r="E175" i="6"/>
  <c r="E174" i="6"/>
  <c r="E173" i="6"/>
  <c r="E172" i="6"/>
  <c r="E171" i="6"/>
  <c r="E170" i="6"/>
  <c r="E169" i="6"/>
  <c r="E168" i="6"/>
  <c r="E167" i="6"/>
  <c r="E166" i="6"/>
  <c r="E163" i="6"/>
  <c r="E162" i="6"/>
  <c r="E161" i="6"/>
  <c r="E160" i="6"/>
  <c r="E157" i="6"/>
  <c r="E156" i="6"/>
  <c r="E153" i="6"/>
  <c r="E152" i="6"/>
  <c r="E151" i="6"/>
  <c r="E150" i="6"/>
  <c r="E149" i="6"/>
  <c r="E148" i="6"/>
  <c r="E147" i="6"/>
  <c r="E146" i="6"/>
  <c r="E145" i="6"/>
  <c r="E144" i="6"/>
  <c r="E143" i="6"/>
  <c r="E142" i="6"/>
  <c r="E139" i="6"/>
  <c r="E138" i="6"/>
  <c r="E137" i="6"/>
  <c r="E134" i="6"/>
  <c r="E129" i="6"/>
  <c r="E128" i="6"/>
  <c r="E127" i="6"/>
  <c r="E126" i="6"/>
  <c r="E125" i="6"/>
  <c r="E124" i="6"/>
  <c r="E123" i="6"/>
  <c r="E122" i="6"/>
  <c r="E121" i="6"/>
  <c r="E118" i="6"/>
  <c r="E117" i="6"/>
  <c r="E116" i="6"/>
  <c r="E115" i="6"/>
  <c r="E114" i="6"/>
  <c r="E113" i="6"/>
  <c r="E112" i="6"/>
  <c r="E111" i="6"/>
  <c r="E110" i="6"/>
  <c r="E109" i="6"/>
  <c r="E106" i="6"/>
  <c r="E105" i="6"/>
  <c r="E104" i="6"/>
  <c r="E101" i="6"/>
  <c r="E100" i="6"/>
  <c r="E97" i="6"/>
  <c r="E96" i="6"/>
  <c r="E95" i="6"/>
  <c r="E94" i="6"/>
  <c r="A91" i="6"/>
  <c r="E91" i="6" s="1"/>
  <c r="E90" i="6"/>
  <c r="E89" i="6"/>
  <c r="E88" i="6"/>
  <c r="E87" i="6"/>
  <c r="E86" i="6"/>
  <c r="E85" i="6"/>
  <c r="E84" i="6"/>
  <c r="E83" i="6"/>
  <c r="E80" i="6"/>
  <c r="E79" i="6"/>
  <c r="E78" i="6"/>
  <c r="E75" i="6"/>
  <c r="E72" i="6"/>
  <c r="E71" i="6"/>
  <c r="E70" i="6"/>
  <c r="E30" i="6"/>
  <c r="A29" i="6"/>
  <c r="E28" i="6"/>
  <c r="A27" i="6"/>
  <c r="E27" i="6" s="1"/>
  <c r="A26" i="6"/>
  <c r="E26" i="6" s="1"/>
  <c r="A25" i="6"/>
  <c r="E25" i="6" s="1"/>
  <c r="E15" i="6"/>
  <c r="E12" i="6"/>
  <c r="A10" i="6"/>
  <c r="E9" i="6"/>
  <c r="E227" i="6" l="1"/>
  <c r="E242" i="6" s="1"/>
  <c r="E200" i="5" l="1"/>
  <c r="E196" i="5"/>
  <c r="E195" i="5"/>
  <c r="E194" i="5"/>
  <c r="E193" i="5"/>
  <c r="E192" i="5"/>
  <c r="E191" i="5"/>
  <c r="E190" i="5"/>
  <c r="E189" i="5"/>
  <c r="E188" i="5"/>
  <c r="E187" i="5"/>
  <c r="E186" i="5"/>
  <c r="E185" i="5"/>
  <c r="E184" i="5"/>
  <c r="E183" i="5"/>
  <c r="E182" i="5"/>
  <c r="E178" i="5"/>
  <c r="E177" i="5"/>
  <c r="E176" i="5"/>
  <c r="E175" i="5"/>
  <c r="E172" i="5"/>
  <c r="E168" i="5"/>
  <c r="E167" i="5"/>
  <c r="E166" i="5"/>
  <c r="E165" i="5"/>
  <c r="E164" i="5"/>
  <c r="E161" i="5"/>
  <c r="E160" i="5"/>
  <c r="E159" i="5"/>
  <c r="E158" i="5"/>
  <c r="E157" i="5"/>
  <c r="E154" i="5"/>
  <c r="E153" i="5"/>
  <c r="E152" i="5"/>
  <c r="E149" i="5"/>
  <c r="E148" i="5"/>
  <c r="E147" i="5"/>
  <c r="E146" i="5"/>
  <c r="E143" i="5"/>
  <c r="E142" i="5"/>
  <c r="E141" i="5"/>
  <c r="E140" i="5"/>
  <c r="E139" i="5"/>
  <c r="E136" i="5"/>
  <c r="E135" i="5"/>
  <c r="E134" i="5"/>
  <c r="E133" i="5"/>
  <c r="E132" i="5"/>
  <c r="E131" i="5"/>
  <c r="E130" i="5"/>
  <c r="E129" i="5"/>
  <c r="E126" i="5"/>
  <c r="E125" i="5"/>
  <c r="E122" i="5"/>
  <c r="E119" i="5"/>
  <c r="E118" i="5"/>
  <c r="E117" i="5"/>
  <c r="E116" i="5"/>
  <c r="E115" i="5"/>
  <c r="E114" i="5"/>
  <c r="E113" i="5"/>
  <c r="E112" i="5"/>
  <c r="E111" i="5"/>
  <c r="E110" i="5"/>
  <c r="E109" i="5"/>
  <c r="E108" i="5"/>
  <c r="E107" i="5"/>
  <c r="E106" i="5"/>
  <c r="E105" i="5"/>
  <c r="E104" i="5"/>
  <c r="E103" i="5"/>
  <c r="E100" i="5"/>
  <c r="E99" i="5"/>
  <c r="E98" i="5"/>
  <c r="E97" i="5"/>
  <c r="E96" i="5"/>
  <c r="E95" i="5"/>
  <c r="E94" i="5"/>
  <c r="E93" i="5"/>
  <c r="E92" i="5"/>
  <c r="E91" i="5"/>
  <c r="E90" i="5"/>
  <c r="E89" i="5"/>
  <c r="E88" i="5"/>
  <c r="E87" i="5"/>
  <c r="E86" i="5"/>
  <c r="E85" i="5"/>
  <c r="E84" i="5"/>
  <c r="E81" i="5"/>
  <c r="E78" i="5"/>
  <c r="E77" i="5"/>
  <c r="E76" i="5"/>
  <c r="E75" i="5"/>
  <c r="E74" i="5"/>
  <c r="E73" i="5"/>
  <c r="E70" i="5"/>
  <c r="E69" i="5"/>
  <c r="E66" i="5"/>
  <c r="E63" i="5"/>
  <c r="E60" i="5"/>
  <c r="E59" i="5"/>
  <c r="E58" i="5"/>
  <c r="E55" i="5"/>
  <c r="E54" i="5"/>
  <c r="E53" i="5"/>
  <c r="E50" i="5"/>
  <c r="E49" i="5"/>
  <c r="A10" i="5"/>
  <c r="E9" i="5"/>
  <c r="E198" i="5" l="1"/>
  <c r="E7" i="4"/>
  <c r="A8" i="4"/>
  <c r="E10" i="4"/>
  <c r="A11" i="4"/>
  <c r="E13" i="4"/>
  <c r="E63" i="4"/>
  <c r="E64" i="4"/>
  <c r="E65" i="4"/>
  <c r="E66" i="4"/>
  <c r="E67" i="4"/>
  <c r="E68" i="4"/>
  <c r="E71" i="4"/>
  <c r="E74" i="4"/>
  <c r="E75" i="4"/>
  <c r="E76" i="4"/>
  <c r="E77" i="4"/>
  <c r="E78" i="4"/>
  <c r="E79" i="4"/>
  <c r="E80" i="4"/>
  <c r="E83" i="4"/>
  <c r="E84" i="4"/>
  <c r="E85" i="4"/>
  <c r="E88" i="4"/>
  <c r="E89" i="4"/>
  <c r="E90" i="4"/>
  <c r="E91" i="4"/>
  <c r="E92" i="4"/>
  <c r="E93" i="4"/>
  <c r="E94" i="4"/>
  <c r="E95" i="4"/>
  <c r="E96" i="4"/>
  <c r="E99" i="4"/>
  <c r="E100" i="4"/>
  <c r="E101" i="4"/>
  <c r="E104" i="4"/>
  <c r="E105" i="4"/>
  <c r="E108" i="4"/>
  <c r="E111" i="4"/>
  <c r="E112" i="4"/>
  <c r="E113" i="4"/>
  <c r="E114" i="4"/>
  <c r="E115" i="4"/>
  <c r="E116" i="4"/>
  <c r="E117" i="4"/>
  <c r="E118" i="4"/>
  <c r="E119" i="4"/>
  <c r="E120" i="4"/>
  <c r="E121" i="4"/>
  <c r="E122" i="4"/>
  <c r="E123" i="4"/>
  <c r="E124" i="4"/>
  <c r="E125" i="4"/>
  <c r="E128" i="4"/>
  <c r="E129" i="4"/>
  <c r="E130" i="4"/>
  <c r="E131" i="4"/>
  <c r="E132" i="4"/>
  <c r="E133" i="4"/>
  <c r="E134" i="4"/>
  <c r="E135" i="4"/>
  <c r="E136" i="4"/>
  <c r="E137" i="4"/>
  <c r="E138" i="4"/>
  <c r="E139" i="4"/>
  <c r="E140" i="4"/>
  <c r="E141" i="4"/>
  <c r="E142" i="4"/>
  <c r="E143" i="4"/>
  <c r="E144" i="4"/>
  <c r="E145" i="4"/>
  <c r="E146" i="4"/>
  <c r="E147" i="4"/>
  <c r="E148" i="4"/>
  <c r="E149" i="4"/>
  <c r="E150" i="4"/>
  <c r="E153" i="4"/>
  <c r="E156" i="4"/>
  <c r="E157" i="4"/>
  <c r="E160" i="4"/>
  <c r="E161" i="4"/>
  <c r="E162" i="4"/>
  <c r="E163" i="4"/>
  <c r="E164" i="4"/>
  <c r="E165" i="4"/>
  <c r="E166" i="4"/>
  <c r="E167" i="4"/>
  <c r="E168" i="4"/>
  <c r="E171" i="4"/>
  <c r="E172" i="4"/>
  <c r="E173" i="4"/>
  <c r="E174" i="4"/>
  <c r="E175" i="4"/>
  <c r="E176" i="4"/>
  <c r="E179" i="4"/>
  <c r="E180" i="4"/>
  <c r="E181" i="4"/>
  <c r="E182" i="4"/>
  <c r="E183" i="4"/>
  <c r="E184" i="4"/>
  <c r="E187" i="4"/>
  <c r="E188" i="4"/>
  <c r="E189" i="4"/>
  <c r="E190" i="4"/>
  <c r="E193" i="4"/>
  <c r="E194" i="4"/>
  <c r="E195" i="4"/>
  <c r="E196" i="4"/>
  <c r="E197" i="4"/>
  <c r="E198" i="4"/>
  <c r="E201" i="4"/>
  <c r="E202" i="4"/>
  <c r="E203" i="4"/>
  <c r="E204" i="4"/>
  <c r="E205" i="4"/>
  <c r="E209" i="4"/>
  <c r="E213" i="4"/>
  <c r="E214" i="4"/>
  <c r="E215" i="4"/>
  <c r="E216" i="4"/>
  <c r="E217" i="4"/>
  <c r="E218" i="4"/>
  <c r="E219" i="4"/>
  <c r="E220" i="4"/>
  <c r="E221" i="4"/>
  <c r="E222" i="4"/>
  <c r="E223" i="4"/>
  <c r="E224" i="4"/>
  <c r="E225" i="4"/>
  <c r="E226" i="4"/>
  <c r="E227" i="4"/>
  <c r="E230" i="4"/>
  <c r="E231" i="4"/>
  <c r="E232" i="4"/>
  <c r="E233" i="4"/>
  <c r="E238" i="4"/>
  <c r="E239" i="4"/>
  <c r="E235" i="4" l="1"/>
  <c r="E251" i="4" s="1"/>
  <c r="A77" i="2" l="1"/>
  <c r="A78" i="2" s="1"/>
  <c r="A79" i="2" s="1"/>
  <c r="A80" i="2" s="1"/>
  <c r="A81" i="2" s="1"/>
  <c r="A82" i="2" s="1"/>
  <c r="A83" i="2" s="1"/>
  <c r="A56" i="2"/>
  <c r="A58" i="2" s="1"/>
  <c r="A59" i="2" s="1"/>
  <c r="A60" i="2" s="1"/>
  <c r="A61" i="2" s="1"/>
  <c r="A62" i="2" s="1"/>
  <c r="A63" i="2" s="1"/>
  <c r="A64" i="2" s="1"/>
  <c r="A66" i="2" s="1"/>
  <c r="A67" i="2" s="1"/>
  <c r="A68" i="2" s="1"/>
  <c r="A69" i="2" s="1"/>
  <c r="A70" i="2" s="1"/>
  <c r="A71" i="2" s="1"/>
  <c r="A72" i="2" s="1"/>
  <c r="A84" i="2" l="1"/>
  <c r="A85" i="2" s="1"/>
  <c r="A86" i="2" s="1"/>
  <c r="A38" i="2" l="1"/>
  <c r="A39" i="2" s="1"/>
  <c r="A40" i="2" s="1"/>
  <c r="A41" i="2" s="1"/>
  <c r="A42" i="2" s="1"/>
  <c r="A43" i="2" s="1"/>
  <c r="A46" i="2" s="1"/>
  <c r="A20" i="2"/>
  <c r="A21" i="2" s="1"/>
  <c r="A23" i="2" s="1"/>
  <c r="A24" i="2" s="1"/>
  <c r="A6" i="2"/>
  <c r="A7" i="2" s="1"/>
  <c r="A11" i="2" s="1"/>
  <c r="A12" i="2" s="1"/>
  <c r="A13" i="2" s="1"/>
  <c r="A61" i="1" l="1"/>
</calcChain>
</file>

<file path=xl/sharedStrings.xml><?xml version="1.0" encoding="utf-8"?>
<sst xmlns="http://schemas.openxmlformats.org/spreadsheetml/2006/main" count="8165" uniqueCount="3560">
  <si>
    <t>SPEC SECTION</t>
  </si>
  <si>
    <t>UNIT DESCRIPTION</t>
  </si>
  <si>
    <t>per mile</t>
  </si>
  <si>
    <t>1a. Western UP</t>
  </si>
  <si>
    <t>1b. Central UP</t>
  </si>
  <si>
    <t>1c. Eastern UP</t>
  </si>
  <si>
    <t>2. Northwest</t>
  </si>
  <si>
    <t>3. Northeast</t>
  </si>
  <si>
    <t>4a. West Central</t>
  </si>
  <si>
    <t>4b. West Michigan</t>
  </si>
  <si>
    <t>6. East</t>
  </si>
  <si>
    <t>5. East Central</t>
  </si>
  <si>
    <t>7. South Central</t>
  </si>
  <si>
    <t>8. Southwest</t>
  </si>
  <si>
    <t>9. Southeast</t>
  </si>
  <si>
    <t>10. Detroit Metro</t>
  </si>
  <si>
    <t>Lump sum</t>
  </si>
  <si>
    <t>DELIVERY:</t>
  </si>
  <si>
    <t>A.</t>
  </si>
  <si>
    <t>B.</t>
  </si>
  <si>
    <t>C.</t>
  </si>
  <si>
    <t>TRAINING (per Schedule A, Statement of Work, section 3.3)</t>
  </si>
  <si>
    <t>Hourly</t>
  </si>
  <si>
    <t>Each</t>
  </si>
  <si>
    <t>Daily</t>
  </si>
  <si>
    <t>RENTAL</t>
  </si>
  <si>
    <t>D.</t>
  </si>
  <si>
    <t>Weekly</t>
  </si>
  <si>
    <t>Monthly</t>
  </si>
  <si>
    <t>PURCHASE</t>
  </si>
  <si>
    <t>PRICE</t>
  </si>
  <si>
    <t>EQUIPMENT MAKE &amp; MODEL:</t>
  </si>
  <si>
    <t>Lump sum cost per region (provide delivery cost for each region per Schedule D, Prosperity Regional Map)</t>
  </si>
  <si>
    <t>MULTI UNIT DISCOUNT (Provide % discount on total cost of purchase for X additional item)</t>
  </si>
  <si>
    <t>1 Additional</t>
  </si>
  <si>
    <t>2 Additional</t>
  </si>
  <si>
    <t>3 Additional</t>
  </si>
  <si>
    <t>4 Additional</t>
  </si>
  <si>
    <t>STATE OF MICHIGAN</t>
  </si>
  <si>
    <t>SCHEDULE B</t>
  </si>
  <si>
    <t>PRICING MATRIX</t>
  </si>
  <si>
    <t>1.</t>
  </si>
  <si>
    <t>Price proposals must include all costs, including but not limited to, any one-time or set-up charges, fees, and potential costs that Contractor may charge the State (e.g., shipping and handling, per piece pricing, and palletizing).</t>
  </si>
  <si>
    <t>2.</t>
  </si>
  <si>
    <t>Quick payment terms: ________ % discount off invoice if paid within ________ days after receipt of invoice.</t>
  </si>
  <si>
    <t>The Contractor is encouraged to offer quick payment terms.  The number of days must not include processing time for payment to be received by the Contractor's financial institution.</t>
  </si>
  <si>
    <t>3.</t>
  </si>
  <si>
    <t xml:space="preserve">By submitting its proposal, the Contractor certifies that the prices were arrived at independently, and without consultation, communication, or agreement with any other Contractor.  </t>
  </si>
  <si>
    <t>4.</t>
  </si>
  <si>
    <t>Agricultural, Grounds, Turf, Earth Moving, and Roadside Maintenance Equipment</t>
  </si>
  <si>
    <t>Per mile from Contractor's nearest dealer location</t>
  </si>
  <si>
    <t>DELIVERY  - Lump sum cost per region (provide delivery cost for each region per Schedule D, Prosperity Regional Map)</t>
  </si>
  <si>
    <t>MSRP</t>
  </si>
  <si>
    <t>EQUIPMENT CATEGORY</t>
  </si>
  <si>
    <t>Item #</t>
  </si>
  <si>
    <t>Set-Up Fees</t>
  </si>
  <si>
    <r>
      <t xml:space="preserve">The Contractor must provide a pricing schedule for the proposed Contract Activities using Microsoft Excel.  The pricing schedule should be submitted in a modifiable format (e.g.. Microsoft Word or Excel); however, you may also submit an additional pricing schedule in a non-modifiable format (e.g., PDF).  </t>
    </r>
    <r>
      <rPr>
        <sz val="10"/>
        <color rgb="FF000000"/>
        <rFont val="Calibri"/>
        <family val="2"/>
        <scheme val="minor"/>
      </rPr>
      <t>Failure to complete the pricing schedule as requested may result in disqualification of your proposal.</t>
    </r>
  </si>
  <si>
    <t>Per mile (one way) from Contractor's nearest dealer location and/or</t>
  </si>
  <si>
    <t>5.</t>
  </si>
  <si>
    <r>
      <t xml:space="preserve">(Purchase price </t>
    </r>
    <r>
      <rPr>
        <b/>
        <sz val="9"/>
        <color rgb="FF000000"/>
        <rFont val="Calibri"/>
        <family val="2"/>
        <scheme val="minor"/>
      </rPr>
      <t>x</t>
    </r>
    <r>
      <rPr>
        <sz val="9"/>
        <color rgb="FF000000"/>
        <rFont val="Calibri"/>
        <family val="2"/>
        <scheme val="minor"/>
      </rPr>
      <t xml:space="preserve"> 13) </t>
    </r>
    <r>
      <rPr>
        <b/>
        <sz val="9"/>
        <color rgb="FF000000"/>
        <rFont val="Calibri"/>
        <family val="2"/>
        <scheme val="minor"/>
      </rPr>
      <t>+</t>
    </r>
    <r>
      <rPr>
        <sz val="9"/>
        <color rgb="FF000000"/>
        <rFont val="Calibri"/>
        <family val="2"/>
        <scheme val="minor"/>
      </rPr>
      <t xml:space="preserve"> (Delivery cost at all 13 prosperity regions) </t>
    </r>
    <r>
      <rPr>
        <b/>
        <sz val="9"/>
        <color rgb="FF000000"/>
        <rFont val="Calibri"/>
        <family val="2"/>
        <scheme val="minor"/>
      </rPr>
      <t>+</t>
    </r>
    <r>
      <rPr>
        <sz val="9"/>
        <color rgb="FF000000"/>
        <rFont val="Calibri"/>
        <family val="2"/>
        <scheme val="minor"/>
      </rPr>
      <t xml:space="preserve"> (13 Hours of training) or</t>
    </r>
  </si>
  <si>
    <r>
      <t xml:space="preserve">(Purchase price </t>
    </r>
    <r>
      <rPr>
        <b/>
        <sz val="9"/>
        <color rgb="FF000000"/>
        <rFont val="Calibri"/>
        <family val="2"/>
        <scheme val="minor"/>
      </rPr>
      <t>x</t>
    </r>
    <r>
      <rPr>
        <sz val="9"/>
        <color rgb="FF000000"/>
        <rFont val="Calibri"/>
        <family val="2"/>
        <scheme val="minor"/>
      </rPr>
      <t xml:space="preserve"> 13) </t>
    </r>
    <r>
      <rPr>
        <b/>
        <sz val="9"/>
        <color rgb="FF000000"/>
        <rFont val="Calibri"/>
        <family val="2"/>
        <scheme val="minor"/>
      </rPr>
      <t>+</t>
    </r>
    <r>
      <rPr>
        <sz val="9"/>
        <color rgb="FF000000"/>
        <rFont val="Calibri"/>
        <family val="2"/>
        <scheme val="minor"/>
      </rPr>
      <t xml:space="preserve"> (Mileage rate </t>
    </r>
    <r>
      <rPr>
        <b/>
        <sz val="9"/>
        <color rgb="FF000000"/>
        <rFont val="Calibri"/>
        <family val="2"/>
        <scheme val="minor"/>
      </rPr>
      <t>x</t>
    </r>
    <r>
      <rPr>
        <sz val="9"/>
        <color rgb="FF000000"/>
        <rFont val="Calibri"/>
        <family val="2"/>
        <scheme val="minor"/>
      </rPr>
      <t xml:space="preserve"> mileage from nearest dealer to each estimated central prosperity region) </t>
    </r>
    <r>
      <rPr>
        <b/>
        <sz val="9"/>
        <color rgb="FF000000"/>
        <rFont val="Calibri"/>
        <family val="2"/>
        <scheme val="minor"/>
      </rPr>
      <t>+</t>
    </r>
    <r>
      <rPr>
        <sz val="9"/>
        <color rgb="FF000000"/>
        <rFont val="Calibri"/>
        <family val="2"/>
        <scheme val="minor"/>
      </rPr>
      <t xml:space="preserve"> (13 Hours of training)</t>
    </r>
  </si>
  <si>
    <t>All items below for PURCHASE shall be evaluated based on a single purchase at each prosperity region (13 single purchases).  If delivery pricing is per mile, the delivery cost shall be calculated from the nearest dealer location to the estimated central location of each region.  Mileage is calculated one way.</t>
  </si>
  <si>
    <t>6.</t>
  </si>
  <si>
    <t>All items below for RENTAL shall be evaluated based on a combination of a single daily, weekly, and a monthly rental in each prosperity region.  Delivery and pickup shall be calculated for each single rental (13 x 3 = 39 single purchases).  If delivery/pickup pricing is per mile, the delivery/pickup cost shall be calculated from the nearest dealer location to the estimated central location of each region.  Mileage is calculated one way for each pickup and delivery.</t>
  </si>
  <si>
    <r>
      <t xml:space="preserve">(Daily rental price </t>
    </r>
    <r>
      <rPr>
        <b/>
        <sz val="9"/>
        <color rgb="FF000000"/>
        <rFont val="Calibri"/>
        <family val="2"/>
        <scheme val="minor"/>
      </rPr>
      <t>x</t>
    </r>
    <r>
      <rPr>
        <sz val="9"/>
        <color rgb="FF000000"/>
        <rFont val="Calibri"/>
        <family val="2"/>
        <scheme val="minor"/>
      </rPr>
      <t xml:space="preserve"> 13) </t>
    </r>
    <r>
      <rPr>
        <b/>
        <sz val="9"/>
        <color rgb="FF000000"/>
        <rFont val="Calibri"/>
        <family val="2"/>
        <scheme val="minor"/>
      </rPr>
      <t>+</t>
    </r>
    <r>
      <rPr>
        <sz val="9"/>
        <color rgb="FF000000"/>
        <rFont val="Calibri"/>
        <family val="2"/>
        <scheme val="minor"/>
      </rPr>
      <t xml:space="preserve"> (Delivery and pickup cost at all 13 prosperity regions) </t>
    </r>
    <r>
      <rPr>
        <b/>
        <sz val="9"/>
        <color rgb="FF000000"/>
        <rFont val="Calibri"/>
        <family val="2"/>
        <scheme val="minor"/>
      </rPr>
      <t>+</t>
    </r>
    <r>
      <rPr>
        <sz val="9"/>
        <color rgb="FF000000"/>
        <rFont val="Calibri"/>
        <family val="2"/>
        <scheme val="minor"/>
      </rPr>
      <t xml:space="preserve"> (Weekly rental price x 13) + (Delivery and pickup cost at all 13 prosperity regions) + (Monthly rental price x 13) + (Delivery and pickup cost at all 13 prosperity regions) or</t>
    </r>
  </si>
  <si>
    <r>
      <t xml:space="preserve">(Daily rental price </t>
    </r>
    <r>
      <rPr>
        <b/>
        <sz val="9"/>
        <color rgb="FF000000"/>
        <rFont val="Calibri"/>
        <family val="2"/>
        <scheme val="minor"/>
      </rPr>
      <t>x</t>
    </r>
    <r>
      <rPr>
        <sz val="9"/>
        <color rgb="FF000000"/>
        <rFont val="Calibri"/>
        <family val="2"/>
        <scheme val="minor"/>
      </rPr>
      <t xml:space="preserve"> 13) </t>
    </r>
    <r>
      <rPr>
        <b/>
        <sz val="9"/>
        <color rgb="FF000000"/>
        <rFont val="Calibri"/>
        <family val="2"/>
        <scheme val="minor"/>
      </rPr>
      <t>+</t>
    </r>
    <r>
      <rPr>
        <sz val="9"/>
        <color rgb="FF000000"/>
        <rFont val="Calibri"/>
        <family val="2"/>
        <scheme val="minor"/>
      </rPr>
      <t xml:space="preserve"> (Delivery and pickup mileage rate </t>
    </r>
    <r>
      <rPr>
        <b/>
        <sz val="9"/>
        <color rgb="FF000000"/>
        <rFont val="Calibri"/>
        <family val="2"/>
        <scheme val="minor"/>
      </rPr>
      <t>x</t>
    </r>
    <r>
      <rPr>
        <sz val="9"/>
        <color rgb="FF000000"/>
        <rFont val="Calibri"/>
        <family val="2"/>
        <scheme val="minor"/>
      </rPr>
      <t xml:space="preserve"> mileage to and from nearest dealer to each estimated central prosperity region) </t>
    </r>
    <r>
      <rPr>
        <b/>
        <sz val="9"/>
        <color rgb="FF000000"/>
        <rFont val="Calibri"/>
        <family val="2"/>
        <scheme val="minor"/>
      </rPr>
      <t>+</t>
    </r>
    <r>
      <rPr>
        <sz val="9"/>
        <color rgb="FF000000"/>
        <rFont val="Calibri"/>
        <family val="2"/>
        <scheme val="minor"/>
      </rPr>
      <t xml:space="preserve"> (Weekly rental price </t>
    </r>
    <r>
      <rPr>
        <b/>
        <sz val="9"/>
        <color rgb="FF000000"/>
        <rFont val="Calibri"/>
        <family val="2"/>
        <scheme val="minor"/>
      </rPr>
      <t>x</t>
    </r>
    <r>
      <rPr>
        <sz val="9"/>
        <color rgb="FF000000"/>
        <rFont val="Calibri"/>
        <family val="2"/>
        <scheme val="minor"/>
      </rPr>
      <t xml:space="preserve"> 13) + (Delivery and pickup mileage rate </t>
    </r>
    <r>
      <rPr>
        <b/>
        <sz val="9"/>
        <color rgb="FF000000"/>
        <rFont val="Calibri"/>
        <family val="2"/>
        <scheme val="minor"/>
      </rPr>
      <t>x</t>
    </r>
    <r>
      <rPr>
        <sz val="9"/>
        <color rgb="FF000000"/>
        <rFont val="Calibri"/>
        <family val="2"/>
        <scheme val="minor"/>
      </rPr>
      <t xml:space="preserve"> mileage to and from nearest dealer to each estimated central prosperity region) </t>
    </r>
    <r>
      <rPr>
        <b/>
        <sz val="9"/>
        <color rgb="FF000000"/>
        <rFont val="Calibri"/>
        <family val="2"/>
        <scheme val="minor"/>
      </rPr>
      <t>+</t>
    </r>
    <r>
      <rPr>
        <sz val="9"/>
        <color rgb="FF000000"/>
        <rFont val="Calibri"/>
        <family val="2"/>
        <scheme val="minor"/>
      </rPr>
      <t xml:space="preserve"> (Monthly rental price </t>
    </r>
    <r>
      <rPr>
        <b/>
        <sz val="9"/>
        <color rgb="FF000000"/>
        <rFont val="Calibri"/>
        <family val="2"/>
        <scheme val="minor"/>
      </rPr>
      <t>x</t>
    </r>
    <r>
      <rPr>
        <sz val="9"/>
        <color rgb="FF000000"/>
        <rFont val="Calibri"/>
        <family val="2"/>
        <scheme val="minor"/>
      </rPr>
      <t xml:space="preserve"> 13) </t>
    </r>
    <r>
      <rPr>
        <b/>
        <sz val="9"/>
        <color rgb="FF000000"/>
        <rFont val="Calibri"/>
        <family val="2"/>
        <scheme val="minor"/>
      </rPr>
      <t>+</t>
    </r>
    <r>
      <rPr>
        <sz val="9"/>
        <color rgb="FF000000"/>
        <rFont val="Calibri"/>
        <family val="2"/>
        <scheme val="minor"/>
      </rPr>
      <t xml:space="preserve"> (Delivery and pickup mileage rate </t>
    </r>
    <r>
      <rPr>
        <b/>
        <sz val="9"/>
        <color rgb="FF000000"/>
        <rFont val="Calibri"/>
        <family val="2"/>
        <scheme val="minor"/>
      </rPr>
      <t>x</t>
    </r>
    <r>
      <rPr>
        <sz val="9"/>
        <color rgb="FF000000"/>
        <rFont val="Calibri"/>
        <family val="2"/>
        <scheme val="minor"/>
      </rPr>
      <t xml:space="preserve"> mileage to and from nearest dealer to each estimated central prosperity region)</t>
    </r>
  </si>
  <si>
    <t>a).</t>
  </si>
  <si>
    <t>b).</t>
  </si>
  <si>
    <t>7.</t>
  </si>
  <si>
    <t>Refer to “Standard Contract Terms”, section 7, regarding administration fee.</t>
  </si>
  <si>
    <t>PARTS, MAINTENANCE &amp; REPAIR</t>
  </si>
  <si>
    <t>Hourly Rate</t>
  </si>
  <si>
    <t>% Discount on Parts</t>
  </si>
  <si>
    <t>C60-2001-23 Sand-Salt Spreader</t>
  </si>
  <si>
    <t>C62-0051-23 Street Sweeper</t>
  </si>
  <si>
    <t>Equipment - Purchase, Rent, and/or Parts, Maintenance &amp; Repair (Bidder shall complete highlighted sections)</t>
  </si>
  <si>
    <t>Epoke 4902 Salt Spreader</t>
  </si>
  <si>
    <t>na</t>
  </si>
  <si>
    <t>included in price</t>
  </si>
  <si>
    <t>ELGIN WHIRLWIND DUAL STREET SWEEPER</t>
  </si>
  <si>
    <t>SWEEPER ONLY</t>
  </si>
  <si>
    <t>NA</t>
  </si>
  <si>
    <t>SWEEPER</t>
  </si>
  <si>
    <t>Elgin Pelican - Dual</t>
  </si>
  <si>
    <t>Elgin Waterless Pelican</t>
  </si>
  <si>
    <t>Elgin Broom Bear</t>
  </si>
  <si>
    <t>Elgin Eagle</t>
  </si>
  <si>
    <t>Elgin Road Wizard</t>
  </si>
  <si>
    <t>Elgin Whirlwind - Single</t>
  </si>
  <si>
    <t>Elgin Whirlwind - Dual</t>
  </si>
  <si>
    <t>Elgin Whirlwind 1 - Single</t>
  </si>
  <si>
    <t>Elgin Whirlwind 1 - Dual</t>
  </si>
  <si>
    <t>Elgin Crosswind 1</t>
  </si>
  <si>
    <t>Elgin Regen X</t>
  </si>
  <si>
    <t>SPREADER</t>
  </si>
  <si>
    <t>Epoke 3800 LARGE</t>
  </si>
  <si>
    <t>Epoke 4902 MEDIUM</t>
  </si>
  <si>
    <t>Epoke 4902 LARGE</t>
  </si>
  <si>
    <t>Epoke Mini 20</t>
  </si>
  <si>
    <t>Epoke Mini 5</t>
  </si>
  <si>
    <t>Doppler radar motion sensors (TC26B) (PTS-2000 only)</t>
  </si>
  <si>
    <t>Included</t>
  </si>
  <si>
    <t>GPS monitoring system (PTS-2000 only)</t>
  </si>
  <si>
    <t>Yearly monitoring fee for GPS system (PTS-2000 only)</t>
  </si>
  <si>
    <t>CAMERA</t>
  </si>
  <si>
    <t>Envirosight Rovver X Basic Truck Package with RX400 Crawler</t>
  </si>
  <si>
    <t>Envirosight Verisght Pro PLUS Push Camera - 200</t>
  </si>
  <si>
    <t>Envirosight Verisight Pro PLUS Push Camera - 200 with Pan &amp; Tilt</t>
  </si>
  <si>
    <t>Envirosight Verisight Pro PLUS Push Camera - 330</t>
  </si>
  <si>
    <t>Envirosight 25' Quickview Air HD Camea</t>
  </si>
  <si>
    <t>Envirosight 30' Quickview Air HD Camera</t>
  </si>
  <si>
    <t>Envirosight 6" &amp; 8" Combo Jetscan 2.0 HD Video Nozzle</t>
  </si>
  <si>
    <t>Envirosight Inspection Cameras</t>
  </si>
  <si>
    <t>Addco Equipment</t>
  </si>
  <si>
    <t>Trackless Municipal Tractor</t>
  </si>
  <si>
    <t>Trackless Series MT7 Articulated Tractor</t>
  </si>
  <si>
    <t>TRACTOR</t>
  </si>
  <si>
    <t>Bonnell Vac</t>
  </si>
  <si>
    <t>Titan Leaf Loader</t>
  </si>
  <si>
    <t>LEAF VAC</t>
  </si>
  <si>
    <t>Titan Pro Plus Leaf Loader</t>
  </si>
  <si>
    <t>Spartan Leaf Collector - 15 Cubic Yard</t>
  </si>
  <si>
    <t>Spartan Leaf Collector - 20 Cubic Yard</t>
  </si>
  <si>
    <t>Spartan Leaf Collector - 25 Cubic Yard</t>
  </si>
  <si>
    <t>Spartan Leaf Collectot - 30 Cubic Yard</t>
  </si>
  <si>
    <t>Spartan Pro Plus Leaf Collector - 15 Cubic Yard</t>
  </si>
  <si>
    <t>Spartan Pro Plus Leaf Collector - 20 Cubic Yard</t>
  </si>
  <si>
    <t>Spartan Pro Plus Leaf Collector - 25 Cubic  Yard</t>
  </si>
  <si>
    <t>Spartan Pro Plus Leaf Collector - 30 Cubic  Yard</t>
  </si>
  <si>
    <t>Olympian Leaf Collector - 23 Cubic Yard</t>
  </si>
  <si>
    <t>Olympian Leaf Collector - 30 Cubic Yard</t>
  </si>
  <si>
    <t>Olympian Truck Mounted Leaf Collector - 23 Cubic Yard</t>
  </si>
  <si>
    <t>Olympian Truck Mounted Leaf Collector - 30 Cubic Yard</t>
  </si>
  <si>
    <t>Leaf Collection Box - 10 Cubic Yard</t>
  </si>
  <si>
    <t>Leaf Collection Box - 11.3 Cubic Yard</t>
  </si>
  <si>
    <t>Leaf Collection Box - 12.5 Cubic Yard</t>
  </si>
  <si>
    <t>Leaf Collection Box - 15 Cubic Yard</t>
  </si>
  <si>
    <t>Larue Snow Blowers</t>
  </si>
  <si>
    <t>Larue Model D25</t>
  </si>
  <si>
    <t>SNOW BLOWER</t>
  </si>
  <si>
    <t>Larue Model D30</t>
  </si>
  <si>
    <t>Larue Model D35</t>
  </si>
  <si>
    <t>Larue Model D40</t>
  </si>
  <si>
    <t>Larue Model D45</t>
  </si>
  <si>
    <t>Larue Model D50</t>
  </si>
  <si>
    <t>Larue Model D55</t>
  </si>
  <si>
    <t>Larue Model D60</t>
  </si>
  <si>
    <t>Larue Model D65</t>
  </si>
  <si>
    <t>Larue Model D87</t>
  </si>
  <si>
    <t>Larue Model D97</t>
  </si>
  <si>
    <t>REFUSE COLLECTION</t>
  </si>
  <si>
    <t>Addco PTS-2000 Portable Traffic Signal System</t>
  </si>
  <si>
    <t>Portable Traffic Signal</t>
  </si>
  <si>
    <t>Elgin Pelican - Single</t>
  </si>
  <si>
    <t>GRAND TOTAL</t>
  </si>
  <si>
    <t>SPECIAL RFQ OPTIONS / OTHER DESCRIPTIONS</t>
  </si>
  <si>
    <t xml:space="preserve">PROMO DISCOUNT </t>
  </si>
  <si>
    <t>DISC-101-PROMO</t>
  </si>
  <si>
    <t>ADDITIONAL DISCOUNT</t>
  </si>
  <si>
    <t>DISC-101-ADDL</t>
  </si>
  <si>
    <t>-----DISCOUNTS-----</t>
  </si>
  <si>
    <t xml:space="preserve">SUB TOTAL </t>
  </si>
  <si>
    <t>PELICAN NP 5TH YEAR PARTS/LABOR</t>
  </si>
  <si>
    <t>EW-NP-NA-5PL</t>
  </si>
  <si>
    <t>PELCIAN NP 4TH YEAR PARTS/LABOR</t>
  </si>
  <si>
    <t>EW-NP-NA-4PL</t>
  </si>
  <si>
    <t>PELICAN NP 3RD YEAR PARTS/LABOR</t>
  </si>
  <si>
    <t>EW-NP-NA-3PL</t>
  </si>
  <si>
    <t>PELICAN NP 2ND YEAR PARTS/LABOR</t>
  </si>
  <si>
    <t>EW-NP-NA-2PL</t>
  </si>
  <si>
    <t>--------WARRANTY----------</t>
  </si>
  <si>
    <t xml:space="preserve">SPECIALIZED TRANSPORT EQUIPMENT  </t>
  </si>
  <si>
    <t>FRT-101-015</t>
  </si>
  <si>
    <t xml:space="preserve">FREIGHT - LAREDO, TX         </t>
  </si>
  <si>
    <t>FRT-101-014</t>
  </si>
  <si>
    <t xml:space="preserve">FREIGHT - RI,DE,CT,NJ,MA     </t>
  </si>
  <si>
    <t>FRT-101-013</t>
  </si>
  <si>
    <t xml:space="preserve">FREIGHT,MS,GA,SC,NC,VA,MD    </t>
  </si>
  <si>
    <t>FRT-101-012</t>
  </si>
  <si>
    <t xml:space="preserve">FREIGHT-OH,ST.LOUIS METRO    </t>
  </si>
  <si>
    <t>FRT-101-011</t>
  </si>
  <si>
    <t xml:space="preserve">FREIGHT-FL,LA,TX,NM,CO,WY,MT     </t>
  </si>
  <si>
    <t>FRT-101-010</t>
  </si>
  <si>
    <t xml:space="preserve">FREIGHT- CHICAGO/MILWAUKEE   </t>
  </si>
  <si>
    <t>FRT-101-009</t>
  </si>
  <si>
    <t xml:space="preserve">FREIGHT-CA,NV,ID,OR,WA       </t>
  </si>
  <si>
    <t>FRT-101-008</t>
  </si>
  <si>
    <t xml:space="preserve">FREIGHT-AZ,UT                </t>
  </si>
  <si>
    <t>FRT-101-007</t>
  </si>
  <si>
    <t xml:space="preserve">FREIGHT-ND,SD,NE,OK,KS,AR,AL,MO   </t>
  </si>
  <si>
    <t>FRT-101-006</t>
  </si>
  <si>
    <t xml:space="preserve">FREIGHT-NEW YORK CITY        </t>
  </si>
  <si>
    <t>FRT-101-005</t>
  </si>
  <si>
    <t xml:space="preserve">FREIGHT-NH,VT,ME             </t>
  </si>
  <si>
    <t>FRT-101-004</t>
  </si>
  <si>
    <t xml:space="preserve">FREIGHT-TN,WV,PA,NY          </t>
  </si>
  <si>
    <t>FRT-101-003</t>
  </si>
  <si>
    <t xml:space="preserve">FREIGHT-IL,WI,IA,IN,MI,MN,KY     </t>
  </si>
  <si>
    <t>FRT-101-002</t>
  </si>
  <si>
    <t xml:space="preserve"> SELF SHIPPING DOCK CHARGE    </t>
  </si>
  <si>
    <t>FRT-101-001</t>
  </si>
  <si>
    <t>EFFECTIVE DATE: 09/02/2022</t>
  </si>
  <si>
    <t>-------FREIGHT RATES-------</t>
  </si>
  <si>
    <t>CUSTOM COLOR BODY PANELS</t>
  </si>
  <si>
    <t>CONTACT INSIDE SALES</t>
  </si>
  <si>
    <t>PAINT SWEEPER NON RAL COLOR</t>
  </si>
  <si>
    <t>SPECIAL</t>
  </si>
  <si>
    <t>WHEELS PAINTED SAME COLOR AS BODY</t>
  </si>
  <si>
    <t>PAINT SWEEPER ANY OTHER RAL COLOR</t>
  </si>
  <si>
    <t>RAL 3020 TRAFFIC RED</t>
  </si>
  <si>
    <t>RAL 1037 SUN YELLOW</t>
  </si>
  <si>
    <t>RAL 1023 TRAFFIC YELLOW</t>
  </si>
  <si>
    <t>RAL 1018 ZINC YELLOW</t>
  </si>
  <si>
    <t>STANDARD WHITE</t>
  </si>
  <si>
    <t>--------------PAINT------------</t>
  </si>
  <si>
    <t>MECHANICAL JACK RATCHET</t>
  </si>
  <si>
    <t>TOOL KIT (NO TOOL BOX)</t>
  </si>
  <si>
    <t>LEFT HAND LOCKABLE TOOL BOX</t>
  </si>
  <si>
    <t>RIGHT HAND LOCKABLE TOOLBOX W/HOSE BASKET 
W/O WASHDOWN SYSTEM</t>
  </si>
  <si>
    <t xml:space="preserve">LUG WRENCH </t>
  </si>
  <si>
    <t xml:space="preserve">HYDRANT WRENCH </t>
  </si>
  <si>
    <t>-----------TOOLS----------</t>
  </si>
  <si>
    <t>SPARE GUIDE WHEEL PAINTED GREY &amp; TIRE (16 PLY)</t>
  </si>
  <si>
    <t>SPARE DRIVE WHEEL PAINTED GREY &amp; TIRE (16 PLY)</t>
  </si>
  <si>
    <t xml:space="preserve"> SPARE GUIDE WHEEL PAINTED GREY</t>
  </si>
  <si>
    <t>SPARE DRIVE WHEEL PAINTED GREY</t>
  </si>
  <si>
    <t>------TIRES/WHEELS--------</t>
  </si>
  <si>
    <t>ENGINE COOLANT FILTER</t>
  </si>
  <si>
    <t>MAGNETIC DRAIN PLUG</t>
  </si>
  <si>
    <t>BATTERY DISCONNECT SWITCH</t>
  </si>
  <si>
    <t>ENGINE PRE-CLEANER</t>
  </si>
  <si>
    <t>EXTREME COLD PACKAGE</t>
  </si>
  <si>
    <t>PREMIUM RADIATOR/HEATER HOSES</t>
  </si>
  <si>
    <t>-----SWEEPER ENGINE-------</t>
  </si>
  <si>
    <t>TRIANGLE REFLECTIVE FLARES (3)</t>
  </si>
  <si>
    <t>RIGHT HAND SIDE CAMERA</t>
  </si>
  <si>
    <t>LEFT HAND SIDE CAMERA</t>
  </si>
  <si>
    <t>REMOVE REAR CAMERA</t>
  </si>
  <si>
    <t xml:space="preserve">(2) 2 1/2 LB. FIRE EXTINGUISHER </t>
  </si>
  <si>
    <t xml:space="preserve">(1) 2 1/2 LB. FIRE EXTINGUISHER </t>
  </si>
  <si>
    <t>---------SAFETY-----------</t>
  </si>
  <si>
    <t>HEADREST FOR MAGNUM STD SEAT</t>
  </si>
  <si>
    <t xml:space="preserve">LEFT HAND MAGNUM STANDARD SEAT </t>
  </si>
  <si>
    <t>LEFT HAND BOSTROM AIR RIDE MID BACK - VINYL</t>
  </si>
  <si>
    <t>RIGHT HAND BOSTROM AIR RIDE MID BACK -VINYL</t>
  </si>
  <si>
    <t>LEFT HAND BOSTROM AIR RIDE HI BACK CLOTH</t>
  </si>
  <si>
    <t>RIGHT HAND BOSTROM AIR RIDE HI BACK CLOTH</t>
  </si>
  <si>
    <t>ALL VINYL STD SEAT</t>
  </si>
  <si>
    <t>LEFT HAND BOSTROM AIR RIDE MID BACK CLOTH</t>
  </si>
  <si>
    <t>RIGHT HAND BOSTROM AIR RIDE MID BACK CLOTH</t>
  </si>
  <si>
    <t>----------SEATS-----------</t>
  </si>
  <si>
    <t>RIGHT HAND SIDEBROOM TILT WITH INDICATOR</t>
  </si>
  <si>
    <t>LEFT HAND SIDEBROOM TILT WITH INDICATOR</t>
  </si>
  <si>
    <t>------SIDE BROOM TILT-----</t>
  </si>
  <si>
    <t>REFLECTOR (ARMOURED) , SET OF 6</t>
  </si>
  <si>
    <t>-------REFLECTORS---------</t>
  </si>
  <si>
    <t>25' WASHDOWN SYSTEM</t>
  </si>
  <si>
    <t>ADDITIONAL IGNITION KEY</t>
  </si>
  <si>
    <t>GREASABLE CARBIDE DIRT SHOES</t>
  </si>
  <si>
    <t>AM/FM RADIO WITH CD &amp; 2 MAP LIGHTS</t>
  </si>
  <si>
    <t>HEAVY DUTY LIMB GUARD RIGHT  HAND ONLY</t>
  </si>
  <si>
    <t>HEAVY DUTY LIMB GUARD LEFTHAND ONLY</t>
  </si>
  <si>
    <t>HEAVY DUTY DUAL LIMB GUARDS</t>
  </si>
  <si>
    <t xml:space="preserve">LEFT HAND AND RIGHT HAND “WEST COAST” 
STYLE MIRRORS HEATED &amp; MOTORIZED. 
 (DOES NOT HEAT OR MOTORIZE HOPPER CONVEX MIRRORS) </t>
  </si>
  <si>
    <t>RADIO INSTALL PACKAGE W/O RADIO</t>
  </si>
  <si>
    <t xml:space="preserve">STEEL RIGHT &amp; LEFT HAND DOOR </t>
  </si>
  <si>
    <t>STEEL RIGHT HAND DOOR</t>
  </si>
  <si>
    <t>STEEL RIGHT &amp; LEFT HAND DOOR W/ SLIDING WINDOW</t>
  </si>
  <si>
    <t>STEEL RIGHT HAND DOOR W/ SLIDING WINDOW</t>
  </si>
  <si>
    <t>SLIDING REAR WINDOW</t>
  </si>
  <si>
    <t>GREASABLE DIRT SHOES</t>
  </si>
  <si>
    <t xml:space="preserve">25' WATER FILL HOSE (ILO 16' 8") </t>
  </si>
  <si>
    <t>SHIP DECALS AND SWOOSH LOOSE IN HOPPER</t>
  </si>
  <si>
    <t xml:space="preserve">WHITE LOGO/SWOOSH </t>
  </si>
  <si>
    <t xml:space="preserve">RED LOGO/SWOOSH </t>
  </si>
  <si>
    <t>CARBIDE DIRT SHOES</t>
  </si>
  <si>
    <t>LOCKING ENGINE COMPARTMENT</t>
  </si>
  <si>
    <t>LICENSE PLATE HOLDER - FRONT &amp; REAR</t>
  </si>
  <si>
    <t>WATER FILL HOSE QUICK DISCONNECT</t>
  </si>
  <si>
    <t>------PELICAN OPTIONS-----</t>
  </si>
  <si>
    <r>
      <rPr>
        <u/>
        <sz val="11"/>
        <color indexed="8"/>
        <rFont val="Arial"/>
        <family val="2"/>
      </rPr>
      <t>PACKAGE 14:</t>
    </r>
    <r>
      <rPr>
        <sz val="11"/>
        <color indexed="8"/>
        <rFont val="Arial"/>
        <family val="2"/>
      </rPr>
      <t xml:space="preserve"> 
LED ARROWSTICK (USE WITH PACKAGE'S 1, 2, 3, 5, 6, 7)</t>
    </r>
  </si>
  <si>
    <r>
      <rPr>
        <u/>
        <sz val="11"/>
        <color indexed="8"/>
        <rFont val="Arial"/>
        <family val="2"/>
      </rPr>
      <t>PACKAGE 13:</t>
    </r>
    <r>
      <rPr>
        <sz val="11"/>
        <color indexed="8"/>
        <rFont val="Arial"/>
        <family val="2"/>
      </rPr>
      <t xml:space="preserve"> 
LED ARROWSTICK (ONLY)</t>
    </r>
  </si>
  <si>
    <r>
      <rPr>
        <u/>
        <sz val="11"/>
        <color indexed="8"/>
        <rFont val="Arial"/>
        <family val="2"/>
      </rPr>
      <t>PACKAGE 12:</t>
    </r>
    <r>
      <rPr>
        <sz val="11"/>
        <color indexed="8"/>
        <rFont val="Arial"/>
        <family val="2"/>
      </rPr>
      <t xml:space="preserve">  
REAR LIGHT MOUNTING RAIL AND WIRE/MOUNT/GUARD
 FOR 2 LIGHTS</t>
    </r>
  </si>
  <si>
    <r>
      <rPr>
        <u/>
        <sz val="11"/>
        <color indexed="8"/>
        <rFont val="Arial"/>
        <family val="2"/>
      </rPr>
      <t>PACKAGE 11:</t>
    </r>
    <r>
      <rPr>
        <sz val="11"/>
        <color indexed="8"/>
        <rFont val="Arial"/>
        <family val="2"/>
      </rPr>
      <t xml:space="preserve">  
REAR LIGHT MOUNTING RAIL AND WIRE/MOUNT/GUARD 
FOR 1 LIGHT</t>
    </r>
  </si>
  <si>
    <r>
      <rPr>
        <u/>
        <sz val="11"/>
        <color indexed="8"/>
        <rFont val="Arial"/>
        <family val="2"/>
      </rPr>
      <t>PACKAGE 10:</t>
    </r>
    <r>
      <rPr>
        <sz val="11"/>
        <color indexed="8"/>
        <rFont val="Arial"/>
        <family val="2"/>
      </rPr>
      <t xml:space="preserve"> 
FRONT LIGHT MOUNTING RAIL ONLY</t>
    </r>
  </si>
  <si>
    <r>
      <rPr>
        <u/>
        <sz val="11"/>
        <color indexed="8"/>
        <rFont val="Arial"/>
        <family val="2"/>
      </rPr>
      <t xml:space="preserve">PACKAGE 9: 
</t>
    </r>
    <r>
      <rPr>
        <sz val="11"/>
        <color indexed="8"/>
        <rFont val="Arial"/>
        <family val="2"/>
      </rPr>
      <t>REAR LIGHT MOUNTING RAIL ONLY</t>
    </r>
  </si>
  <si>
    <r>
      <rPr>
        <u/>
        <sz val="11"/>
        <color indexed="8"/>
        <rFont val="Arial"/>
        <family val="2"/>
      </rPr>
      <t>PACKAGE 7:</t>
    </r>
    <r>
      <rPr>
        <sz val="11"/>
        <color indexed="8"/>
        <rFont val="Arial"/>
        <family val="2"/>
      </rPr>
      <t xml:space="preserve"> 
PACKAGE 6 + FOUR ROOF MOUNTED SWEEP FLASHERS
</t>
    </r>
    <r>
      <rPr>
        <b/>
        <sz val="11"/>
        <rFont val="Arial"/>
        <family val="2"/>
      </rPr>
      <t>LED STOP/TAIL/TURN MUST BE ORDERED WITH THIS PACKAGE</t>
    </r>
  </si>
  <si>
    <r>
      <rPr>
        <u/>
        <sz val="11"/>
        <color indexed="8"/>
        <rFont val="Arial"/>
        <family val="2"/>
      </rPr>
      <t>PACKAGE 6:</t>
    </r>
    <r>
      <rPr>
        <sz val="11"/>
        <color indexed="8"/>
        <rFont val="Arial"/>
        <family val="2"/>
      </rPr>
      <t xml:space="preserve"> 
TWO LED STROBES W/ GUARD</t>
    </r>
  </si>
  <si>
    <r>
      <rPr>
        <u/>
        <sz val="11"/>
        <color indexed="8"/>
        <rFont val="Arial"/>
        <family val="2"/>
      </rPr>
      <t>PACKAGE 5:</t>
    </r>
    <r>
      <rPr>
        <sz val="11"/>
        <color indexed="8"/>
        <rFont val="Arial"/>
        <family val="2"/>
      </rPr>
      <t xml:space="preserve"> 
ONE LED STROBE W/ GUARD</t>
    </r>
  </si>
  <si>
    <t xml:space="preserve">LED STOP/TAIL/TURN </t>
  </si>
  <si>
    <t>(2) CAB FORWARD FACING LED FLOOD LIGHTS 
WITHOUT LIGHT BAR</t>
  </si>
  <si>
    <t>(2) CAB FORWARD FACING LED FLOOD LIGHTS WITH LIGHT BAR</t>
  </si>
  <si>
    <t>(2) LED REAR FLOODS  &amp; BACKUP LIGHTS</t>
  </si>
  <si>
    <t>LED ALTERNATING &amp; FLASHING LIGHTS IN BATTERY COVER</t>
  </si>
  <si>
    <t>LED CLEARANCE LIGHTS</t>
  </si>
  <si>
    <t>---------LIGHTS-----------</t>
  </si>
  <si>
    <t>LIFELINER HOPPER SYSTEM W/WARRANTY</t>
  </si>
  <si>
    <t>-----LIFELINER SYSTEM / EPOXY COATING-----</t>
  </si>
  <si>
    <t>IN CAB AIR RESTRICTION GAUGE</t>
  </si>
  <si>
    <t xml:space="preserve">LOOSE CHARGE PRESSURE GAUGE </t>
  </si>
  <si>
    <t>----------GAUGES----------</t>
  </si>
  <si>
    <t>CONVEYOR CLEANOUT</t>
  </si>
  <si>
    <t>LOWER ROLLER DEFLECTOR</t>
  </si>
  <si>
    <t>CONVEYOR STALL ALARM</t>
  </si>
  <si>
    <t>----CONVEYOR/ELEVATOR-----</t>
  </si>
  <si>
    <t>DEDUCT SIDE BROOM SEGMENT (PER SIDE)</t>
  </si>
  <si>
    <t xml:space="preserve">POLY/POLY SIDE BROOM SET </t>
  </si>
  <si>
    <t>ALUMINUM SIDE BROOM SEGMENT PER SIDE</t>
  </si>
  <si>
    <t>URB STRIP BROOM - CENTER SWEEP</t>
  </si>
  <si>
    <t>DEDUCT MAIN BROOM &amp; CORE</t>
  </si>
  <si>
    <t>50/50 POLY/WIRE MAINBROOM</t>
  </si>
  <si>
    <t>MAIN BROOM CORE ONLY</t>
  </si>
  <si>
    <t>STRIP BROOM 66" URB</t>
  </si>
  <si>
    <t xml:space="preserve">EXTRA SET SIDE BROOM SEGMENT, FILLED </t>
  </si>
  <si>
    <t>---------BROOMS-----------</t>
  </si>
  <si>
    <t>HYDRAULIC TEMPERATURE SHUTDOWN</t>
  </si>
  <si>
    <t>HYDRAULIC LEVEL &amp; TEMPERATURE SHUTDOWN</t>
  </si>
  <si>
    <t>HYDRAULIC LEVEL SHUTDOWN</t>
  </si>
  <si>
    <t>------AUTO SHUTDOWN-------</t>
  </si>
  <si>
    <t>MIDWEST AUTOLUBE - SINGLE (USE W/GREASABLE DIRT SHOES)</t>
  </si>
  <si>
    <t>MIDWEST AUTOLUBE - DUAL (USE W/GREASABLE DIRT SHOES)</t>
  </si>
  <si>
    <t>VOGEL AUTOLUBE - DUAL (USE W/GREASABLE DIRT SHOES)</t>
  </si>
  <si>
    <t>VOGEL AUTOLUBE - DUAL</t>
  </si>
  <si>
    <t>VOGEL AUTOLUBE - SINGLE</t>
  </si>
  <si>
    <t>MIDWEST AUTOLUBE - DUAL</t>
  </si>
  <si>
    <t>MIDWEST AUTOLUBE - SINGLE</t>
  </si>
  <si>
    <t>------AUTOLUBE-----------</t>
  </si>
  <si>
    <t>GROTE LOUD MOUTH BACKUP ALARM</t>
  </si>
  <si>
    <t>----------ALARMS----------</t>
  </si>
  <si>
    <t xml:space="preserve">JOHN DEERE SERVICE </t>
  </si>
  <si>
    <t xml:space="preserve">JOHN DEERE PARTS BOOK </t>
  </si>
  <si>
    <t>JOHN DEERE OPERATORS MANUAL</t>
  </si>
  <si>
    <t xml:space="preserve">PELICAN SERVICE </t>
  </si>
  <si>
    <t xml:space="preserve">PELICAN PARTS BOOK </t>
  </si>
  <si>
    <t>PELICAN OPERATORS MANUAL</t>
  </si>
  <si>
    <t>-----ADDITIONAL MANUALS----</t>
  </si>
  <si>
    <t>Hose, hydrant fill, 16’ 8” with coupling</t>
  </si>
  <si>
    <t>Windshield, tinted</t>
  </si>
  <si>
    <t>Heater, pressurizer with filtered air, defroster</t>
  </si>
  <si>
    <t>Windshield wipers with intermittent setting</t>
  </si>
  <si>
    <t>Fuel Water separator with indicator light</t>
  </si>
  <si>
    <t>Windshield washer</t>
  </si>
  <si>
    <t>Fuel tank, 35 gallons</t>
  </si>
  <si>
    <t>Window, opening front opera</t>
  </si>
  <si>
    <t>Flushing system for hopper/conveyor</t>
  </si>
  <si>
    <t>Wheels painted grey</t>
  </si>
  <si>
    <t>Fenders, over front wheels</t>
  </si>
  <si>
    <t>Wheels, dual guide</t>
  </si>
  <si>
    <t xml:space="preserve">   speedometer &amp; odometer w/trip set</t>
  </si>
  <si>
    <t>Water tank, molded polyethylene:  220 gallon total nominal capacity</t>
  </si>
  <si>
    <t xml:space="preserve">   fuel level</t>
  </si>
  <si>
    <t>Water tank, fill gauge</t>
  </si>
  <si>
    <t xml:space="preserve">   engine oil pressure</t>
  </si>
  <si>
    <t>Tow loops, four</t>
  </si>
  <si>
    <t xml:space="preserve">   engine coolent temperature</t>
  </si>
  <si>
    <t>Tires, tubeless radials</t>
  </si>
  <si>
    <t xml:space="preserve">Gauges &amp; Warning lights: </t>
  </si>
  <si>
    <t>Tachometer, diesel engine</t>
  </si>
  <si>
    <t>Engine, hour meter</t>
  </si>
  <si>
    <t>Sun visors</t>
  </si>
  <si>
    <t>Electronic Throttle</t>
  </si>
  <si>
    <t>Steering wheel, tilt and telescoping</t>
  </si>
  <si>
    <t>Doors, see through glass, prop-able</t>
  </si>
  <si>
    <t>Sprung guide wheel, heavy duty</t>
  </si>
  <si>
    <t>Coolant recovery system</t>
  </si>
  <si>
    <t>Signals, self-canceling directional with hazard switch</t>
  </si>
  <si>
    <t>Bumper pads, front jack</t>
  </si>
  <si>
    <t>Seats, extra wide cordura suspension seats with arm rests</t>
  </si>
  <si>
    <t>Broom, side broom, in cab pressure control</t>
  </si>
  <si>
    <t>Seat Belts (both sides for dual)</t>
  </si>
  <si>
    <t>Broom, side broom, hydraulically suspended</t>
  </si>
  <si>
    <t>Return to sweep feature</t>
  </si>
  <si>
    <t>Broom, main, prefab, disposable</t>
  </si>
  <si>
    <t>Rear Camera &amp; in cab monitor</t>
  </si>
  <si>
    <t>Broom, main, in cab pressure control</t>
  </si>
  <si>
    <t>Parking brake with interlock</t>
  </si>
  <si>
    <t>Broom, main, hydraulically suspended</t>
  </si>
  <si>
    <t>Mirrors, outside, front post mounted, west coast type, one each side</t>
  </si>
  <si>
    <t>Brakes, power</t>
  </si>
  <si>
    <t>Mirrors, outside, front mounted 6” fish eyes</t>
  </si>
  <si>
    <t>Battery, maintenance free</t>
  </si>
  <si>
    <t>Mirror, inside rear view</t>
  </si>
  <si>
    <t>Back up alarm, electric</t>
  </si>
  <si>
    <t>Manuals, operator and parts</t>
  </si>
  <si>
    <t>B20 biodiesel compatible</t>
  </si>
  <si>
    <t>Main broom controls in cab</t>
  </si>
  <si>
    <t>Automatic pickup in reverse</t>
  </si>
  <si>
    <t>Low Hydraulic Warning</t>
  </si>
  <si>
    <t>Automatic engine shutdown (oil pressure/engine temperature)</t>
  </si>
  <si>
    <t>Lights, low water light</t>
  </si>
  <si>
    <t>Anti siphon water fill</t>
  </si>
  <si>
    <t>Lights, headlights, multiple beam</t>
  </si>
  <si>
    <t>Alternator, 120 amp</t>
  </si>
  <si>
    <t>Lights, 2 combination, tail/stop lights</t>
  </si>
  <si>
    <t>Air conditioner</t>
  </si>
  <si>
    <t>Light, spotlight, adjustable, one per side broom</t>
  </si>
  <si>
    <t>Air cleaner, two-stage, dry type with restriction indicator</t>
  </si>
  <si>
    <t>STANDARD</t>
  </si>
  <si>
    <t>ELGIN SAFETY MANUAL</t>
  </si>
  <si>
    <t>MACHINE DELIVERY PACKET</t>
  </si>
  <si>
    <t>BROOM MEASUREMENT RULER</t>
  </si>
  <si>
    <t xml:space="preserve">PELICAN P PARTS BOOK </t>
  </si>
  <si>
    <t>PELICAN P OPERATORS MANUAL</t>
  </si>
  <si>
    <t>STANDARD FEATURES</t>
  </si>
  <si>
    <t>NOTE: One year warranty on all Elgin supplied parts and labor.  Consult your Elgin dealer for full warranty details.</t>
  </si>
  <si>
    <t>Must choose a TOP LEVEL with this option.  Contact Inside Sales to confirm options and compatibility</t>
  </si>
  <si>
    <t>PELICAN DIESEL-HYBRID OPTION</t>
  </si>
  <si>
    <t>Dual steer &amp; gutter brooms, hydraulically driven, Tier 4F JD 4045TF low emission diesel engine, hydrostatic drive and steering, chassis and wheels powder coated standard white and including the standard features below.</t>
  </si>
  <si>
    <t>PELICAN P DUAL, TIER 4F, 74hp, USA AND CANADA</t>
  </si>
  <si>
    <t>Single steer &amp; gutter broom, right side hydraulically driven, Tier 4F JD 4045TF low emission diesel engine, hydrostatic drive and steering, chassis and wheels powder coated standard white and including the standard features below.</t>
  </si>
  <si>
    <t>PELICAN P SINGLE, TIER 4F, 74hp, USA AND CANADA</t>
  </si>
  <si>
    <t>MODEL DESCRIPTION</t>
  </si>
  <si>
    <t>PART NUMBER</t>
  </si>
  <si>
    <t>QUANTITY</t>
  </si>
  <si>
    <t>REV# 1</t>
  </si>
  <si>
    <t>DEALER PRICE LIST (U.S. DOLLARS)</t>
  </si>
  <si>
    <t>SUPERCEDES ALL PREVIOUS PRICE LISTS</t>
  </si>
  <si>
    <t>MODEL: ECOINFUSED PELICAN NP 55KW</t>
  </si>
  <si>
    <t>MODEL: WATERLESS PELICAN P T4F 99HP</t>
  </si>
  <si>
    <t>LIST PRICE LIST (U.S. DOLLARS)</t>
  </si>
  <si>
    <t>TIER 4F ENGINE</t>
  </si>
  <si>
    <t>WATERLESS PELICAN P DUAL TIER 4F 99HP</t>
  </si>
  <si>
    <r>
      <t>Dust control skirts, dust extraction fan and filtered air exhaust, with dual hydraulically driven gutter brooms, Tier 4F 99HP JD 4045TF emission diesel engine, hydrostatic drive and steering, chassis and wheels powder coated standard white and including the standard features below.</t>
    </r>
    <r>
      <rPr>
        <b/>
        <sz val="10"/>
        <rFont val="Arial"/>
        <family val="2"/>
      </rPr>
      <t xml:space="preserve"> </t>
    </r>
  </si>
  <si>
    <r>
      <t xml:space="preserve">NOTE: </t>
    </r>
    <r>
      <rPr>
        <sz val="11"/>
        <rFont val="Arial"/>
        <family val="2"/>
      </rPr>
      <t>One year warranty on all Elgin supplied parts and labor.  Consult your Elgin dealer for full warranty details.</t>
    </r>
  </si>
  <si>
    <t xml:space="preserve">Air cleaner,dry type w/safety element and restriction indicator </t>
  </si>
  <si>
    <t>Anti Siphon water fill</t>
  </si>
  <si>
    <t xml:space="preserve">Lower roller wash out. </t>
  </si>
  <si>
    <t xml:space="preserve">   engine oil temperature</t>
  </si>
  <si>
    <t>Water tank, Aluminum:</t>
  </si>
  <si>
    <t xml:space="preserve">   35 gallon total nominal capacity</t>
  </si>
  <si>
    <t>SMART BACK UP ALARM</t>
  </si>
  <si>
    <t>------AUTO LUBE-----------</t>
  </si>
  <si>
    <t xml:space="preserve">MIDWEST AUTO LUBE - DUAL </t>
  </si>
  <si>
    <t>MIDWEST AUTO LUBE WITH DIRT SHOES</t>
  </si>
  <si>
    <t>VOGEL AUTO LUBE - DUAL</t>
  </si>
  <si>
    <t>STRIP BROOM CENTER SWEEP</t>
  </si>
  <si>
    <t>CHARGE PRESSURE GAUGE-LOOSE</t>
  </si>
  <si>
    <t>-----MANUALS----</t>
  </si>
  <si>
    <t>PELICAN P PARTS BOOK</t>
  </si>
  <si>
    <t>PELICAN P SERVICE</t>
  </si>
  <si>
    <t>JOHN DERRE POWERTECH TIER 4 SERVICE MANUAL</t>
  </si>
  <si>
    <t>JOHN DERRE 4045 TIER 4 OPERATOR MANUAL</t>
  </si>
  <si>
    <t>JOHN DERRE 4045 TIER 4 PARTS BOOK</t>
  </si>
  <si>
    <t>DUAL REAR FLOODS</t>
  </si>
  <si>
    <t>(2) REAR FLOODS  &amp; BACKUP LIGHTS</t>
  </si>
  <si>
    <t>(2) CAB FORWARD FACING FLOOD LIGHTS WITH LIGHT BAR</t>
  </si>
  <si>
    <t>(2) CAB FORWARD FACING FLOOD LIGHTS WITHOUT LIGHT BAR</t>
  </si>
  <si>
    <r>
      <t xml:space="preserve">LED STOP/TAIL/TURN 
</t>
    </r>
    <r>
      <rPr>
        <b/>
        <sz val="11"/>
        <rFont val="Arial"/>
        <family val="2"/>
      </rPr>
      <t>NOT COMPATIABLE WITH LIGHT PACKAGES 3 &amp; 4</t>
    </r>
  </si>
  <si>
    <t>(2) CAB FORWARD FACING LED FLOOD LIGHTS WITHOUT LIGHT BAR</t>
  </si>
  <si>
    <r>
      <rPr>
        <u/>
        <sz val="11"/>
        <color indexed="8"/>
        <rFont val="Arial"/>
        <family val="2"/>
      </rPr>
      <t>PACKAGE 1:</t>
    </r>
    <r>
      <rPr>
        <sz val="11"/>
        <color indexed="8"/>
        <rFont val="Arial"/>
        <family val="2"/>
      </rPr>
      <t xml:space="preserve"> 
ONE LED STROBE W/ GUARD</t>
    </r>
  </si>
  <si>
    <r>
      <rPr>
        <u/>
        <sz val="11"/>
        <color indexed="8"/>
        <rFont val="Arial"/>
        <family val="2"/>
      </rPr>
      <t>PACKAGE 2:</t>
    </r>
    <r>
      <rPr>
        <sz val="11"/>
        <color indexed="8"/>
        <rFont val="Arial"/>
        <family val="2"/>
      </rPr>
      <t xml:space="preserve"> 
TWO LED STROBES W/ GUARD</t>
    </r>
  </si>
  <si>
    <r>
      <rPr>
        <u/>
        <sz val="11"/>
        <color theme="1"/>
        <rFont val="Arial"/>
        <family val="2"/>
      </rPr>
      <t>PACKAGE 3:</t>
    </r>
    <r>
      <rPr>
        <sz val="11"/>
        <color theme="1"/>
        <rFont val="Arial"/>
        <family val="2"/>
      </rPr>
      <t xml:space="preserve"> 
PACKAGE 2+ FOUR ROOF MOUNTED SWEEP FLASHERS
</t>
    </r>
    <r>
      <rPr>
        <b/>
        <sz val="11"/>
        <color theme="1"/>
        <rFont val="Arial"/>
        <family val="2"/>
      </rPr>
      <t>LED STOP/TAIL/TURN MUST BE ORDERED WITH THIS PACKAGE</t>
    </r>
  </si>
  <si>
    <r>
      <rPr>
        <u/>
        <sz val="11"/>
        <color indexed="8"/>
        <rFont val="Arial"/>
        <family val="2"/>
      </rPr>
      <t>PACKAGE 4:</t>
    </r>
    <r>
      <rPr>
        <sz val="11"/>
        <color indexed="8"/>
        <rFont val="Arial"/>
        <family val="2"/>
      </rPr>
      <t xml:space="preserve"> 
PACKAGE 3 + LED FRONT ID LIGHTS AND REAR LED ARROW STICK
</t>
    </r>
    <r>
      <rPr>
        <b/>
        <sz val="11"/>
        <rFont val="Arial"/>
        <family val="2"/>
      </rPr>
      <t>LED STOP/TAIL/TURN MUST BE ORDERED WITH THIS PACKAGE</t>
    </r>
  </si>
  <si>
    <r>
      <rPr>
        <u/>
        <sz val="11"/>
        <color indexed="8"/>
        <rFont val="Arial"/>
        <family val="2"/>
      </rPr>
      <t>PACKAGE 5:</t>
    </r>
    <r>
      <rPr>
        <sz val="11"/>
        <color indexed="8"/>
        <rFont val="Arial"/>
        <family val="2"/>
      </rPr>
      <t xml:space="preserve"> 
FRONT LIGHT MOUNTING RAIL ONLY</t>
    </r>
  </si>
  <si>
    <r>
      <rPr>
        <u/>
        <sz val="11"/>
        <color indexed="8"/>
        <rFont val="Arial"/>
        <family val="2"/>
      </rPr>
      <t>PACKAGE 6:</t>
    </r>
    <r>
      <rPr>
        <sz val="11"/>
        <color indexed="8"/>
        <rFont val="Arial"/>
        <family val="2"/>
      </rPr>
      <t xml:space="preserve">  
REAR LIGHT MOUNTING RAIL AND WIRE/MOUNT/GUARD FOR 1 LIGHT</t>
    </r>
  </si>
  <si>
    <r>
      <rPr>
        <u/>
        <sz val="11"/>
        <color indexed="8"/>
        <rFont val="Arial"/>
        <family val="2"/>
      </rPr>
      <t>PACKAGE 7:</t>
    </r>
    <r>
      <rPr>
        <sz val="11"/>
        <color indexed="8"/>
        <rFont val="Arial"/>
        <family val="2"/>
      </rPr>
      <t xml:space="preserve">  
REAR LIGHT MOUNTING RAIL AND WIRE/MOUNT/GUARD FOR 2 LIGHTS</t>
    </r>
  </si>
  <si>
    <r>
      <rPr>
        <u/>
        <sz val="11"/>
        <color indexed="8"/>
        <rFont val="Arial"/>
        <family val="2"/>
      </rPr>
      <t>PACKAGE 8:</t>
    </r>
    <r>
      <rPr>
        <sz val="11"/>
        <color indexed="8"/>
        <rFont val="Arial"/>
        <family val="2"/>
      </rPr>
      <t xml:space="preserve"> 
LED ARROWSTICK </t>
    </r>
  </si>
  <si>
    <t>O-GREASEABLE DIRT SHOES,BORON</t>
  </si>
  <si>
    <t>HEAVY DUTY LIMB GUARD RIGHT HAND ONLY</t>
  </si>
  <si>
    <t>HEAVY DUTY LIMB GUARD LEFT HAND ONLY</t>
  </si>
  <si>
    <r>
      <t xml:space="preserve">LEFT HAND AND RIGHT HAND “WEST COAST” STYLE MIRRORS HEATED &amp; MOTORIZED. 
</t>
    </r>
    <r>
      <rPr>
        <b/>
        <sz val="11"/>
        <color indexed="8"/>
        <rFont val="Arial"/>
        <family val="2"/>
      </rPr>
      <t xml:space="preserve"> (DOES NOT HEAT OR MOTORIZE HOPPER CONVEX MIRRORS) </t>
    </r>
  </si>
  <si>
    <t>INDUSTRIAL SWEEPING APPLICATION (POWDER) PACKAGE</t>
  </si>
  <si>
    <t>(2) 2 1/2 LB. FIRE EXTINGUISHER</t>
  </si>
  <si>
    <t>SPARE DRIVE WHEEL PAINTED GREY &amp; GOODYEAR TIRE (16 PLY)</t>
  </si>
  <si>
    <t>SPARE GUIDE WHEEL PAINTED GREY &amp; GOODYEAR TIRE (16 PLY)</t>
  </si>
  <si>
    <t>RIGHT HAND LOCKABLE TOOLBOX W/HOSE BASKET</t>
  </si>
  <si>
    <t>EW-NR-NA-2PL</t>
  </si>
  <si>
    <t>EW-NR-NA-3PL</t>
  </si>
  <si>
    <t>EW-NR-NA-4PL</t>
  </si>
  <si>
    <t>EW-NR-NA-5PL</t>
  </si>
  <si>
    <t>EFFECTIVE DATE: 01/01/2022</t>
  </si>
  <si>
    <t>FRT-104-001</t>
  </si>
  <si>
    <t>FRT-104-002</t>
  </si>
  <si>
    <t>FRT-104-003</t>
  </si>
  <si>
    <t>FRT-104-004</t>
  </si>
  <si>
    <t>FRT-104-005</t>
  </si>
  <si>
    <t>FRT-104-006</t>
  </si>
  <si>
    <t>FRT-104-007</t>
  </si>
  <si>
    <t>FRT-104-008</t>
  </si>
  <si>
    <t>FRT-104-009</t>
  </si>
  <si>
    <t>FRT-104-010</t>
  </si>
  <si>
    <t>FRT-104-011</t>
  </si>
  <si>
    <t>FRT-104-012</t>
  </si>
  <si>
    <t>FRT-104-013</t>
  </si>
  <si>
    <t>FRT-104-014</t>
  </si>
  <si>
    <t>FRT-104-015</t>
  </si>
  <si>
    <t>DISC-104-ADDL</t>
  </si>
  <si>
    <t xml:space="preserve">MODEL: BROOM BEAR </t>
  </si>
  <si>
    <t>BROOM BEAR DUAL</t>
  </si>
  <si>
    <r>
      <t xml:space="preserve">Conveyor squeege, variable height, right side dumping, </t>
    </r>
    <r>
      <rPr>
        <b/>
        <sz val="10"/>
        <rFont val="Arial"/>
        <family val="2"/>
      </rPr>
      <t>4.5 cu. yd. hopper</t>
    </r>
    <r>
      <rPr>
        <sz val="10"/>
        <rFont val="Arial"/>
        <family val="2"/>
      </rPr>
      <t>, with dual, hydraulically driven, trailing arm sidebrooms, sweeper is powder coated from powder coatings chart 2003/N with powder coated gray undercarriage and including the standard features listed below.</t>
    </r>
  </si>
  <si>
    <r>
      <t xml:space="preserve">Conveyor squeege, variable height, right side dumping, </t>
    </r>
    <r>
      <rPr>
        <b/>
        <sz val="10"/>
        <rFont val="Arial"/>
        <family val="2"/>
      </rPr>
      <t>5.4 cu. yd. hopper</t>
    </r>
    <r>
      <rPr>
        <sz val="10"/>
        <rFont val="Arial"/>
        <family val="2"/>
      </rPr>
      <t>, with dual, hydraulically driven, trailing arm sidebrooms, sweeper is powder coated from powder coatings chart 2003/N with powder coated gray undercarriage and including the standard features listed below.</t>
    </r>
  </si>
  <si>
    <t>BROOM BEAR DIESEL-HYBRID OPTION</t>
  </si>
  <si>
    <t>CHASSIS</t>
  </si>
  <si>
    <t xml:space="preserve"> FL M2 W/HEATED MIRRORS (LIMITED QTY) (USE WITH 4.5YD HOPPER)</t>
  </si>
  <si>
    <t xml:space="preserve"> FL M2 W/HEATED MIRRORS (LIMITED QTY)   (USE WITH 5.4 YD HOPPER)</t>
  </si>
  <si>
    <t xml:space="preserve">  IH  W/HEATED MIRRORS (LIMITED QTY)  (USE WITH 4.5YD HOPPER)</t>
  </si>
  <si>
    <t xml:space="preserve"> AUTOCAR CHASSIS </t>
  </si>
  <si>
    <t>CHASSIS MOUNTING CHARGE</t>
  </si>
  <si>
    <t xml:space="preserve"> M2 - CHASSIS ALTERATIONS (USE WITH 4.5 HOPPER)</t>
  </si>
  <si>
    <t xml:space="preserve"> M2 - CHASSIS ALTERATIONS (USE WITH 5.4  HOPPER)</t>
  </si>
  <si>
    <t>IH - CHASSIS ALTERATIONS</t>
  </si>
  <si>
    <t>AUTO CAR - CHASSIS ALTERATIONS</t>
  </si>
  <si>
    <t>CUSTOMER SUPPLIED CHASSIS ALTERATIONS</t>
  </si>
  <si>
    <t>CSC-HANDLING</t>
  </si>
  <si>
    <t>CUSTOMER SUPPLIED HANDLING CHARGE</t>
  </si>
  <si>
    <r>
      <t xml:space="preserve">NOTE: </t>
    </r>
    <r>
      <rPr>
        <sz val="10"/>
        <rFont val="Arial"/>
        <family val="2"/>
      </rPr>
      <t>Customer Supplied Cassis Requires Both The Chassis Alterations and the Handling Charge</t>
    </r>
    <r>
      <rPr>
        <b/>
        <sz val="10"/>
        <rFont val="Arial"/>
        <family val="2"/>
      </rPr>
      <t xml:space="preserve"> </t>
    </r>
  </si>
  <si>
    <r>
      <t>NOTE:</t>
    </r>
    <r>
      <rPr>
        <sz val="10"/>
        <rFont val="Arial"/>
        <family val="2"/>
      </rPr>
      <t xml:space="preserve"> A BODY includes the cost of Elgin standard white finish paint. It does not however, include the price of the chassis.  </t>
    </r>
  </si>
  <si>
    <r>
      <t>NOTE:</t>
    </r>
    <r>
      <rPr>
        <sz val="10"/>
        <rFont val="Arial"/>
        <family val="2"/>
      </rPr>
      <t xml:space="preserve">  The chassis being supplied by a customer or dealer </t>
    </r>
    <r>
      <rPr>
        <b/>
        <sz val="10"/>
        <rFont val="Arial"/>
        <family val="2"/>
      </rPr>
      <t xml:space="preserve">must </t>
    </r>
    <r>
      <rPr>
        <sz val="10"/>
        <rFont val="Arial"/>
        <family val="2"/>
      </rPr>
      <t>comply completely with all Elgin requirements or the chassis will be modified at dealer's expense.</t>
    </r>
  </si>
  <si>
    <r>
      <t xml:space="preserve">NOTE:  </t>
    </r>
    <r>
      <rPr>
        <sz val="10"/>
        <rFont val="Arial"/>
        <family val="2"/>
      </rPr>
      <t>For cost of sweeper mounted on any other chassis, consult factory.</t>
    </r>
  </si>
  <si>
    <r>
      <t xml:space="preserve">NOTE: </t>
    </r>
    <r>
      <rPr>
        <sz val="10"/>
        <rFont val="Arial"/>
        <family val="2"/>
      </rPr>
      <t>One year warranty on all Elgin supplied parts and labor.  Consult your Elgin dealer for full warranty details.</t>
    </r>
  </si>
  <si>
    <t xml:space="preserve">BROOM BEAR OPERATORS MANUAL  </t>
  </si>
  <si>
    <t xml:space="preserve">BROOM BEAR PARTS BOOK       </t>
  </si>
  <si>
    <t xml:space="preserve">16' 8" WATER FILL HOSE </t>
  </si>
  <si>
    <t>Broom side, 46 "steel vertical digger 4 or 5 segment</t>
  </si>
  <si>
    <t>Lights, automatic backup</t>
  </si>
  <si>
    <t>Broom side, air floating suspension with adjustable pin stops, air deploy</t>
  </si>
  <si>
    <t>Lights, combination tail/stop, separate amber signal</t>
  </si>
  <si>
    <t>Broom, main, 34" diameter, 60" wide prefab disposable</t>
  </si>
  <si>
    <t>Lights, flood light, one per broom (3)</t>
  </si>
  <si>
    <t>Camera, Rear with in-cab monitor</t>
  </si>
  <si>
    <t>Conveyor chain, hardened with polyurethane sprockets</t>
  </si>
  <si>
    <t>Mechanical mainbroom suspension</t>
  </si>
  <si>
    <t>Conveyor, 11 flight squeegee with rubber edging</t>
  </si>
  <si>
    <t>Rear broom cover and anti-carryover wrap</t>
  </si>
  <si>
    <t>Conveyor, lift independent from main broom</t>
  </si>
  <si>
    <t xml:space="preserve">Rear broom spray bar       </t>
  </si>
  <si>
    <t>Conveyor, three piece replaceable wear plates</t>
  </si>
  <si>
    <t>Rear right hand flood light</t>
  </si>
  <si>
    <t xml:space="preserve">Conveyor flush out system  </t>
  </si>
  <si>
    <t>Reflectors, set of 6</t>
  </si>
  <si>
    <t>Conveyor raise in reverse</t>
  </si>
  <si>
    <t>Sidebroom speed control, external to cab</t>
  </si>
  <si>
    <t xml:space="preserve">Conveyor stall alarm         </t>
  </si>
  <si>
    <t>Sweep resume /  raise in reverse</t>
  </si>
  <si>
    <t>Spring Assisted Dirt shoes, heavy duty single row carbide steel (rubber isolated)</t>
  </si>
  <si>
    <t>Tactile controls for all sweep functions</t>
  </si>
  <si>
    <t>Electric backup alarm</t>
  </si>
  <si>
    <t>Tool storage</t>
  </si>
  <si>
    <t>Hopper inspection door</t>
  </si>
  <si>
    <t xml:space="preserve">Water fill, anti-siphon  </t>
  </si>
  <si>
    <t>Hopper, 4.5 cu yd with window and skylight</t>
  </si>
  <si>
    <t>Water level indicator in-cab</t>
  </si>
  <si>
    <t>Hopper up indicator and beep</t>
  </si>
  <si>
    <t xml:space="preserve">Water Pump, electric diaphragm </t>
  </si>
  <si>
    <r>
      <t xml:space="preserve">Hopper, variable high dump, </t>
    </r>
    <r>
      <rPr>
        <b/>
        <sz val="10"/>
        <rFont val="Arial"/>
        <family val="2"/>
      </rPr>
      <t>11'2"</t>
    </r>
    <r>
      <rPr>
        <sz val="10"/>
        <rFont val="Arial"/>
        <family val="2"/>
      </rPr>
      <t>, 4.5 yard</t>
    </r>
  </si>
  <si>
    <t xml:space="preserve">Water tank, molded polyethylene, </t>
  </si>
  <si>
    <t>Hose, hydrant fill, 16'8" (5080 mm) with strainer and coupling</t>
  </si>
  <si>
    <t xml:space="preserve"> 360 gallon total nominal capacity  </t>
  </si>
  <si>
    <t xml:space="preserve">Hydraulic oil level gauge w/ external thermometer and in-cab level light </t>
  </si>
  <si>
    <t>Hydraulic system, load sensing with selectable transmission driven PTO pump</t>
  </si>
  <si>
    <t xml:space="preserve">        </t>
  </si>
  <si>
    <r>
      <t xml:space="preserve"> </t>
    </r>
    <r>
      <rPr>
        <b/>
        <sz val="11"/>
        <rFont val="Arial"/>
        <family val="2"/>
      </rPr>
      <t xml:space="preserve">-----ALARMS/INDICATORS----  </t>
    </r>
  </si>
  <si>
    <t>LATCHING ELEVATOR REVERSE AND ALARM</t>
  </si>
  <si>
    <t xml:space="preserve">HOPPER UP CONSTANT ALARM    </t>
  </si>
  <si>
    <t xml:space="preserve">HOPPER FULL INDICATOR        </t>
  </si>
  <si>
    <r>
      <t xml:space="preserve"> </t>
    </r>
    <r>
      <rPr>
        <b/>
        <sz val="11"/>
        <rFont val="Arial"/>
        <family val="2"/>
      </rPr>
      <t xml:space="preserve">-------AUTO LUBE----------  </t>
    </r>
  </si>
  <si>
    <t xml:space="preserve"> MIDWEST AUTO LUBE - SWEEPER ONLY    </t>
  </si>
  <si>
    <t xml:space="preserve">BROOM BEAR SERVICE MANUAL   </t>
  </si>
  <si>
    <t>-----------BROOMS---------</t>
  </si>
  <si>
    <t>DOUBLE WRAP MAINBROOM</t>
  </si>
  <si>
    <t>POLY/WIRE WAFER MAINBROOM</t>
  </si>
  <si>
    <t>STRIP MAINBROOM (URB)</t>
  </si>
  <si>
    <t>URB STRIP MAINBROOM W/CENTER SWEEP MANDREL</t>
  </si>
  <si>
    <t>ALUMINUM SIDEBROOM SEGMENTS - BLUE STEEL</t>
  </si>
  <si>
    <t xml:space="preserve">DEDUCT MAIN BROOM &amp; CORE </t>
  </si>
  <si>
    <t>HYDRAULIC FLOAT MAINBROOM SUSPENSION</t>
  </si>
  <si>
    <r>
      <t xml:space="preserve">HYDRAULIC SIDEBROOM WITH HYDRAULIC MAINBROOM SUSPENSION </t>
    </r>
    <r>
      <rPr>
        <b/>
        <sz val="11"/>
        <rFont val="Arial"/>
        <family val="2"/>
      </rPr>
      <t>(MUST SELECT HYDRAULIC MAINBROOM SUSPENSION OPTION)</t>
    </r>
  </si>
  <si>
    <r>
      <t xml:space="preserve">IN CAB HYDRAULIC FLOAT SIDEBROOMS                          
 </t>
    </r>
    <r>
      <rPr>
        <b/>
        <sz val="11"/>
        <rFont val="Arial"/>
        <family val="2"/>
      </rPr>
      <t>(NOT COMPATIBLE WITH HYDRAULIC MAINBROOM SUSPENSION)</t>
    </r>
  </si>
  <si>
    <t xml:space="preserve">-----------DECALS---------   </t>
  </si>
  <si>
    <t xml:space="preserve">RED DECALS - BROOM BEAR      </t>
  </si>
  <si>
    <t xml:space="preserve">WHITE DECALS - BROOM BEAR    </t>
  </si>
  <si>
    <t>SLOW MOVING VEHICLE SIGN</t>
  </si>
  <si>
    <t xml:space="preserve">--------GAUGES------------   </t>
  </si>
  <si>
    <t xml:space="preserve">BROOM HOUR METERS        </t>
  </si>
  <si>
    <t>HYDRAULIC OIL TEMP DISPLAY (IN CAB)</t>
  </si>
  <si>
    <t>----------HOPPER----------</t>
  </si>
  <si>
    <t xml:space="preserve">LIFELINER HOPPER SYSTEM W/WARRANTY    </t>
  </si>
  <si>
    <t xml:space="preserve"> STAINLESS STEEL HOPPER </t>
  </si>
  <si>
    <t xml:space="preserve">EXTENDED HOPPER DOOR </t>
  </si>
  <si>
    <t xml:space="preserve">--------LIGHTS------------   </t>
  </si>
  <si>
    <r>
      <rPr>
        <u/>
        <sz val="11"/>
        <rFont val="Arial"/>
        <family val="2"/>
      </rPr>
      <t>PACKAGE 1 :</t>
    </r>
    <r>
      <rPr>
        <sz val="11"/>
        <rFont val="Arial"/>
        <family val="2"/>
      </rPr>
      <t xml:space="preserve">
SINGLE REAR/SINGLE HOPPER BEACON; LED WITH GUARD</t>
    </r>
  </si>
  <si>
    <r>
      <rPr>
        <u/>
        <sz val="11"/>
        <rFont val="Arial"/>
        <family val="2"/>
      </rPr>
      <t xml:space="preserve">PACKAGE 2 : 
</t>
    </r>
    <r>
      <rPr>
        <sz val="11"/>
        <rFont val="Arial"/>
        <family val="2"/>
      </rPr>
      <t>DUAL REAR/SINGLE HOPPER BEACON; LED WITH GUARD</t>
    </r>
  </si>
  <si>
    <r>
      <rPr>
        <u/>
        <sz val="11"/>
        <rFont val="Arial"/>
        <family val="2"/>
      </rPr>
      <t xml:space="preserve">PACKAGE 3 :
</t>
    </r>
    <r>
      <rPr>
        <sz val="11"/>
        <rFont val="Arial"/>
        <family val="2"/>
      </rPr>
      <t>DUAL REAR/SINGLE HOPPER BEACON; 
LED WITH GUARD &amp; LED ARROWSTICK</t>
    </r>
  </si>
  <si>
    <r>
      <rPr>
        <u/>
        <sz val="11"/>
        <rFont val="Arial"/>
        <family val="2"/>
      </rPr>
      <t xml:space="preserve">PACKAGE 4 :
</t>
    </r>
    <r>
      <rPr>
        <sz val="11"/>
        <rFont val="Arial"/>
        <family val="2"/>
      </rPr>
      <t>SINGLE REAR/SINGLE HOPPER MOUNT AND GUARD - W/O BEACONS</t>
    </r>
  </si>
  <si>
    <r>
      <rPr>
        <u/>
        <sz val="11"/>
        <rFont val="Arial"/>
        <family val="2"/>
      </rPr>
      <t>PACKAGE 5 :</t>
    </r>
    <r>
      <rPr>
        <sz val="11"/>
        <rFont val="Arial"/>
        <family val="2"/>
      </rPr>
      <t xml:space="preserve">
DUAL REAR/SINGLE HOPPER MOUNT AND GUARD - W/O BEACONS</t>
    </r>
  </si>
  <si>
    <t xml:space="preserve">LED STOP/TAIL/TURN/REAR ID/CLEARANCE LIGHTS </t>
  </si>
  <si>
    <t>REAR MOUNTED LED ARROWSTICK</t>
  </si>
  <si>
    <t>(2) REAR LOW MOUNTED OVAL AMBER LED FLASHERS</t>
  </si>
  <si>
    <t>(2) REAR HIGH MOUNTED OVAL AMBER LED FLASHERS</t>
  </si>
  <si>
    <t>ARROWBOARD - REAR</t>
  </si>
  <si>
    <t xml:space="preserve">---------PAINT------------     </t>
  </si>
  <si>
    <t>PAINT SWEEPER STANDARD WHITE</t>
  </si>
  <si>
    <t>PAINT SWEEPER YELLOW RAL 1003</t>
  </si>
  <si>
    <t>PAINT SWEEPER YELLOW RAL 1007</t>
  </si>
  <si>
    <t>PAINT SWEEPER YELLOW RAL 1018</t>
  </si>
  <si>
    <t>PAINT SWEEPER YELLOW  RAL 1023</t>
  </si>
  <si>
    <t xml:space="preserve">PAINT SWEEPER YELLOW RAL 1037 </t>
  </si>
  <si>
    <t>PAINT SWEEPER ORANGE RAL 2008</t>
  </si>
  <si>
    <t>PAINT SWEEPER ORANGE RAL 2009</t>
  </si>
  <si>
    <t>PAINT SWEEPER GREEN RAL 6018</t>
  </si>
  <si>
    <t xml:space="preserve">PAINT SWEEPER OTHER RAL THAN ABOVE </t>
  </si>
  <si>
    <t xml:space="preserve">PAINT SWEEPER OTHER THAN ABOVE </t>
  </si>
  <si>
    <r>
      <t xml:space="preserve"> </t>
    </r>
    <r>
      <rPr>
        <b/>
        <sz val="11"/>
        <rFont val="Arial"/>
        <family val="2"/>
      </rPr>
      <t xml:space="preserve">-------PM10 OPTIONS------- </t>
    </r>
  </si>
  <si>
    <t xml:space="preserve"> PM10 COMPLIANT (RULE 1186) </t>
  </si>
  <si>
    <t xml:space="preserve"> ---------SAFETY-----------  </t>
  </si>
  <si>
    <t xml:space="preserve"> ------SWEEPER OPTIONS-----  </t>
  </si>
  <si>
    <t xml:space="preserve"> LEFT HAND SIDEBROOM TILT        </t>
  </si>
  <si>
    <t xml:space="preserve"> RIGHT HAND SIDEBROOM TILT        </t>
  </si>
  <si>
    <t xml:space="preserve"> LEFT HAND SIDEBROOM TILT  W/INDICATOR      </t>
  </si>
  <si>
    <t xml:space="preserve"> RIGHT HAND SIDEBROOM TILT  W/INDICATOR</t>
  </si>
  <si>
    <t xml:space="preserve">RUBBER MOUNTED CARBIDE DRAG SHOES TWO-ROW  (ILO STD)   </t>
  </si>
  <si>
    <t>RUBBER DRAG-SHOES (ILO STD)</t>
  </si>
  <si>
    <t>BORON DRAG-SHOES (ILO STD)</t>
  </si>
  <si>
    <r>
      <t xml:space="preserve">IN-CAB VARIABLE SPEED AND REVERSING BROOM CONTROL
</t>
    </r>
    <r>
      <rPr>
        <b/>
        <sz val="11"/>
        <rFont val="Arial"/>
        <family val="2"/>
      </rPr>
      <t>(ONLY COMPATIBLE WITH PM-10 OPTION)</t>
    </r>
  </si>
  <si>
    <t>VARIABLE SPEED CONVEYOR</t>
  </si>
  <si>
    <t>VARIABLE SPEED CONVEYOR &amp; IN CAB VARIABLE SPEED &amp; REVERSE CONTROL SIDEBROOMS</t>
  </si>
  <si>
    <t>HEAVY DUTY LOWER ROLLER</t>
  </si>
  <si>
    <t>RUBBER BELT CONVEYOR (ILO STANDARD SQUEEGEE)</t>
  </si>
  <si>
    <t>-----TOOLS/TOOLBOXES------</t>
  </si>
  <si>
    <t>TOOL KIT</t>
  </si>
  <si>
    <t>TOOL BOX W/TOOLS</t>
  </si>
  <si>
    <t xml:space="preserve"> --------WATER SYSTEM------ </t>
  </si>
  <si>
    <t xml:space="preserve"> 25' WATER FILL HOSE (ILO 16' 8")        </t>
  </si>
  <si>
    <t>AIR PURGE FOR WATER SYSTEM</t>
  </si>
  <si>
    <r>
      <t xml:space="preserve">WATER SIDEBROOM FUNCTION CONTROL (ILO MANUAL)
</t>
    </r>
    <r>
      <rPr>
        <b/>
        <sz val="11"/>
        <rFont val="Arial"/>
        <family val="2"/>
      </rPr>
      <t xml:space="preserve"> (USE WITHOUT EXTENDED SIDEBROOM REACH)</t>
    </r>
  </si>
  <si>
    <r>
      <t>WATER SIDEBROOM FUNCTION CONTROL (ILO MANUAL)</t>
    </r>
    <r>
      <rPr>
        <b/>
        <sz val="11"/>
        <rFont val="Arial"/>
        <family val="2"/>
      </rPr>
      <t xml:space="preserve"> 
(USE WITH EXTENEDED SIDEBROOM REACH)</t>
    </r>
  </si>
  <si>
    <r>
      <t xml:space="preserve"> </t>
    </r>
    <r>
      <rPr>
        <b/>
        <sz val="11"/>
        <rFont val="Arial"/>
        <family val="2"/>
      </rPr>
      <t xml:space="preserve">---M2 CHASSIS OPTIONS-----  </t>
    </r>
  </si>
  <si>
    <t xml:space="preserve"> AM/FM/CD RADIO           </t>
  </si>
  <si>
    <t xml:space="preserve">FENDER MOUNTED MIRROR-LEFT HAND       </t>
  </si>
  <si>
    <t xml:space="preserve">12" CONVEX MIRRORS (IL0 STD 8")      </t>
  </si>
  <si>
    <t xml:space="preserve">SPARE CHASSIS KEY           </t>
  </si>
  <si>
    <t xml:space="preserve">IN CAB AIR FILTER RESTRICTION INDICATOR     </t>
  </si>
  <si>
    <t>(2) AIR CLOTH HI-BACK</t>
  </si>
  <si>
    <t>(1) AIR CLOTH HI-BACK SEAT</t>
  </si>
  <si>
    <t xml:space="preserve">SPARE TIRE &amp; WHEEL, BALANCED  </t>
  </si>
  <si>
    <t>SINGLE ARM REST - VINYL</t>
  </si>
  <si>
    <t>DUAL ARM REST - VINYL</t>
  </si>
  <si>
    <t>SINGLE ARM REST - CLOTH</t>
  </si>
  <si>
    <t>DUAL ARM REST - CLOTH</t>
  </si>
  <si>
    <t xml:space="preserve">DAYTIME RUNNING LIGHTS  </t>
  </si>
  <si>
    <t>DUAL AIR HORNS</t>
  </si>
  <si>
    <t xml:space="preserve"> MIDWEST AUTOLUBE - SWEEPER/TRUCK    </t>
  </si>
  <si>
    <t xml:space="preserve"> 2 1/2 LB. FIRE EXTINGUISHER</t>
  </si>
  <si>
    <t xml:space="preserve"> 5 LB. FIRE EXTINGUISHER</t>
  </si>
  <si>
    <t>FULL WIDTH FRONT SPRAY BAR</t>
  </si>
  <si>
    <t>CAB STANDARD WHITE</t>
  </si>
  <si>
    <t xml:space="preserve">M2 (IN STOCK) CAB SPECIAL COLOR         </t>
  </si>
  <si>
    <t>(2) FRONT CAMERAS (1) REAR CAMERA</t>
  </si>
  <si>
    <r>
      <t>EXTENDED REACH RIGHT HAND SIDEBROOM 
(</t>
    </r>
    <r>
      <rPr>
        <b/>
        <sz val="11"/>
        <rFont val="Arial"/>
        <family val="2"/>
      </rPr>
      <t>MUST SELECT IN CAB HYDRAULIC FLOAT SIDEBROOMS</t>
    </r>
    <r>
      <rPr>
        <sz val="11"/>
        <rFont val="Arial"/>
        <family val="2"/>
      </rPr>
      <t xml:space="preserve">) </t>
    </r>
  </si>
  <si>
    <r>
      <t>EXTENDED REACH RIGHT AND LEFT HAND SIDEBROOMS 
(</t>
    </r>
    <r>
      <rPr>
        <b/>
        <sz val="11"/>
        <rFont val="Arial"/>
        <family val="2"/>
      </rPr>
      <t>MUST SELECT IN CAB HYDRAULIC FLOAT SIDEBROOMS)</t>
    </r>
  </si>
  <si>
    <t>-----NAVISTAR CHASSIS OPTIONS-----</t>
  </si>
  <si>
    <t>NAV CAB PAINTED SPECIAL COLOR</t>
  </si>
  <si>
    <t>LEFT HAND FENDER MOUNTED MIRROR</t>
  </si>
  <si>
    <t>5 LB. FIRE EXTINGUISHER</t>
  </si>
  <si>
    <t xml:space="preserve">EXTRA KEY </t>
  </si>
  <si>
    <t>(2) ELECTRIC &amp; (1) AIR HORN</t>
  </si>
  <si>
    <t>(1) ELECTRIC HORN</t>
  </si>
  <si>
    <t>-----FREIGHT RATES-----</t>
  </si>
  <si>
    <t>FRT-118-001</t>
  </si>
  <si>
    <t>SELF SHIPPING DOCK CHARGE</t>
  </si>
  <si>
    <t>FRT-118-002</t>
  </si>
  <si>
    <t>FREIGHT-IL,WI,IA,IN,MI,MN,KY</t>
  </si>
  <si>
    <t>FRT-118-003</t>
  </si>
  <si>
    <t>FREIGHT-TN,WV,PA,NY</t>
  </si>
  <si>
    <t>FRT-118-004</t>
  </si>
  <si>
    <t>FREIGHT-NH,VT,ME</t>
  </si>
  <si>
    <t>FRT-118-005</t>
  </si>
  <si>
    <t>FREIGHT-NEW YORK CITY</t>
  </si>
  <si>
    <t>FRT-118-006</t>
  </si>
  <si>
    <t>FREIGHT-ND,SD,NE,OK,KS,AR,AL,MO</t>
  </si>
  <si>
    <t>FRT-118-007</t>
  </si>
  <si>
    <t>FREIGHT-AZ,UT</t>
  </si>
  <si>
    <t>FRT-118-008</t>
  </si>
  <si>
    <t>FREIGHT-CA,NV,ID,OR,WA</t>
  </si>
  <si>
    <t>FRT-118-009</t>
  </si>
  <si>
    <t>FREIGHT-CHICAGO/MILWAUKEE</t>
  </si>
  <si>
    <t>FRT-118-010</t>
  </si>
  <si>
    <t>FREIGHT - FL,LA,TX,NM,CO,WY,MT</t>
  </si>
  <si>
    <t>FRT-118-011</t>
  </si>
  <si>
    <t>FREIGHT- OH,ST.LOUIS METRO</t>
  </si>
  <si>
    <t>FRT-118-012</t>
  </si>
  <si>
    <t>FREIGHT- MS,GA,SC,NC,VA,MD</t>
  </si>
  <si>
    <t>FRT-118-013</t>
  </si>
  <si>
    <t>FREIGHT - RI,DE,CT,NJ,MA</t>
  </si>
  <si>
    <t>FRT-118-014</t>
  </si>
  <si>
    <t>FREIGHT - LAREDO, TX</t>
  </si>
  <si>
    <t>FRT-118-015</t>
  </si>
  <si>
    <t>SPECIALIZED TRANSPORT EQUIPMENT</t>
  </si>
  <si>
    <t xml:space="preserve"> </t>
  </si>
  <si>
    <t xml:space="preserve"> ---------WARRANTY---------  </t>
  </si>
  <si>
    <t>EW-ME-NA-2PL</t>
  </si>
  <si>
    <r>
      <t>BROOM BEAR 2</t>
    </r>
    <r>
      <rPr>
        <vertAlign val="superscript"/>
        <sz val="11"/>
        <rFont val="Arial"/>
        <family val="2"/>
      </rPr>
      <t>ND</t>
    </r>
    <r>
      <rPr>
        <sz val="11"/>
        <rFont val="Arial"/>
        <family val="2"/>
      </rPr>
      <t xml:space="preserve"> YEAR PARTS/LABOR</t>
    </r>
  </si>
  <si>
    <t>EW-ME-NA-3PL</t>
  </si>
  <si>
    <r>
      <t>BROOM BEAR 3</t>
    </r>
    <r>
      <rPr>
        <vertAlign val="superscript"/>
        <sz val="11"/>
        <rFont val="Arial"/>
        <family val="2"/>
      </rPr>
      <t>RD</t>
    </r>
    <r>
      <rPr>
        <sz val="11"/>
        <rFont val="Arial"/>
        <family val="2"/>
      </rPr>
      <t xml:space="preserve"> YEAR PARTS/LABOR</t>
    </r>
  </si>
  <si>
    <t>EW-ME-NA-4PL</t>
  </si>
  <si>
    <r>
      <t>BROOM BEAR 4</t>
    </r>
    <r>
      <rPr>
        <vertAlign val="superscript"/>
        <sz val="11"/>
        <rFont val="Arial"/>
        <family val="2"/>
      </rPr>
      <t>TH</t>
    </r>
    <r>
      <rPr>
        <sz val="11"/>
        <rFont val="Arial"/>
        <family val="2"/>
      </rPr>
      <t xml:space="preserve"> YEAR PARTS/LABOR</t>
    </r>
  </si>
  <si>
    <t>EW-ME-NA-5PL</t>
  </si>
  <si>
    <r>
      <t>BROOM BEAR 5</t>
    </r>
    <r>
      <rPr>
        <vertAlign val="superscript"/>
        <sz val="11"/>
        <rFont val="Arial"/>
        <family val="2"/>
      </rPr>
      <t>TH</t>
    </r>
    <r>
      <rPr>
        <sz val="11"/>
        <rFont val="Arial"/>
        <family val="2"/>
      </rPr>
      <t xml:space="preserve"> YEAR PARTS/LABOR</t>
    </r>
  </si>
  <si>
    <t>DISC-118-ADDL</t>
  </si>
  <si>
    <t>DISC-118-PROMO</t>
  </si>
  <si>
    <t>SPECIAL RFQ OPTIONS OR OTHER DESCRIPTIONS</t>
  </si>
  <si>
    <t>Part Number</t>
  </si>
  <si>
    <t>Elgin RegenX</t>
  </si>
  <si>
    <t>EXTENDED PRICE</t>
  </si>
  <si>
    <r>
      <rPr>
        <sz val="10"/>
        <rFont val="Arial"/>
        <family val="2"/>
      </rPr>
      <t>Tier 4F emissions, John Deere 4045 turbocharged diesel engine, 8 cu. yard tilting hopper w/ 50 degree dump angle, right and left side brooms, sweeper powdercoated from powder coatings chart 2003/N with powder
coated gray undercarriage and includes the standard features listed below</t>
    </r>
  </si>
  <si>
    <t>Alts-Freightliner M2 Chassis 33K GVWR</t>
  </si>
  <si>
    <t>Contact Inside Sales</t>
  </si>
  <si>
    <t>Alts-Freightliner M2 Chassis 33K GVWR 26K GVWR</t>
  </si>
  <si>
    <t>Freightliner M2 Chassis  106  WB=176  33K GVWR</t>
  </si>
  <si>
    <t>Freightliner M2 Chassis  106  WB=176  26K GVWR</t>
  </si>
  <si>
    <t>Customer Supplied Chassis Handling Charge</t>
  </si>
  <si>
    <t>Standard Features</t>
  </si>
  <si>
    <t>Description</t>
  </si>
  <si>
    <t>Parts Manual</t>
  </si>
  <si>
    <t>Operators Manual</t>
  </si>
  <si>
    <t>John Deere Operators Manual</t>
  </si>
  <si>
    <t>John Deere Parts</t>
  </si>
  <si>
    <t>Broom measurement ruler</t>
  </si>
  <si>
    <t>16' 8" Water fill hose</t>
  </si>
  <si>
    <t>Machine delivery packet</t>
  </si>
  <si>
    <t>Elgin safety manual</t>
  </si>
  <si>
    <t>Auto Shutdown, Aux. Engine:  low oil pressure, high coolant temp, fuel temp,
intake manifold air temp, water-in-fuel, very high soot loading.</t>
  </si>
  <si>
    <t>Backup Alarm, electric</t>
  </si>
  <si>
    <t>Brooms, hydraulic rotation</t>
  </si>
  <si>
    <t>Brooms, Dual</t>
  </si>
  <si>
    <t>Camera, rear mounted</t>
  </si>
  <si>
    <t>Console, w/rocker switches for all sweep functions</t>
  </si>
  <si>
    <r>
      <rPr>
        <sz val="10"/>
        <rFont val="Arial"/>
        <family val="2"/>
      </rPr>
      <t>Full gauge package including tachometer, engine hour meter, oil pressure indicator and coolant temperature.  Engine speed control, side broom down pressure controls and automotive style blade fuses. Standard indicators for full load, screen down, and hydraulic oil level indicator lamps.
Optional indicator lamps for hopper up, door open, hydraulic oil temp.</t>
    </r>
  </si>
  <si>
    <t>Sweep resume/sweep transport/reverse pick-up</t>
  </si>
  <si>
    <t>Fuel Water Separator on Aux Engine</t>
  </si>
  <si>
    <t>Hopper rear door, hydraulically opened/closed and locked/unlocked w/ external manual controls</t>
  </si>
  <si>
    <t>Hose, hydrant fill, 16'8" (5080 mm) with coupling</t>
  </si>
  <si>
    <t>LED Clearance Lights</t>
  </si>
  <si>
    <t>Lights; rear clearance and rear identification</t>
  </si>
  <si>
    <t>Right hand 8" convex mirror</t>
  </si>
  <si>
    <t>Pick-Up head camera</t>
  </si>
  <si>
    <r>
      <rPr>
        <sz val="10"/>
        <rFont val="Arial"/>
        <family val="2"/>
      </rPr>
      <t>Pick-up head, hydraulically operated, 14” (355 mm) outside diameter pressure hose, 13” (324mm)
inside diameter suction hose with quick disconnect on suctions side</t>
    </r>
  </si>
  <si>
    <r>
      <rPr>
        <sz val="10"/>
        <rFont val="Arial"/>
        <family val="2"/>
      </rPr>
      <t>Water system; one (1) rocker switch with HI / LOW setting, Spray nozzles: three (3) in the suction,
nozzle, three (3) at each side broom</t>
    </r>
  </si>
  <si>
    <t>Side Broom Outer Position Stop</t>
  </si>
  <si>
    <t>Hydraulic Oil Cooler</t>
  </si>
  <si>
    <t>Vacuum enhancer, cable-controlled in cab, 5 settings</t>
  </si>
  <si>
    <t>Water tank, molded polyethylene, 250 gallons</t>
  </si>
  <si>
    <t>Water pre-filter, hydrant fill hose</t>
  </si>
  <si>
    <r>
      <rPr>
        <sz val="10"/>
        <rFont val="Arial"/>
        <family val="2"/>
      </rPr>
      <t>FUNCTIONAL CONTROL OF WATER SYSTEM  dispenses water with the use of the sweeper
function rocker switch.  Water to pickup head on when water is turned on, water to side brooms on when brooms are deployed.</t>
    </r>
  </si>
  <si>
    <t>ANTI SIPHON 2-1/2" AIR GAP</t>
  </si>
  <si>
    <t>Bolt-on 2 ply rubber fan housing liner</t>
  </si>
  <si>
    <t>Optional Features</t>
  </si>
  <si>
    <t>JOHN DEERE SERVICE MANUAL</t>
  </si>
  <si>
    <t>REGENX SERVICE MANUAL</t>
  </si>
  <si>
    <t>IN-CAB RIGHT HAND GUTTER BROOM TILT - NO DISPLAY</t>
  </si>
  <si>
    <t>IN-CAB LEFT HAND GUTTER BROOM TILT - NO DISPLAY</t>
  </si>
  <si>
    <r>
      <rPr>
        <sz val="10"/>
        <rFont val="Arial"/>
        <family val="2"/>
      </rPr>
      <t>***DUAL SIDE BROOM SCRUBBING POSITION provides additional switch on console to allow the
side brooms to sweep inboard in front of the pickup head in the scrubbing position.</t>
    </r>
  </si>
  <si>
    <t>BROOM HOURS</t>
  </si>
  <si>
    <t>***IN-CAB HOPPER DUMP</t>
  </si>
  <si>
    <t>HYDRAULIC OIL LEVEL GAUGE W/THERMOMETER (not in cab)</t>
  </si>
  <si>
    <t>HYDRAULIC OIL TEMPERATURE SHUTDOWN W/INDICATOR</t>
  </si>
  <si>
    <t>RIGHT HAND INSPECTION DOOR</t>
  </si>
  <si>
    <t>STAINLESS STEEL RIGHT HAND INSPECTION DOOR</t>
  </si>
  <si>
    <t>6" HOPPER DRAIN</t>
  </si>
  <si>
    <t>STAINLESS STEEL HOPPER SCREENS</t>
  </si>
  <si>
    <t>STAINLESS STEEL HOPPER DOOR WITH HOPPER DELUGE</t>
  </si>
  <si>
    <t>STAINLESS STEEL- HOPPER W/WARRANTY</t>
  </si>
  <si>
    <t>STAINLESS STEEL- HOPPER W/W" HOPPER DRAIN /WARRANTY</t>
  </si>
  <si>
    <t>PAINT SWEEPER YELLOW RAL 1037</t>
  </si>
  <si>
    <t>PAINT SWEEPER TRAFFIC RED RAL 3020</t>
  </si>
  <si>
    <t>PAINT SWEEPER OTHER RAL THAN ABOVE</t>
  </si>
  <si>
    <t>HYDRAULIC JACK, 5 TON</t>
  </si>
  <si>
    <t>TRIANGLE REFLECTOR FLARES (3)</t>
  </si>
  <si>
    <t>TURBO II PRECLEANER</t>
  </si>
  <si>
    <t>ADDITIONAL IGNITION KEY - AUX ENGINE</t>
  </si>
  <si>
    <r>
      <rPr>
        <sz val="10"/>
        <rFont val="Arial"/>
        <family val="2"/>
      </rPr>
      <t xml:space="preserve">AUXILIARY HYDRAULIC PUMP </t>
    </r>
    <r>
      <rPr>
        <b/>
        <sz val="10"/>
        <rFont val="Arial"/>
        <family val="2"/>
      </rPr>
      <t xml:space="preserve">USE WITHOUT </t>
    </r>
    <r>
      <rPr>
        <sz val="10"/>
        <rFont val="Arial"/>
        <family val="2"/>
      </rPr>
      <t>IN-CAB HOPPER DUMP</t>
    </r>
  </si>
  <si>
    <r>
      <rPr>
        <sz val="10"/>
        <rFont val="Arial"/>
        <family val="2"/>
      </rPr>
      <t xml:space="preserve">AUXILIARY HYDRAULIC PUMP USE </t>
    </r>
    <r>
      <rPr>
        <b/>
        <sz val="10"/>
        <rFont val="Arial"/>
        <family val="2"/>
      </rPr>
      <t xml:space="preserve">WITH </t>
    </r>
    <r>
      <rPr>
        <sz val="10"/>
        <rFont val="Arial"/>
        <family val="2"/>
      </rPr>
      <t>IN-CAB HOPPER DUMP</t>
    </r>
  </si>
  <si>
    <t>HYDRANT WRENCH</t>
  </si>
  <si>
    <t>LEFT HAND TOOLBOX</t>
  </si>
  <si>
    <t>RIGHT HAND TOOLBOX</t>
  </si>
  <si>
    <t>25' WATER FILL HOSE (ILO 16' 8")</t>
  </si>
  <si>
    <t>QUICK DISCONNECT WATER FILL</t>
  </si>
  <si>
    <t>HOPPER DELUGE</t>
  </si>
  <si>
    <t>PM-10 WATER SYSTEM</t>
  </si>
  <si>
    <t>PM-10 WATER SYSTEM (USE WITH SS HOPPER)</t>
  </si>
  <si>
    <t>CENTERBROOM</t>
  </si>
  <si>
    <t>VARIABLE SPEED (HIGH/LOW)  - DUAL SIDEBROOMS</t>
  </si>
  <si>
    <t>VARIABLE SPEED  -(HIGH/LOW) DUAL SIDEBROOMS FOR USE WITH AUX PUMP</t>
  </si>
  <si>
    <t>HYDRAULIC WANDERING HOSE</t>
  </si>
  <si>
    <t xml:space="preserve">WANDERING HOSE 4 FOOT EXTENSION </t>
  </si>
  <si>
    <t>WANDERING HOSE 4 FOOT EXTENSION  QTY 2</t>
  </si>
  <si>
    <t>HIGH PRESSURE WASHDOWN</t>
  </si>
  <si>
    <t>IDLE DOWN NO WATER</t>
  </si>
  <si>
    <t>Lighting Options</t>
  </si>
  <si>
    <t>LED BEACON FRONT AND REAR AND LED ARROWSTICK</t>
  </si>
  <si>
    <t>LED BEACON FRONT AND REAR</t>
  </si>
  <si>
    <t>LED ARROWSTICK</t>
  </si>
  <si>
    <t>2 REAR LED BEACON &amp; FRONT BEACON</t>
  </si>
  <si>
    <t>2 REAR LED BEACON &amp; ARROWSTICK &amp; FRONT BEACON</t>
  </si>
  <si>
    <t>LED/STOP/TURN/TAIL LIGHTS</t>
  </si>
  <si>
    <t>LED SIDE BROOM LIGHTS</t>
  </si>
  <si>
    <t>WIRE MOUNT FRONT/REAR WITH GUARD</t>
  </si>
  <si>
    <t>WIRE MOUNT FRONT/REAR LED ARROWSTICK</t>
  </si>
  <si>
    <t>WIRE MOUNT 2 REAR LED BEACON AND FRONT BEACON</t>
  </si>
  <si>
    <t>WIRE MOUNT 2 REAR LED BEACON &amp; FRONT BEACON &amp; ARROWSTICK</t>
  </si>
  <si>
    <t>SB &amp; RR FLOOD LIGHTS</t>
  </si>
  <si>
    <r>
      <rPr>
        <b/>
        <sz val="10"/>
        <rFont val="Arial"/>
        <family val="2"/>
      </rPr>
      <t>Chassis Options (*Some optional features are standard on other Elgin offerings)</t>
    </r>
  </si>
  <si>
    <t>M2 PARTS BOOK</t>
  </si>
  <si>
    <t>M2 OPERATOR BOOK</t>
  </si>
  <si>
    <t>M2 SERVICE MANUAL</t>
  </si>
  <si>
    <t>CAB PAINT</t>
  </si>
  <si>
    <t>PAINT TRUCK RIMS</t>
  </si>
  <si>
    <t>12" CONVEX MIRRORS</t>
  </si>
  <si>
    <t>EXTRA KEY - M2 CHASSIS</t>
  </si>
  <si>
    <t>(2) BOSTROM 905 VINYL MID-BACK</t>
  </si>
  <si>
    <t>(1) BOSTROM 905 VINYL MID-BACK</t>
  </si>
  <si>
    <t>(2) BOSTROM AIR 905 CLOTH HI-BACK*</t>
  </si>
  <si>
    <t>SPARE TIRE &amp; WHEEL , BALANCED</t>
  </si>
  <si>
    <r>
      <rPr>
        <sz val="10"/>
        <rFont val="Arial"/>
        <family val="2"/>
      </rPr>
      <t xml:space="preserve">SINGLE ARM REST - VINYL </t>
    </r>
    <r>
      <rPr>
        <b/>
        <sz val="10"/>
        <rFont val="Arial"/>
        <family val="2"/>
      </rPr>
      <t>(ONLY W/AIR RIDE SEATS)</t>
    </r>
  </si>
  <si>
    <r>
      <rPr>
        <sz val="10"/>
        <rFont val="Arial"/>
        <family val="2"/>
      </rPr>
      <t xml:space="preserve">DUAL ARM REST - VINYL </t>
    </r>
    <r>
      <rPr>
        <b/>
        <sz val="10"/>
        <rFont val="Arial"/>
        <family val="2"/>
      </rPr>
      <t>(ONLY W/AIR RIDE SEATS)</t>
    </r>
  </si>
  <si>
    <r>
      <rPr>
        <sz val="10"/>
        <rFont val="Arial"/>
        <family val="2"/>
      </rPr>
      <t xml:space="preserve">SINGLE ARM REST - CLOTH </t>
    </r>
    <r>
      <rPr>
        <b/>
        <sz val="10"/>
        <rFont val="Arial"/>
        <family val="2"/>
      </rPr>
      <t>(ONLY W/AIR RIDE SEATS)</t>
    </r>
  </si>
  <si>
    <r>
      <rPr>
        <sz val="10"/>
        <rFont val="Arial"/>
        <family val="2"/>
      </rPr>
      <t xml:space="preserve">DUAL ARM REST - CLOTH </t>
    </r>
    <r>
      <rPr>
        <b/>
        <sz val="10"/>
        <rFont val="Arial"/>
        <family val="2"/>
      </rPr>
      <t>(ONLY W/AIR RIDE SEATS)</t>
    </r>
  </si>
  <si>
    <t>AIR RESTRICTOR GAUGE - LIGHT IN CAB</t>
  </si>
  <si>
    <t>FRONT SPRAY BAR</t>
  </si>
  <si>
    <t>2 1/2 LB. FIRE EXTINGUISHER</t>
  </si>
  <si>
    <t>BATTERY DISCONNECT SWITCH (Chassis)</t>
  </si>
  <si>
    <t>FRONT SPRAY BAR PM-10</t>
  </si>
  <si>
    <t>CHASSIS AUTO LUBE</t>
  </si>
  <si>
    <t>AIR FILTER CAB LT</t>
  </si>
  <si>
    <t>DUAL TILT STEERING COLUMNS*</t>
  </si>
  <si>
    <t>POWER LOCKS &amp; WINDOWS*</t>
  </si>
  <si>
    <t>WARRANTY</t>
  </si>
  <si>
    <t>EW-AIR-NA-2PL</t>
  </si>
  <si>
    <t>REGENX 2ND YEAR PARTS/LABOR</t>
  </si>
  <si>
    <t>EW-AIR-NA-3PL</t>
  </si>
  <si>
    <t>REGENX 3RD YEAR PARTS/LABOR</t>
  </si>
  <si>
    <t>EW-AIR-NA-4PL</t>
  </si>
  <si>
    <t>REGENX 4TH YEAR PARTS/LABOR</t>
  </si>
  <si>
    <t>EW-AIR-NA-5PL</t>
  </si>
  <si>
    <t>REGENX 5TH YEAR PARTS/LABOR</t>
  </si>
  <si>
    <t>FREIGHT RATES - EFFECTIVITY DATE:  01/01/2022</t>
  </si>
  <si>
    <t xml:space="preserve">SUBTOTAL </t>
  </si>
  <si>
    <t>FACTORY-DISCOUNT</t>
  </si>
  <si>
    <t>TOTAL</t>
  </si>
  <si>
    <t xml:space="preserve">GRAND TOTAL </t>
  </si>
  <si>
    <t/>
  </si>
  <si>
    <t>DISC-111-PROMO</t>
  </si>
  <si>
    <t>DISC-111-ADDL</t>
  </si>
  <si>
    <t>FRT-111-015</t>
  </si>
  <si>
    <t>FRT-111-014</t>
  </si>
  <si>
    <t>FRT-111-013</t>
  </si>
  <si>
    <t>FRT-111-012</t>
  </si>
  <si>
    <t>FRT-111-011</t>
  </si>
  <si>
    <t>FRT-111-010</t>
  </si>
  <si>
    <t>FRT-111-009</t>
  </si>
  <si>
    <t>FRT-111-008</t>
  </si>
  <si>
    <t>FRT-111-007</t>
  </si>
  <si>
    <t>FRT-111-006</t>
  </si>
  <si>
    <t>FRT-111-005</t>
  </si>
  <si>
    <t>FRT-111-004</t>
  </si>
  <si>
    <t>FRT-111-003</t>
  </si>
  <si>
    <t>FRT-111-002</t>
  </si>
  <si>
    <t>FRT-111-001</t>
  </si>
  <si>
    <t>------FREIGHT RATES------</t>
  </si>
  <si>
    <r>
      <t>EAGLE 5</t>
    </r>
    <r>
      <rPr>
        <vertAlign val="superscript"/>
        <sz val="11"/>
        <rFont val="Arial"/>
        <family val="2"/>
      </rPr>
      <t>TH</t>
    </r>
    <r>
      <rPr>
        <sz val="11"/>
        <rFont val="Arial"/>
        <family val="2"/>
      </rPr>
      <t xml:space="preserve"> YEAR PARTS/LABOR</t>
    </r>
  </si>
  <si>
    <r>
      <t>EAGLE 4</t>
    </r>
    <r>
      <rPr>
        <vertAlign val="superscript"/>
        <sz val="11"/>
        <rFont val="Arial"/>
        <family val="2"/>
      </rPr>
      <t>TH</t>
    </r>
    <r>
      <rPr>
        <sz val="11"/>
        <rFont val="Arial"/>
        <family val="2"/>
      </rPr>
      <t xml:space="preserve"> YEAR PARTS/LABOR</t>
    </r>
  </si>
  <si>
    <r>
      <t>EAGLE 3</t>
    </r>
    <r>
      <rPr>
        <vertAlign val="superscript"/>
        <sz val="11"/>
        <rFont val="Arial"/>
        <family val="2"/>
      </rPr>
      <t>RD</t>
    </r>
    <r>
      <rPr>
        <sz val="11"/>
        <rFont val="Arial"/>
        <family val="2"/>
      </rPr>
      <t xml:space="preserve"> YEAR PARTS/LABOR</t>
    </r>
  </si>
  <si>
    <r>
      <t>EAGLE 2</t>
    </r>
    <r>
      <rPr>
        <vertAlign val="superscript"/>
        <sz val="11"/>
        <rFont val="Arial"/>
        <family val="2"/>
      </rPr>
      <t>ND</t>
    </r>
    <r>
      <rPr>
        <sz val="11"/>
        <rFont val="Arial"/>
        <family val="2"/>
      </rPr>
      <t xml:space="preserve"> YEAR PARTS/LABOR</t>
    </r>
  </si>
  <si>
    <t>---------WARRANTY---------</t>
  </si>
  <si>
    <t>AM/FM/CD RADIO</t>
  </si>
  <si>
    <t>NATIONAL AIR RIDE SEAT - DRIVER SIDE - 
CLOTH W/ARM REST</t>
  </si>
  <si>
    <t>NATIONAL AIR RIDE SEAT - DRIVER SIDE - CLOTH</t>
  </si>
  <si>
    <t>NATIONAL AIR RIDE SEAT - DRIVER SIDE - VINYL</t>
  </si>
  <si>
    <t>NATIONAL AIR RIDE SEAT-PASSENGER SIDE-
CLOTH W/ARM REST</t>
  </si>
  <si>
    <t>NATIONAL AIR RIDE SEAT-PASSENGER SIDE - CLOTH</t>
  </si>
  <si>
    <t>NATIONAL AIR RIDE SEAT - PASSENGER SIDE - VINYL</t>
  </si>
  <si>
    <t>SPARE TIRE / WHEEL</t>
  </si>
  <si>
    <t>SINGLE CAB MOUNTED BEACON; LED WITH GUARD</t>
  </si>
  <si>
    <t>DUAL AIR HORN</t>
  </si>
  <si>
    <r>
      <t xml:space="preserve">DUAL ARM REST - CLOTH </t>
    </r>
    <r>
      <rPr>
        <b/>
        <sz val="11"/>
        <rFont val="Arial"/>
        <family val="2"/>
      </rPr>
      <t>(ONLY W/AIR RIDE SEATS)</t>
    </r>
  </si>
  <si>
    <r>
      <t xml:space="preserve">SINGLE ARM REST - CLOTH </t>
    </r>
    <r>
      <rPr>
        <b/>
        <sz val="11"/>
        <rFont val="Arial"/>
        <family val="2"/>
      </rPr>
      <t>(ONLY W/AIR RIDE SEATS)</t>
    </r>
  </si>
  <si>
    <r>
      <t xml:space="preserve">DUAL ARM REST - VINYL </t>
    </r>
    <r>
      <rPr>
        <b/>
        <sz val="11"/>
        <rFont val="Arial"/>
        <family val="2"/>
      </rPr>
      <t>(ONLY W/AIR RIDE SEATS)</t>
    </r>
  </si>
  <si>
    <r>
      <t xml:space="preserve">SINGLE ARM REST - VINYL </t>
    </r>
    <r>
      <rPr>
        <b/>
        <sz val="11"/>
        <rFont val="Arial"/>
        <family val="2"/>
      </rPr>
      <t>(ONLY W/AIR RIDE SEATS)</t>
    </r>
  </si>
  <si>
    <t>(2) BOSTROM AIR 905 CLOTH HI-BACK</t>
  </si>
  <si>
    <t>----- M2 CHASSIS OPTIONS -----</t>
  </si>
  <si>
    <t>SWEEPER PAINTED NON RAL</t>
  </si>
  <si>
    <t>SWEEPER PAINTED ANY OTHER RAL COLOR</t>
  </si>
  <si>
    <t>SWEEPER PAINTED RAL 1023, 1037, 3020, 1018</t>
  </si>
  <si>
    <t xml:space="preserve">----------PAINT-----------  </t>
  </si>
  <si>
    <t>------------WATER---------</t>
  </si>
  <si>
    <t>BLOCK HEATER</t>
  </si>
  <si>
    <t>SY-KLONE AUX ENGINE PRECLEANER</t>
  </si>
  <si>
    <t>AUXILIARY ENGINE BATTERY DISCONNECT SWITCH</t>
  </si>
  <si>
    <t>-------SWEEPER ENGINE-----</t>
  </si>
  <si>
    <t xml:space="preserve">SQUEEGEE CONVEYER (ILO CLEATED BELT) </t>
  </si>
  <si>
    <t>SIDEBROOM TILT - LEFT W/INDICATOR</t>
  </si>
  <si>
    <t>SIDEBROOM TILT - RIGHT W/INDICATOR</t>
  </si>
  <si>
    <t>SIDEBROOM TILT - LEFT</t>
  </si>
  <si>
    <t>SIDEBROOM TILT - RIGHT</t>
  </si>
  <si>
    <t xml:space="preserve">RUBBER MOUNTED CARBIDE DRAG SHOES TWO-ROW 
(ILO RUBBER)  </t>
  </si>
  <si>
    <t>CARBIDE DIRT SHOES (ILO RUBBER)</t>
  </si>
  <si>
    <t>-------SWEEP COMPONTENTS--</t>
  </si>
  <si>
    <t>----------SAFETY----------</t>
  </si>
  <si>
    <t>-----------PM10-----------</t>
  </si>
  <si>
    <r>
      <rPr>
        <u/>
        <sz val="11"/>
        <rFont val="Arial"/>
        <family val="2"/>
      </rPr>
      <t>PACKAGE 5 :</t>
    </r>
    <r>
      <rPr>
        <sz val="11"/>
        <rFont val="Arial"/>
        <family val="2"/>
      </rPr>
      <t xml:space="preserve">
DUAL REAR/SINGLE HOPPER MOUNT AND GUARD 
 W/O BEACONS</t>
    </r>
  </si>
  <si>
    <r>
      <rPr>
        <u/>
        <sz val="11"/>
        <rFont val="Arial"/>
        <family val="2"/>
      </rPr>
      <t xml:space="preserve">PACKAGE 4 :
</t>
    </r>
    <r>
      <rPr>
        <sz val="11"/>
        <rFont val="Arial"/>
        <family val="2"/>
      </rPr>
      <t>SINGLE REAR/SINGLE HOPPER MOUNT AND GUARD  
 W/O BEACONS</t>
    </r>
  </si>
  <si>
    <t>LIFELINER HOPPER SYSTEM W/WARRANTY - LONG CHUTE</t>
  </si>
  <si>
    <t>----LIFE LINER SYSTEM----</t>
  </si>
  <si>
    <t>CUMMINS TROUBLESHOOTING MANUAL</t>
  </si>
  <si>
    <t>CUMMINS OPERATORS &amp; MAINTENANCE MANUAL</t>
  </si>
  <si>
    <t>EAGLE PARTS BOOK</t>
  </si>
  <si>
    <t>EAGLE SERVICE MANUAL</t>
  </si>
  <si>
    <t>EAGLE OPERATORS MANUAL</t>
  </si>
  <si>
    <t>-----EXTRA MANUALS----</t>
  </si>
  <si>
    <t xml:space="preserve">EXTENDED HOPPER CHUTE </t>
  </si>
  <si>
    <t>STAINLESS STEEL HOPPER</t>
  </si>
  <si>
    <t>IN-CAB AUXILIARY ENGINE AIR RESTRICTION GAUGE</t>
  </si>
  <si>
    <t>HYDRAULIC OIL TEMPERTURE DISPLAY (IN CAB)</t>
  </si>
  <si>
    <t>BROOM HOUR METERS</t>
  </si>
  <si>
    <t>WHITE LOGO/SWOOSH - EAGLE</t>
  </si>
  <si>
    <t>RED LOGO/SWOOSH-EAGLE</t>
  </si>
  <si>
    <t>--------DECALS------------</t>
  </si>
  <si>
    <t>SQUEEGEE CONVEYOR (ILO STANDARD RUBBER BELT )</t>
  </si>
  <si>
    <t>HIGH SPEED CONVEYOR MOTOR</t>
  </si>
  <si>
    <t>-----CONVEYOR/ELEVATOR----</t>
  </si>
  <si>
    <r>
      <t xml:space="preserve">EXTENDED REACH RIGHT AND LEFT HAND SIDEBROOMS </t>
    </r>
    <r>
      <rPr>
        <b/>
        <sz val="11"/>
        <rFont val="Arial"/>
        <family val="2"/>
      </rPr>
      <t xml:space="preserve">
(M2 &amp; IH CHASSIS)</t>
    </r>
  </si>
  <si>
    <r>
      <t xml:space="preserve">EXTENDED REACH RIGHT HAND SIDEBROOM                    </t>
    </r>
    <r>
      <rPr>
        <sz val="11"/>
        <rFont val="Arial"/>
        <family val="2"/>
      </rPr>
      <t xml:space="preserve">
</t>
    </r>
    <r>
      <rPr>
        <b/>
        <sz val="11"/>
        <rFont val="Arial"/>
        <family val="2"/>
      </rPr>
      <t>(M2 &amp; IH CHASSIS)</t>
    </r>
  </si>
  <si>
    <r>
      <t xml:space="preserve">EXTENDED REACH RIGHT AND LEFT HAND SIDEBROOMS </t>
    </r>
    <r>
      <rPr>
        <b/>
        <sz val="11"/>
        <rFont val="Arial"/>
        <family val="2"/>
      </rPr>
      <t xml:space="preserve">
(AUTOCAR &amp; PETERBILT CHASSIS)</t>
    </r>
  </si>
  <si>
    <r>
      <t xml:space="preserve">EXTENDED REACH RIGHT HAND SIDEBROOM                    </t>
    </r>
    <r>
      <rPr>
        <sz val="11"/>
        <rFont val="Arial"/>
        <family val="2"/>
      </rPr>
      <t xml:space="preserve">
</t>
    </r>
    <r>
      <rPr>
        <b/>
        <sz val="11"/>
        <rFont val="Arial"/>
        <family val="2"/>
      </rPr>
      <t>(AUTOCAR &amp; PETERBILT CHASSIS)</t>
    </r>
  </si>
  <si>
    <r>
      <t>HYDRAULIC CONTROL SIDEBROOMS 
(</t>
    </r>
    <r>
      <rPr>
        <b/>
        <sz val="11"/>
        <rFont val="Arial"/>
        <family val="2"/>
      </rPr>
      <t>COMPATIABLE WITH CABOVER CHASSIS ONLY)</t>
    </r>
  </si>
  <si>
    <r>
      <t>HYDRAULIC CONTROL SIDEBROOMS 
(</t>
    </r>
    <r>
      <rPr>
        <b/>
        <sz val="11"/>
        <rFont val="Arial"/>
        <family val="2"/>
      </rPr>
      <t>COMPATIABLE WITH CONVENTIONAL CHASSIS ONLY)</t>
    </r>
  </si>
  <si>
    <r>
      <t xml:space="preserve">MAINBROOM SPRING SUSPENSION 
</t>
    </r>
    <r>
      <rPr>
        <b/>
        <sz val="10"/>
        <rFont val="Arial"/>
        <family val="2"/>
      </rPr>
      <t xml:space="preserve">(NOT COMPATIBLE WITH HYDRAULIC CONTROL SIDEBROOMS ) </t>
    </r>
  </si>
  <si>
    <t xml:space="preserve">DEDUCT MAINBROOM &amp; CORE </t>
  </si>
  <si>
    <t xml:space="preserve">VARIABLE SPEED </t>
  </si>
  <si>
    <t xml:space="preserve">HIGH TEMPERTURE HYDRAULIC OIL - SHUTDOWN </t>
  </si>
  <si>
    <t>-------AUTO SHUTDOWN------</t>
  </si>
  <si>
    <t xml:space="preserve">AUTOLUBE - SWEEPER &amp; TRUCK </t>
  </si>
  <si>
    <t>AUTO LUBE-SWEEPER (DUAL)</t>
  </si>
  <si>
    <t>-------AUTO LUBE----------</t>
  </si>
  <si>
    <t>--------ALARMS------------</t>
  </si>
  <si>
    <t xml:space="preserve">nominal capacity </t>
  </si>
  <si>
    <t xml:space="preserve">Water tank, molded polyethylene, 360 gallon total  </t>
  </si>
  <si>
    <r>
      <t>Hopper, variable high dump, 38" -</t>
    </r>
    <r>
      <rPr>
        <b/>
        <sz val="11"/>
        <rFont val="Arial"/>
        <family val="2"/>
      </rPr>
      <t>11' 02"</t>
    </r>
  </si>
  <si>
    <t xml:space="preserve">Hopper up visual/audible indicator </t>
  </si>
  <si>
    <t>Hopper,4.5 cu yd with window and skylight</t>
  </si>
  <si>
    <t>Engine, sweeper, diesel, tier 4 FINAL, 74 HP</t>
  </si>
  <si>
    <t>Sweep resume / raise in reverse</t>
  </si>
  <si>
    <t>Spring Assist Dirt shoes, rubber</t>
  </si>
  <si>
    <t>Reflectors, set of 2</t>
  </si>
  <si>
    <t xml:space="preserve">Conveyor, cleated belt, adjustable height </t>
  </si>
  <si>
    <t>Lights, flood light, one per broom left,right,and main broom (3)</t>
  </si>
  <si>
    <t>Broom side, pneumatic floating suspension, pneumatic deploy</t>
  </si>
  <si>
    <t xml:space="preserve">and in-cab level light </t>
  </si>
  <si>
    <t>Broom side, in-cab reversable, 46 "steel vertical digger 5 segment</t>
  </si>
  <si>
    <t xml:space="preserve">Hydraulic oil level gauge </t>
  </si>
  <si>
    <t>Two-stage dry type with restriction indicator (at engine) and precleaner</t>
  </si>
  <si>
    <t>Aux-engine;</t>
  </si>
  <si>
    <r>
      <t xml:space="preserve">NOTE: </t>
    </r>
    <r>
      <rPr>
        <sz val="10"/>
        <rFont val="Corbel"/>
        <family val="2"/>
      </rPr>
      <t>One year warranty on all Elgin supplied parts and labor.  Consult your Elgin dealer for full warranty details.</t>
    </r>
  </si>
  <si>
    <r>
      <t xml:space="preserve">NOTE:  </t>
    </r>
    <r>
      <rPr>
        <sz val="10"/>
        <rFont val="Corbel"/>
        <family val="2"/>
      </rPr>
      <t>For cost of sweeper mounted on any other chassis, consult factory.</t>
    </r>
  </si>
  <si>
    <r>
      <t>NOTE:</t>
    </r>
    <r>
      <rPr>
        <sz val="10"/>
        <rFont val="Corbel"/>
        <family val="2"/>
      </rPr>
      <t xml:space="preserve">  The chassis being supplied by a customer or dealer </t>
    </r>
    <r>
      <rPr>
        <b/>
        <sz val="10"/>
        <rFont val="Corbel"/>
        <family val="2"/>
      </rPr>
      <t xml:space="preserve">must </t>
    </r>
    <r>
      <rPr>
        <sz val="10"/>
        <rFont val="Corbel"/>
        <family val="2"/>
      </rPr>
      <t>comply completely with all Elgin requirements or the chassis will be modified at dealer's expense.</t>
    </r>
  </si>
  <si>
    <r>
      <t>NOTE:</t>
    </r>
    <r>
      <rPr>
        <sz val="10"/>
        <rFont val="Corbel"/>
        <family val="2"/>
      </rPr>
      <t xml:space="preserve"> A BODY includes the cost of Elgin standard white finish paint. It does not however, include the price of the chassis.  </t>
    </r>
  </si>
  <si>
    <t>N/C</t>
  </si>
  <si>
    <t>PAINT CAB STANDARD WHITE</t>
  </si>
  <si>
    <t>PETERBILT - CHASSIS ALTERATIONS</t>
  </si>
  <si>
    <t>M2 - CHASSIS ALTERATIONS</t>
  </si>
  <si>
    <t xml:space="preserve">           CHASSIS MOUNTING CHARGE               </t>
  </si>
  <si>
    <t xml:space="preserve">CALL INSIDE SALES </t>
  </si>
  <si>
    <t xml:space="preserve">  IH DUAL STEER </t>
  </si>
  <si>
    <t xml:space="preserve"> PETERBILT DUAL STEER  
(NON STOCKED CHASSIS) SINGLE SPEED REAR AXLE</t>
  </si>
  <si>
    <t xml:space="preserve">  PETERBILT RIGHT HAND STEER  
(NON STOCKED CHASSIS) SINGLE SPEED REAR AXLE</t>
  </si>
  <si>
    <t xml:space="preserve">           CHASSIS                </t>
  </si>
  <si>
    <t>Hydraulically driven left and right side brooms and variable height, right side dumping, 4.5 cu. yd. hopper, sweeper is powder coated from powder coatings chart 2003/N with powder coated gray undercarriage and includes the standard features listed below.</t>
  </si>
  <si>
    <t>4M EAGLE - DUAL (IH)</t>
  </si>
  <si>
    <t>4M EAGLE - DUAL (PETERBILT)</t>
  </si>
  <si>
    <t>4M EAGLE - DUAL (M2)</t>
  </si>
  <si>
    <t>MODEL: 4M EAGLE</t>
  </si>
  <si>
    <t xml:space="preserve">    </t>
  </si>
  <si>
    <t>MODEL: ROAD WIZARD</t>
  </si>
  <si>
    <t>ROAD WIZARD - DUAL  (M2)</t>
  </si>
  <si>
    <t>Conveyor squeegee, dual, hydraulically driven side brooms, variable height, right side dumping hopper. sweeper is powder coated from powder coatings chart 2003/N with powder coated gray undercarriage and includes the standard features listed below.</t>
  </si>
  <si>
    <t>ROAD WIZARD - DUAL  (IH)</t>
  </si>
  <si>
    <t>ROAD WIZARD - DUAL  (PETERBILT)</t>
  </si>
  <si>
    <t xml:space="preserve">  M2 DUAL STEER  
 (NON STOCKED CHASSIS)</t>
  </si>
  <si>
    <t xml:space="preserve">  PETERBILT DUAL STEER  
(NON STOCKED CHASSIS) SINGLE SPEED REAR AXLE</t>
  </si>
  <si>
    <t xml:space="preserve">  IH DUAL STEER (NON STOCKED CHASSIS)</t>
  </si>
  <si>
    <t xml:space="preserve"> M2 - CHASSIS ALTERATIONS</t>
  </si>
  <si>
    <t xml:space="preserve">Hydraulic oil level gauge w/ external thermomenter </t>
  </si>
  <si>
    <t xml:space="preserve">    Two-stage dry type with restriction indicator (at engine) and precleaner</t>
  </si>
  <si>
    <t>Broom side, hydraulic floating suspension, hydraulic deploy</t>
  </si>
  <si>
    <t>Conveyor rasie in reverse</t>
  </si>
  <si>
    <t>Spring Assist Dirt shoes, heavy duty single row carbide steel (rubber isolated)</t>
  </si>
  <si>
    <t>Variable speed brooms (external)</t>
  </si>
  <si>
    <t>Hopper, 5.4 cu yd with window and skylight</t>
  </si>
  <si>
    <t xml:space="preserve">Hopper up visual audible indicator </t>
  </si>
  <si>
    <t>Hopper, variable high dump, 11'02",  5.4 yard</t>
  </si>
  <si>
    <t xml:space="preserve"> nominal capacity </t>
  </si>
  <si>
    <t xml:space="preserve"> ROAD WIZARD OPERATORS MANUAL</t>
  </si>
  <si>
    <t>ROAD WIZARD SERVICE MANUAL</t>
  </si>
  <si>
    <t>ROAD WIZARD PARTS BOOK</t>
  </si>
  <si>
    <t>ECCO SA940 SMART ALARM (ILO of STD)</t>
  </si>
  <si>
    <t>DOUBLE WRAP MAIN BROOM</t>
  </si>
  <si>
    <t>POLY/WIRE WAFER MAIN BROOM</t>
  </si>
  <si>
    <t>STRIP MAIN BROOM (URB)</t>
  </si>
  <si>
    <t>URB STRIP MAIN BROOM W/CENTER SWEEP MANDREL</t>
  </si>
  <si>
    <t>ALUMINUM SIDE BROOM SEGMENTS - BLUE STEEL</t>
  </si>
  <si>
    <t>RED LOG/SWOOSH - ROAD WIZARD</t>
  </si>
  <si>
    <t>WHITE LOGO/SWOOSH - ROAD WIZARD</t>
  </si>
  <si>
    <t>----------PAINT-----------</t>
  </si>
  <si>
    <t xml:space="preserve"> ANTI GRAFFITI COATING   </t>
  </si>
  <si>
    <t xml:space="preserve">LEFT HAND SIDE CAMERA </t>
  </si>
  <si>
    <t xml:space="preserve">SIDE BROOM TILT - RIGHT </t>
  </si>
  <si>
    <t>SIDE BROOM TILT - LEFT</t>
  </si>
  <si>
    <t xml:space="preserve">SIDE BROOM TILT W/INDICATOR - RIGHT </t>
  </si>
  <si>
    <t>SIDE BROOM TILT W/INDICATOR - LEFT</t>
  </si>
  <si>
    <t xml:space="preserve">RUBBER MOUNTED CARBIDE DRAG SHOES TWO-ROW (ILO STD)   </t>
  </si>
  <si>
    <t>BORON DRAG SHOES</t>
  </si>
  <si>
    <r>
      <t xml:space="preserve">IN-CAB VARIABLE SPEED ELEVATOR/CONVEYOR 
</t>
    </r>
    <r>
      <rPr>
        <b/>
        <sz val="11"/>
        <rFont val="Arial"/>
        <family val="2"/>
      </rPr>
      <t>(MUST ORDER 1103612 SIDE BROOM REVERSE)</t>
    </r>
  </si>
  <si>
    <t>IN-CAB SIDEBROOM SPEED CONTROLS, REVERSING</t>
  </si>
  <si>
    <t>RUBBER BELT CONVEYOR  (ILO STANDARD SQUEEGEE)</t>
  </si>
  <si>
    <r>
      <t xml:space="preserve">HEAVY DUTY LOWER ROLLER 
</t>
    </r>
    <r>
      <rPr>
        <b/>
        <sz val="11"/>
        <rFont val="Arial"/>
        <family val="2"/>
      </rPr>
      <t>(MUST SELECT RUBBER BELT CONVEYOR OPTION)</t>
    </r>
  </si>
  <si>
    <r>
      <t xml:space="preserve"> LOWER CONVEYOR DEFLECTOR                          
     </t>
    </r>
    <r>
      <rPr>
        <b/>
        <sz val="11"/>
        <rFont val="Arial"/>
        <family val="2"/>
      </rPr>
      <t xml:space="preserve">    (MUST SELECT RUBBER BELT CONVEYOR OPTION)</t>
    </r>
  </si>
  <si>
    <t>SYKLONE PRE CLEANER</t>
  </si>
  <si>
    <r>
      <t xml:space="preserve">WATER SIDEBROOM FUNCTION CONTROL (ILO MANUAL)
</t>
    </r>
    <r>
      <rPr>
        <b/>
        <sz val="11"/>
        <color indexed="8"/>
        <rFont val="Arial"/>
        <family val="2"/>
      </rPr>
      <t xml:space="preserve"> (USE WITHOUT EXTENDED SIDEBROOM REACH)</t>
    </r>
  </si>
  <si>
    <r>
      <t>WATER SIDEBROOM FUNCTION CONTROL (ILO MANUAL)</t>
    </r>
    <r>
      <rPr>
        <b/>
        <sz val="11"/>
        <color indexed="8"/>
        <rFont val="Arial"/>
        <family val="2"/>
      </rPr>
      <t xml:space="preserve"> 
(USE WITH EXTENEDED SIDEBROOM REACH)</t>
    </r>
  </si>
  <si>
    <t>-----M2 CHASSIS OPTIONS-----</t>
  </si>
  <si>
    <t>(2) AIR CLOTH HI-BACK SEATS</t>
  </si>
  <si>
    <t xml:space="preserve">EXTENDED REACH RIGHT HAND SIDEBROOM </t>
  </si>
  <si>
    <t xml:space="preserve">EXTENDED REACH RIGHT AND LEFT HAND SIDEBROOMS </t>
  </si>
  <si>
    <t>NATIONAL AIR RIDE SEAT-PASSENGER SIDE- CLOTH W/ARM REST</t>
  </si>
  <si>
    <t>NATIONAL AIR RIDE SEAT - DRIVER SIDE - CLOTH W/ARM REST</t>
  </si>
  <si>
    <r>
      <t>ROAD WIZARD 2</t>
    </r>
    <r>
      <rPr>
        <vertAlign val="superscript"/>
        <sz val="11"/>
        <rFont val="Arial"/>
        <family val="2"/>
      </rPr>
      <t>ND</t>
    </r>
    <r>
      <rPr>
        <sz val="11"/>
        <rFont val="Arial"/>
        <family val="2"/>
      </rPr>
      <t xml:space="preserve"> YEAR PARTS/LABOR</t>
    </r>
  </si>
  <si>
    <r>
      <t>ROAD WIZARD 3</t>
    </r>
    <r>
      <rPr>
        <vertAlign val="superscript"/>
        <sz val="11"/>
        <rFont val="Arial"/>
        <family val="2"/>
      </rPr>
      <t>RD</t>
    </r>
    <r>
      <rPr>
        <sz val="11"/>
        <rFont val="Arial"/>
        <family val="2"/>
      </rPr>
      <t xml:space="preserve"> YEAR PARTS/LABOR</t>
    </r>
  </si>
  <si>
    <r>
      <t>ROAD WIZARD 4</t>
    </r>
    <r>
      <rPr>
        <vertAlign val="superscript"/>
        <sz val="11"/>
        <rFont val="Arial"/>
        <family val="2"/>
      </rPr>
      <t>TH</t>
    </r>
    <r>
      <rPr>
        <sz val="11"/>
        <rFont val="Arial"/>
        <family val="2"/>
      </rPr>
      <t xml:space="preserve"> YEAR PARTS/LABOR</t>
    </r>
  </si>
  <si>
    <r>
      <t>ROAD WIZARD 5</t>
    </r>
    <r>
      <rPr>
        <vertAlign val="superscript"/>
        <sz val="11"/>
        <rFont val="Arial"/>
        <family val="2"/>
      </rPr>
      <t>TH</t>
    </r>
    <r>
      <rPr>
        <sz val="11"/>
        <rFont val="Arial"/>
        <family val="2"/>
      </rPr>
      <t xml:space="preserve"> YEAR PARTS/LABOR</t>
    </r>
  </si>
  <si>
    <t>FRT-116-001</t>
  </si>
  <si>
    <t>FRT-116-002</t>
  </si>
  <si>
    <t>FRT-116-003</t>
  </si>
  <si>
    <t>FRT-116-004</t>
  </si>
  <si>
    <t>FRT-116-005</t>
  </si>
  <si>
    <t>FRT-116-006</t>
  </si>
  <si>
    <t>FRT-116-007</t>
  </si>
  <si>
    <t>FRT-116-008</t>
  </si>
  <si>
    <t>FRT-116-009</t>
  </si>
  <si>
    <t>FRT-116-010</t>
  </si>
  <si>
    <t>FRT-116-011</t>
  </si>
  <si>
    <t>FRT-116-012</t>
  </si>
  <si>
    <t>FRT-116-013</t>
  </si>
  <si>
    <t>FRT-116-014</t>
  </si>
  <si>
    <t>FRT-116-015</t>
  </si>
  <si>
    <t>DISC-116-ADDL</t>
  </si>
  <si>
    <t>DISC-116-PROMO</t>
  </si>
  <si>
    <t>MODEL:  WHIRLWIND TIER 4F</t>
  </si>
  <si>
    <t>REV#1</t>
  </si>
  <si>
    <t xml:space="preserve">WHIRLWIND MV DUAL 28" SIDEBROOM (M2)  </t>
  </si>
  <si>
    <t xml:space="preserve">WHIRLWIND MV SINGLE 28" SIDEBROOM (M2)  </t>
  </si>
  <si>
    <t>Tier 4F emissions, 8 cu. yd.  hopper, 28 in. (711 mm) trailing arm side broom on right-hand side (SINGLE) or both right and left hand sides (DUAL), ergonomic control console, sweeper is powder coated from powder coatings chart 2003/N with powder coated gray undercarriage and includes the standard features listed below.</t>
  </si>
  <si>
    <t>WHIRLWIND MV DUAL 28" SIDEBROOM (IH)</t>
  </si>
  <si>
    <t>WHIRLWIND MV SINGLE 28" SIDEBROOM (IH)</t>
  </si>
  <si>
    <t>WHIRLWIND MV DUAL 28" SIDEBROOM (PETERBILT)</t>
  </si>
  <si>
    <t>WHIRLWIND MV SINGLE 28" SIDEBROOM (PETERBILT)</t>
  </si>
  <si>
    <t xml:space="preserve">WHIRLWIND MV DUAL 36" SIDEBROOM (M2) </t>
  </si>
  <si>
    <t xml:space="preserve">WHIRLWIND MV SINGLE 36" SIDEBROOM (M2) </t>
  </si>
  <si>
    <t>Tier 4F emissions, 8 cu. yd.  hopper, 36 in. (711 mm) trailing arm side broom on right-hand side (SINGLE) or both right and left hand sides (DUAL), ergonomic control console, sweeper is powder coated from powder coatings chart 2003/N with powder coated gray undercarriage and includes the standard features listed below.</t>
  </si>
  <si>
    <t xml:space="preserve">WHIRLWIND MV DUAL 36" SIDEBROOM (IH) </t>
  </si>
  <si>
    <t xml:space="preserve">WHIRLWIND MV SINGLE 36" SIDEBROOM (IH) </t>
  </si>
  <si>
    <t xml:space="preserve">WHIRLWIND MV DUAL 36" SIDEBROOM (PETERBILT) </t>
  </si>
  <si>
    <t xml:space="preserve">WHIRLWIND MV SINGLE 36" SIDEBROOM (PETERBILT) </t>
  </si>
  <si>
    <t>WHIRLWIND MV DUAL 28” SIDEBROOM 10 YD HOPPER</t>
  </si>
  <si>
    <t>Consult Factory</t>
  </si>
  <si>
    <t>Tier 4F emissions, 10 cu. yard hopper, 28 in. (711 mm) trailing arm side brooms on both right and left hand sides, ergonomic control console, sweeper is powder coated from powder coatings chart 2003/N with powder coated gray undercarriage and includes the standard features listed below.</t>
  </si>
  <si>
    <t xml:space="preserve">WHIRLWIND MV DUAL 36" SIDEBROOM 10 YD HOPPER </t>
  </si>
  <si>
    <t>Tier 4F emissions, 10 cu. yard hopper, 36 in. (711 mm) trailing arm side brooms on both right and left hand sides, ergonomic control console, sweeper is powder coated from powder coatings chart 2003/N with powder coated gray undercarriage and includes the standard features listed below.</t>
  </si>
  <si>
    <t xml:space="preserve">  IH DUAL STEER (36" SB) </t>
  </si>
  <si>
    <t xml:space="preserve">  M2 DUAL STEER (36" SB)</t>
  </si>
  <si>
    <t xml:space="preserve">  PETERBILT RIGHT HAND STEER 28" SB</t>
  </si>
  <si>
    <t xml:space="preserve">  PETERBILT DUAL STEER 28" SB</t>
  </si>
  <si>
    <t xml:space="preserve"> PETERBILT RIGHT HAND STEER 36" SB</t>
  </si>
  <si>
    <t xml:space="preserve">  PETERBILT DUAL STEER 36" SB</t>
  </si>
  <si>
    <t>***A 10 yard hopper requires a Chassis with extended wheelbase to accommodate larger hopper. Consult factory for further details***</t>
  </si>
  <si>
    <t>***For International or Freightliner M2 with 28" sidebrooms; Chassis mounitng/altreations is a special, please consult inside sales for an RFQ.</t>
  </si>
  <si>
    <t>****FOR A SKID MOUNT UNIT, PLEASE CONSULT FACTORY FOR FUTHER DETAILS***</t>
  </si>
  <si>
    <t xml:space="preserve">CHASSIS MOUNTING CHARGE   </t>
  </si>
  <si>
    <t xml:space="preserve">M2 172" WB (36" DUAL SIDEBROOMS) </t>
  </si>
  <si>
    <t xml:space="preserve">M2 172" WB (36" SINGLE SIDEBROOM) </t>
  </si>
  <si>
    <t xml:space="preserve">IH M7 (V8) 177" WB (36" DUAL SIDEBROOMS) </t>
  </si>
  <si>
    <t xml:space="preserve">IH M7 (V8) 177" WB (36" SINGLE SIDEBROOM) </t>
  </si>
  <si>
    <t>PETERBILT 36" SIDEBROOMS</t>
  </si>
  <si>
    <t>PETERBILT 28" SIDEBROOMS</t>
  </si>
  <si>
    <t xml:space="preserve">NOTE: Customer Supplied Chassis requires both the Chassis Alterations and the Handling Charge </t>
  </si>
  <si>
    <t>SWEEPER COLOR OTHER THAN  STANDARD WHITE</t>
  </si>
  <si>
    <t xml:space="preserve">NOTE: A BODY includes the cost of Elgin standard white finish paint. It does not however, include the price of the chassis.  </t>
  </si>
  <si>
    <t>NOTE: The chassis being supplied by a customer or dealer must comply completely with all Elgin requirements or the chassis will be modified at dealer's expense.</t>
  </si>
  <si>
    <t>NOTE: For cost of sweeper mounted on any other chassis, consult factory.</t>
  </si>
  <si>
    <t>Auxiliary Engine:</t>
  </si>
  <si>
    <t>In cab hopper dump</t>
  </si>
  <si>
    <t xml:space="preserve">    John Deere 4045T, 4 cylinder Turbocharged diesel</t>
  </si>
  <si>
    <t>Individual water switches</t>
  </si>
  <si>
    <t xml:space="preserve">    Alternator, 120 amp.</t>
  </si>
  <si>
    <t>LED clearance lights</t>
  </si>
  <si>
    <t xml:space="preserve">    Horsepower: 74 HP (55 kW) at 2400 RPM</t>
  </si>
  <si>
    <t xml:space="preserve">    Displacement: 276 cu. in. (4.5 L)</t>
  </si>
  <si>
    <t>Memory Sweep : Sweep resume feature</t>
  </si>
  <si>
    <t>Auto Shutdown Auxiliary Engine</t>
  </si>
  <si>
    <t>Rocker switches in central console gauges:</t>
  </si>
  <si>
    <t>Backup alarm, electric</t>
  </si>
  <si>
    <t xml:space="preserve">   Tachometer, hour meter, oil pressure,</t>
  </si>
  <si>
    <t>Camera, Rear View</t>
  </si>
  <si>
    <t xml:space="preserve">   fuel, voltmeter, 
coolant temperature,
</t>
  </si>
  <si>
    <t>Debris Hopper Volumetric Capacity 8.0 yd3 (6.0 m3)</t>
  </si>
  <si>
    <t xml:space="preserve">   spray water level gauge, hopper up,
</t>
  </si>
  <si>
    <t xml:space="preserve">Drive: Fluid coupler and 5-groove banded power belt
with adjustable idler pulley
</t>
  </si>
  <si>
    <t xml:space="preserve">   hopper rear door open, full load indicator</t>
  </si>
  <si>
    <t>Doors, fiberglass access doors provide easy service and maintenance on auxiliary engine, hydraulic and electrical system</t>
  </si>
  <si>
    <t>Sidebroom work lights</t>
  </si>
  <si>
    <t xml:space="preserve">Spray Nozzles (Quick Disconnect Type) :
</t>
  </si>
  <si>
    <t>Fuel tank, 50 gallon (189 L)</t>
  </si>
  <si>
    <t xml:space="preserve">  (7) inside each suction nozzle</t>
  </si>
  <si>
    <t>Fuel water separator for auxiliary engine</t>
  </si>
  <si>
    <t xml:space="preserve">  (4) at extension broom</t>
  </si>
  <si>
    <t>Full Load Indicator Weight actuated with in-cab warning light</t>
  </si>
  <si>
    <t xml:space="preserve">  (3) at each side broom (36” broom)</t>
  </si>
  <si>
    <t>Hose, hydrant fill, 16208" (5080 mm) with coupling</t>
  </si>
  <si>
    <t xml:space="preserve">Water Tank Construction : </t>
  </si>
  <si>
    <t>Hopper rear door, hydraulically opened/closed and locked/unlocked with external controls</t>
  </si>
  <si>
    <t xml:space="preserve">    Dual polyethylene, removable</t>
  </si>
  <si>
    <t>Hydraulic oil cooler</t>
  </si>
  <si>
    <t>Water System Capacity 335 gal. (1268 L)</t>
  </si>
  <si>
    <t>LED clearing lights</t>
  </si>
  <si>
    <t>LED sidebroom lights (ILO standard)</t>
  </si>
  <si>
    <t>LED right hand sidebroom light</t>
  </si>
  <si>
    <t>------------ALARM---------</t>
  </si>
  <si>
    <t xml:space="preserve">BACKUP ALARM - SMART </t>
  </si>
  <si>
    <t>BACK UP ALARM - PRECO</t>
  </si>
  <si>
    <t>---------AUTO LUBE--------</t>
  </si>
  <si>
    <t>AUTO LUBE - SWEEPER ONLY</t>
  </si>
  <si>
    <t>------AUX ENGINE----------</t>
  </si>
  <si>
    <t>SY-KLONE AUXILIARY PRECLEANER</t>
  </si>
  <si>
    <t>AUXILIARY AIR FILTER RESTRICTION INDICATOR LIGHT</t>
  </si>
  <si>
    <t>COLD WEATHER STARTING KIT</t>
  </si>
  <si>
    <t>AUXILIARY HYDRAULIC PUMP W/ IN-CAB DUMP</t>
  </si>
  <si>
    <t>IDLE DOWN/NO WATER - SINGLE SIDEBROOM</t>
  </si>
  <si>
    <t>IDLE DOWN/NO WATER - DUAL SIDEBROOMS</t>
  </si>
  <si>
    <t>-----------DECALS---------</t>
  </si>
  <si>
    <t xml:space="preserve"> RED LOGO-WHIRLWIND</t>
  </si>
  <si>
    <t xml:space="preserve"> WHITE LOGO-WHIRLWIND</t>
  </si>
  <si>
    <t>-----MANUALS-----</t>
  </si>
  <si>
    <t>WHIRLWIND MV-3000 OPERATORS</t>
  </si>
  <si>
    <t>WHIRLWIND MV-3000 PARTS</t>
  </si>
  <si>
    <t>WHIRLWIND MV-3000 SERVICE</t>
  </si>
  <si>
    <t>JOHN DEERE OPERATORS</t>
  </si>
  <si>
    <t>JOHN DEERE PARTS</t>
  </si>
  <si>
    <t>JOHN DEERE SERVICE</t>
  </si>
  <si>
    <t>------PM10 COMPLIANT------</t>
  </si>
  <si>
    <t>PM-10 (USE W/DUAL 36" SIDEBROOMS)</t>
  </si>
  <si>
    <t>PM-10 (USE W/SINGLE 36" SIDEBROOMS)</t>
  </si>
  <si>
    <t>PM-10 (USE W/DUAL 28" SIDEBROOMS)</t>
  </si>
  <si>
    <t>PM-10 (USE W/SINGLE 28" SIDEBROOMS)</t>
  </si>
  <si>
    <t>UTILITY COVER LIFTER - RIGHT HAND</t>
  </si>
  <si>
    <t>CAMERA RIGHT HAND SIDE</t>
  </si>
  <si>
    <t>CAMERA LEFT HAND SIDE</t>
  </si>
  <si>
    <t>CAMERA (2) FRONT (1) REAR</t>
  </si>
  <si>
    <t>----SIDEBROOM OPTIONS----</t>
  </si>
  <si>
    <t xml:space="preserve">VARIABLE SPEED DUAL SIDEBROOMS </t>
  </si>
  <si>
    <r>
      <t xml:space="preserve">VARIABLE SPEED SINGLE SIDEBROOM </t>
    </r>
    <r>
      <rPr>
        <sz val="12"/>
        <rFont val="Arial"/>
        <family val="2"/>
      </rPr>
      <t xml:space="preserve">
</t>
    </r>
    <r>
      <rPr>
        <b/>
        <sz val="12"/>
        <rFont val="Arial"/>
        <family val="2"/>
      </rPr>
      <t>(NOT COMPATIBLE WITH DUAL SIDEBROOMS)</t>
    </r>
  </si>
  <si>
    <t xml:space="preserve"> SIDEBROOM TILT LEFT HAND W/DISPLAY 36"</t>
  </si>
  <si>
    <t>SIDEBROOM TILT RIGHT HAND W/DISPLAY 36"</t>
  </si>
  <si>
    <t>SIDEBROOM TILT LEFT HAND 28"</t>
  </si>
  <si>
    <t>SIDEBROOM TILT RIGHT HAND 28"</t>
  </si>
  <si>
    <t>-------SWEEPER OPTIONS----</t>
  </si>
  <si>
    <t>NOZZLE 3RD CASTER WHEEL - SINGLE</t>
  </si>
  <si>
    <t>NOZZLE 3RD CASTER WHEEL - DUAL</t>
  </si>
  <si>
    <t>AIR PURGE</t>
  </si>
  <si>
    <t>AUTO SHUTTER LEFT HAND</t>
  </si>
  <si>
    <t>AUTO SHUTTER RIGHT HAND</t>
  </si>
  <si>
    <t>AUTO SHUTTER DUAL</t>
  </si>
  <si>
    <t>----------8 YARD HOPPER----------</t>
  </si>
  <si>
    <t>STAINLESS STEEL HOPPER SCREEN</t>
  </si>
  <si>
    <t>LEFT HAND INSPECTION DOOR</t>
  </si>
  <si>
    <t>RIGHT HAND INSPECTION DOOR &amp; STEP</t>
  </si>
  <si>
    <t>LEFT HAND INSPECTION DOOR &amp; STEP</t>
  </si>
  <si>
    <t>STAINLESS STEEL RIGHT HAND INSPECTION DOOR &amp; STEP</t>
  </si>
  <si>
    <t>STAINLESS STEEL LEFT HAND INSPECTION DOOR &amp; STEP</t>
  </si>
  <si>
    <t>6" HOPPER DRAIN STAINLESS STEEL DOOR</t>
  </si>
  <si>
    <t xml:space="preserve">LIFELINER HOPPER SYSTEM W/WARRANTY </t>
  </si>
  <si>
    <t>STAINLESS STEEL HOPPER W/WARRANTY  FOR SINGLE BROOM</t>
  </si>
  <si>
    <t>STAINLESS STEEL HOPPER W/WARRANTY FOR DUAL BROOMS</t>
  </si>
  <si>
    <t>STAINLESS STEEL HOPPER W/ 6" HOPPER DRAIN W/WARRANTY                           FOR DUAL BROOM</t>
  </si>
  <si>
    <t>STAINLESS STEEL HOPPER W/ 6" HOPPER DRAIN W/WARRANTY                           FOR SINGLE BROOM</t>
  </si>
  <si>
    <t>----------10 YARD HOPPER----------</t>
  </si>
  <si>
    <t>6" HOPPER DRAIN SS DOOR</t>
  </si>
  <si>
    <t>-----------LIGHTS---------</t>
  </si>
  <si>
    <t>WIRE/MOUNT HOPPER/REAR</t>
  </si>
  <si>
    <t>WIRE/MOUNT HOPPER/REAR W/GUARD</t>
  </si>
  <si>
    <t>WIRE/MOUNT (2) HOPPER/REAR W/LED ARROWBOARD 
(USE W/WANDERING HOSE)</t>
  </si>
  <si>
    <t>WIRE/MOUNT (2) HOPPER/REAR W/LED ARROWBOARD 
(USE W/OUT WANDERING HOSE)</t>
  </si>
  <si>
    <t>WIRE/MOUNT (2) REAR HOPPER (USE W/WANDERING HOSE)</t>
  </si>
  <si>
    <t>WIRE/MOUNT (2) REAR HOPPER (USE W/OUT WANDERING HOSE)</t>
  </si>
  <si>
    <t>REAR ARROWBOARD LED</t>
  </si>
  <si>
    <t>HOPPER/REAR LED BEACON / LED ARROWBOARD</t>
  </si>
  <si>
    <t>WIRE/MOUNT HOPPER/REAR &amp; GUARD WITH LED ARROWBOARD</t>
  </si>
  <si>
    <t>REAR LED BEACON</t>
  </si>
  <si>
    <t>REAR LED BEACON WITH ARROWSTICK</t>
  </si>
  <si>
    <t>RIGHT &amp; LEFT HOPPER/REAR LED BEACONS (USE W/WANDERING HOSE)</t>
  </si>
  <si>
    <t>RIGHT &amp; LEFT HOPPER/REAR LED BEACONS (USE W/O WANDERING HOSE)</t>
  </si>
  <si>
    <t>(4) ALTERNATING FLASHING REAR LED LIGHTS</t>
  </si>
  <si>
    <t>(2) REAR BUMPER STROBES</t>
  </si>
  <si>
    <t>(2) ALTERNATING FLASHING LIGHTS, REAR LED LIGHTS</t>
  </si>
  <si>
    <t>DUAL REAR LED FLOOD LIGHTS</t>
  </si>
  <si>
    <t>SINGLE REAR LED FLOOD LIGHT</t>
  </si>
  <si>
    <t>(2) HOPPER/REAR BEACONS WITH LED ARROWBOARD 
(USE W/WANDERING HOSE)</t>
  </si>
  <si>
    <t>(2) HOPPER/REAR BEACONS WITH LED ARROWBOARD 
(USE W/O WANDERING HOSE)</t>
  </si>
  <si>
    <t xml:space="preserve"> REAR LED FLOOD LIGHTS</t>
  </si>
  <si>
    <t xml:space="preserve"> REAR RIGHT HAND LED FLOOD LIGHT</t>
  </si>
  <si>
    <t xml:space="preserve">------------PAINT------------     </t>
  </si>
  <si>
    <t>PAINT SWEEPER ZINC YELLOW RAL 1018</t>
  </si>
  <si>
    <t>PAINT SWEEPER TRAFFIC YELLOW  RAL 1023</t>
  </si>
  <si>
    <t xml:space="preserve">PAINT SWEEPER SUN YELLOW RAL 1037 </t>
  </si>
  <si>
    <t>------TOOL BOX/TOOL KIT---</t>
  </si>
  <si>
    <t>-----WANDERING HOSE-----</t>
  </si>
  <si>
    <t>4 FT. ALUMINUM WANDERING HOSE EXTENSION - REAR MOUNT</t>
  </si>
  <si>
    <t>(2) 4 FT.  ALUMINUM WANDERING HOSE EXTENSIONS - REAR MOUNT</t>
  </si>
  <si>
    <r>
      <t xml:space="preserve">WANDERING HOSE LIGHT DUTY SPRING ASSISTANCE </t>
    </r>
    <r>
      <rPr>
        <b/>
        <sz val="12"/>
        <rFont val="Arial"/>
        <family val="2"/>
      </rPr>
      <t>(8 YD ONLY)</t>
    </r>
  </si>
  <si>
    <r>
      <t xml:space="preserve">HYDRAULIC WANDERING HOSE - (USE W/DUAL SIDEBROOMS) </t>
    </r>
    <r>
      <rPr>
        <b/>
        <sz val="12"/>
        <rFont val="Arial"/>
        <family val="2"/>
      </rPr>
      <t>(8 YD ONLY)</t>
    </r>
  </si>
  <si>
    <r>
      <t xml:space="preserve">HYDRAULIC WANDERING HOSE - (USE W/SINGLE SIDEBROOM) </t>
    </r>
    <r>
      <rPr>
        <b/>
        <sz val="12"/>
        <rFont val="Arial"/>
        <family val="2"/>
      </rPr>
      <t>(8 YD ONLY)</t>
    </r>
  </si>
  <si>
    <r>
      <t xml:space="preserve">HYDRAULIC WANDERING HOSE 
(USE W/SINGLE SB &amp; FRONT SPRAYBAR) </t>
    </r>
    <r>
      <rPr>
        <b/>
        <sz val="12"/>
        <rFont val="Arial"/>
        <family val="2"/>
      </rPr>
      <t>(8 YD ONLY)</t>
    </r>
  </si>
  <si>
    <r>
      <t>HYDRAULIC WANDERING HOSE 
(USE W/DUAL SB &amp; VARIABLE SPEED)</t>
    </r>
    <r>
      <rPr>
        <b/>
        <sz val="12"/>
        <rFont val="Arial"/>
        <family val="2"/>
      </rPr>
      <t xml:space="preserve"> (8 YD ONLY)</t>
    </r>
  </si>
  <si>
    <r>
      <t xml:space="preserve">HYDRAULIC WANDERING HOSE  
(USE SINGLE SB &amp; VARIABLE SPEED) </t>
    </r>
    <r>
      <rPr>
        <b/>
        <sz val="12"/>
        <rFont val="Arial"/>
        <family val="2"/>
      </rPr>
      <t>(8 YD ONLY)</t>
    </r>
  </si>
  <si>
    <r>
      <t xml:space="preserve">HYDRAULIC WANDERING HOSE 
(USE W/SINGLE SB, VARIABLE SPEED &amp; FRONT SPRAYBAR) </t>
    </r>
    <r>
      <rPr>
        <b/>
        <sz val="12"/>
        <rFont val="Arial"/>
        <family val="2"/>
      </rPr>
      <t>(8 YD ONLY)</t>
    </r>
  </si>
  <si>
    <t>------WATER SYSTEM--------</t>
  </si>
  <si>
    <t>LOW PRESSURE WASHDOWN</t>
  </si>
  <si>
    <t>HIGH PRESSURE WASHDOWN - HIGH PSI AT LOW RPM</t>
  </si>
  <si>
    <t>HIGH PRESSURE WASHDOWN (USE W/ PM10) - HIGH PSI AT LOW RPM</t>
  </si>
  <si>
    <t>HIGH PRESSURE WASHDOWN (USE WITH WAND HOSE) - HIGH PSI AT LOW RPM</t>
  </si>
  <si>
    <t>HIGH PRESSURE WASHDOWN 
(USE W/ WANDERING HOSE AND PM10) HIGH PSI AT LOW RPM</t>
  </si>
  <si>
    <t>HIGH PRESSURE WASHDOWN HOSE REEL</t>
  </si>
  <si>
    <t xml:space="preserve">HIGH PRESSURE WASHDOWN HOSE REEL
 (USE W/ RIGHT HAND INSPECTION DOOR) </t>
  </si>
  <si>
    <t>----M2 CHASSIS OPTIONS----</t>
  </si>
  <si>
    <t>CAB PAINT M2</t>
  </si>
  <si>
    <t>LED/STOP/TAIL/REAR TURN LIGHTS</t>
  </si>
  <si>
    <t xml:space="preserve">AM/FM RADIO WITH CD </t>
  </si>
  <si>
    <t xml:space="preserve">12" CONVEX MIRRORS (IL0 8") </t>
  </si>
  <si>
    <t xml:space="preserve"> SPARE TIRE &amp; WHEEL, BALANCE</t>
  </si>
  <si>
    <t>FRONT SPRAY BAR-SINGLE</t>
  </si>
  <si>
    <t>FRONT SPRAY BAR-DUAL</t>
  </si>
  <si>
    <t>AUTO LUBE SWEEPER/TRUCK</t>
  </si>
  <si>
    <t>(2) ALUMINUM EXTENSIONS FRONT MOUNTED</t>
  </si>
  <si>
    <t xml:space="preserve">WIRE/MOUNT CAB/FRONT ; HOPPER/REAR </t>
  </si>
  <si>
    <t>WIRE/MOUNT - CAB/FRONT ; HOPPER/REAR W/GUARD</t>
  </si>
  <si>
    <t>LED BEACON CAB/FRONT ; HOPPER/REAR</t>
  </si>
  <si>
    <t>LED BEACON CAB/FRONT ; HOPPER/REAR (USE W/AIR HORN)</t>
  </si>
  <si>
    <t>FRONT SPRAY BAR (USE W/PM10)</t>
  </si>
  <si>
    <t>CAB &amp; (2) REAR BEACONS (USE W/ WANDERING HOSE)</t>
  </si>
  <si>
    <t xml:space="preserve">CAB &amp; (2) REAR BEACONS (USE W/WANDERING HOSE &amp; AIR HORN) </t>
  </si>
  <si>
    <t>CAB &amp; (2) REAR BEACONS (USE W/O WANDERING HOSE)</t>
  </si>
  <si>
    <t>CAB &amp; (2) REAR BEACONS (USE W/O WANDERING HOSE &amp; AIR HORN)</t>
  </si>
  <si>
    <t>LED BEACONS CAB/FRONT ; HOPPER/REAR W/ LED ARROWBOARD</t>
  </si>
  <si>
    <t>----PETERBILT CHASSIS OPTIONS----</t>
  </si>
  <si>
    <t>SPARE CHASSIS KEY</t>
  </si>
  <si>
    <t>FRONT SPRAYBAR (USE W/SINGLE SIDEBROOM)</t>
  </si>
  <si>
    <t>FRONT SPRAYBAR (USE W/DUAL SIDEBROOMS)</t>
  </si>
  <si>
    <t>FRONT SPRAYBAR (USE W/PM-10)</t>
  </si>
  <si>
    <t>LED STOP, TAIL, TURN LIGHTS</t>
  </si>
  <si>
    <t>---- INTERNATIONAL CHASSIS OPTIONS----</t>
  </si>
  <si>
    <t xml:space="preserve">CAB PAINT </t>
  </si>
  <si>
    <t>FRONT SPRAY BAR (USE W/ PM-10)</t>
  </si>
  <si>
    <t>BEACON CAB/FRONT;(2) HOPPER/REAR LED BEACONS 
(USE W/O WANDERING HOSE)</t>
  </si>
  <si>
    <t>4 FT. ALUMINUM WANDERING HOSE EXTENSION - FRONT MOUNT</t>
  </si>
  <si>
    <t>NATIONAL AIR RIDE SEAT - PASSENGER SIDE (RIGHT HAND) VINYL</t>
  </si>
  <si>
    <t>NATIONAL AIR RIDE SEAT- PASSENGER SIDE (RIGHT HAND) CLOTH</t>
  </si>
  <si>
    <t>NATIONAL AIR RIDE SEAT- PASSENGER SIDE 
(RIGHT HAND) CLOTH W/ARM REST</t>
  </si>
  <si>
    <t>NATIONAL AIR RIDE SEAT - DRIVER SIDE (LEFT HAND) VINYL</t>
  </si>
  <si>
    <t>NATIONAL AIR RIDE SEAT - DRIVER SIDE (LEFT HAND) CLOTH</t>
  </si>
  <si>
    <t>NATIONAL AIR RIDE SEAT - DRIVER SIDE (LEFT HAND) CLOTH W/ARM REST</t>
  </si>
  <si>
    <t>LED BEACON CAB/FRONT ; HOPPER/REAR WITH LED ARROWBOARD</t>
  </si>
  <si>
    <t>FRT-120-001</t>
  </si>
  <si>
    <t>FRT-120-002</t>
  </si>
  <si>
    <t>FRT-120-003</t>
  </si>
  <si>
    <t>FRT-120-004</t>
  </si>
  <si>
    <t>FRT-120-005</t>
  </si>
  <si>
    <t>FRT-120-006</t>
  </si>
  <si>
    <t>FRT-120-007</t>
  </si>
  <si>
    <t>FRT-120-008</t>
  </si>
  <si>
    <t>FRT-120-009</t>
  </si>
  <si>
    <t>FRT-120-010</t>
  </si>
  <si>
    <t>FRT-120-011</t>
  </si>
  <si>
    <t>FRT-120-012</t>
  </si>
  <si>
    <t>FRT-120-013</t>
  </si>
  <si>
    <t>FRT-120-014</t>
  </si>
  <si>
    <t>FRT-120-015</t>
  </si>
  <si>
    <t>----------WARRANTY--------</t>
  </si>
  <si>
    <t>WHIRLWIND 2ND YEAR PARTS/LABOR</t>
  </si>
  <si>
    <t>WHIRLWIND 3RD YEAR PARTS/LABOR</t>
  </si>
  <si>
    <t>WHIRLWIND 4TH YEAR PARTS/LABOR</t>
  </si>
  <si>
    <t>WHIRLWIND 5TH YEAR PARTS/LABOR</t>
  </si>
  <si>
    <t>SUB TOTAL</t>
  </si>
  <si>
    <t>DISC-120-ADDL</t>
  </si>
  <si>
    <t>DISC-120-PROMO</t>
  </si>
  <si>
    <t>MODEL:  WHIRLWIND 1</t>
  </si>
  <si>
    <t xml:space="preserve"> 8 cu. yd.  hopper, 36 in. (711 mm) trailing arm side broom on right-hand side (SINGLE) or both right and left hand sides (DUAL), ergonomic control console, sweeper is powder coated from powder coatings chart 2003/N with powder coated gray undercarriage and includes the standard features listed below.</t>
  </si>
  <si>
    <t xml:space="preserve">  M2 DUAL STEER (36" SB) </t>
  </si>
  <si>
    <t>LED right hand sidebroom lights</t>
  </si>
  <si>
    <t>WHIRLWIND 1 OPERATORS MANUAL</t>
  </si>
  <si>
    <t>WHIRLWIND 1 PARTS MANUAL</t>
  </si>
  <si>
    <t>WHIRLWIND 1 SERVICE MANUAL</t>
  </si>
  <si>
    <t>AIR PURGE USE WITH PM10</t>
  </si>
  <si>
    <t>REAR LED ARROWSTICK</t>
  </si>
  <si>
    <t>REAR LED FLOOD LIGHTS</t>
  </si>
  <si>
    <t>REAR RIGHT HAND LED FLOOD LIGHT</t>
  </si>
  <si>
    <t>CAB AIR FILTER INDICATOR LIGHT</t>
  </si>
  <si>
    <t>MODEL: CROSSWIND SINGLE ENGINE</t>
  </si>
  <si>
    <t>ECOINFUSED SINGLE ENGINE</t>
  </si>
  <si>
    <t>CROSSWIND -  M2</t>
  </si>
  <si>
    <r>
      <rPr>
        <b/>
        <sz val="10"/>
        <rFont val="Arial"/>
        <family val="2"/>
      </rPr>
      <t>Equipped with MemorySweep</t>
    </r>
    <r>
      <rPr>
        <b/>
        <sz val="10"/>
        <rFont val="Calibri"/>
        <family val="2"/>
      </rPr>
      <t>®</t>
    </r>
    <r>
      <rPr>
        <sz val="10"/>
        <rFont val="Arial"/>
        <family val="2"/>
      </rPr>
      <t xml:space="preserve">;  8.0 cu. Yd. Hopper, right and left side brooms, sweeper is powder coated from powder coatings chart 2003/N with powder coated gray undercarriage and includes the standard features listed below. </t>
    </r>
  </si>
  <si>
    <t>CROSSWIND - DUAL  - PETERBILT</t>
  </si>
  <si>
    <t xml:space="preserve">  M2 DUAL STEER   </t>
  </si>
  <si>
    <t xml:space="preserve">  PETERBILT RIGHT HAND STEER  (NON STOCKED CHASSIS)
SINGLE SPEED REAR AXLE</t>
  </si>
  <si>
    <t xml:space="preserve">  PETERBILT DUAL STEER  (NON STOCKED CHASSIS)
SINGLE SPEED REAR AXLE</t>
  </si>
  <si>
    <t>M2 CHASSIS - CHASSIS ALTERATIONS</t>
  </si>
  <si>
    <t>PETERBILT CHASSIS - CHASSIS ALTERATIONS</t>
  </si>
  <si>
    <t>APPLICATION - SPECIFIC PACKAGES</t>
  </si>
  <si>
    <t>CROSSWIND DUAL FSX PACKAGE</t>
  </si>
  <si>
    <t>Equipped with FSX pickup head ILO the standard Crosswind pickup head, 11" diameter suction hose and polypropylene side broom segments.</t>
  </si>
  <si>
    <t>CROSSWIND SHARED POWER 74HP PARTS MANUAL</t>
  </si>
  <si>
    <t>CROSSWIND SHARED POWER 74HP OPERATORS MANUAL</t>
  </si>
  <si>
    <t>Alternator, 95 amp</t>
  </si>
  <si>
    <t>Hopper rear door, hydraulically opened/closed and</t>
  </si>
  <si>
    <t xml:space="preserve">    locked/unlocked with external manual controls</t>
  </si>
  <si>
    <r>
      <t>Blower, HARDOX</t>
    </r>
    <r>
      <rPr>
        <sz val="10"/>
        <rFont val="Calibri"/>
        <family val="2"/>
      </rPr>
      <t>®</t>
    </r>
    <r>
      <rPr>
        <sz val="10"/>
        <rFont val="Arial"/>
        <family val="2"/>
      </rPr>
      <t>500 steel with linatex lined housing</t>
    </r>
  </si>
  <si>
    <t xml:space="preserve">Brooms, Dual </t>
  </si>
  <si>
    <t xml:space="preserve">Console, w/rocker switches for all sweep     </t>
  </si>
  <si>
    <t xml:space="preserve">Mirrors, West Coast type with 8” </t>
  </si>
  <si>
    <t xml:space="preserve">   functions, with full</t>
  </si>
  <si>
    <t xml:space="preserve">    convex inserts, one each side</t>
  </si>
  <si>
    <t xml:space="preserve">   gauge package including tachometer, engine</t>
  </si>
  <si>
    <t>Pick-up head, hydraulically operated,</t>
  </si>
  <si>
    <t xml:space="preserve">   hour meter, oil pressure indicator, coolant</t>
  </si>
  <si>
    <t xml:space="preserve">    14” (355 mm) outside diameter pressure hose,</t>
  </si>
  <si>
    <t xml:space="preserve">   temperature, voltmeter and fuel lever indicator,</t>
  </si>
  <si>
    <t xml:space="preserve">    12-3/4” (324mm) inside diameter </t>
  </si>
  <si>
    <t xml:space="preserve">   water level gauge and warning lights for hopper</t>
  </si>
  <si>
    <t xml:space="preserve">    suction hose with quick disconnect on suctions side</t>
  </si>
  <si>
    <t xml:space="preserve">   "up", hopper rear door "open" and hopper "full",</t>
  </si>
  <si>
    <t>Water system; one (1) rocker switch with HI / LOW setting,</t>
  </si>
  <si>
    <t xml:space="preserve">   with auxiliary engine, RPM control, side broom down</t>
  </si>
  <si>
    <t xml:space="preserve">    with manual valves for water control</t>
  </si>
  <si>
    <t xml:space="preserve">   pressure controls and automotive style blade fuses</t>
  </si>
  <si>
    <t xml:space="preserve">Spray nozzles, sixteen (16), seven (7) in the </t>
  </si>
  <si>
    <t xml:space="preserve">Doors, access fiberglass doors provide easy </t>
  </si>
  <si>
    <t xml:space="preserve">     pick-up head, three (3) in the suction</t>
  </si>
  <si>
    <t xml:space="preserve">   service and maintenance on auxiliary engine, </t>
  </si>
  <si>
    <t xml:space="preserve">     nozzle, three (3) at each side broom</t>
  </si>
  <si>
    <t xml:space="preserve">   hydraulic and electrical system</t>
  </si>
  <si>
    <t xml:space="preserve">Side Broom Outer Position Stop       </t>
  </si>
  <si>
    <t xml:space="preserve">Electronic Actuated Throttle, sweep resume/sweep </t>
  </si>
  <si>
    <t>Trans Oil Cooler</t>
  </si>
  <si>
    <t xml:space="preserve">    transport/reverse pick-up  </t>
  </si>
  <si>
    <t>Vacuum enhancer, external manually operated</t>
  </si>
  <si>
    <t>Flow Blocker</t>
  </si>
  <si>
    <t>Water tank, molded polyethylene, 240 gallons (907L)</t>
  </si>
  <si>
    <r>
      <t>MEMORY SWEEP</t>
    </r>
    <r>
      <rPr>
        <b/>
        <vertAlign val="superscript"/>
        <sz val="11"/>
        <rFont val="Arial"/>
        <family val="2"/>
      </rPr>
      <t>®</t>
    </r>
    <r>
      <rPr>
        <b/>
        <sz val="11"/>
        <rFont val="Arial"/>
        <family val="2"/>
      </rPr>
      <t xml:space="preserve"> HAS BEEN SELECTED</t>
    </r>
  </si>
  <si>
    <r>
      <t>***MEMORY SWEEP</t>
    </r>
    <r>
      <rPr>
        <sz val="11"/>
        <rFont val="Calibri"/>
        <family val="2"/>
      </rPr>
      <t>®</t>
    </r>
  </si>
  <si>
    <t>ELGIN SWEEPER EXCLUSIVE SWEEP RESUME FEATURE; Provides in-cab feedback for operator awareness of sidebroom tilt angle, vacuum enchancer percent open/close and one switch sweep resume of sweep functions. Elgin’s optional Memory Sweep ® system allows the operator to resume all previous sweep settings, even broom tilt (if so equipped), with one touch control. This feature enhances productivity and reduces fatigue. Memory Sweep incorporates a multi-screen display that indicates system diagnostics as well as optional features such as broom tilt angle, vacuum enhancer position, and broom hours.</t>
  </si>
  <si>
    <t>S T E P     # 2</t>
  </si>
  <si>
    <t>SELECT PRODUCT ENHANCEMENTS</t>
  </si>
  <si>
    <t>--------SWEEPER COMPONENTS---------</t>
  </si>
  <si>
    <r>
      <t xml:space="preserve">***BROOM HOURS </t>
    </r>
    <r>
      <rPr>
        <b/>
        <sz val="11"/>
        <rFont val="Arial"/>
        <family val="2"/>
      </rPr>
      <t>WITH IN-CAB DISPLAY</t>
    </r>
  </si>
  <si>
    <r>
      <t>***VACUUM ENHANCER IN-CAB CONTROL</t>
    </r>
    <r>
      <rPr>
        <b/>
        <sz val="11"/>
        <rFont val="Arial"/>
        <family val="2"/>
      </rPr>
      <t xml:space="preserve"> WITH IN-CAB DISPLAY</t>
    </r>
  </si>
  <si>
    <t>----------SIDE BROOMS OPTIONS----------</t>
  </si>
  <si>
    <r>
      <t xml:space="preserve">RIGHT HAND GUTTER BROOM TILT </t>
    </r>
    <r>
      <rPr>
        <b/>
        <sz val="11"/>
        <rFont val="Arial"/>
        <family val="2"/>
      </rPr>
      <t xml:space="preserve">WITH IN-CAB DISPLAY </t>
    </r>
  </si>
  <si>
    <r>
      <t xml:space="preserve">LEFT HAND GUTTER BROOM TILT </t>
    </r>
    <r>
      <rPr>
        <b/>
        <sz val="11"/>
        <rFont val="Arial"/>
        <family val="2"/>
      </rPr>
      <t>WITH IN-CAB DISPLAY</t>
    </r>
  </si>
  <si>
    <t xml:space="preserve">VARIABLE SPEED  - DUAL SIDEBROOMS </t>
  </si>
  <si>
    <t>ALL WORK &amp; FLOOD LIGHTS ARE EACH CONTROLLED USING INDIVIDUAL ROCKER SWITCHES</t>
  </si>
  <si>
    <t>NOTE: Sidebroom Lights are NOT STANDARD</t>
  </si>
  <si>
    <t>INDVIDUAL SWITCHES FOR DUAL SIDEBROOM LIGHTS-LED</t>
  </si>
  <si>
    <t>INDVIDUAL SWITCHES FOR RIGHT HAND SIDEBROOM LIGHT-LED</t>
  </si>
  <si>
    <t>INDIVIDUAL SWITCHES FOR DUAL REAR FLOOD LIGHTS-LED</t>
  </si>
  <si>
    <t>INDIVIDUAL SWITCHES FOR DUAL SIDEBROOM &amp; REAR FLOOD LTS-LED</t>
  </si>
  <si>
    <t>-----WATER SYSTEM (CHOOSE UP TO ONE)-----</t>
  </si>
  <si>
    <t>FUNCTIONAL CONTROL OF WATER SYSTEM</t>
  </si>
  <si>
    <t xml:space="preserve">FUNCTIONAL CONTROL OF WATER SYSTEM dispenses water with the use of the sweeper function rocker switch. Not compatible with Individual control water system. Not compatibale with PM-10 water system. </t>
  </si>
  <si>
    <t>OR</t>
  </si>
  <si>
    <r>
      <t xml:space="preserve">***INDIVIDUAL SWITCHES FOR WATER SYSTEM CONTROL                        </t>
    </r>
    <r>
      <rPr>
        <b/>
        <sz val="11"/>
        <rFont val="Arial"/>
        <family val="2"/>
      </rPr>
      <t>(NOT COMPATIBLE WITH PM10)</t>
    </r>
  </si>
  <si>
    <t>----------SIDE BROOMS----------</t>
  </si>
  <si>
    <t>***DUAL SIDE BROOM SCRUBBING POSITION</t>
  </si>
  <si>
    <t>SIDE BROOM SCRUBBING POSITION provides additional switch on console to allow the side brooms to sweep inboard in front of the pickup head in the scrubbing position.</t>
  </si>
  <si>
    <t>S T E P     # 3</t>
  </si>
  <si>
    <t>SELECT OPTIONS / ACCESSORIES</t>
  </si>
  <si>
    <t xml:space="preserve">BACKUP ALARM, SMART </t>
  </si>
  <si>
    <t>-----AUTO LUBE-----</t>
  </si>
  <si>
    <t>AUTO LUBE SWEEPER ONLY</t>
  </si>
  <si>
    <t>----------BROOMS----------</t>
  </si>
  <si>
    <t>DUAL POLY BROOMS</t>
  </si>
  <si>
    <t>------DECALS------</t>
  </si>
  <si>
    <t>RED LOGO/CROSSWIND</t>
  </si>
  <si>
    <t>WHITE LOGO/CROSSWIND</t>
  </si>
  <si>
    <t xml:space="preserve">HYDRAULIC OIL LEVEL GUAGE W/THERMOMETER </t>
  </si>
  <si>
    <t>------HOPPER OPTIONS------</t>
  </si>
  <si>
    <t>STAINLESS STEEL LEFT HAND INSPECTION DOOR</t>
  </si>
  <si>
    <t>-----LIFELINER HOPPER----</t>
  </si>
  <si>
    <t xml:space="preserve">CROSSWIND SHARED POWER 74HP SERVICE MANUAL </t>
  </si>
  <si>
    <t>-----LIGHTING-----</t>
  </si>
  <si>
    <t>REAR LED ARROWBOARD</t>
  </si>
  <si>
    <t xml:space="preserve">REAR LED BEACON / LED ARROWBOARD </t>
  </si>
  <si>
    <r>
      <t xml:space="preserve">(2) ALTERNATING FLASHING REAR LIGHTS                                                        </t>
    </r>
    <r>
      <rPr>
        <b/>
        <sz val="11"/>
        <rFont val="Arial"/>
        <family val="2"/>
      </rPr>
      <t>(MUST SELECT ONE "INDVDUAL SWITCHES WORK LIGHT OPTION")</t>
    </r>
  </si>
  <si>
    <t>----------PM10 COMPLIANCE------------</t>
  </si>
  <si>
    <r>
      <t xml:space="preserve">PM-10 WATER SYSTEM                                                                                       </t>
    </r>
    <r>
      <rPr>
        <b/>
        <sz val="11"/>
        <rFont val="Arial"/>
        <family val="2"/>
      </rPr>
      <t>(NOT COMPATIBLE WITH FUNCTIONAL OR 
INDIVIDUAL WATER SYSTEM)</t>
    </r>
  </si>
  <si>
    <r>
      <t xml:space="preserve">PM-10 WATER SYSTEM   USE WITH SS HOPPER                                                                                    </t>
    </r>
    <r>
      <rPr>
        <b/>
        <sz val="11"/>
        <rFont val="Arial"/>
        <family val="2"/>
      </rPr>
      <t>(NOT COMPATIBLE WITH FUNCTIONAL OR 
INDIVIDUAL WATER SYSTEM)</t>
    </r>
  </si>
  <si>
    <r>
      <t xml:space="preserve">PM-10 WATER SYSTEM   USE WITH CENTERBROOM                                                                                     </t>
    </r>
    <r>
      <rPr>
        <b/>
        <sz val="11"/>
        <rFont val="Arial"/>
        <family val="2"/>
      </rPr>
      <t>(NOT COMPATIBLE WITH FUNCTIONAL OR 
INDIVIDUAL WATER SYSTEM)</t>
    </r>
  </si>
  <si>
    <r>
      <t xml:space="preserve">PM-10 WATER SYSTEM   USE WITH CENTERBROOM  AND SS HOPPER                                                                                   </t>
    </r>
    <r>
      <rPr>
        <b/>
        <sz val="11"/>
        <rFont val="Arial"/>
        <family val="2"/>
      </rPr>
      <t>(NOT COMPATIBLE WITH FUNCTIONAL OR 
INDIVIDUAL WATER SYSTEM)</t>
    </r>
  </si>
  <si>
    <t>-----------SAFETY---------</t>
  </si>
  <si>
    <t>-----SWEEP COMPONENTS-----</t>
  </si>
  <si>
    <t>-------TOOLS/TOOL BOX-----</t>
  </si>
  <si>
    <t xml:space="preserve">HYDRAULIC WANDERING HOSE </t>
  </si>
  <si>
    <r>
      <t xml:space="preserve">HYDRAULIC WANDERING HOSE 
</t>
    </r>
    <r>
      <rPr>
        <b/>
        <sz val="11"/>
        <rFont val="Arial"/>
        <family val="2"/>
      </rPr>
      <t xml:space="preserve">(USE W/VARIABLE SPEED) </t>
    </r>
  </si>
  <si>
    <t>-----WATER SYSTEM---------</t>
  </si>
  <si>
    <t xml:space="preserve">HOPPER DELUGE </t>
  </si>
  <si>
    <t>HOPPER WATER NOZZLES</t>
  </si>
  <si>
    <r>
      <t xml:space="preserve">LOW PRESSURE WASH DOWN </t>
    </r>
    <r>
      <rPr>
        <b/>
        <sz val="11"/>
        <rFont val="Arial"/>
        <family val="2"/>
      </rPr>
      <t>(NOT COMPATIBLE WITH PM 10)</t>
    </r>
  </si>
  <si>
    <r>
      <t xml:space="preserve">HIGH PRESSURE WASHDOWN </t>
    </r>
    <r>
      <rPr>
        <b/>
        <sz val="11"/>
        <rFont val="Arial"/>
        <family val="2"/>
      </rPr>
      <t>(USE W/CENTERBROOM)</t>
    </r>
  </si>
  <si>
    <r>
      <t xml:space="preserve">AIR PURGE FOR WATER SYSTEM </t>
    </r>
    <r>
      <rPr>
        <b/>
        <sz val="11"/>
        <rFont val="Arial"/>
        <family val="2"/>
      </rPr>
      <t>(USE W/PM10)</t>
    </r>
  </si>
  <si>
    <t>------WIRE MOUNT----------</t>
  </si>
  <si>
    <r>
      <t xml:space="preserve">WIRE/MOUNT RIGHT &amp; LEFT REAR </t>
    </r>
    <r>
      <rPr>
        <b/>
        <sz val="11"/>
        <rFont val="Arial"/>
        <family val="2"/>
      </rPr>
      <t>(USE W/WANDERING HOSE)</t>
    </r>
  </si>
  <si>
    <r>
      <t xml:space="preserve">WIRE/MOUNT R&amp;L REAR </t>
    </r>
    <r>
      <rPr>
        <b/>
        <sz val="11"/>
        <rFont val="Arial"/>
        <family val="2"/>
      </rPr>
      <t>(USE W/OUT WANDERING HOSE)</t>
    </r>
  </si>
  <si>
    <t>LED/STOP/TAIL/REAR TURN LIGHT</t>
  </si>
  <si>
    <t xml:space="preserve">PAINT TRUCK RIMS </t>
  </si>
  <si>
    <t xml:space="preserve">12" CONVEX MIRRORS </t>
  </si>
  <si>
    <t xml:space="preserve"> SPARE TIRE &amp; WHEEL , BALANCED</t>
  </si>
  <si>
    <t>AIR RESTRICTOR GUAGE</t>
  </si>
  <si>
    <r>
      <t xml:space="preserve">FRONT SPRAY BAR </t>
    </r>
    <r>
      <rPr>
        <b/>
        <sz val="10"/>
        <rFont val="Arial"/>
        <family val="2"/>
      </rPr>
      <t>(NOT COMPATIBLE WITH THE STANDARD WATER SYSTEM)</t>
    </r>
  </si>
  <si>
    <r>
      <t xml:space="preserve">FRONT SPRAY BAR </t>
    </r>
    <r>
      <rPr>
        <b/>
        <sz val="11"/>
        <rFont val="Arial"/>
        <family val="2"/>
      </rPr>
      <t xml:space="preserve">(USE W/PM-10)      </t>
    </r>
    <r>
      <rPr>
        <sz val="11"/>
        <rFont val="Arial"/>
        <family val="2"/>
      </rPr>
      <t xml:space="preserve">                                                          </t>
    </r>
    <r>
      <rPr>
        <sz val="10"/>
        <rFont val="Arial"/>
        <family val="2"/>
      </rPr>
      <t xml:space="preserve">  </t>
    </r>
    <r>
      <rPr>
        <sz val="11"/>
        <rFont val="Arial"/>
        <family val="2"/>
      </rPr>
      <t>(</t>
    </r>
    <r>
      <rPr>
        <b/>
        <sz val="11"/>
        <rFont val="Arial"/>
        <family val="2"/>
      </rPr>
      <t>NOT COMPATIBLE WITH THE STANDARD WATER SYSTEM)</t>
    </r>
  </si>
  <si>
    <t>5 LB. FIRE EXTINGUUISHER</t>
  </si>
  <si>
    <t>AUTO LUBE TRUCK/SWEEPER</t>
  </si>
  <si>
    <r>
      <t xml:space="preserve">CAB &amp; (2) REAR LED BEACONS </t>
    </r>
    <r>
      <rPr>
        <b/>
        <sz val="11"/>
        <rFont val="Arial"/>
        <family val="2"/>
      </rPr>
      <t>(USE W/ WANDERING HOSE)</t>
    </r>
  </si>
  <si>
    <r>
      <t xml:space="preserve">CAB &amp; (2) REAR LED BEACONS 
</t>
    </r>
    <r>
      <rPr>
        <b/>
        <sz val="11"/>
        <rFont val="Arial"/>
        <family val="2"/>
      </rPr>
      <t>(USE W/ WANDERING HOSE &amp; AIR HORN)</t>
    </r>
  </si>
  <si>
    <r>
      <t xml:space="preserve">CAB &amp; (2) REAR LED BEACONS </t>
    </r>
    <r>
      <rPr>
        <b/>
        <sz val="11"/>
        <rFont val="Arial"/>
        <family val="2"/>
      </rPr>
      <t>(USE W/O WANDERING HOSE)</t>
    </r>
  </si>
  <si>
    <r>
      <t xml:space="preserve">CAB &amp; (2) REAR LED BEACONS
</t>
    </r>
    <r>
      <rPr>
        <b/>
        <sz val="11"/>
        <rFont val="Arial"/>
        <family val="2"/>
      </rPr>
      <t>(USE W/O WANDERING HOSE &amp; W/O AIR HORN)</t>
    </r>
  </si>
  <si>
    <t>CAB / REAR LED STROBE / LED ARROWSTICK</t>
  </si>
  <si>
    <t>CAB / REAR WIRE/MOUNT/ LED ARROWSTICK</t>
  </si>
  <si>
    <t xml:space="preserve">WIRE/MOUNT CAB &amp; REAR </t>
  </si>
  <si>
    <t>WIRE/MOUNT CAB &amp; REAR W/GUARD</t>
  </si>
  <si>
    <t>LED BEACON CAB &amp; REAR</t>
  </si>
  <si>
    <t>BEACON CAB &amp; REAR WITH ARROWBOARD</t>
  </si>
  <si>
    <t xml:space="preserve">LED STROBE CAB/REAR </t>
  </si>
  <si>
    <r>
      <t xml:space="preserve">CAB &amp; (2) REAR STROBES </t>
    </r>
    <r>
      <rPr>
        <b/>
        <sz val="11"/>
        <rFont val="Arial"/>
        <family val="2"/>
      </rPr>
      <t>(USE W/ WANDERING HOSE)</t>
    </r>
  </si>
  <si>
    <r>
      <t xml:space="preserve">CAB &amp; (2) REAR STROBES </t>
    </r>
    <r>
      <rPr>
        <b/>
        <sz val="11"/>
        <rFont val="Arial"/>
        <family val="2"/>
      </rPr>
      <t>(USE W/O WANDERING HOSE)</t>
    </r>
  </si>
  <si>
    <t>CROSSWIND 2ND YEAR PARTS/LABOR</t>
  </si>
  <si>
    <t>CROSSWIND 3RD YEAR PARTS/LABOR</t>
  </si>
  <si>
    <t>CROSSWIND 4TH YEAR PARTS/LABOR</t>
  </si>
  <si>
    <t>CROSSWIND 5TH YEAR PARTS/LABOR</t>
  </si>
  <si>
    <t>FREIGHT RATES</t>
  </si>
  <si>
    <t>FRT-124-001</t>
  </si>
  <si>
    <t>FRT-124-002</t>
  </si>
  <si>
    <t>FRT-124-003</t>
  </si>
  <si>
    <t>FRT-124-004</t>
  </si>
  <si>
    <t>FRT-124-005</t>
  </si>
  <si>
    <t>FRT-124-006</t>
  </si>
  <si>
    <t>FRT-124-007</t>
  </si>
  <si>
    <t>FRT-124-008</t>
  </si>
  <si>
    <t>FRT-124-009</t>
  </si>
  <si>
    <t>FRT-124-010</t>
  </si>
  <si>
    <t>FRT-124-011</t>
  </si>
  <si>
    <t>FRT-124-012</t>
  </si>
  <si>
    <t>FRT-124-013</t>
  </si>
  <si>
    <t>FRT-124-014</t>
  </si>
  <si>
    <t>FRT-124-015</t>
  </si>
  <si>
    <t>DISC-124-ADDL</t>
  </si>
  <si>
    <t>DISC-124-PROMO</t>
  </si>
  <si>
    <t>Epoke S3800 Sirius AST road speed related truck mounted spreader (driven by truck mounted hydraulic system) with the following standard features and included options:</t>
  </si>
  <si>
    <t>Select one of the following material delivery arrangements:</t>
  </si>
  <si>
    <t>Select one of the following chute arrangements:</t>
  </si>
  <si>
    <t>Epoke Spreaders</t>
  </si>
  <si>
    <t xml:space="preserve">Exhibit D: Price Schedule </t>
  </si>
  <si>
    <t>Vendor Name:</t>
  </si>
  <si>
    <t>Contact Person:</t>
  </si>
  <si>
    <t>Street Address:</t>
  </si>
  <si>
    <t>P.O. Box:</t>
  </si>
  <si>
    <t>City, State, Zip</t>
  </si>
  <si>
    <t>Phone #:</t>
  </si>
  <si>
    <t>Toll Free #:</t>
  </si>
  <si>
    <t>Email Address:</t>
  </si>
  <si>
    <t>Spec #</t>
  </si>
  <si>
    <t>INFORMATION REQUESTED</t>
  </si>
  <si>
    <t>ANSWER</t>
  </si>
  <si>
    <t>3.1</t>
  </si>
  <si>
    <t xml:space="preserve">MAKE AND MODEL  </t>
  </si>
  <si>
    <t>Trackless MT7</t>
  </si>
  <si>
    <t>*</t>
  </si>
  <si>
    <t>ENGINE (Model)</t>
  </si>
  <si>
    <t>John Deere 4045 Tier 4 Final</t>
  </si>
  <si>
    <t>Number of Cylinders</t>
  </si>
  <si>
    <t>Type of Fuel</t>
  </si>
  <si>
    <t>Diesel</t>
  </si>
  <si>
    <t>Horse Power</t>
  </si>
  <si>
    <t xml:space="preserve">74 HP @ 2500 RPM </t>
  </si>
  <si>
    <t>Air or Liquid Cooled</t>
  </si>
  <si>
    <t>Liquid auto shutdown</t>
  </si>
  <si>
    <t>PTO</t>
  </si>
  <si>
    <t>Front Size</t>
  </si>
  <si>
    <t>1 3/8 6 spline 540 PRM</t>
  </si>
  <si>
    <t>Rear Size</t>
  </si>
  <si>
    <t>1.375 6 spline 540 optional</t>
  </si>
  <si>
    <t>HITCHES</t>
  </si>
  <si>
    <t>Front (lift capacity &amp; type)</t>
  </si>
  <si>
    <t>Trackless quick hitch</t>
  </si>
  <si>
    <t>Rear (lift capacity &amp; type)</t>
  </si>
  <si>
    <t>Cat 1 - 3 point</t>
  </si>
  <si>
    <t>TRANSMISSION</t>
  </si>
  <si>
    <t>Type</t>
  </si>
  <si>
    <t>Sauer Danfoss</t>
  </si>
  <si>
    <t>Number of Speeds</t>
  </si>
  <si>
    <t>Two speed mechanical</t>
  </si>
  <si>
    <t>Control Type</t>
  </si>
  <si>
    <t>Foot controlled</t>
  </si>
  <si>
    <t>HYDRAULICS</t>
  </si>
  <si>
    <t>GPM</t>
  </si>
  <si>
    <t>34 GPM</t>
  </si>
  <si>
    <t>Number of Spool Valves per unit</t>
  </si>
  <si>
    <t>DRIVE SYSTEM</t>
  </si>
  <si>
    <t>Hydrostatic/Electric</t>
  </si>
  <si>
    <t>Transfer Case (yes or no)</t>
  </si>
  <si>
    <t>Yes</t>
  </si>
  <si>
    <t>4WD Type (i.e., constant)</t>
  </si>
  <si>
    <t>Constant</t>
  </si>
  <si>
    <t>AXLES</t>
  </si>
  <si>
    <t>Model</t>
  </si>
  <si>
    <t>Dana 60 W/track lock differentials</t>
  </si>
  <si>
    <t>Capacity per Axle</t>
  </si>
  <si>
    <t>7000 LB</t>
  </si>
  <si>
    <t>BRAKES</t>
  </si>
  <si>
    <t>12x2 1/2 Hydraulic</t>
  </si>
  <si>
    <t>WHEELS</t>
  </si>
  <si>
    <t>Number of Bolts</t>
  </si>
  <si>
    <t>Diameter</t>
  </si>
  <si>
    <t>15"x16 1/2"</t>
  </si>
  <si>
    <t>TIRES</t>
  </si>
  <si>
    <t>Front Size &amp; Ply</t>
  </si>
  <si>
    <t>31x10:00x16.5 - 8 ply lug/or 16" Radial</t>
  </si>
  <si>
    <t>Rear Size &amp; Ply</t>
  </si>
  <si>
    <t>31x10:00x16.5 -8 ply lug/or 16" Radial</t>
  </si>
  <si>
    <t>STEERING</t>
  </si>
  <si>
    <t>Articulated Hydraulic</t>
  </si>
  <si>
    <t>Steering Wheel Adjustment</t>
  </si>
  <si>
    <t xml:space="preserve">Tilt </t>
  </si>
  <si>
    <t xml:space="preserve">  (tilt, telescope, etc.)</t>
  </si>
  <si>
    <t>Turning Radius</t>
  </si>
  <si>
    <t>8' Inside</t>
  </si>
  <si>
    <t>FRAME TYPE</t>
  </si>
  <si>
    <t>4 piece</t>
  </si>
  <si>
    <t>INSTUMENTS (list)</t>
  </si>
  <si>
    <t>Automatic safety shut down control for low oil pressure/high water temp, tachometer w/hour meter, water temp, oil pressure, volt meter, hydraulic oil temp, fuel gauge</t>
  </si>
  <si>
    <t>(any gauges, LCD/LED monitors, switches, levers, etc.)</t>
  </si>
  <si>
    <t>CAB</t>
  </si>
  <si>
    <t>Certifications</t>
  </si>
  <si>
    <t>Rops J1040-C SAE</t>
  </si>
  <si>
    <t>Cab Size (1 or 2 people, etc.)</t>
  </si>
  <si>
    <t>Windows (tinted sliding, etc.)</t>
  </si>
  <si>
    <t>6 tinted windows, 2 sliding</t>
  </si>
  <si>
    <t>Type of Seat</t>
  </si>
  <si>
    <t>Air - 4 way adjustment</t>
  </si>
  <si>
    <t>Seat Upholstery</t>
  </si>
  <si>
    <t>Cloth</t>
  </si>
  <si>
    <t>Other Cab Equipment (list)</t>
  </si>
  <si>
    <t>Digital Dash:  Tachometer, Speedometer, Hour Meter, Fuel Level, Engine Coolant Temp., Hydraulic Oil Temp, Engine Oil Pressure, Voltmeter.</t>
  </si>
  <si>
    <r>
      <t>SPEEDS</t>
    </r>
    <r>
      <rPr>
        <sz val="10"/>
        <rFont val="Arial"/>
        <family val="2"/>
      </rPr>
      <t xml:space="preserve"> (if applicable)</t>
    </r>
  </si>
  <si>
    <t>Lo Range</t>
  </si>
  <si>
    <t>0-8.0 mph</t>
  </si>
  <si>
    <t>High Range</t>
  </si>
  <si>
    <t>0-19.0 mph</t>
  </si>
  <si>
    <t>Deep Low</t>
  </si>
  <si>
    <t>Optional 0-10ft Per Min</t>
  </si>
  <si>
    <t>DIMENSIONS</t>
  </si>
  <si>
    <t>Wheel Base</t>
  </si>
  <si>
    <t>Length (less liftarms)</t>
  </si>
  <si>
    <t>Height (top of cab)</t>
  </si>
  <si>
    <t>Width (single tires)</t>
  </si>
  <si>
    <t>Weight Rear Axle</t>
  </si>
  <si>
    <t>3440 lbs.</t>
  </si>
  <si>
    <t>Weight Front Axle</t>
  </si>
  <si>
    <t>1940 lbs.</t>
  </si>
  <si>
    <t>1 Year parts and labor</t>
  </si>
  <si>
    <t>BASE UNIT PRICE:</t>
  </si>
  <si>
    <t>Dan Bell</t>
  </si>
  <si>
    <t>78 Northpointe Drive</t>
  </si>
  <si>
    <t>Lake Orion, MI  48359</t>
  </si>
  <si>
    <t>248-370-0000</t>
  </si>
  <si>
    <t>dbell@bellequip.com</t>
  </si>
  <si>
    <t>866-597-0716</t>
  </si>
  <si>
    <t>Base Unit Make/Model:</t>
  </si>
  <si>
    <t>Base Unit Price:</t>
  </si>
  <si>
    <t>Spec. Number</t>
  </si>
  <si>
    <t>Price</t>
  </si>
  <si>
    <t>OPERATOR STATION</t>
  </si>
  <si>
    <t>Use this section to offer operator station options. 
Add as many extra lines as you need.</t>
  </si>
  <si>
    <t>4.1.1</t>
  </si>
  <si>
    <t>Rear PTO</t>
  </si>
  <si>
    <t>4.1.2</t>
  </si>
  <si>
    <t>Rear three point hitch (crated)</t>
  </si>
  <si>
    <t>4.1.3</t>
  </si>
  <si>
    <t>Deep reduction transfer case (only avail if ordered with tractor)</t>
  </si>
  <si>
    <t>4.1.4</t>
  </si>
  <si>
    <t>Locking differentials (Front Axle)                                                                             STD</t>
  </si>
  <si>
    <t>4.1.5</t>
  </si>
  <si>
    <t>20 GPM Hydraulic Pump &amp; 14 GPM Hyd. Gear Pump                                              STD</t>
  </si>
  <si>
    <t>4.1.6</t>
  </si>
  <si>
    <t>Additional high mount tail lights on rear of cab</t>
  </si>
  <si>
    <t>4.1.7</t>
  </si>
  <si>
    <t xml:space="preserve">Automatic night time white noise backup alarm </t>
  </si>
  <si>
    <t>4.1.8</t>
  </si>
  <si>
    <t>Climate Controlled A/C &amp; Aux. Heat and Pressurization w/ 8 Amber Strobe Lights      STD</t>
  </si>
  <si>
    <t>4.1.9</t>
  </si>
  <si>
    <t xml:space="preserve">Ride Control </t>
  </si>
  <si>
    <t>4.1.10</t>
  </si>
  <si>
    <t>Intermittent Front Wiper &amp; Washer                                                                          STD</t>
  </si>
  <si>
    <t>4.1.11</t>
  </si>
  <si>
    <t>Rear wiper and washer                                                                                           STD</t>
  </si>
  <si>
    <t>4.1.12</t>
  </si>
  <si>
    <t>Rear dump body with front counterweights</t>
  </si>
  <si>
    <t>4.1.13</t>
  </si>
  <si>
    <t>Rear license plate bracket and light</t>
  </si>
  <si>
    <t>4.1.14</t>
  </si>
  <si>
    <t>Reversing Engine Fan                                                                                            STD</t>
  </si>
  <si>
    <t>4.1.15</t>
  </si>
  <si>
    <t>Tow behind sander pkg includes hitch, electric brake control, trailer con.</t>
  </si>
  <si>
    <t>4.1.16</t>
  </si>
  <si>
    <t>FRN (forward/neutral/reverse switch) on joystick                                                       STD</t>
  </si>
  <si>
    <t>4.1.17</t>
  </si>
  <si>
    <t>Break-in-filter kit</t>
  </si>
  <si>
    <t>4.1.18</t>
  </si>
  <si>
    <t xml:space="preserve">Data Collection / GPS Controller </t>
  </si>
  <si>
    <t>4.1.19</t>
  </si>
  <si>
    <t>Radial tire only (LT245/75R) spare</t>
  </si>
  <si>
    <t>4.1.20</t>
  </si>
  <si>
    <t>16" rim only for radial tire spare</t>
  </si>
  <si>
    <t>4.1.21</t>
  </si>
  <si>
    <t>Loader lug tire only 10.00 x 16.5  6-ply spare</t>
  </si>
  <si>
    <t>4.1.22</t>
  </si>
  <si>
    <t>16.5" rim only for loader lug spare</t>
  </si>
  <si>
    <t>4.1.23</t>
  </si>
  <si>
    <t>Summer tire only 31 x 13.5 x 15 each</t>
  </si>
  <si>
    <t>4.1.24</t>
  </si>
  <si>
    <t>15" rim only for summer tire each</t>
  </si>
  <si>
    <t>4.1.25</t>
  </si>
  <si>
    <t>Summer tires and rims ILO standard wheels and tires</t>
  </si>
  <si>
    <t>4.1.26</t>
  </si>
  <si>
    <t xml:space="preserve">Calcium filled tires </t>
  </si>
  <si>
    <t>4.1.27</t>
  </si>
  <si>
    <t xml:space="preserve">Dual loader lug tires &amp; rims ILO standard wheels and tires on tractor </t>
  </si>
  <si>
    <t>4.1.28</t>
  </si>
  <si>
    <t>Dual loader lug tires &amp; rims (8 tires with rims and hardware) set</t>
  </si>
  <si>
    <t>4.1.29</t>
  </si>
  <si>
    <t>On Board Diagnostics with WI FI Remote Access                                                    STD</t>
  </si>
  <si>
    <t>PLOWS</t>
  </si>
  <si>
    <t>Use this section to offer plow options.</t>
  </si>
  <si>
    <t>4.2.1</t>
  </si>
  <si>
    <t xml:space="preserve">5 ft. angle plow (includes attaching kit)                            </t>
  </si>
  <si>
    <t>4.2.2</t>
  </si>
  <si>
    <t xml:space="preserve">5 ft. double trip plow (includes attaching kit)                           </t>
  </si>
  <si>
    <t>4.2.3</t>
  </si>
  <si>
    <t xml:space="preserve">6 ft. double trip plow (includes attaching kit)                           </t>
  </si>
  <si>
    <t>4.2.4</t>
  </si>
  <si>
    <t xml:space="preserve">7 ft. angle plow  (includes attaching kit)                                  </t>
  </si>
  <si>
    <t>4.2.5</t>
  </si>
  <si>
    <t xml:space="preserve">8 ft. angle plow  (includes attaching kit)                                </t>
  </si>
  <si>
    <t>4.2.6</t>
  </si>
  <si>
    <t>Angle Plow Attaching Kit (for spare)</t>
  </si>
  <si>
    <t>4.2.7</t>
  </si>
  <si>
    <t xml:space="preserve">Front sander / plow                                        </t>
  </si>
  <si>
    <t>4.2.8</t>
  </si>
  <si>
    <t xml:space="preserve">Sidewalk V plow                                          </t>
  </si>
  <si>
    <t>4.2.9</t>
  </si>
  <si>
    <t xml:space="preserve">5 position folding plow                                    </t>
  </si>
  <si>
    <t>4.2.10</t>
  </si>
  <si>
    <t>Snow Lion Ice Breaker less adapter kit</t>
  </si>
  <si>
    <t>4.2.11</t>
  </si>
  <si>
    <t>Ice Breaker adapter kit</t>
  </si>
  <si>
    <t>SNOWBLOWERS</t>
  </si>
  <si>
    <t xml:space="preserve">Use this section to offer snowblower options. </t>
  </si>
  <si>
    <t>4.3.1</t>
  </si>
  <si>
    <t>51" snow blower with sidewalk chute PTO driven by Trackless Gearbox</t>
  </si>
  <si>
    <t>4.3.2</t>
  </si>
  <si>
    <t xml:space="preserve">51" Ribbon snow blower w/ sidewalk chute PTO driven   by Trackless Gearbox </t>
  </si>
  <si>
    <t>4.3.3</t>
  </si>
  <si>
    <t>60" snow blower with sidewalk chute PTO driven   by Trackless Gearbox</t>
  </si>
  <si>
    <t>4.3.4</t>
  </si>
  <si>
    <t>60" Ribbon snow blower w/ sidewalk chute PTO driven   by Trackless Gearbox</t>
  </si>
  <si>
    <t>4.3.5</t>
  </si>
  <si>
    <t>75" Ribbon snow blower w/ sidewalk chute PTO driven   by Trackless Gearbox</t>
  </si>
  <si>
    <t>4.3.6</t>
  </si>
  <si>
    <t>70" snow blower with sidewalk chute PTO driven by Trackless Gearbox</t>
  </si>
  <si>
    <t>4.3.7</t>
  </si>
  <si>
    <t>80" snow blower with sidewalk chute PTO driven  by Trackless Gearbox</t>
  </si>
  <si>
    <t>4.3.8</t>
  </si>
  <si>
    <t xml:space="preserve">Truck chute in lieu of sidewalk chute (Trackless blower) </t>
  </si>
  <si>
    <t>4.3.9</t>
  </si>
  <si>
    <t xml:space="preserve">Truck loading chute complete (Trackless blower) </t>
  </si>
  <si>
    <t>4.3.10</t>
  </si>
  <si>
    <t xml:space="preserve">Telescopic truck loading chute complete (Trackless blower) </t>
  </si>
  <si>
    <t>4.3.11</t>
  </si>
  <si>
    <t>Universal Skid Steer Attachment</t>
  </si>
  <si>
    <t>4.3.12</t>
  </si>
  <si>
    <t xml:space="preserve">Sno-Quip 51" Ribbon snow blower PTO driven </t>
  </si>
  <si>
    <t>4.3.13</t>
  </si>
  <si>
    <t xml:space="preserve">Sno-Quip 61" Ribbon snow blower PTO driven </t>
  </si>
  <si>
    <t>4.3.14</t>
  </si>
  <si>
    <t>Hydraulic Truck loading chute (Sno-Quip)</t>
  </si>
  <si>
    <t>4.3.15</t>
  </si>
  <si>
    <t>Insert type Truck loading chute 34" (Sno-Quip)</t>
  </si>
  <si>
    <t>4.3.16</t>
  </si>
  <si>
    <t>Insert type Truck loading chute 48" (Sno-Quip)</t>
  </si>
  <si>
    <t>SALT/SAND SPREADERS</t>
  </si>
  <si>
    <t xml:space="preserve">Use this section to offer salt and sand spreader options. </t>
  </si>
  <si>
    <t>4.4.1</t>
  </si>
  <si>
    <t>Rear salt &amp; sand spreader</t>
  </si>
  <si>
    <t>4.4.2</t>
  </si>
  <si>
    <t xml:space="preserve">Rear salt &amp; sand spreader with triple agitator </t>
  </si>
  <si>
    <t>4.4.3</t>
  </si>
  <si>
    <t xml:space="preserve">Tow behind sander with brakes (1-1/4 yd. capacity) Requires tow behind package </t>
  </si>
  <si>
    <t>4.4.4</t>
  </si>
  <si>
    <t>Rear brine spray tank with pump and spray bar</t>
  </si>
  <si>
    <t>DIRECTIONAL SWEEPERS</t>
  </si>
  <si>
    <t>Use this section to offer directional sweeper options.</t>
  </si>
  <si>
    <t>4.5.1</t>
  </si>
  <si>
    <t xml:space="preserve">60"x32" dia angle sweeper  </t>
  </si>
  <si>
    <t>4.5.2</t>
  </si>
  <si>
    <t xml:space="preserve">72"x32" dia angle sweeper  </t>
  </si>
  <si>
    <t>4.5.3</t>
  </si>
  <si>
    <t>84"x32" dia angle sweeper</t>
  </si>
  <si>
    <t>4.5.4</t>
  </si>
  <si>
    <t>96"x32" dia angle sweeper</t>
  </si>
  <si>
    <t>PICKUP SWEEPER</t>
  </si>
  <si>
    <t>Use this section to offer pickup sweeper options.</t>
  </si>
  <si>
    <t>4.6.1</t>
  </si>
  <si>
    <t>48" pickup sweeper</t>
  </si>
  <si>
    <t>SPRAYING SYSTEM</t>
  </si>
  <si>
    <t xml:space="preserve">Use this section to offer sweeper options. </t>
  </si>
  <si>
    <t>4.7.1</t>
  </si>
  <si>
    <t>Water tank and pump kit for all sweepers</t>
  </si>
  <si>
    <t>4.7.2</t>
  </si>
  <si>
    <t>Spray bar kit for angle sweeper</t>
  </si>
  <si>
    <t>4.7.3</t>
  </si>
  <si>
    <t>Spray bar kit for pickup sweeper</t>
  </si>
  <si>
    <t>4.7.4</t>
  </si>
  <si>
    <t>14 ft. rear mounted spray boom</t>
  </si>
  <si>
    <t>COLD PLANERS</t>
  </si>
  <si>
    <t xml:space="preserve">Use this section to offer cold planer options. </t>
  </si>
  <si>
    <t>4.8.1</t>
  </si>
  <si>
    <t>Cold planer w/ standard drum  (requires deep reduction transfer case)</t>
  </si>
  <si>
    <t>4.8.2</t>
  </si>
  <si>
    <t>Cold planer w/Ranjo drum for concrete  (requires deep reduction transfer case)</t>
  </si>
  <si>
    <t>MOWERS</t>
  </si>
  <si>
    <t xml:space="preserve">Use this section to offer mower options. </t>
  </si>
  <si>
    <t>4.9.1</t>
  </si>
  <si>
    <t xml:space="preserve">74"  Trackless PTO Front Flail mower </t>
  </si>
  <si>
    <t>4.9.2</t>
  </si>
  <si>
    <t>Trackless Boom Flail 52" Head (requires dual loader lug tires)</t>
  </si>
  <si>
    <t>4.9.3</t>
  </si>
  <si>
    <t xml:space="preserve">72" rotary finishing mower </t>
  </si>
  <si>
    <t>4.9.4</t>
  </si>
  <si>
    <t>120" rotary finishing mower</t>
  </si>
  <si>
    <t>4.9.5</t>
  </si>
  <si>
    <t>168" rotary finishing mower</t>
  </si>
  <si>
    <t>4.9.6</t>
  </si>
  <si>
    <t xml:space="preserve">168" Progressive mower </t>
  </si>
  <si>
    <t>4.10</t>
  </si>
  <si>
    <t>TRENCHERS</t>
  </si>
  <si>
    <t xml:space="preserve">Use this section to offer trencher options. </t>
  </si>
  <si>
    <t>4.11</t>
  </si>
  <si>
    <t>CHIPPERS</t>
  </si>
  <si>
    <t xml:space="preserve">Use this section to offer grader options. </t>
  </si>
  <si>
    <t>4.11.1</t>
  </si>
  <si>
    <t xml:space="preserve">Stump Grinder </t>
  </si>
  <si>
    <t>4.12</t>
  </si>
  <si>
    <t>TILLERS</t>
  </si>
  <si>
    <t xml:space="preserve">Use this section to offer tiller options. </t>
  </si>
  <si>
    <t>4.13</t>
  </si>
  <si>
    <t>OTHER</t>
  </si>
  <si>
    <t xml:space="preserve">Use this section to offer any other option(s) not already listed.. </t>
  </si>
  <si>
    <t>4.13.1</t>
  </si>
  <si>
    <t>Aerator</t>
  </si>
  <si>
    <t>4.13.2</t>
  </si>
  <si>
    <t>Front end loader with 49" wide bucket</t>
  </si>
  <si>
    <t>4.13.3</t>
  </si>
  <si>
    <t>Front end loader with 77" wide bucket</t>
  </si>
  <si>
    <t>4.13.4</t>
  </si>
  <si>
    <t xml:space="preserve">Buffalo Turbine debris blower </t>
  </si>
  <si>
    <t>4.13.5</t>
  </si>
  <si>
    <t xml:space="preserve">Generator with security fence </t>
  </si>
  <si>
    <t>4.13.6</t>
  </si>
  <si>
    <t xml:space="preserve">Infrared asphalt heater (requires generator option) </t>
  </si>
  <si>
    <t>4.13.7</t>
  </si>
  <si>
    <t>MT57 115hp Engine Upgrade (Wifi &amp; locking diff remain STD)</t>
  </si>
  <si>
    <t>4.13.8</t>
  </si>
  <si>
    <t>Air Conditioning Pressurized Cab for MT57 upg.</t>
  </si>
  <si>
    <t>4.13.9</t>
  </si>
  <si>
    <t>Optional Pump and Valve Kit for MT57 upg.</t>
  </si>
  <si>
    <t>4.13.10</t>
  </si>
  <si>
    <t>Back Up Camera for MT57 upg.</t>
  </si>
  <si>
    <t>4.13.11</t>
  </si>
  <si>
    <t>Ride Control for MT57 upg.</t>
  </si>
  <si>
    <t>4.14</t>
  </si>
  <si>
    <t>EXTENDED WARRANTY OPTIONS</t>
  </si>
  <si>
    <t>Use this section to offer performance/warranty options.
(Specify years, miles or hours extended term covers.)</t>
  </si>
  <si>
    <t>N/A</t>
  </si>
  <si>
    <t>4.15</t>
  </si>
  <si>
    <t>DELIVERY STARTING POINT</t>
  </si>
  <si>
    <t>City</t>
  </si>
  <si>
    <t>State, Zip Code</t>
  </si>
  <si>
    <t>Price Per Loaded Mile:</t>
  </si>
  <si>
    <t>5.50</t>
  </si>
  <si>
    <t>Minimum Delivery Charge (If Applicable):</t>
  </si>
  <si>
    <t>$</t>
  </si>
  <si>
    <t>Hourly Rental Rate:</t>
  </si>
  <si>
    <t>Weekly Rental Rate:</t>
  </si>
  <si>
    <t>Monthly Rental Rate:</t>
  </si>
  <si>
    <t>Percent (%) of Rental Fee applied to purchase price:</t>
  </si>
  <si>
    <t>If the new rental equipment is purchased and finance</t>
  </si>
  <si>
    <t>charges are applicable for the actual rental term only,</t>
  </si>
  <si>
    <t>state the actual interest rate here:  ________________</t>
  </si>
  <si>
    <t>Lake Orion, MI</t>
  </si>
  <si>
    <t>48359</t>
  </si>
  <si>
    <t>Envirosight Rovver X Truck Package with Lift HD</t>
  </si>
  <si>
    <t>Envirosight Rovver X PRO 500 L System</t>
  </si>
  <si>
    <t>Envirosight SAT Combo 21 L System</t>
  </si>
  <si>
    <t>Envirosight QV 360 System</t>
  </si>
  <si>
    <t>EPOKE 3800 MEDIUM</t>
  </si>
  <si>
    <t>EPOKE 3800 SMALL</t>
  </si>
  <si>
    <t>Epoke 4902 Small</t>
  </si>
  <si>
    <t>Epoke PM 1.4</t>
  </si>
  <si>
    <t>Date</t>
  </si>
  <si>
    <t>Phone</t>
  </si>
  <si>
    <t>Company</t>
  </si>
  <si>
    <t>E-mail</t>
  </si>
  <si>
    <t>Name</t>
  </si>
  <si>
    <t>Title</t>
  </si>
  <si>
    <t>Address</t>
  </si>
  <si>
    <t>State</t>
  </si>
  <si>
    <t>Zip</t>
  </si>
  <si>
    <t>ENTER BASE UNIT QUANTITY HERE:</t>
  </si>
  <si>
    <t>BASE LIST:</t>
  </si>
  <si>
    <t>TOTAL BASE PRICE:</t>
  </si>
  <si>
    <t>Part #</t>
  </si>
  <si>
    <t>TONGUE OPTIONS</t>
  </si>
  <si>
    <t>Quantity (select one)</t>
  </si>
  <si>
    <t xml:space="preserve">LIST </t>
  </si>
  <si>
    <t>CONFIGURED PRICE</t>
  </si>
  <si>
    <t>T10120</t>
  </si>
  <si>
    <t>Drivers Side Pickup</t>
  </si>
  <si>
    <t>ENGINE OPTIONS</t>
  </si>
  <si>
    <t>T10205</t>
  </si>
  <si>
    <t>74 HP Kubota® V3800 Tier 4 Diesel Engine</t>
  </si>
  <si>
    <t>STND</t>
  </si>
  <si>
    <t>Standard</t>
  </si>
  <si>
    <t>T10202</t>
  </si>
  <si>
    <t>74 HP John Deere Tier 4 Diesel Engine (Includes Spring Loaded Idler)</t>
  </si>
  <si>
    <t>ENGINE COUPLER OPTIONS</t>
  </si>
  <si>
    <t>T10350</t>
  </si>
  <si>
    <t>Heavy Duty Hand Clutch</t>
  </si>
  <si>
    <t>T10351</t>
  </si>
  <si>
    <t>Transfluid® Coupler</t>
  </si>
  <si>
    <t>COLLECTION HOSE OPTIONS</t>
  </si>
  <si>
    <t>T10501</t>
  </si>
  <si>
    <t>Flx-Thane VHD Clear Urethane Hose (.06" Thick)</t>
  </si>
  <si>
    <t>T10500</t>
  </si>
  <si>
    <t>Heavy Duty Industrial Rubber Hose</t>
  </si>
  <si>
    <t>ADDITIONAL OPTIONS</t>
  </si>
  <si>
    <t>Quantity (select any)</t>
  </si>
  <si>
    <t>T10703</t>
  </si>
  <si>
    <t>Directional Light Bar</t>
  </si>
  <si>
    <t>T10704</t>
  </si>
  <si>
    <t>Strobe Light</t>
  </si>
  <si>
    <t>T10705</t>
  </si>
  <si>
    <t>Wireless Camera System NOT installed</t>
  </si>
  <si>
    <t>T10706</t>
  </si>
  <si>
    <t>Dust Control System</t>
  </si>
  <si>
    <t>T10708</t>
  </si>
  <si>
    <t>Tool Rack</t>
  </si>
  <si>
    <t>T10710</t>
  </si>
  <si>
    <t>Spare Tire</t>
  </si>
  <si>
    <t>T10713</t>
  </si>
  <si>
    <t>Clean-out Door</t>
  </si>
  <si>
    <t>TOTAL CONFIGURED LIST PRICE:</t>
  </si>
  <si>
    <r>
      <rPr>
        <sz val="18"/>
        <color theme="7"/>
        <rFont val="Calibri (Body)"/>
      </rPr>
      <t xml:space="preserve">TITAN PRO PLUS </t>
    </r>
    <r>
      <rPr>
        <sz val="18"/>
        <color theme="0"/>
        <rFont val="Calibri"/>
        <family val="2"/>
      </rPr>
      <t xml:space="preserve">PRICE WORKSHEET </t>
    </r>
    <r>
      <rPr>
        <sz val="10"/>
        <color rgb="FF7F7F7F"/>
        <rFont val="Calibri (Body)"/>
      </rPr>
      <t>DECEMBER 2022</t>
    </r>
  </si>
  <si>
    <t>T10203</t>
  </si>
  <si>
    <t>99 HP John Deere Tier 4 Diesel Engine</t>
  </si>
  <si>
    <t>DISCHARGE NOZZLE OPITONS</t>
  </si>
  <si>
    <t>T10400</t>
  </si>
  <si>
    <t>Rigid with 4' HD Rubber Hose</t>
  </si>
  <si>
    <t>T10401</t>
  </si>
  <si>
    <t>Swivel Discharge- All Steel</t>
  </si>
  <si>
    <t>PRO + OPTIONS (UNIT WITH SEAT)</t>
  </si>
  <si>
    <t>T10707</t>
  </si>
  <si>
    <t xml:space="preserve">Fuel Sending Unit with Gauge </t>
  </si>
  <si>
    <t>T20907</t>
  </si>
  <si>
    <t>Proportional Controls with Seat</t>
  </si>
  <si>
    <t>T20905</t>
  </si>
  <si>
    <t>Wireless Proportional Controls with Seat</t>
  </si>
  <si>
    <r>
      <rPr>
        <sz val="18"/>
        <color theme="7"/>
        <rFont val="Calibri (Body)"/>
      </rPr>
      <t>SPARTAN PRO</t>
    </r>
    <r>
      <rPr>
        <sz val="18"/>
        <color theme="0"/>
        <rFont val="Calibri"/>
        <family val="2"/>
      </rPr>
      <t xml:space="preserve"> PRICE WORKSHEET </t>
    </r>
    <r>
      <rPr>
        <sz val="10"/>
        <color rgb="FF7F7F7F"/>
        <rFont val="Calibri (Body)"/>
      </rPr>
      <t xml:space="preserve"> DECEMBER 2022</t>
    </r>
  </si>
  <si>
    <t>CAPACITY OPTIONS</t>
  </si>
  <si>
    <t>S40100</t>
  </si>
  <si>
    <t>Standard Capacity (15 YD)</t>
  </si>
  <si>
    <t>S40110</t>
  </si>
  <si>
    <t>20 Yard Capacity</t>
  </si>
  <si>
    <t>S40111</t>
  </si>
  <si>
    <t>25 Yard Capacity</t>
  </si>
  <si>
    <t>S40112</t>
  </si>
  <si>
    <t>30 Yard Capacity</t>
  </si>
  <si>
    <t>S40350</t>
  </si>
  <si>
    <t>S40351</t>
  </si>
  <si>
    <t>S40501</t>
  </si>
  <si>
    <t>Flx-Thane VHD Clear Urethane Hose (.06" Tk)</t>
  </si>
  <si>
    <t>S40500</t>
  </si>
  <si>
    <t>DUST CONTROL OPTIONS</t>
  </si>
  <si>
    <t>S40706-110</t>
  </si>
  <si>
    <t>Dust Control System 110 Gallon (only available on 15 yard)</t>
  </si>
  <si>
    <t>S40706-190</t>
  </si>
  <si>
    <t>Dust Control System 190 Gallon (only available on 20, 25 &amp; 30 yard)</t>
  </si>
  <si>
    <t>S40703</t>
  </si>
  <si>
    <t>S40705</t>
  </si>
  <si>
    <t>Wireless Camera System</t>
  </si>
  <si>
    <t>S40708</t>
  </si>
  <si>
    <t>S40710</t>
  </si>
  <si>
    <t>S40713</t>
  </si>
  <si>
    <t>Clean-Out Door</t>
  </si>
  <si>
    <t>S40715</t>
  </si>
  <si>
    <t>Complete Containment Hood (Installed) (15 Yard)</t>
  </si>
  <si>
    <t>S40716</t>
  </si>
  <si>
    <t>Complete Containment Hood (Installed) (20 Yard)</t>
  </si>
  <si>
    <t>S40717</t>
  </si>
  <si>
    <t>Complete Containment Hood (Installed) (25 Yard)</t>
  </si>
  <si>
    <t>S40718</t>
  </si>
  <si>
    <t>Complete Containment Hood (Installed) (30 Yard)</t>
  </si>
  <si>
    <t>S40720</t>
  </si>
  <si>
    <t xml:space="preserve">Tarp </t>
  </si>
  <si>
    <r>
      <rPr>
        <sz val="18"/>
        <color theme="7"/>
        <rFont val="Calibri (Body)"/>
      </rPr>
      <t>SPARTAN PRO</t>
    </r>
    <r>
      <rPr>
        <sz val="18"/>
        <color theme="0"/>
        <rFont val="Calibri (BODY)"/>
      </rPr>
      <t xml:space="preserve"> </t>
    </r>
    <r>
      <rPr>
        <sz val="18"/>
        <color theme="7"/>
        <rFont val="Calibri (Body)"/>
      </rPr>
      <t>PLUS</t>
    </r>
    <r>
      <rPr>
        <sz val="18"/>
        <color theme="0"/>
        <rFont val="Calibri"/>
        <family val="2"/>
      </rPr>
      <t xml:space="preserve"> PRICE WORKSHEET</t>
    </r>
    <r>
      <rPr>
        <sz val="18"/>
        <color theme="0"/>
        <rFont val="Calibri (BODY)"/>
      </rPr>
      <t xml:space="preserve"> </t>
    </r>
    <r>
      <rPr>
        <sz val="10"/>
        <color rgb="FF7F7F7F"/>
        <rFont val="Calibri (Body)"/>
      </rPr>
      <t xml:space="preserve"> DECEMBER 2022</t>
    </r>
  </si>
  <si>
    <t>S40714</t>
  </si>
  <si>
    <t>Operator's Hood (Installed)</t>
  </si>
  <si>
    <t>S40707</t>
  </si>
  <si>
    <t>S40907</t>
  </si>
  <si>
    <t>S40908</t>
  </si>
  <si>
    <t>O42110</t>
  </si>
  <si>
    <t>Standard Capacity (23 YD)</t>
  </si>
  <si>
    <t>O42112</t>
  </si>
  <si>
    <t>High Capacity (30 YD)</t>
  </si>
  <si>
    <t>O42200</t>
  </si>
  <si>
    <t>O42202</t>
  </si>
  <si>
    <t>74 HP John Deere® Tier 4 Diesel Engine</t>
  </si>
  <si>
    <t>O42203</t>
  </si>
  <si>
    <t>99 HP John Deere® Tier 4 Diesel Engine</t>
  </si>
  <si>
    <t>O42350</t>
  </si>
  <si>
    <t>O42351</t>
  </si>
  <si>
    <t>O42352</t>
  </si>
  <si>
    <t xml:space="preserve">Hydraulic Operated Clutch With Operators Switch </t>
  </si>
  <si>
    <t>O42600</t>
  </si>
  <si>
    <t>Roof Exhaust</t>
  </si>
  <si>
    <t>O42601</t>
  </si>
  <si>
    <t>Straight Rear Exhaust</t>
  </si>
  <si>
    <t>O42602</t>
  </si>
  <si>
    <t>Down Draft Tailgate Exhaust</t>
  </si>
  <si>
    <t>O42603</t>
  </si>
  <si>
    <t>Down Draft Exhaust with Water Suppression</t>
  </si>
  <si>
    <t>O42701</t>
  </si>
  <si>
    <t>Rear Dump Wireless Camera</t>
  </si>
  <si>
    <t>O42703</t>
  </si>
  <si>
    <t>O42708</t>
  </si>
  <si>
    <t>O42710</t>
  </si>
  <si>
    <t>O42713</t>
  </si>
  <si>
    <t>O42714</t>
  </si>
  <si>
    <t>Operator's Hood Installed</t>
  </si>
  <si>
    <t>O42715</t>
  </si>
  <si>
    <t>Tongue Extension</t>
  </si>
  <si>
    <t>PRO+ HYD. PICKUP OPTIONS</t>
  </si>
  <si>
    <t>O42907</t>
  </si>
  <si>
    <t>Ops platform with Joystick Controls</t>
  </si>
  <si>
    <t>O42908</t>
  </si>
  <si>
    <t>Ops platform with Dual Controls (Wireless)</t>
  </si>
  <si>
    <r>
      <t xml:space="preserve">OLYMPIAN II </t>
    </r>
    <r>
      <rPr>
        <sz val="18"/>
        <color theme="7"/>
        <rFont val="Calibri (Body)"/>
      </rPr>
      <t>(TRAILER MOUNT)</t>
    </r>
    <r>
      <rPr>
        <sz val="18"/>
        <color theme="0"/>
        <rFont val="Calibri"/>
        <family val="2"/>
      </rPr>
      <t xml:space="preserve"> PRICE WORKSHEET </t>
    </r>
    <r>
      <rPr>
        <sz val="10"/>
        <color rgb="FF7F7F7F"/>
        <rFont val="Calibri (Body)"/>
      </rPr>
      <t xml:space="preserve"> </t>
    </r>
  </si>
  <si>
    <t>O52110</t>
  </si>
  <si>
    <t>O52112</t>
  </si>
  <si>
    <t>O52200</t>
  </si>
  <si>
    <t>O52202</t>
  </si>
  <si>
    <t>O52203</t>
  </si>
  <si>
    <t>O52351</t>
  </si>
  <si>
    <t>O52352</t>
  </si>
  <si>
    <t>Hydraulic Clutch (swtich operated at console)</t>
  </si>
  <si>
    <t>O52600</t>
  </si>
  <si>
    <t>O52601</t>
  </si>
  <si>
    <t>O52602</t>
  </si>
  <si>
    <t>O52603</t>
  </si>
  <si>
    <t>Down Draft Exhaust with Water Suppression and Body Mounted Poly tank</t>
  </si>
  <si>
    <t>O52701</t>
  </si>
  <si>
    <t>O52703</t>
  </si>
  <si>
    <t>O52713</t>
  </si>
  <si>
    <t>O52718</t>
  </si>
  <si>
    <t xml:space="preserve">Chipper Rear Door in Lieu of Standard Rear Door </t>
  </si>
  <si>
    <t>O52907</t>
  </si>
  <si>
    <t>In-Cab Joystick Controls</t>
  </si>
  <si>
    <t>O52908</t>
  </si>
  <si>
    <t>Dual Controls (In-Cab &amp; Wireless)</t>
  </si>
  <si>
    <t>Important Note: Dealers do not get dealer discount on Skid Options</t>
  </si>
  <si>
    <t xml:space="preserve">PRO+ HOOKLIFT SKID OPTIONS </t>
  </si>
  <si>
    <t>O52950</t>
  </si>
  <si>
    <t>Vac Mounted on Hooklift skid (must specify make and model)</t>
  </si>
  <si>
    <t>O52952</t>
  </si>
  <si>
    <t xml:space="preserve">Install Leaf Vac Controls in Cab </t>
  </si>
  <si>
    <r>
      <rPr>
        <b/>
        <sz val="11"/>
        <color theme="1"/>
        <rFont val="Calibri"/>
        <family val="2"/>
      </rPr>
      <t xml:space="preserve">TOTAL CONFIGURED LIST PRICE </t>
    </r>
    <r>
      <rPr>
        <b/>
        <sz val="11"/>
        <color theme="7"/>
        <rFont val="Calibri (Body)"/>
      </rPr>
      <t>WITH OUT CHASSIS</t>
    </r>
    <r>
      <rPr>
        <b/>
        <sz val="11"/>
        <color theme="1"/>
        <rFont val="Calibri"/>
        <family val="2"/>
      </rPr>
      <t>:</t>
    </r>
  </si>
  <si>
    <t>Important Note: Dealers do not get dealer discount on Chassis Options</t>
  </si>
  <si>
    <t>CHASSIS OPTIONS</t>
  </si>
  <si>
    <t>O52175</t>
  </si>
  <si>
    <t>Peterbilt 220 chassis (23 yard)</t>
  </si>
  <si>
    <t>O52176</t>
  </si>
  <si>
    <t>Peterbilt 220 chassis (30 yard)</t>
  </si>
  <si>
    <t>CHASSIS ADDITIONAL OPTIONS</t>
  </si>
  <si>
    <t>O52177</t>
  </si>
  <si>
    <t>Timbrens</t>
  </si>
  <si>
    <t>O52178</t>
  </si>
  <si>
    <t>Rear Hitch</t>
  </si>
  <si>
    <t>O52179</t>
  </si>
  <si>
    <t>Rear Fenders &amp; Mud Flaps</t>
  </si>
  <si>
    <t>O52189</t>
  </si>
  <si>
    <t>Install on Chassis</t>
  </si>
  <si>
    <r>
      <rPr>
        <b/>
        <sz val="11"/>
        <color theme="1"/>
        <rFont val="Calibri"/>
        <family val="2"/>
      </rPr>
      <t xml:space="preserve">TOTAL CONFIGURED LIST PRICE </t>
    </r>
    <r>
      <rPr>
        <b/>
        <sz val="11"/>
        <color theme="7"/>
        <rFont val="Calibri (Body)"/>
      </rPr>
      <t>WITH CHASSIS</t>
    </r>
    <r>
      <rPr>
        <b/>
        <sz val="11"/>
        <color theme="1"/>
        <rFont val="Calibri"/>
        <family val="2"/>
      </rPr>
      <t>:</t>
    </r>
  </si>
  <si>
    <r>
      <t xml:space="preserve">OLYMPIAN II </t>
    </r>
    <r>
      <rPr>
        <sz val="18"/>
        <color theme="7"/>
        <rFont val="Calibri (Body)"/>
      </rPr>
      <t>(CHASSIS MOUNT)</t>
    </r>
    <r>
      <rPr>
        <sz val="18"/>
        <color theme="0"/>
        <rFont val="Calibri"/>
        <family val="2"/>
      </rPr>
      <t xml:space="preserve"> PRICE WORKSHEET </t>
    </r>
    <r>
      <rPr>
        <sz val="10"/>
        <color rgb="FF7F7F7F"/>
        <rFont val="Calibri (Body)"/>
      </rPr>
      <t xml:space="preserve"> </t>
    </r>
  </si>
  <si>
    <t xml:space="preserve">VENDOR NAME: </t>
  </si>
  <si>
    <t>MAKE AND MODEL:</t>
  </si>
  <si>
    <t>Larue</t>
  </si>
  <si>
    <t>D25</t>
  </si>
  <si>
    <t>Price for base unit:</t>
  </si>
  <si>
    <t>(From previous page.)</t>
  </si>
  <si>
    <t>4.1</t>
  </si>
  <si>
    <t>Chute Options:</t>
  </si>
  <si>
    <t>Use this section to offer chute options such as truck loading chute, deflector flap, extensions, etc. (Number these items starting with 4.1.1, 4.1.2, 4.1.3 etc. until you have listed all chute options.)</t>
  </si>
  <si>
    <t>Chute deflector 3 sections- Hardox 500</t>
  </si>
  <si>
    <t xml:space="preserve">18'' telescopic loading chute </t>
  </si>
  <si>
    <t>Loading chute with chromium carbide wear plates</t>
  </si>
  <si>
    <t>Hydraulic tilting chute (right side)</t>
  </si>
  <si>
    <t>Access steps - Chute</t>
  </si>
  <si>
    <t>Remote grease points - Chute</t>
  </si>
  <si>
    <t>4.2</t>
  </si>
  <si>
    <t>Blower Options:</t>
  </si>
  <si>
    <t>Use this section to offer blower options such as steering vanes, caster wheels, replacement blades and shoes, etc. (Number these items starting with 4.2.1, 4.2.2, 4.2.3, etc.)</t>
  </si>
  <si>
    <t>Bluetooth control system (wireless cab control)</t>
  </si>
  <si>
    <t>5.7 inch screen (instead of 4.3 inch)</t>
  </si>
  <si>
    <t>Single steering vane - Right</t>
  </si>
  <si>
    <t>Dual steering vane **Must come with - Single steering vane**</t>
  </si>
  <si>
    <t>150 degrees drum rotation (worm gear)</t>
  </si>
  <si>
    <t>Drum with chromium carbide wear plate</t>
  </si>
  <si>
    <t>Reverse function - Transmission</t>
  </si>
  <si>
    <t>LED Light - Safety bolts</t>
  </si>
  <si>
    <t>Heated LED working lights - Frame</t>
  </si>
  <si>
    <t>LED Light - Engine compartment</t>
  </si>
  <si>
    <t>Additional LED working lights - Hood</t>
  </si>
  <si>
    <t>4.2.12</t>
  </si>
  <si>
    <t>Engine cut-off - Safety bolts access door</t>
  </si>
  <si>
    <t>4.2.13</t>
  </si>
  <si>
    <t>Additional indicator light on cowling - Snow blower engaged</t>
  </si>
  <si>
    <t>4.2.14</t>
  </si>
  <si>
    <t>Remote shutdown system for the flagman - Amérifor 2.0</t>
  </si>
  <si>
    <t>4.2.15</t>
  </si>
  <si>
    <t>Remote shutdown system for the flagman - Equinoxe</t>
  </si>
  <si>
    <t>4.2.16</t>
  </si>
  <si>
    <t>Engine shutdown system - Loader door</t>
  </si>
  <si>
    <t>4.2.17</t>
  </si>
  <si>
    <t>Air horn</t>
  </si>
  <si>
    <t>4.2.18</t>
  </si>
  <si>
    <t>Snow Wheel System - Front - Dependent on Model</t>
  </si>
  <si>
    <t>4.2.19</t>
  </si>
  <si>
    <t>Snow Wheel System - Rear</t>
  </si>
  <si>
    <t>4.2.20</t>
  </si>
  <si>
    <t>Anti-vandalism protection</t>
  </si>
  <si>
    <t>4.3</t>
  </si>
  <si>
    <t>Engine Options:</t>
  </si>
  <si>
    <t>Use this section to offer engine options such as starting aids, residential muffler, etc. (Number these items starting with 4.3.1, 4.3.2, 4.3.3, etc.)</t>
  </si>
  <si>
    <t>Battery charger 1.5A</t>
  </si>
  <si>
    <t>Battery warmer</t>
  </si>
  <si>
    <t>Remote jump start terminals</t>
  </si>
  <si>
    <t>4.4</t>
  </si>
  <si>
    <t>Other Options:</t>
  </si>
  <si>
    <t>Use this section to offer options such as work lights, quick attachment hitch, standard attachment hitch, etc. (Number these items starting with 4.4.1, 4.4.2, 4.4.3, etc.)</t>
  </si>
  <si>
    <t>Full width skid kit - Steel</t>
  </si>
  <si>
    <t>Full width skid kit - Carbide</t>
  </si>
  <si>
    <t>Rubber scraper blade</t>
  </si>
  <si>
    <t>Carbide scraper blade</t>
  </si>
  <si>
    <t>4.4.5</t>
  </si>
  <si>
    <t>UHMW scraper blade</t>
  </si>
  <si>
    <t>4.4.6</t>
  </si>
  <si>
    <t>Skid shoes - Carbide</t>
  </si>
  <si>
    <t>4.4.7</t>
  </si>
  <si>
    <t>Drift cutter skid shoe - Carbide</t>
  </si>
  <si>
    <t>4.4.8</t>
  </si>
  <si>
    <t xml:space="preserve">Drift cutter guard - UHMW </t>
  </si>
  <si>
    <t>4.4.9</t>
  </si>
  <si>
    <t>Drift cutter guard - Roller</t>
  </si>
  <si>
    <t>4.4.10</t>
  </si>
  <si>
    <t>Guardrail protector - UHMW</t>
  </si>
  <si>
    <t>4.4.11</t>
  </si>
  <si>
    <t>Radiator Cover</t>
  </si>
  <si>
    <t>4.4.12</t>
  </si>
  <si>
    <t>Radiator Protection Grill</t>
  </si>
  <si>
    <t>4.4.13</t>
  </si>
  <si>
    <t>Push frame (bumper)</t>
  </si>
  <si>
    <t>4.4.14</t>
  </si>
  <si>
    <t>Hydraulic oil heater - Pad</t>
  </si>
  <si>
    <t>4.4.15</t>
  </si>
  <si>
    <t>Hydraulic oil heater - Immersion</t>
  </si>
  <si>
    <t>4.4.16</t>
  </si>
  <si>
    <t xml:space="preserve">Pressure gauge - Hydraulic oil </t>
  </si>
  <si>
    <t>4.5</t>
  </si>
  <si>
    <t>Performance/Warranty Options</t>
  </si>
  <si>
    <t>Use this section to offer performance/ warranty options.  *Specify years, miles or hours extended term covers.  (Number these starting with 4.5.1, 4.5.2, 4.5.3, etc.)</t>
  </si>
  <si>
    <t>Quick Coupler</t>
  </si>
  <si>
    <t>Mechanical hour meter</t>
  </si>
  <si>
    <t>Lifting hooks kit</t>
  </si>
  <si>
    <t>4.6</t>
  </si>
  <si>
    <t>New Equipment Rental Program</t>
  </si>
  <si>
    <t>If rental programs are available on the new equipment
offered, with the option to purchase, list the 
hourly/weekly/monthly rental rate.  Indicate the percent of rental fee paid by the purchaser that will be applied to the purchase price.  See Solicitation Special Terms &amp; Conditions.</t>
  </si>
  <si>
    <t xml:space="preserve">               %</t>
  </si>
  <si>
    <t>Vendor Owned Rental Return or Demo Equipment Program</t>
  </si>
  <si>
    <t>DEDUCTION per USED HOUR from the original Contract Price (if offered):</t>
  </si>
  <si>
    <t>4.8</t>
  </si>
  <si>
    <r>
      <t>DELIVERY</t>
    </r>
    <r>
      <rPr>
        <b/>
        <u/>
        <sz val="9"/>
        <rFont val="Arial"/>
        <family val="2"/>
      </rPr>
      <t xml:space="preserve"> </t>
    </r>
  </si>
  <si>
    <t>City/State:</t>
  </si>
  <si>
    <t>Zip Code:</t>
  </si>
  <si>
    <t xml:space="preserve"> Price per Loaded Mile:</t>
  </si>
  <si>
    <t>4.8.3</t>
  </si>
  <si>
    <t>Minimum Delivery Charge:</t>
  </si>
  <si>
    <t>4.9</t>
  </si>
  <si>
    <r>
      <t xml:space="preserve">Installation - per Hour </t>
    </r>
    <r>
      <rPr>
        <sz val="10"/>
        <color indexed="8"/>
        <rFont val="Arial"/>
        <family val="2"/>
      </rPr>
      <t> (Hourly Shop Rate)</t>
    </r>
    <r>
      <rPr>
        <b/>
        <sz val="10"/>
        <color indexed="8"/>
        <rFont val="Arial"/>
        <family val="2"/>
      </rPr>
      <t>:</t>
    </r>
  </si>
  <si>
    <r>
      <rPr>
        <b/>
        <u/>
        <sz val="10"/>
        <rFont val="Arial"/>
        <family val="2"/>
      </rPr>
      <t>Price for Additional Manuals</t>
    </r>
    <r>
      <rPr>
        <sz val="10"/>
        <rFont val="Arial"/>
        <family val="2"/>
      </rPr>
      <t xml:space="preserve"> </t>
    </r>
  </si>
  <si>
    <t>(1 ea. included with purchase at no cost - per specs)</t>
  </si>
  <si>
    <t xml:space="preserve">Additional Service Manual </t>
  </si>
  <si>
    <t>Digital:</t>
  </si>
  <si>
    <t>Paper:</t>
  </si>
  <si>
    <t>Additional Parts Manual</t>
  </si>
  <si>
    <t>Additional Operatotion Manual</t>
  </si>
  <si>
    <t xml:space="preserve">Lake Orion, MI </t>
  </si>
  <si>
    <t>D30</t>
  </si>
  <si>
    <t>Chute deflector 3 sections</t>
  </si>
  <si>
    <t xml:space="preserve">30'' telescopic loading chute </t>
  </si>
  <si>
    <t>Additional LED working lights - Cowling</t>
  </si>
  <si>
    <t>D35</t>
  </si>
  <si>
    <t>D40</t>
  </si>
  <si>
    <t>Dual caster wheels w/ Frame Modification</t>
  </si>
  <si>
    <t>4.4.17</t>
  </si>
  <si>
    <t>D45</t>
  </si>
  <si>
    <t>D50</t>
  </si>
  <si>
    <t>Shotgun</t>
  </si>
  <si>
    <t>Raised spot casting chute - Shotgun**Must come with---Shotgun**</t>
  </si>
  <si>
    <t>Cummins 326 HP</t>
  </si>
  <si>
    <t>D55</t>
  </si>
  <si>
    <t>D60</t>
  </si>
  <si>
    <t>Cummins 326 HP 6.7L</t>
  </si>
  <si>
    <t>Cummins 365 HP 9L</t>
  </si>
  <si>
    <t>D65</t>
  </si>
  <si>
    <t>Cummins 365 HP</t>
  </si>
  <si>
    <t xml:space="preserve">Lake Orion, MI  </t>
  </si>
  <si>
    <t>D87</t>
  </si>
  <si>
    <t>D97</t>
  </si>
  <si>
    <t>EPOKE S3800/3800-2T SIRIUS AST</t>
  </si>
  <si>
    <t>MSRP USD</t>
  </si>
  <si>
    <t>FOB Ottawa ONT</t>
  </si>
  <si>
    <t>38XX stainless steel agitator with replaceable stainless steel spring fingers</t>
  </si>
  <si>
    <t>38XX stainless steel delivery roller with 8mm steel cams</t>
  </si>
  <si>
    <t>38XX soft rubber base &amp; standard spring base and spring base adjustment</t>
  </si>
  <si>
    <t>38XX feed funnel and inspection ladder</t>
  </si>
  <si>
    <t>608XXX central placed grease points</t>
  </si>
  <si>
    <t>608286 hydraulic fittings JIC – 12 pressure &amp; return- Dealer to supply hydraulic hoses</t>
  </si>
  <si>
    <t>38XX EpoMini X1 controller and standard distribution box</t>
  </si>
  <si>
    <t>609609 ground speed adapter</t>
  </si>
  <si>
    <t>425400 spout, stainless steel</t>
  </si>
  <si>
    <t>38XX LED Megabeam work light &amp; wiring and beacon stems for two beacons</t>
  </si>
  <si>
    <t>608569 hydraulic pressure gauge in machine house</t>
  </si>
  <si>
    <t>608083 neutral gear</t>
  </si>
  <si>
    <t>608134 level indicator for dry material</t>
  </si>
  <si>
    <t>605423 spreading symmetry, electric</t>
  </si>
  <si>
    <t>38XX Auger</t>
  </si>
  <si>
    <t>38XX Conveyor</t>
  </si>
  <si>
    <t>608835 Short chute arrangement for truck bed height 1072 - 1317 mm (42” to 54”)</t>
  </si>
  <si>
    <t>609149 Long chute arrangement for truck bed height 1415 – 1770 mm (55” to 70”)</t>
  </si>
  <si>
    <r>
      <t xml:space="preserve">Epoke S3800 Sirius AST </t>
    </r>
    <r>
      <rPr>
        <b/>
        <u/>
        <sz val="10.5"/>
        <color theme="1"/>
        <rFont val="Calibri"/>
        <family val="2"/>
        <scheme val="minor"/>
      </rPr>
      <t>SMALL</t>
    </r>
    <r>
      <rPr>
        <b/>
        <sz val="10.5"/>
        <color theme="1"/>
        <rFont val="Calibri"/>
        <family val="2"/>
        <scheme val="minor"/>
      </rPr>
      <t xml:space="preserve"> </t>
    </r>
    <r>
      <rPr>
        <sz val="10.5"/>
        <color theme="1"/>
        <rFont val="Calibri"/>
        <family val="2"/>
        <scheme val="minor"/>
      </rPr>
      <t>hopper equipped as above- select one of the following hopper options:</t>
    </r>
  </si>
  <si>
    <t xml:space="preserve">3830 SMALL 3m3 (4.0 cubic yard) .................................................................................................................. </t>
  </si>
  <si>
    <t xml:space="preserve">3831 SMALL 3m3 + 1m3 (5.2 cubic yard) add .................................................................................................. </t>
  </si>
  <si>
    <t>3832 SMALL 3m3 + 2m3 (6.5 cubic yard) add .................................................................................................</t>
  </si>
  <si>
    <r>
      <t xml:space="preserve">Epoke S3800 Sirius AST </t>
    </r>
    <r>
      <rPr>
        <b/>
        <u/>
        <sz val="10.5"/>
        <color theme="1"/>
        <rFont val="Calibri"/>
        <family val="2"/>
        <scheme val="minor"/>
      </rPr>
      <t>MEDIUM</t>
    </r>
    <r>
      <rPr>
        <b/>
        <sz val="10.5"/>
        <color theme="1"/>
        <rFont val="Calibri"/>
        <family val="2"/>
        <scheme val="minor"/>
      </rPr>
      <t xml:space="preserve"> </t>
    </r>
    <r>
      <rPr>
        <sz val="10.5"/>
        <color theme="1"/>
        <rFont val="Calibri"/>
        <family val="2"/>
        <scheme val="minor"/>
      </rPr>
      <t>hopper equipped as above- select one of the following hopper options:</t>
    </r>
  </si>
  <si>
    <t xml:space="preserve">3840 MEDIUM 4m3 (5.2 cubic yard) ................................................................................................................ </t>
  </si>
  <si>
    <t xml:space="preserve">3850 MEDIUM 4m3 + 1m3 (6.5 cubic yard) add ............................................................................................... </t>
  </si>
  <si>
    <t>3851 MEDIUM 4m3 + 2m3 (7.8 cubic yard) add ...............................................................................................</t>
  </si>
  <si>
    <t xml:space="preserve">3852 MEDIUM 4m3 + 3m3 (9.1 cubic yard) add ............................................................................................... </t>
  </si>
  <si>
    <r>
      <t xml:space="preserve">Epoke S3800 Sirius AST </t>
    </r>
    <r>
      <rPr>
        <b/>
        <u/>
        <sz val="10.5"/>
        <color theme="1"/>
        <rFont val="Calibri"/>
        <family val="2"/>
        <scheme val="minor"/>
      </rPr>
      <t>LARGE</t>
    </r>
    <r>
      <rPr>
        <b/>
        <sz val="10.5"/>
        <color theme="1"/>
        <rFont val="Calibri"/>
        <family val="2"/>
        <scheme val="minor"/>
      </rPr>
      <t xml:space="preserve"> </t>
    </r>
    <r>
      <rPr>
        <sz val="10.5"/>
        <color theme="1"/>
        <rFont val="Calibri"/>
        <family val="2"/>
        <scheme val="minor"/>
      </rPr>
      <t>hopper equipped as above- select one of the following hopper options:</t>
    </r>
  </si>
  <si>
    <t xml:space="preserve">3860 LARGE 6m3 (7.8 cubic yard)................................................................................................................... </t>
  </si>
  <si>
    <t xml:space="preserve">3870 LARGE 6m3 + 1m3 (9.1 cubic yard) add................................................................................................... </t>
  </si>
  <si>
    <t xml:space="preserve">3871 LARGE 6m3 + 2m3 (10.4 cubic yard) add................................................................................................. </t>
  </si>
  <si>
    <t xml:space="preserve">3872 LARGE 6m3 + 3m3 (11.7 cubic yard) add................................................................................................. </t>
  </si>
  <si>
    <r>
      <rPr>
        <b/>
        <sz val="10.5"/>
        <color theme="1"/>
        <rFont val="Calibri"/>
        <family val="2"/>
        <scheme val="minor"/>
      </rPr>
      <t>Paint</t>
    </r>
    <r>
      <rPr>
        <sz val="10.5"/>
        <color theme="1"/>
        <rFont val="Calibri"/>
        <family val="2"/>
        <scheme val="minor"/>
      </rPr>
      <t xml:space="preserve">: Spreaders are painted standard Epoke RAL 2011 orange. Other RAL colors are available at a Dealer net cost of $ 1,365.00 per order.  This cost is for cleaning and changeover and is a total net </t>
    </r>
    <r>
      <rPr>
        <i/>
        <u/>
        <sz val="10.5"/>
        <color theme="1"/>
        <rFont val="Calibri"/>
        <family val="2"/>
        <scheme val="minor"/>
      </rPr>
      <t>per order</t>
    </r>
    <r>
      <rPr>
        <sz val="10.5"/>
        <color theme="1"/>
        <rFont val="Calibri"/>
        <family val="2"/>
        <scheme val="minor"/>
      </rPr>
      <t>- for one or multiple spreaders that are ordered at the same time.</t>
    </r>
  </si>
  <si>
    <t>Options:</t>
  </si>
  <si>
    <t xml:space="preserve">Liquid System includes prewetting system 5 – 30%, liquid level indicator &amp; auto-stop fill ............................. </t>
  </si>
  <si>
    <r>
      <t xml:space="preserve">608487 AST </t>
    </r>
    <r>
      <rPr>
        <b/>
        <u/>
        <sz val="10.5"/>
        <color theme="1"/>
        <rFont val="Calibri"/>
        <family val="2"/>
        <scheme val="minor"/>
      </rPr>
      <t>SMALL</t>
    </r>
    <r>
      <rPr>
        <b/>
        <sz val="10.5"/>
        <color theme="1"/>
        <rFont val="Calibri"/>
        <family val="2"/>
        <scheme val="minor"/>
      </rPr>
      <t xml:space="preserve"> </t>
    </r>
    <r>
      <rPr>
        <sz val="10.5"/>
        <color theme="1"/>
        <rFont val="Calibri"/>
        <family val="2"/>
        <scheme val="minor"/>
      </rPr>
      <t>includes 2 X  925L (2 X 245 gallon) side tanks</t>
    </r>
  </si>
  <si>
    <r>
      <t xml:space="preserve">608252 AST </t>
    </r>
    <r>
      <rPr>
        <b/>
        <u/>
        <sz val="10.5"/>
        <color theme="1"/>
        <rFont val="Calibri"/>
        <family val="2"/>
        <scheme val="minor"/>
      </rPr>
      <t>MEDIUM</t>
    </r>
    <r>
      <rPr>
        <b/>
        <sz val="10.5"/>
        <color theme="1"/>
        <rFont val="Calibri"/>
        <family val="2"/>
        <scheme val="minor"/>
      </rPr>
      <t xml:space="preserve"> </t>
    </r>
    <r>
      <rPr>
        <sz val="10.5"/>
        <color theme="1"/>
        <rFont val="Calibri"/>
        <family val="2"/>
        <scheme val="minor"/>
      </rPr>
      <t>includes 2 X 1180L (2 X 310 gallon) side tanks</t>
    </r>
  </si>
  <si>
    <r>
      <t xml:space="preserve">608251 AST </t>
    </r>
    <r>
      <rPr>
        <b/>
        <u/>
        <sz val="10.5"/>
        <color theme="1"/>
        <rFont val="Calibri"/>
        <family val="2"/>
        <scheme val="minor"/>
      </rPr>
      <t>LARGE</t>
    </r>
    <r>
      <rPr>
        <b/>
        <sz val="10.5"/>
        <color theme="1"/>
        <rFont val="Calibri"/>
        <family val="2"/>
        <scheme val="minor"/>
      </rPr>
      <t xml:space="preserve"> </t>
    </r>
    <r>
      <rPr>
        <sz val="10.5"/>
        <color theme="1"/>
        <rFont val="Calibri"/>
        <family val="2"/>
        <scheme val="minor"/>
      </rPr>
      <t>includes 2 X 1540L (2 X 405 gallon) side tanks</t>
    </r>
  </si>
  <si>
    <t>Front tank 1000L (265 gallon) .............................................................................................................................</t>
  </si>
  <si>
    <t xml:space="preserve">38XX Leg System with side rollers- includes the following: .............................................................................. </t>
  </si>
  <si>
    <t>608062 17 ton brackets; 608243 rubber protection bars on subframe; 608648 side marker/ flag; 608664 spring assist for rear legs; 608682 short console frame for front roller, side rollers &amp; 603992 multiplug kit</t>
  </si>
  <si>
    <t xml:space="preserve">38XX Lateral Guides in lieu of side rollers ......................................................................................................... </t>
  </si>
  <si>
    <t xml:space="preserve">38XX Safety grate 100mm X 100mm (4” X 4”) with 8 degree slope ................................................................. </t>
  </si>
  <si>
    <t xml:space="preserve">38XX Folding cover ............................................................................................................................................ </t>
  </si>
  <si>
    <t xml:space="preserve">608748 ‘D’ ring tie down kit- Dealer installed for 4 points at top corner of hopper/extension .............................. </t>
  </si>
  <si>
    <t xml:space="preserve">38XX/ 611024 EpoMaster X1 with RS232 &amp; USB and standard X1 distribution box ...................................... </t>
  </si>
  <si>
    <t xml:space="preserve">611023 Large Distribution box for X1 ................................................................................................................ </t>
  </si>
  <si>
    <t xml:space="preserve">38XX LED Megabeam work lights (2) (second installed at r.h.s. of spinner including wiring) ............................ </t>
  </si>
  <si>
    <t>38XX Beacon lighting including two LED rotating orange beacons...................................................................</t>
  </si>
  <si>
    <t xml:space="preserve">38XX Factory spill guards ................................................................................................................................... </t>
  </si>
  <si>
    <t xml:space="preserve">608665/ 609895 Frame mount kit includes 1 front pivot and 1 or 2 rear supports as required .......................... </t>
  </si>
  <si>
    <t>604577 Air temperature sensor ..............................................................................................................................</t>
  </si>
  <si>
    <t xml:space="preserve">603320 Proximity sensor for two plows ................................................................................................................. </t>
  </si>
  <si>
    <t xml:space="preserve">**609154 Extreme duty spinner disc and wings for sand use ............................................................................ </t>
  </si>
  <si>
    <t xml:space="preserve">3800AST-2T Twin Spinner option for up to 24 meter spread width (includes EpoMaster III) add .................. </t>
  </si>
  <si>
    <t xml:space="preserve">605423 Electric symmetry (x2) for 2T ................................................................................................................ </t>
  </si>
  <si>
    <t>**Order 2 each if option selected for 3800-2T</t>
  </si>
  <si>
    <t>EPOKE S4900/4902 SIRIUS COMBI AST</t>
  </si>
  <si>
    <t>Epoke S4900 Sirius Combi AST road speed related truck mounted spreader (driven by truck mounted hydraulic system) with the following standard features and included options:</t>
  </si>
  <si>
    <t>49XX stainless steel agitator with replaceable stainless steel spring fingers</t>
  </si>
  <si>
    <t>49XX stainless steel delivery roller with 8mm steel cams</t>
  </si>
  <si>
    <t>49XX soft rubber base &amp; standard spring base and spring base adjustment</t>
  </si>
  <si>
    <t>49XX conveyor belt</t>
  </si>
  <si>
    <t>49XX feed funnel and inspection ladder</t>
  </si>
  <si>
    <t>608953 hydraulic fittings JIC – 12 pressure &amp; return- Dealer to supply hydraulic hoses</t>
  </si>
  <si>
    <t>49XX EpoMaster X1 controller with RS232 &amp; USB</t>
  </si>
  <si>
    <t>611024 standard X1 distribution box</t>
  </si>
  <si>
    <t>49XX LED Megabeam work light &amp; wiring and beacon stems for two beacons</t>
  </si>
  <si>
    <t>609076 hydraulic pressure gauge in machine house</t>
  </si>
  <si>
    <t>608XXX auto stop fill, liquid level indicator and camlock coupling for liquid pump off</t>
  </si>
  <si>
    <t>49XX Auger</t>
  </si>
  <si>
    <t>49XX Conveyor</t>
  </si>
  <si>
    <t>608774 Short chute arrangement for truck bed height 1072 - 1317 mm (42” to 54”)</t>
  </si>
  <si>
    <t>608773 Long chute arrangement for truck bed height 1415 – 1770 mm (55” to 70”)</t>
  </si>
  <si>
    <r>
      <t xml:space="preserve">Epoke S4900 Sirius Combi AST </t>
    </r>
    <r>
      <rPr>
        <b/>
        <u/>
        <sz val="10.5"/>
        <color theme="1"/>
        <rFont val="Calibri"/>
        <family val="2"/>
        <scheme val="minor"/>
      </rPr>
      <t>SMALL</t>
    </r>
    <r>
      <rPr>
        <b/>
        <sz val="10.5"/>
        <color theme="1"/>
        <rFont val="Calibri"/>
        <family val="2"/>
        <scheme val="minor"/>
      </rPr>
      <t xml:space="preserve"> </t>
    </r>
    <r>
      <rPr>
        <sz val="10.5"/>
        <color theme="1"/>
        <rFont val="Calibri"/>
        <family val="2"/>
        <scheme val="minor"/>
      </rPr>
      <t>hopper equipped as above with 2 X 925L (2 X 245 gallon) side tanks.  External front tanks are selected separately- see options below.  Select one of the following hoppers:</t>
    </r>
  </si>
  <si>
    <t xml:space="preserve">4908 SMALL 3m3 (3.9 cubic yard) ................................................................................................................ </t>
  </si>
  <si>
    <t xml:space="preserve">4910 SMALL 3m3 + 1m3 (5.2 cubic yard) add .................................................................................................. </t>
  </si>
  <si>
    <t xml:space="preserve">4912 SMALL 3m3 + 2m3 (6.5 cubic yard) add .................................................................................................. </t>
  </si>
  <si>
    <r>
      <t xml:space="preserve">Epoke S4900 Sirius Combi AST </t>
    </r>
    <r>
      <rPr>
        <b/>
        <u/>
        <sz val="10.5"/>
        <color theme="1"/>
        <rFont val="Calibri"/>
        <family val="2"/>
        <scheme val="minor"/>
      </rPr>
      <t>MEDIUM</t>
    </r>
    <r>
      <rPr>
        <b/>
        <sz val="10.5"/>
        <color theme="1"/>
        <rFont val="Calibri"/>
        <family val="2"/>
        <scheme val="minor"/>
      </rPr>
      <t xml:space="preserve"> </t>
    </r>
    <r>
      <rPr>
        <sz val="10.5"/>
        <color theme="1"/>
        <rFont val="Calibri"/>
        <family val="2"/>
        <scheme val="minor"/>
      </rPr>
      <t>hopper equipped as above with 2 X 1180L (2 X 310 gallon) side tanks.  External front tanks are selected separately- see options below.  Select one of the following hoppers:</t>
    </r>
  </si>
  <si>
    <t xml:space="preserve">4914 MEDIUM 6m3 (7.8 cubic yard) ............................................................................................................. </t>
  </si>
  <si>
    <t xml:space="preserve">4914 MEDIUM 6m3 + 1m3 (9.1 cubic yard) add ............................................................................................... </t>
  </si>
  <si>
    <r>
      <t xml:space="preserve">Epoke S4900 Sirius Combi AST </t>
    </r>
    <r>
      <rPr>
        <b/>
        <u/>
        <sz val="10.5"/>
        <color theme="1"/>
        <rFont val="Calibri"/>
        <family val="2"/>
        <scheme val="minor"/>
      </rPr>
      <t>LARGE</t>
    </r>
    <r>
      <rPr>
        <b/>
        <sz val="10.5"/>
        <color theme="1"/>
        <rFont val="Calibri"/>
        <family val="2"/>
        <scheme val="minor"/>
      </rPr>
      <t xml:space="preserve"> </t>
    </r>
    <r>
      <rPr>
        <sz val="10.5"/>
        <color theme="1"/>
        <rFont val="Calibri"/>
        <family val="2"/>
        <scheme val="minor"/>
      </rPr>
      <t>hopper equipped as above with 2 X 1540L (2 X 405 gallon) side tanks.  External front tanks are selected separately- see options below.  Select one of the following hoppers:</t>
    </r>
  </si>
  <si>
    <t xml:space="preserve">4918 LARGE 6m3 (7.8 cubic yard)................................................................................................................. </t>
  </si>
  <si>
    <t xml:space="preserve">4919 LARGE 6m3 + 1m3 (9.1 cubic yard) add................................................................................................... </t>
  </si>
  <si>
    <t>4920 LARGE 6m3 + 2m3 (10.4 cubic yard) add.................................................................................................</t>
  </si>
  <si>
    <t>4921 LARGE 6m3 + 3m3 (11.7 cubic yard) add.................................................................................................</t>
  </si>
  <si>
    <r>
      <t xml:space="preserve">Paint: Spreaders are painted standard Epoke RAL 2011 orange. Other RAL colors are available at a Dealer net cost of $ 1,365.00 per order.  This cost is for cleaning and changeover and is a total net </t>
    </r>
    <r>
      <rPr>
        <i/>
        <u/>
        <sz val="10.5"/>
        <color theme="1"/>
        <rFont val="Calibri"/>
        <family val="2"/>
        <scheme val="minor"/>
      </rPr>
      <t>per order</t>
    </r>
    <r>
      <rPr>
        <sz val="10.5"/>
        <color theme="1"/>
        <rFont val="Calibri"/>
        <family val="2"/>
        <scheme val="minor"/>
      </rPr>
      <t>- for one or multiple spreaders that are ordered at the same time.</t>
    </r>
  </si>
  <si>
    <t>External Front Tanks:</t>
  </si>
  <si>
    <t xml:space="preserve">608193 1000L (265 gallon) ................................................................................................................................. </t>
  </si>
  <si>
    <t xml:space="preserve">609337 1750L (460 gallon) ............................................................................................................................... </t>
  </si>
  <si>
    <t xml:space="preserve">608844 2500L (660 gallon) ............................................................................................................................... </t>
  </si>
  <si>
    <t xml:space="preserve">60933X 4250L (1,125 gallon)............................................................................................................................ </t>
  </si>
  <si>
    <t xml:space="preserve">608845 5000L (1,320 gallon) ........................................................................................................................... </t>
  </si>
  <si>
    <t xml:space="preserve">60933X 6750L (1,785 gallon)............................................................................................................................ </t>
  </si>
  <si>
    <r>
      <t xml:space="preserve">608846 7500L (1,980 gallon) available on </t>
    </r>
    <r>
      <rPr>
        <b/>
        <u/>
        <sz val="10.5"/>
        <color theme="1"/>
        <rFont val="Calibri"/>
        <family val="2"/>
        <scheme val="minor"/>
      </rPr>
      <t>SMALL</t>
    </r>
    <r>
      <rPr>
        <b/>
        <sz val="10.5"/>
        <color theme="1"/>
        <rFont val="Calibri"/>
        <family val="2"/>
        <scheme val="minor"/>
      </rPr>
      <t xml:space="preserve"> </t>
    </r>
    <r>
      <rPr>
        <sz val="10.5"/>
        <color theme="1"/>
        <rFont val="Calibri"/>
        <family val="2"/>
        <scheme val="minor"/>
      </rPr>
      <t xml:space="preserve">hopper only .................................................................... </t>
    </r>
  </si>
  <si>
    <r>
      <t xml:space="preserve">60933X 9250L (2,445 gallon) available on </t>
    </r>
    <r>
      <rPr>
        <b/>
        <u/>
        <sz val="10.5"/>
        <color theme="1"/>
        <rFont val="Calibri"/>
        <family val="2"/>
        <scheme val="minor"/>
      </rPr>
      <t>SMALL</t>
    </r>
    <r>
      <rPr>
        <b/>
        <sz val="10.5"/>
        <color theme="1"/>
        <rFont val="Calibri"/>
        <family val="2"/>
        <scheme val="minor"/>
      </rPr>
      <t xml:space="preserve"> </t>
    </r>
    <r>
      <rPr>
        <sz val="10.5"/>
        <color theme="1"/>
        <rFont val="Calibri"/>
        <family val="2"/>
        <scheme val="minor"/>
      </rPr>
      <t xml:space="preserve">hopper only .................................................................... </t>
    </r>
  </si>
  <si>
    <t xml:space="preserve">49XX Leg System with side rollers- includes the following: .............................................................................. </t>
  </si>
  <si>
    <t>608062 17 ton brackets; 609141 rubber protection bars on subframe; 608648 side marker/ flag; 609140 spring assist for rear legs;</t>
  </si>
  <si>
    <t>608682 short console frame for front roller, side rollers &amp; 603992 multiplug kit</t>
  </si>
  <si>
    <t xml:space="preserve">49XX Safety grate 100mm X 100mm (4” X 4”) with 8 degree slope ................................................................. </t>
  </si>
  <si>
    <t xml:space="preserve">49XX Folding cover ............................................................................................................................................ </t>
  </si>
  <si>
    <t xml:space="preserve">611023 Large distribution box for X1 ................................................................................................................. </t>
  </si>
  <si>
    <t xml:space="preserve">49XX LED Megabeam work lights (2) (second installed at r.h.s of spinner including wiring) ............................. </t>
  </si>
  <si>
    <t xml:space="preserve">49XX Beacon lighting including two LED rotating orange beacons................................................................... </t>
  </si>
  <si>
    <t xml:space="preserve">49XX Factory spill guards ................................................................................................................................... </t>
  </si>
  <si>
    <t xml:space="preserve">608665/ 609895 Frame mount kit- includes 1 front pivot and 1 or 2 rear supports as required ......................... </t>
  </si>
  <si>
    <t>604577 Air temperature sensor ...............................................................................................................................</t>
  </si>
  <si>
    <t xml:space="preserve">609154 Extreme duty spinner disc and wings for sand use .................................................................................... </t>
  </si>
  <si>
    <t xml:space="preserve">4902 High Speed Combi includes the following features and operating specifications .................................... </t>
  </si>
  <si>
    <t>3800 spinner disc (in lieu of 4900 spinner disc); 3 cylinder, 115 cc liquid pump for prewetting; a second 6 cylinder, 280cc liquid pump for straight liquid application; 1.2 m (4’) spray boom &amp; 11 Spratronic Nozzles (3 center deflector; 4 left &amp; 4 right pencil); liquid spray widths of 3 to 11 m (10’ to 36’) in 1m (3’) increments;  290L/minute and rates up to 40ml/m2 at speeds up to 90 km/hour</t>
  </si>
  <si>
    <t>ROVVER X SYSTEMS</t>
  </si>
  <si>
    <t>Detailed Description</t>
  </si>
  <si>
    <t>System includes VC500 Controller with Vision Report Software installed, RAX300 Automatic Cable Reel with 300M (1000ft) cable, wireless remote controller, reel mounting frame, cable cleaner for RAX300 mainline reel, emergency stop cable, RX130L Quick Change version crawler with 3 sets of rubber wheels for 6“ to 12“ pipe diameter and integrated lift. RCX90 pan, tilt, zoom camera, Pressurization Kit, and Wincan VX entry license.</t>
  </si>
  <si>
    <r>
      <t>E-RX-SYS-TRUCK-BASIC-21-</t>
    </r>
    <r>
      <rPr>
        <sz val="11"/>
        <color theme="4"/>
        <rFont val="Calibri"/>
        <family val="2"/>
        <scheme val="minor"/>
      </rPr>
      <t>L-HD</t>
    </r>
  </si>
  <si>
    <r>
      <t>E-RX-SYS-</t>
    </r>
    <r>
      <rPr>
        <sz val="11"/>
        <color theme="4"/>
        <rFont val="Calibri"/>
        <family val="2"/>
        <scheme val="minor"/>
      </rPr>
      <t>PRO-400</t>
    </r>
    <r>
      <rPr>
        <sz val="11"/>
        <color theme="1"/>
        <rFont val="Calibri"/>
        <family val="2"/>
        <scheme val="minor"/>
      </rPr>
      <t>-21</t>
    </r>
  </si>
  <si>
    <t>System includes DCX5000 Controller with CCUI, RAX300 Automatic Cable Reel with 300M (1000ft) Cable, wireless remote controller, reel mounting frame, RX400 Crawler with two sets of wheels for pipe diameter 24“-59“. RCX90 pan, tilt, zoom camera, pressurization kit, and Wincan VX entry license.</t>
  </si>
  <si>
    <r>
      <t>E-RX-SYS-</t>
    </r>
    <r>
      <rPr>
        <sz val="11"/>
        <color theme="4"/>
        <rFont val="Calibri"/>
        <family val="2"/>
        <scheme val="minor"/>
      </rPr>
      <t>PRO-500</t>
    </r>
    <r>
      <rPr>
        <sz val="11"/>
        <color theme="1"/>
        <rFont val="Calibri"/>
        <family val="2"/>
        <scheme val="minor"/>
      </rPr>
      <t>-21-</t>
    </r>
    <r>
      <rPr>
        <sz val="11"/>
        <color rgb="FF0070C0"/>
        <rFont val="Calibri"/>
        <family val="2"/>
        <scheme val="minor"/>
      </rPr>
      <t>L</t>
    </r>
  </si>
  <si>
    <t>System includes DCX5000 Desktop Controller with CCUI including emergency stop, RAX500 Automatic Cable Reel with 500M (1640ft) cable, wireless remote controller, RX130L Quick Change version crawler with 3 sets of rubber wheels for 6“ to 12“ pipe diameter and integrated lift. RCX90 pan, tilt, zoom camera, pressurization kit, and Wincan VX entry license.</t>
  </si>
  <si>
    <r>
      <t>E-RX-SYS-</t>
    </r>
    <r>
      <rPr>
        <sz val="11"/>
        <color theme="4"/>
        <rFont val="Calibri"/>
        <family val="2"/>
        <scheme val="minor"/>
      </rPr>
      <t>Industrial</t>
    </r>
    <r>
      <rPr>
        <sz val="11"/>
        <color theme="1"/>
        <rFont val="Calibri"/>
        <family val="2"/>
        <scheme val="minor"/>
      </rPr>
      <t>-21</t>
    </r>
  </si>
  <si>
    <t>System includes VC500 Controller with Vision Report Software installed, RM100 Cable Reel with 100M (330ft) cable, RX130 Quick Change version crawler with 3 sets of rubber wheels for 6“ to 12“ pipe diameter. RCX90 pan, tilt, zoom camera, pressurization kit, and Wincan VX entry license.</t>
  </si>
  <si>
    <r>
      <t>E-RX-SYS-</t>
    </r>
    <r>
      <rPr>
        <sz val="11"/>
        <color theme="4" tint="-0.249977111117893"/>
        <rFont val="Calibri"/>
        <family val="2"/>
        <scheme val="minor"/>
      </rPr>
      <t>Industria</t>
    </r>
    <r>
      <rPr>
        <sz val="11"/>
        <color theme="1"/>
        <rFont val="Calibri"/>
        <family val="2"/>
        <scheme val="minor"/>
      </rPr>
      <t>l-22-</t>
    </r>
    <r>
      <rPr>
        <sz val="11"/>
        <color rgb="FF0070C0"/>
        <rFont val="Calibri"/>
        <family val="2"/>
        <scheme val="minor"/>
      </rPr>
      <t>L</t>
    </r>
  </si>
  <si>
    <t>System includes VC500 Controller with Vision Report Software installed, RM100 Cable Reel with 100M (330ft) cable, RX130L Quick Change version crawler with 3 sets of rubber wheels for 6“ to 12“ pipe diameter and integrated lift. RCX90 pan, tilt, zoom camera, pressurization kit, and Wincan VX entry license.</t>
  </si>
  <si>
    <r>
      <t>E-RX-SYS-</t>
    </r>
    <r>
      <rPr>
        <sz val="11"/>
        <color theme="4"/>
        <rFont val="Calibri"/>
        <family val="2"/>
        <scheme val="minor"/>
      </rPr>
      <t>Portable</t>
    </r>
    <r>
      <rPr>
        <sz val="11"/>
        <color theme="1"/>
        <rFont val="Calibri"/>
        <family val="2"/>
        <scheme val="minor"/>
      </rPr>
      <t>-21</t>
    </r>
  </si>
  <si>
    <t>System includes VC500 Controller with Vision Report Software installed, RM200 Manual Cable Reel with 200M (660ft) cable, RX130 Quick Change version crawler with 3 sets of rubber wheels for 6“ to 12“ pipe diameter. RCX90 pan, tilt, zoom camera, pressurization kit, and Wincan VX entry license.</t>
  </si>
  <si>
    <t>E-RX-SYS-Industrial-23-95-PTC</t>
  </si>
  <si>
    <t>System includes VC500 Controller with Vision Report Software installed, RM200 Manual Cable Reel with 200M (660ft) cable, RX95 crawler with 3 sets of rubber wheels for 6“ to 12“ pipe diameter. PTC50 pan/tilt, camera, pressurization kit, and Wincan VX entry license.</t>
  </si>
  <si>
    <t>SAT SYSTEMS</t>
  </si>
  <si>
    <r>
      <t>E-RX-SYS-SAT-</t>
    </r>
    <r>
      <rPr>
        <sz val="11"/>
        <color theme="4"/>
        <rFont val="Calibri"/>
        <family val="2"/>
        <scheme val="minor"/>
      </rPr>
      <t>Combo</t>
    </r>
    <r>
      <rPr>
        <sz val="11"/>
        <color theme="1"/>
        <rFont val="Calibri"/>
        <family val="2"/>
        <scheme val="minor"/>
      </rPr>
      <t>-21-</t>
    </r>
    <r>
      <rPr>
        <sz val="11"/>
        <color theme="4"/>
        <rFont val="Calibri"/>
        <family val="2"/>
        <scheme val="minor"/>
      </rPr>
      <t>L</t>
    </r>
  </si>
  <si>
    <t>Includes DCX5000 including CCUI, large frame and cable for CCUI to Mainline Reel, RXSAT140 II QCD Crawler with 8 small rubber wheels installed, standard accessories and transport case, RAXSAT 300 Cable Reel with 300M Orange Cable and 45M of red push cable and cable for SAT Reel to Mainline Reel, RAX300 Cable Reel with 300M Cable installed, PTP50 Camera, AC40 Camera, RCX90 Camera, RX130L Crawler with 6 small rubber wheels installed and integrated lift. 8 medium rubber wheels, 4 large rubber wheels, and 2 climber wheels. Double Cable Roller for SAT, Guide pipe adapter DN75 with set of 4 guide pipes DN200-DN800. 2 Gigaware Cables for DCX to Computer, Pressure Kit, Wincan VX/RX License.</t>
  </si>
  <si>
    <r>
      <t>E-RX-SYS-SAT-</t>
    </r>
    <r>
      <rPr>
        <sz val="11"/>
        <color theme="4"/>
        <rFont val="Calibri"/>
        <family val="2"/>
        <scheme val="minor"/>
      </rPr>
      <t>COMBO-500</t>
    </r>
    <r>
      <rPr>
        <sz val="11"/>
        <color theme="1"/>
        <rFont val="Calibri"/>
        <family val="2"/>
        <scheme val="minor"/>
      </rPr>
      <t>-21</t>
    </r>
  </si>
  <si>
    <t>Includes DCX5000 including CCUI, large frame and cable for CCUI to Mainline Reel, RXSAT140 II QCD Crawler with 8 small rubber wheels installed, standard accessories and transport case, RAXSAT 300 Cable Reel with 300M Orange Cable and 45M of red push cable and cable for SAT Reel to Mainline Reel, RAX500 Cable Reel with 500M Cable installed, PTP50 Camera, AC40 Camera, RCX90 Camera, RX130 Crawler with 6 small rubber wheels installed. 8 medium rubber wheels, 4 large rubber wheels, and 2 climber wheels. Double Cable Roller for SAT, Guide pipe adapter DN75 with set of 4 guide pipes DN200-DN800. 2 Gigaware Cables for DCX to Computer, Pressure Kit, Wincan VX/RX License.</t>
  </si>
  <si>
    <r>
      <t>E-RX-SYS-SAT-</t>
    </r>
    <r>
      <rPr>
        <sz val="11"/>
        <color theme="4"/>
        <rFont val="Calibri"/>
        <family val="2"/>
        <scheme val="minor"/>
      </rPr>
      <t>COMBO-500</t>
    </r>
    <r>
      <rPr>
        <sz val="11"/>
        <color theme="1"/>
        <rFont val="Calibri"/>
        <family val="2"/>
        <scheme val="minor"/>
      </rPr>
      <t>-21-</t>
    </r>
    <r>
      <rPr>
        <sz val="11"/>
        <color rgb="FF0070C0"/>
        <rFont val="Calibri"/>
        <family val="2"/>
        <scheme val="minor"/>
      </rPr>
      <t>L</t>
    </r>
  </si>
  <si>
    <t>Includes DCX5000 including CCUI, large frame and cable for CCUI to Mainline Reel, RXSAT140 II QCD Crawler with 8 small rubber wheels installed, standard accessories and transport case, RAXSAT 300 Cable Reel with 300M Orange Cable and 45M of red push cable and cable for SAT Reel to Mainline Reel, RAX500 Cable Reel with 500M Cable installed, PTP50 Camera, AC40 Camera, RCX90 Camera, RX130L Crawler with 6 small rubber wheels installed and integrated lift. 8 medium rubber wheels, 4 large rubber wheels, and 2 climber wheels. Double Cable Roller for SAT, Guide pipe adapter DN75 with set of 4 guide pipes DN200-DN800. 2 Gigaware Cables for DCX to Computer, Pressure Kit, Wincan VX/RX License.</t>
  </si>
  <si>
    <t>ROVVER X COMPONENTS</t>
  </si>
  <si>
    <t>E-555-0900-03</t>
  </si>
  <si>
    <t>RX95 crawler</t>
  </si>
  <si>
    <t>E-560-0900-07</t>
  </si>
  <si>
    <t>RX130 Crawler</t>
  </si>
  <si>
    <t>E-560-0920-00</t>
  </si>
  <si>
    <t>RX130 Crawler w/ Lift Installed</t>
  </si>
  <si>
    <t>E-560-3900-00</t>
  </si>
  <si>
    <r>
      <rPr>
        <sz val="11"/>
        <color rgb="FF0070C0"/>
        <rFont val="Calibri"/>
        <family val="2"/>
        <scheme val="minor"/>
      </rPr>
      <t xml:space="preserve">HD </t>
    </r>
    <r>
      <rPr>
        <sz val="11"/>
        <color theme="1"/>
        <rFont val="Calibri"/>
        <family val="2"/>
        <scheme val="minor"/>
      </rPr>
      <t>RX130 Crawler</t>
    </r>
  </si>
  <si>
    <t>E-560-3920-00</t>
  </si>
  <si>
    <r>
      <rPr>
        <sz val="11"/>
        <color rgb="FF0070C0"/>
        <rFont val="Calibri"/>
        <family val="2"/>
        <scheme val="minor"/>
      </rPr>
      <t>HD</t>
    </r>
    <r>
      <rPr>
        <sz val="11"/>
        <color theme="1"/>
        <rFont val="Calibri"/>
        <family val="2"/>
        <scheme val="minor"/>
      </rPr>
      <t xml:space="preserve"> RX130 Crawler w/ Lift Installed</t>
    </r>
  </si>
  <si>
    <t>E-RX-400</t>
  </si>
  <si>
    <t>RX400 crawler w/wheels</t>
  </si>
  <si>
    <t>E-579-0900-03</t>
  </si>
  <si>
    <t>RX140SATII Crawler QCD</t>
  </si>
  <si>
    <t>E-536-0900-05</t>
  </si>
  <si>
    <r>
      <t xml:space="preserve">RXSAT140 Crawler </t>
    </r>
    <r>
      <rPr>
        <sz val="11"/>
        <color theme="4"/>
        <rFont val="Calibri"/>
        <family val="2"/>
        <scheme val="minor"/>
      </rPr>
      <t>(SAT 1)</t>
    </r>
  </si>
  <si>
    <t>E-561-0900-05</t>
  </si>
  <si>
    <t>RCX90 camera</t>
  </si>
  <si>
    <t>E-561-3900-00</t>
  </si>
  <si>
    <r>
      <rPr>
        <sz val="11"/>
        <color rgb="FF0070C0"/>
        <rFont val="Calibri"/>
        <family val="2"/>
        <scheme val="minor"/>
      </rPr>
      <t>HD</t>
    </r>
    <r>
      <rPr>
        <sz val="11"/>
        <color theme="1"/>
        <rFont val="Calibri"/>
        <family val="2"/>
        <scheme val="minor"/>
      </rPr>
      <t xml:space="preserve"> RCX90</t>
    </r>
  </si>
  <si>
    <t>E-562-0900-05</t>
  </si>
  <si>
    <t>RAX300 Cable Reel w/ 300M Cable</t>
  </si>
  <si>
    <t>E-562-3900-01</t>
  </si>
  <si>
    <r>
      <rPr>
        <sz val="11"/>
        <color rgb="FF0070C0"/>
        <rFont val="Calibri"/>
        <family val="2"/>
        <scheme val="minor"/>
      </rPr>
      <t xml:space="preserve">HD </t>
    </r>
    <r>
      <rPr>
        <sz val="11"/>
        <color theme="1"/>
        <rFont val="Calibri"/>
        <family val="2"/>
        <scheme val="minor"/>
      </rPr>
      <t>RAX300 Reel</t>
    </r>
  </si>
  <si>
    <t>E-590-0900-02</t>
  </si>
  <si>
    <t>RAX500 Cable Reel w/ 500M Cable</t>
  </si>
  <si>
    <t>E-598-0900-00</t>
  </si>
  <si>
    <t>VC500</t>
  </si>
  <si>
    <t>E-598-3900-00</t>
  </si>
  <si>
    <r>
      <rPr>
        <sz val="11"/>
        <color theme="4" tint="-0.249977111117893"/>
        <rFont val="Calibri"/>
        <family val="2"/>
        <scheme val="minor"/>
      </rPr>
      <t>HD</t>
    </r>
    <r>
      <rPr>
        <sz val="11"/>
        <color theme="1"/>
        <rFont val="Calibri"/>
        <family val="2"/>
        <scheme val="minor"/>
      </rPr>
      <t xml:space="preserve"> VC500</t>
    </r>
  </si>
  <si>
    <t>E-568-0900-00</t>
  </si>
  <si>
    <t>VC200</t>
  </si>
  <si>
    <t>E-586-0920-00</t>
  </si>
  <si>
    <t>DCX5000</t>
  </si>
  <si>
    <t>E-586-3920-00</t>
  </si>
  <si>
    <r>
      <rPr>
        <sz val="11"/>
        <color rgb="FF0070C0"/>
        <rFont val="Calibri"/>
        <family val="2"/>
        <scheme val="minor"/>
      </rPr>
      <t xml:space="preserve">HD </t>
    </r>
    <r>
      <rPr>
        <sz val="11"/>
        <color theme="1"/>
        <rFont val="Calibri"/>
        <family val="2"/>
        <scheme val="minor"/>
      </rPr>
      <t>DCX5000 w/CCUI &amp; CCU Extension</t>
    </r>
  </si>
  <si>
    <t>E-587-0900-00</t>
  </si>
  <si>
    <t>CCU1</t>
  </si>
  <si>
    <t>ROVVER X / SAT ACCESSORIES</t>
  </si>
  <si>
    <t>E-569-0900-00</t>
  </si>
  <si>
    <t>carriage</t>
  </si>
  <si>
    <t>E-564-0900-04</t>
  </si>
  <si>
    <t>elevator</t>
  </si>
  <si>
    <t>E-543-0800-00</t>
  </si>
  <si>
    <t>RED130L Upgrade Kit</t>
  </si>
  <si>
    <t>E-559-0900-03</t>
  </si>
  <si>
    <t>aux lights with backup camera</t>
  </si>
  <si>
    <t>E-556-0900-03</t>
  </si>
  <si>
    <t>Auxiliary Light RAL 1000</t>
  </si>
  <si>
    <t>E-559-3900-00</t>
  </si>
  <si>
    <r>
      <rPr>
        <sz val="11"/>
        <color theme="4"/>
        <rFont val="Calibri"/>
        <family val="2"/>
        <scheme val="minor"/>
      </rPr>
      <t>HD</t>
    </r>
    <r>
      <rPr>
        <sz val="11"/>
        <color theme="1"/>
        <rFont val="Calibri"/>
        <family val="2"/>
        <scheme val="minor"/>
      </rPr>
      <t xml:space="preserve"> RAL200 LED Auxiliary Light with Backeye Camera for RVX</t>
    </r>
  </si>
  <si>
    <t>E-595-0900-02</t>
  </si>
  <si>
    <t>PTP50 Camera</t>
  </si>
  <si>
    <t>E-596-0900-06</t>
  </si>
  <si>
    <t>AC40 Camera</t>
  </si>
  <si>
    <t>E-595-0960-02</t>
  </si>
  <si>
    <t>PTC50 Camera (For RX95, etc.)</t>
  </si>
  <si>
    <t>E-554-0900-03</t>
  </si>
  <si>
    <t>RAC50 Axial Camera</t>
  </si>
  <si>
    <t>E-597-0900-01</t>
  </si>
  <si>
    <t>RCC90 camera adapter</t>
  </si>
  <si>
    <t>E-599-0900-00</t>
  </si>
  <si>
    <t>RTS Temperature Sensor</t>
  </si>
  <si>
    <t>E-551-0900-01</t>
  </si>
  <si>
    <t>RMX100 Manual Reel w/ 100M Cable</t>
  </si>
  <si>
    <t>E-563-0900-01</t>
  </si>
  <si>
    <t>RMX200 Manual Reel w/ 200M Cable</t>
  </si>
  <si>
    <t>E-579-0750-00</t>
  </si>
  <si>
    <t>SAT Elevator</t>
  </si>
  <si>
    <t>E-579-0860-01</t>
  </si>
  <si>
    <t>XL SAT Wheel</t>
  </si>
  <si>
    <t>E-557-0900-01</t>
  </si>
  <si>
    <r>
      <t xml:space="preserve">RX Digisewer DS3 Camera - with </t>
    </r>
    <r>
      <rPr>
        <b/>
        <sz val="11"/>
        <color theme="1"/>
        <rFont val="Calibri"/>
        <family val="2"/>
        <scheme val="minor"/>
      </rPr>
      <t xml:space="preserve">no </t>
    </r>
    <r>
      <rPr>
        <sz val="11"/>
        <color theme="1"/>
        <rFont val="Calibri"/>
        <family val="2"/>
        <scheme val="minor"/>
      </rPr>
      <t>software</t>
    </r>
  </si>
  <si>
    <t>E-RX-SYS-DIGI</t>
  </si>
  <si>
    <t>RX Digisewer DS3 Camera - with software</t>
  </si>
  <si>
    <t>E-571-0900-00</t>
  </si>
  <si>
    <t>Laser Ring for DS3 ROVVER X</t>
  </si>
  <si>
    <t>E-573-0902-00</t>
  </si>
  <si>
    <t>LSS RCX90 Laser Shape Scanner RVX</t>
  </si>
  <si>
    <t>E-556-0950-00</t>
  </si>
  <si>
    <t>RAL1000 Auxiliary Light for DS3</t>
  </si>
  <si>
    <t>E-576-0930-00</t>
  </si>
  <si>
    <t>RAXSAT300 Lateral Launch Cable Reel</t>
  </si>
  <si>
    <t>E-581-0900-05</t>
  </si>
  <si>
    <t>PTP70II Camera</t>
  </si>
  <si>
    <t>E-560-0600-00</t>
  </si>
  <si>
    <t>RXF600 Camera Float</t>
  </si>
  <si>
    <t>E-PRE-0000-01</t>
  </si>
  <si>
    <t>RVX / QuickView Main Pressurization Kit</t>
  </si>
  <si>
    <t>E-000-0036-00</t>
  </si>
  <si>
    <t>Tyger Tail 2" for manhole bottom cable RVX</t>
  </si>
  <si>
    <t>E-000-0035-00</t>
  </si>
  <si>
    <t>Top Manhole Cable Roller for RVX</t>
  </si>
  <si>
    <t>E-598-0210-21</t>
  </si>
  <si>
    <t>VC500 Power Supply Complete (US Version)</t>
  </si>
  <si>
    <t>E-512-0901-00-SP</t>
  </si>
  <si>
    <t>SV and Rovver X Cable Retermination Kit</t>
  </si>
  <si>
    <t>E-560-0225-00</t>
  </si>
  <si>
    <t>Lowering Device RX130 QCD</t>
  </si>
  <si>
    <t>E-035-0209-01</t>
  </si>
  <si>
    <t>Flexible Cable Guide Pulley</t>
  </si>
  <si>
    <t>E-579-0349-00</t>
  </si>
  <si>
    <t>Guide-pipe OD 75x2300</t>
  </si>
  <si>
    <t>E-579-0348-00</t>
  </si>
  <si>
    <t>Guide-pipe OD 75x2200</t>
  </si>
  <si>
    <t>E-579-0347-00</t>
  </si>
  <si>
    <t>Guide-pipe OD 75x1950 mm</t>
  </si>
  <si>
    <t>E-579-0346-00</t>
  </si>
  <si>
    <t>Guide-pipe OD 75x1700</t>
  </si>
  <si>
    <t>E-579-0345-00</t>
  </si>
  <si>
    <t>Guide-pipe OD 75x1400</t>
  </si>
  <si>
    <t>E-579-0344-00</t>
  </si>
  <si>
    <t>Guide-pipe OD 75x1140</t>
  </si>
  <si>
    <t>E-579-0343-00</t>
  </si>
  <si>
    <t>Guide-pipe OD75x840 mm</t>
  </si>
  <si>
    <t>E-579-0342-00</t>
  </si>
  <si>
    <t>Guide-pipe OD 75x550 mm</t>
  </si>
  <si>
    <t>E-579-0341-00</t>
  </si>
  <si>
    <t>Guide-pipe OD 75x240mm</t>
  </si>
  <si>
    <t>E-579-0340-00</t>
  </si>
  <si>
    <t>Guide-pipe OD 75x160 mm  for SAT140II</t>
  </si>
  <si>
    <t>E-579-0270-00</t>
  </si>
  <si>
    <t>Guide-pipe Adapter DN75 for RX140SAT II</t>
  </si>
  <si>
    <t>E-595-0122-01</t>
  </si>
  <si>
    <t>AIMING STICK FOR PTP50 - 100MM</t>
  </si>
  <si>
    <t>E-595-0126-00</t>
  </si>
  <si>
    <t>AIMING STICK FOR PTP50 - 160MM</t>
  </si>
  <si>
    <t>GATEWAY SYSTEMS/COMPONENTS</t>
  </si>
  <si>
    <t>VSP</t>
  </si>
  <si>
    <t>E-V-SYS-SPP-009</t>
  </si>
  <si>
    <t>VSP+ 200'/60m Self-Leveling System</t>
  </si>
  <si>
    <t>E-V-SYS-SPP-019</t>
  </si>
  <si>
    <t>VSP+ 200' P&amp;T System</t>
  </si>
  <si>
    <t>E-V-SYS-SPP-109</t>
  </si>
  <si>
    <t>VSP+ 330'/100m Self-Leveling System</t>
  </si>
  <si>
    <t>QVA</t>
  </si>
  <si>
    <t>E-QV-SYS-AIRHD-25</t>
  </si>
  <si>
    <t>QVA with 25' pole</t>
  </si>
  <si>
    <t>E-QV-SYS-AIRHD-30</t>
  </si>
  <si>
    <t>QVA with 30' pole</t>
  </si>
  <si>
    <t>E-QV-SYS-360</t>
  </si>
  <si>
    <t>QV 360 System</t>
  </si>
  <si>
    <t>JETSCAN</t>
  </si>
  <si>
    <t>E-JS-SYS-Combo-21</t>
  </si>
  <si>
    <t>Jetscan with both 6" &amp; 8" skids</t>
  </si>
  <si>
    <t>AGILIOS</t>
  </si>
  <si>
    <r>
      <t>E-</t>
    </r>
    <r>
      <rPr>
        <sz val="11"/>
        <color theme="4"/>
        <rFont val="Calibri"/>
        <family val="2"/>
        <scheme val="minor"/>
      </rPr>
      <t>SYS</t>
    </r>
    <r>
      <rPr>
        <sz val="11"/>
        <color theme="1"/>
        <rFont val="Calibri"/>
        <family val="2"/>
        <scheme val="minor"/>
      </rPr>
      <t>-AGIL-60</t>
    </r>
  </si>
  <si>
    <t>60m Agilios System</t>
  </si>
  <si>
    <r>
      <t>E-</t>
    </r>
    <r>
      <rPr>
        <sz val="11"/>
        <color theme="4"/>
        <rFont val="Calibri"/>
        <family val="2"/>
        <scheme val="minor"/>
      </rPr>
      <t>SYS</t>
    </r>
    <r>
      <rPr>
        <sz val="11"/>
        <color theme="1"/>
        <rFont val="Calibri"/>
        <family val="2"/>
        <scheme val="minor"/>
      </rPr>
      <t>-AGILIOS-60-</t>
    </r>
    <r>
      <rPr>
        <sz val="11"/>
        <color rgb="FFFF0000"/>
        <rFont val="Calibri"/>
        <family val="2"/>
        <scheme val="minor"/>
      </rPr>
      <t>EX</t>
    </r>
  </si>
  <si>
    <t>ATEX 60m Agilios System</t>
  </si>
  <si>
    <r>
      <t>E-</t>
    </r>
    <r>
      <rPr>
        <sz val="11"/>
        <color theme="4"/>
        <rFont val="Calibri"/>
        <family val="2"/>
        <scheme val="minor"/>
      </rPr>
      <t>SYS</t>
    </r>
    <r>
      <rPr>
        <sz val="11"/>
        <color theme="1"/>
        <rFont val="Calibri"/>
        <family val="2"/>
        <scheme val="minor"/>
      </rPr>
      <t>-AGIL-100</t>
    </r>
  </si>
  <si>
    <t>100m Agilios System</t>
  </si>
  <si>
    <r>
      <t>E-</t>
    </r>
    <r>
      <rPr>
        <sz val="11"/>
        <color theme="4"/>
        <rFont val="Calibri"/>
        <family val="2"/>
        <scheme val="minor"/>
      </rPr>
      <t>SYS</t>
    </r>
    <r>
      <rPr>
        <sz val="11"/>
        <color theme="1"/>
        <rFont val="Calibri"/>
        <family val="2"/>
        <scheme val="minor"/>
      </rPr>
      <t>-AGILIOS-100-</t>
    </r>
    <r>
      <rPr>
        <sz val="11"/>
        <color rgb="FFFF0000"/>
        <rFont val="Calibri"/>
        <family val="2"/>
        <scheme val="minor"/>
      </rPr>
      <t>EX</t>
    </r>
  </si>
  <si>
    <t>ATEX 100m Agilios System</t>
  </si>
  <si>
    <t>E-582-1100-00</t>
  </si>
  <si>
    <t>Agilios 100M coiler w/100m pushrod</t>
  </si>
  <si>
    <t>E-582-0960-00</t>
  </si>
  <si>
    <t>Agilios 60M coiler w/60m pushrod</t>
  </si>
  <si>
    <t>E-582-0960-70</t>
  </si>
  <si>
    <r>
      <rPr>
        <sz val="11"/>
        <color rgb="FFFF0000"/>
        <rFont val="Calibri"/>
        <family val="2"/>
        <scheme val="minor"/>
      </rPr>
      <t xml:space="preserve">EX </t>
    </r>
    <r>
      <rPr>
        <sz val="11"/>
        <color theme="1"/>
        <rFont val="Calibri"/>
        <family val="2"/>
        <scheme val="minor"/>
      </rPr>
      <t>60m Agilios (reel only)</t>
    </r>
  </si>
  <si>
    <t>E-582-1100-70</t>
  </si>
  <si>
    <r>
      <rPr>
        <sz val="11"/>
        <color rgb="FFFF0000"/>
        <rFont val="Calibri"/>
        <family val="2"/>
        <scheme val="minor"/>
      </rPr>
      <t xml:space="preserve">EX </t>
    </r>
    <r>
      <rPr>
        <sz val="11"/>
        <rFont val="Calibri"/>
        <family val="2"/>
        <scheme val="minor"/>
      </rPr>
      <t>100m</t>
    </r>
    <r>
      <rPr>
        <sz val="11"/>
        <color theme="1"/>
        <rFont val="Calibri"/>
        <family val="2"/>
        <scheme val="minor"/>
      </rPr>
      <t xml:space="preserve"> Agilios (reel only)</t>
    </r>
  </si>
  <si>
    <t>GATEWAY ACCESSORIES</t>
  </si>
  <si>
    <t>E-V-ASS-001-955</t>
  </si>
  <si>
    <r>
      <t>ROLLER SKID - SIZE 2 (180mm) - CAM026 (</t>
    </r>
    <r>
      <rPr>
        <sz val="11"/>
        <color theme="4"/>
        <rFont val="Calibri"/>
        <family val="2"/>
        <scheme val="minor"/>
      </rPr>
      <t>360</t>
    </r>
    <r>
      <rPr>
        <sz val="11"/>
        <color theme="1"/>
        <rFont val="Calibri"/>
        <family val="2"/>
        <scheme val="minor"/>
      </rPr>
      <t>)</t>
    </r>
  </si>
  <si>
    <t>E-V-ASS-002-009</t>
  </si>
  <si>
    <t xml:space="preserve">ROLLER SKID SIZE 2 (180mm) - CAM023/025 </t>
  </si>
  <si>
    <t>E-V-ASS-002-160</t>
  </si>
  <si>
    <r>
      <t>Roller Skid Size 1 (130mm) for CAM026 (</t>
    </r>
    <r>
      <rPr>
        <sz val="11"/>
        <color theme="4"/>
        <rFont val="Calibri"/>
        <family val="2"/>
        <scheme val="minor"/>
      </rPr>
      <t>360</t>
    </r>
    <r>
      <rPr>
        <sz val="11"/>
        <color theme="1"/>
        <rFont val="Calibri"/>
        <family val="2"/>
        <scheme val="minor"/>
      </rPr>
      <t>)</t>
    </r>
  </si>
  <si>
    <t>E-V-ASS-002-008</t>
  </si>
  <si>
    <t>ROLLER SKID SIZE 1 (130mm) - CAM023/025</t>
  </si>
  <si>
    <t>E-V-MSC-KEI-000</t>
  </si>
  <si>
    <t>All Terrain Wheel Assembly for VSP Reel</t>
  </si>
  <si>
    <t>E-QVA-LASER</t>
  </si>
  <si>
    <t>Laser Measurement Attachment</t>
  </si>
  <si>
    <t>E-QVA-WA_DIFF-Kit</t>
  </si>
  <si>
    <t>Wide Angle Lens and Diffuser Kit</t>
  </si>
  <si>
    <t>E- JCAM 151 V2.0</t>
  </si>
  <si>
    <t>JetScan 2.0 Sled Extension Kit</t>
  </si>
  <si>
    <t>E-080-0510-00</t>
  </si>
  <si>
    <r>
      <t>Small Wide Rubber Wheel</t>
    </r>
    <r>
      <rPr>
        <sz val="11"/>
        <color rgb="FF0070C0"/>
        <rFont val="Calibri"/>
        <family val="2"/>
        <scheme val="minor"/>
      </rPr>
      <t xml:space="preserve"> RX95</t>
    </r>
  </si>
  <si>
    <t>E-008-0803-00</t>
  </si>
  <si>
    <r>
      <t xml:space="preserve">Super Aggressive Medium Wheel </t>
    </r>
    <r>
      <rPr>
        <sz val="11"/>
        <color rgb="FF0070C0"/>
        <rFont val="Calibri"/>
        <family val="2"/>
        <scheme val="minor"/>
      </rPr>
      <t>RX95</t>
    </r>
  </si>
  <si>
    <t>E-080-0505-00</t>
  </si>
  <si>
    <r>
      <t xml:space="preserve">Small Rubber Wheel </t>
    </r>
    <r>
      <rPr>
        <sz val="11"/>
        <color rgb="FF0070C0"/>
        <rFont val="Calibri"/>
        <family val="2"/>
        <scheme val="minor"/>
      </rPr>
      <t>RX95</t>
    </r>
  </si>
  <si>
    <t>E-080-0600-00</t>
  </si>
  <si>
    <r>
      <t>Small Grease Wheel</t>
    </r>
    <r>
      <rPr>
        <sz val="11"/>
        <color rgb="FF0070C0"/>
        <rFont val="Calibri"/>
        <family val="2"/>
        <scheme val="minor"/>
      </rPr>
      <t xml:space="preserve"> RX95</t>
    </r>
  </si>
  <si>
    <t>E-080-0515-00</t>
  </si>
  <si>
    <r>
      <t xml:space="preserve">Medium Rubber Wheel </t>
    </r>
    <r>
      <rPr>
        <sz val="11"/>
        <color rgb="FF0070C0"/>
        <rFont val="Calibri"/>
        <family val="2"/>
        <scheme val="minor"/>
      </rPr>
      <t>RX95</t>
    </r>
  </si>
  <si>
    <t>E-080-0605-00</t>
  </si>
  <si>
    <r>
      <t xml:space="preserve">Medium Grease Wheel </t>
    </r>
    <r>
      <rPr>
        <sz val="11"/>
        <color rgb="FF0070C0"/>
        <rFont val="Calibri"/>
        <family val="2"/>
        <scheme val="minor"/>
      </rPr>
      <t>RX95</t>
    </r>
  </si>
  <si>
    <t>E-080-0525-00</t>
  </si>
  <si>
    <r>
      <t xml:space="preserve">Large Rubber Wheel </t>
    </r>
    <r>
      <rPr>
        <sz val="11"/>
        <color rgb="FF0070C0"/>
        <rFont val="Calibri"/>
        <family val="2"/>
        <scheme val="minor"/>
      </rPr>
      <t>RX95</t>
    </r>
  </si>
  <si>
    <t>E-080-0625-00</t>
  </si>
  <si>
    <r>
      <t xml:space="preserve">Large Grease Wheel </t>
    </r>
    <r>
      <rPr>
        <sz val="11"/>
        <color rgb="FF0070C0"/>
        <rFont val="Calibri"/>
        <family val="2"/>
        <scheme val="minor"/>
      </rPr>
      <t>RX95</t>
    </r>
  </si>
  <si>
    <t>E-080-0701-01</t>
  </si>
  <si>
    <r>
      <t xml:space="preserve">Small Rubber Wheel QC </t>
    </r>
    <r>
      <rPr>
        <sz val="11"/>
        <color rgb="FF0070C0"/>
        <rFont val="Calibri"/>
        <family val="2"/>
        <scheme val="minor"/>
      </rPr>
      <t>RX130</t>
    </r>
  </si>
  <si>
    <t>E-080-0705-00</t>
  </si>
  <si>
    <r>
      <t xml:space="preserve">Small Grease Wheel QC </t>
    </r>
    <r>
      <rPr>
        <sz val="11"/>
        <color rgb="FF0070C0"/>
        <rFont val="Calibri"/>
        <family val="2"/>
        <scheme val="minor"/>
      </rPr>
      <t>RX130</t>
    </r>
  </si>
  <si>
    <t>E-080-0709-00</t>
  </si>
  <si>
    <r>
      <t xml:space="preserve">Small Aggressive Wheel QC </t>
    </r>
    <r>
      <rPr>
        <sz val="11"/>
        <color rgb="FF0070C0"/>
        <rFont val="Calibri"/>
        <family val="2"/>
        <scheme val="minor"/>
      </rPr>
      <t>RX130</t>
    </r>
  </si>
  <si>
    <t>E-080-0702-01</t>
  </si>
  <si>
    <r>
      <t xml:space="preserve">Medium Rubber Wheel QC </t>
    </r>
    <r>
      <rPr>
        <sz val="11"/>
        <color rgb="FF0070C0"/>
        <rFont val="Calibri"/>
        <family val="2"/>
        <scheme val="minor"/>
      </rPr>
      <t>RX130</t>
    </r>
  </si>
  <si>
    <t>E-080-0706-00</t>
  </si>
  <si>
    <r>
      <t xml:space="preserve">Medium Grease Wheel QC </t>
    </r>
    <r>
      <rPr>
        <sz val="11"/>
        <color rgb="FF0070C0"/>
        <rFont val="Calibri"/>
        <family val="2"/>
        <scheme val="minor"/>
      </rPr>
      <t>RX130</t>
    </r>
  </si>
  <si>
    <t>E-080-0711-00</t>
  </si>
  <si>
    <r>
      <t xml:space="preserve">Medium Aggressive Wheel QC </t>
    </r>
    <r>
      <rPr>
        <sz val="11"/>
        <color rgb="FF0070C0"/>
        <rFont val="Calibri"/>
        <family val="2"/>
        <scheme val="minor"/>
      </rPr>
      <t>RX130</t>
    </r>
  </si>
  <si>
    <t>E-080-0703-01</t>
  </si>
  <si>
    <r>
      <t xml:space="preserve">Large Rubber Wheel QC </t>
    </r>
    <r>
      <rPr>
        <sz val="11"/>
        <color rgb="FF0070C0"/>
        <rFont val="Calibri"/>
        <family val="2"/>
        <scheme val="minor"/>
      </rPr>
      <t>RX130</t>
    </r>
  </si>
  <si>
    <t>E-080-0707-00</t>
  </si>
  <si>
    <r>
      <t xml:space="preserve">Large Grease Wheel QC </t>
    </r>
    <r>
      <rPr>
        <sz val="11"/>
        <color rgb="FF0070C0"/>
        <rFont val="Calibri"/>
        <family val="2"/>
        <scheme val="minor"/>
      </rPr>
      <t>RX130</t>
    </r>
  </si>
  <si>
    <t>E-080-0710-00</t>
  </si>
  <si>
    <r>
      <t xml:space="preserve">Large Aggressive Wheel QC </t>
    </r>
    <r>
      <rPr>
        <sz val="11"/>
        <color rgb="FF0070C0"/>
        <rFont val="Calibri"/>
        <family val="2"/>
        <scheme val="minor"/>
      </rPr>
      <t>RX130</t>
    </r>
  </si>
  <si>
    <t>E-080-0704-02</t>
  </si>
  <si>
    <r>
      <t xml:space="preserve">XL Rubber Wheel QC </t>
    </r>
    <r>
      <rPr>
        <sz val="11"/>
        <color rgb="FF0070C0"/>
        <rFont val="Calibri"/>
        <family val="2"/>
        <scheme val="minor"/>
      </rPr>
      <t>RX130</t>
    </r>
  </si>
  <si>
    <t>E-080-0712-01</t>
  </si>
  <si>
    <r>
      <t xml:space="preserve">Climbing Wheel QC </t>
    </r>
    <r>
      <rPr>
        <sz val="11"/>
        <color rgb="FF0070C0"/>
        <rFont val="Calibri"/>
        <family val="2"/>
        <scheme val="minor"/>
      </rPr>
      <t>RX130</t>
    </r>
  </si>
  <si>
    <t>E-040-0000-12</t>
  </si>
  <si>
    <r>
      <t xml:space="preserve">XL Pnuematic Wheel </t>
    </r>
    <r>
      <rPr>
        <sz val="11"/>
        <color rgb="FF0070C0"/>
        <rFont val="Calibri"/>
        <family val="2"/>
        <scheme val="minor"/>
      </rPr>
      <t>Carriage</t>
    </r>
  </si>
  <si>
    <t>E-585-0852-00</t>
  </si>
  <si>
    <r>
      <rPr>
        <sz val="11"/>
        <color rgb="FF0070C0"/>
        <rFont val="Calibri"/>
        <family val="2"/>
        <scheme val="minor"/>
      </rPr>
      <t>RX400</t>
    </r>
    <r>
      <rPr>
        <sz val="11"/>
        <color theme="1"/>
        <rFont val="Calibri"/>
        <family val="2"/>
        <scheme val="minor"/>
      </rPr>
      <t xml:space="preserve"> Wheel - XXL</t>
    </r>
  </si>
  <si>
    <t>E-080-0710-70</t>
  </si>
  <si>
    <r>
      <rPr>
        <sz val="11"/>
        <color rgb="FFFF0000"/>
        <rFont val="Calibri"/>
        <family val="2"/>
        <scheme val="minor"/>
      </rPr>
      <t>EX</t>
    </r>
    <r>
      <rPr>
        <sz val="11"/>
        <color theme="1"/>
        <rFont val="Calibri"/>
        <family val="2"/>
        <scheme val="minor"/>
      </rPr>
      <t xml:space="preserve"> Large Aggressive Wheel QC</t>
    </r>
  </si>
  <si>
    <t>E-080-0702-70</t>
  </si>
  <si>
    <r>
      <rPr>
        <sz val="11"/>
        <color rgb="FFFF0000"/>
        <rFont val="Calibri"/>
        <family val="2"/>
        <scheme val="minor"/>
      </rPr>
      <t>EX</t>
    </r>
    <r>
      <rPr>
        <sz val="11"/>
        <color theme="1"/>
        <rFont val="Calibri"/>
        <family val="2"/>
        <scheme val="minor"/>
      </rPr>
      <t xml:space="preserve"> Medium Rubber Wheel QC</t>
    </r>
  </si>
  <si>
    <t>E-080-0703-70</t>
  </si>
  <si>
    <r>
      <rPr>
        <sz val="11"/>
        <color rgb="FFFF0000"/>
        <rFont val="Calibri"/>
        <family val="2"/>
        <scheme val="minor"/>
      </rPr>
      <t>EX</t>
    </r>
    <r>
      <rPr>
        <sz val="11"/>
        <color theme="1"/>
        <rFont val="Calibri"/>
        <family val="2"/>
        <scheme val="minor"/>
      </rPr>
      <t xml:space="preserve"> Large Rubber Wheel QC</t>
    </r>
  </si>
  <si>
    <t>E-080-0704-71</t>
  </si>
  <si>
    <r>
      <rPr>
        <sz val="11"/>
        <color rgb="FFFF0000"/>
        <rFont val="Calibri"/>
        <family val="2"/>
        <scheme val="minor"/>
      </rPr>
      <t>EX</t>
    </r>
    <r>
      <rPr>
        <sz val="11"/>
        <color theme="1"/>
        <rFont val="Calibri"/>
        <family val="2"/>
        <scheme val="minor"/>
      </rPr>
      <t xml:space="preserve"> XL Rubber Wheel QC</t>
    </r>
  </si>
  <si>
    <t>E-080-0709-70</t>
  </si>
  <si>
    <r>
      <rPr>
        <sz val="11"/>
        <color rgb="FFFF0000"/>
        <rFont val="Calibri"/>
        <family val="2"/>
        <scheme val="minor"/>
      </rPr>
      <t>EX</t>
    </r>
    <r>
      <rPr>
        <sz val="11"/>
        <color theme="1"/>
        <rFont val="Calibri"/>
        <family val="2"/>
        <scheme val="minor"/>
      </rPr>
      <t xml:space="preserve"> Small Aggressive Wheel QC</t>
    </r>
  </si>
  <si>
    <t>E-080-0711-70</t>
  </si>
  <si>
    <r>
      <rPr>
        <sz val="11"/>
        <color rgb="FFFF0000"/>
        <rFont val="Calibri"/>
        <family val="2"/>
        <scheme val="minor"/>
      </rPr>
      <t>EX</t>
    </r>
    <r>
      <rPr>
        <sz val="11"/>
        <color theme="1"/>
        <rFont val="Calibri"/>
        <family val="2"/>
        <scheme val="minor"/>
      </rPr>
      <t xml:space="preserve"> Medium Aggressive Wheel QC</t>
    </r>
  </si>
  <si>
    <t>WIN CAN</t>
  </si>
  <si>
    <t>ENTRY PACKAGE</t>
  </si>
  <si>
    <r>
      <t xml:space="preserve">VX- ENTRY-1 </t>
    </r>
    <r>
      <rPr>
        <b/>
        <sz val="11"/>
        <color rgb="FF0070C0"/>
        <rFont val="Calibri"/>
        <family val="2"/>
        <scheme val="minor"/>
      </rPr>
      <t>(Purchase)</t>
    </r>
  </si>
  <si>
    <t>WinCan VX Entry License includes: Section, Basic Reporting, Data Viewer, All languages &amp; Standards, Map Entry, Photo Assistant, Drawing function, Meta DB, Data Transfer Tool, SQL   database option, Multiple Inspection, Grading.</t>
  </si>
  <si>
    <r>
      <t xml:space="preserve">VX-ENTRY-1-SUB </t>
    </r>
    <r>
      <rPr>
        <b/>
        <sz val="11"/>
        <color rgb="FF0070C0"/>
        <rFont val="Calibri"/>
        <family val="2"/>
        <scheme val="minor"/>
      </rPr>
      <t>(ANNUAL SUBSCRIPTION, Includes support)</t>
    </r>
  </si>
  <si>
    <r>
      <t xml:space="preserve">ANNUAL </t>
    </r>
    <r>
      <rPr>
        <sz val="10"/>
        <color rgb="FF000000"/>
        <rFont val="Calibri"/>
        <family val="2"/>
      </rPr>
      <t>WinCan VX Entry License includes: Section, Basic Reporting, Data Viewer, All languages &amp; Standards, Map Viewer, Photo Assistant, Drawing function, Meta DB, Data Transfer Tool, SQL   database option, Multiple Inspection, Grading.</t>
    </r>
  </si>
  <si>
    <r>
      <t xml:space="preserve">VX-INFINITY-ENTRY-1 </t>
    </r>
    <r>
      <rPr>
        <b/>
        <sz val="11"/>
        <color rgb="FF0070C0"/>
        <rFont val="Calibri"/>
        <family val="2"/>
        <scheme val="minor"/>
      </rPr>
      <t>(Annual Support)</t>
    </r>
  </si>
  <si>
    <r>
      <t xml:space="preserve">ANNUAL Entry Enterprise Infinity Support Plan </t>
    </r>
    <r>
      <rPr>
        <sz val="10"/>
        <color rgb="FF000000"/>
        <rFont val="Calibri"/>
        <family val="2"/>
        <scheme val="minor"/>
      </rPr>
      <t>includes:
Unlimited Phone, Email, and Remote Internet Technical Support
Unlimited Maintenance Upgrades and Version Upgrades 
5 Hours per year of Web Ex Training
Same Day Support and Service</t>
    </r>
  </si>
  <si>
    <t>LITE PACKAGE</t>
  </si>
  <si>
    <r>
      <t xml:space="preserve">VX-LITE-1 </t>
    </r>
    <r>
      <rPr>
        <b/>
        <sz val="11"/>
        <color rgb="FF0070C0"/>
        <rFont val="Calibri"/>
        <family val="2"/>
        <scheme val="minor"/>
      </rPr>
      <t>(Purchase)</t>
    </r>
  </si>
  <si>
    <t>WinCan VX Lite License includes: Section, Basic Reporting, Data Viewer, All languages &amp; Standards, Map Entry, Photo Assistant, Drawing function, Meta DB, Data Transfer Tool, SQL   database option, Multiple Inspection, Grading, , MPEG 1 Software Recording, Software Encoding and Text Generator.</t>
  </si>
  <si>
    <r>
      <t xml:space="preserve">VX-LITE-1-SUB </t>
    </r>
    <r>
      <rPr>
        <b/>
        <sz val="11"/>
        <color rgb="FF0070C0"/>
        <rFont val="Calibri"/>
        <family val="2"/>
        <scheme val="minor"/>
      </rPr>
      <t>(ANNUAL SUBSCRIPTION, Includes support)</t>
    </r>
  </si>
  <si>
    <r>
      <rPr>
        <b/>
        <sz val="10"/>
        <color rgb="FF000000"/>
        <rFont val="Calibri"/>
        <family val="2"/>
      </rPr>
      <t>ANNUAL</t>
    </r>
    <r>
      <rPr>
        <sz val="10"/>
        <color rgb="FF000000"/>
        <rFont val="Calibri"/>
        <family val="2"/>
      </rPr>
      <t xml:space="preserve"> WinCan VX Lite License includes:  Section, Basic Reporting, Data Viewer, All languages &amp; Standards, Map Entry, Photo Assistant, Drawing function, Meta DB, Data Transfer Tool, SQL   database option, Multiple Inspection, Grading, , MPEG 1 Software Recording, Software Encoding and Text Generator.</t>
    </r>
  </si>
  <si>
    <r>
      <t>VX-INFINITY-LITE-1</t>
    </r>
    <r>
      <rPr>
        <b/>
        <sz val="11"/>
        <color rgb="FF0070C0"/>
        <rFont val="Calibri"/>
        <family val="2"/>
        <scheme val="minor"/>
      </rPr>
      <t xml:space="preserve"> (Annual Support)</t>
    </r>
  </si>
  <si>
    <r>
      <t xml:space="preserve">ANNUAL Lite Enterprise Infinity Support Plan </t>
    </r>
    <r>
      <rPr>
        <sz val="10"/>
        <color rgb="FF000000"/>
        <rFont val="Calibri"/>
        <family val="2"/>
        <scheme val="minor"/>
      </rPr>
      <t>includes:
Unlimited Phone, Email, and Remote Internet Technical Support
Unlimited Maintenance Upgrades and Version Upgrades to WinCan VX
5 Hours per year of Web Ex Training
Same Day Support and Service</t>
    </r>
  </si>
  <si>
    <t>ADVANCED PACKAGE</t>
  </si>
  <si>
    <r>
      <t xml:space="preserve">VX-ADVANCED-1 </t>
    </r>
    <r>
      <rPr>
        <b/>
        <sz val="11"/>
        <color rgb="FF0070C0"/>
        <rFont val="Calibri"/>
        <family val="2"/>
        <scheme val="minor"/>
      </rPr>
      <t>(Purchase)</t>
    </r>
  </si>
  <si>
    <t>WinCan VX Advanced License includes: Section/Lateral/Manhole, Basic Reporting, Report Generator, Data Viewer, All languages &amp; Standards, Map Viewer, PhotoAssistant, Drawing function, Meta DB, Data Transfer Tool, SQL   database option, Multiple Inspection, Grading,  MPEG 1/2/4 Recording, Software Encoding and Text Generator.  NASSCO Validator, Inclination, Local deformation &amp; Crack width with laser, HD Video Capture.</t>
  </si>
  <si>
    <r>
      <t xml:space="preserve">VX-ADVANCED-1-SUB </t>
    </r>
    <r>
      <rPr>
        <b/>
        <sz val="11"/>
        <color rgb="FF0070C0"/>
        <rFont val="Calibri"/>
        <family val="2"/>
        <scheme val="minor"/>
      </rPr>
      <t>(ANNUAL SUBSCRIPTION, Includes support)</t>
    </r>
  </si>
  <si>
    <r>
      <rPr>
        <b/>
        <sz val="10"/>
        <color rgb="FF000000"/>
        <rFont val="Calibri"/>
        <family val="2"/>
      </rPr>
      <t>ANNUAL</t>
    </r>
    <r>
      <rPr>
        <sz val="10"/>
        <color rgb="FF000000"/>
        <rFont val="Calibri"/>
        <family val="2"/>
      </rPr>
      <t xml:space="preserve"> WinCan VX Advanced License includes: Section/Lateral/Manhole, Basic Reporting,Report Generator,  Data Viewer, All languages &amp; Standards, Map Viewer, PhotoAssistant, Drawing function, Meta DB, Data Transfer Tool, SQL database option, Multiple Inspection, Grading,  MPEG 1/2/4 Recording, Software Encoding and Text Generator.  NASSCO Validator, Inclination, Local deformation &amp; Crack width with laser, HD Video Capture.</t>
    </r>
  </si>
  <si>
    <r>
      <t xml:space="preserve">VX-INFINITY-ADVANCED-1 </t>
    </r>
    <r>
      <rPr>
        <b/>
        <sz val="11"/>
        <color rgb="FF0070C0"/>
        <rFont val="Calibri"/>
        <family val="2"/>
        <scheme val="minor"/>
      </rPr>
      <t xml:space="preserve"> (Annual Support)</t>
    </r>
  </si>
  <si>
    <r>
      <t xml:space="preserve">ANNUAL Advanced Enterprise Infinity Support Plan </t>
    </r>
    <r>
      <rPr>
        <sz val="10"/>
        <color rgb="FF000000"/>
        <rFont val="Calibri"/>
        <family val="2"/>
        <scheme val="minor"/>
      </rPr>
      <t>includes:
Unlimited Phone, Email, and Remote Internet Technical Support
Unlimited Maintenance Upgrades and Version Upgrades to WinCan VX
5 Hours per year of Web Ex Training
Same Day Support and Service</t>
    </r>
  </si>
  <si>
    <t xml:space="preserve">EXPERT PACKAGE </t>
  </si>
  <si>
    <r>
      <t xml:space="preserve">VX- EXPERT-1 </t>
    </r>
    <r>
      <rPr>
        <b/>
        <sz val="11"/>
        <color rgb="FF0070C0"/>
        <rFont val="Calibri"/>
        <family val="2"/>
        <scheme val="minor"/>
      </rPr>
      <t>(Purchase)</t>
    </r>
  </si>
  <si>
    <t>WinCan VX Expert License includes: Section/Lateral/Manhole, Basic Reporting, Report Generator, Data Viewer, 3D, All languages &amp; Standards, Map Expert/ArcGIS, Photo Assistant, Drawing function, Meta DB, Data Transfer Tool, SQL   database option, Multiple Inspection, Grading,  MPEG 1/2/4 Recording, Software Encoding and Text Generator. NASSCO Validator, Inclination, Local deformation &amp; Crack width with laser, HD Video Capture.Work Order Management, Statistics, and GIS Queries.</t>
  </si>
  <si>
    <r>
      <t xml:space="preserve">VX-EXPERT-1-SUB </t>
    </r>
    <r>
      <rPr>
        <b/>
        <sz val="11"/>
        <color rgb="FF0070C0"/>
        <rFont val="Calibri"/>
        <family val="2"/>
        <scheme val="minor"/>
      </rPr>
      <t>(ANNUAL SUBSCRIPTION, Includes support)</t>
    </r>
  </si>
  <si>
    <r>
      <rPr>
        <b/>
        <sz val="10"/>
        <color rgb="FF000000"/>
        <rFont val="Calibri"/>
        <family val="2"/>
        <scheme val="minor"/>
      </rPr>
      <t>ANNUAL</t>
    </r>
    <r>
      <rPr>
        <sz val="10"/>
        <color rgb="FF000000"/>
        <rFont val="Calibri"/>
        <family val="2"/>
        <scheme val="minor"/>
      </rPr>
      <t xml:space="preserve"> WinCan VX Expert License includes: Section/Lateral/Manhole, Basic Reporting, Report Generator, Data Viewer, 3D, All languages &amp; Standards, Map Expert/ArcGIS, Photo Assistant, Drawing function, Meta DB, Data Transfer Tool, SQL database option, Multiple Inspection, Grading, MPEG 1/2/4 Recording, Software Encoding and Text Generator.  NASSCO Validator, Inclination, Local deformation &amp; Crack width with laser, HD Video Capture.Work Order Management, Statistics, and GIS Queries.</t>
    </r>
  </si>
  <si>
    <r>
      <t xml:space="preserve">VX-INFINITY-EXPERT-1  </t>
    </r>
    <r>
      <rPr>
        <b/>
        <sz val="11"/>
        <color rgb="FF0070C0"/>
        <rFont val="Calibri"/>
        <family val="2"/>
        <scheme val="minor"/>
      </rPr>
      <t>(Annual Support)</t>
    </r>
  </si>
  <si>
    <r>
      <t xml:space="preserve">ANNUAL Expert Enterprise Infinity Support Plan </t>
    </r>
    <r>
      <rPr>
        <sz val="10"/>
        <color rgb="FF000000"/>
        <rFont val="Calibri"/>
        <family val="2"/>
        <scheme val="minor"/>
      </rPr>
      <t xml:space="preserve">includes:
Unlimited Phone, Email, and Remote Internet Technical Support
Unlimited Maintenance Upgrades and </t>
    </r>
    <r>
      <rPr>
        <b/>
        <sz val="10"/>
        <color rgb="FF000000"/>
        <rFont val="Calibri"/>
        <family val="2"/>
        <scheme val="minor"/>
      </rPr>
      <t>Version Upgrades</t>
    </r>
    <r>
      <rPr>
        <sz val="10"/>
        <color rgb="FF000000"/>
        <rFont val="Calibri"/>
        <family val="2"/>
        <scheme val="minor"/>
      </rPr>
      <t xml:space="preserve"> to WinCan VX
5 Hours per year of Web Ex Training
Same Day Support and Service</t>
    </r>
  </si>
  <si>
    <r>
      <t xml:space="preserve">VX-EXPERT-3-NET </t>
    </r>
    <r>
      <rPr>
        <b/>
        <sz val="11"/>
        <color rgb="FF0070C0"/>
        <rFont val="Calibri"/>
        <family val="2"/>
        <scheme val="minor"/>
      </rPr>
      <t>(Purchase)</t>
    </r>
  </si>
  <si>
    <t>3 User WinCan VX Expert Network License  includes: Section/Lateral/Manhole, Basic Reporting, Report Generator, Data Viewer, 3D, All languages &amp; Standards, Map Expert/ArcGIS, Photo Assistant, Drawing function, Meta DB, Data Transfer Tool, SQL database option, Multiple Inspection, Grading, MPEG 1/2/4 Recording, Software Encoding and Text Generator.  NASSCO Validator, Inclination, Local deformation &amp; Crack width with laser, HD Video Capture.Work Order Management, Statistics, and GIS Queries.</t>
  </si>
  <si>
    <r>
      <t xml:space="preserve">VX-EXPERT-3-NET-SUB </t>
    </r>
    <r>
      <rPr>
        <b/>
        <sz val="11"/>
        <color rgb="FF0070C0"/>
        <rFont val="Calibri"/>
        <family val="2"/>
        <scheme val="minor"/>
      </rPr>
      <t>(ANNUAL SUBSCRIPTION, Includes support)</t>
    </r>
  </si>
  <si>
    <r>
      <rPr>
        <b/>
        <sz val="10"/>
        <color rgb="FF000000"/>
        <rFont val="Calibri"/>
        <family val="2"/>
        <scheme val="minor"/>
      </rPr>
      <t>ANNUAL</t>
    </r>
    <r>
      <rPr>
        <sz val="10"/>
        <color rgb="FF000000"/>
        <rFont val="Calibri"/>
        <family val="2"/>
        <scheme val="minor"/>
      </rPr>
      <t xml:space="preserve"> 3 User WinCan VX Expert Network License  includes: Section/Lateral/Manhole, Basic Reporting, Report Generator, Data Viewer, 3D, All languages &amp; Standards, Map Expert/ArcGIS, Photo Assistant, Drawing function, Meta DB, Data Transfer Tool, SQL database option, Multiple Inspection, Grading, MPEG 1/2/4 Recording, Software Encoding and Text Generator.  NASSCO Validator, Inclination, Local deformation &amp; Crack width with laser, HD Video Capture.Work Order Management, Statistics, and GIS Queries.</t>
    </r>
  </si>
  <si>
    <r>
      <t xml:space="preserve">VX-INFINITY-EXPERT-3 </t>
    </r>
    <r>
      <rPr>
        <b/>
        <sz val="11"/>
        <color rgb="FF0070C0"/>
        <rFont val="Calibri"/>
        <family val="2"/>
        <scheme val="minor"/>
      </rPr>
      <t>(Annual Support)</t>
    </r>
  </si>
  <si>
    <r>
      <rPr>
        <b/>
        <sz val="10"/>
        <color rgb="FF000000"/>
        <rFont val="Calibri"/>
        <family val="2"/>
        <scheme val="minor"/>
      </rPr>
      <t>3 User Expert Enterprise Infinity Support Plan</t>
    </r>
    <r>
      <rPr>
        <sz val="10"/>
        <color rgb="FF000000"/>
        <rFont val="Calibri"/>
        <family val="2"/>
        <scheme val="minor"/>
      </rPr>
      <t xml:space="preserve"> includes:
Unlimited Phone, Email, and Remote Internet Technical Support
Unlimited Maintenance Upgrades and Version Upgrades to WinCan VX
5 Hours per year of Web Ex Training
Same Day Support and Service</t>
    </r>
  </si>
  <si>
    <t>OFFICE PACKAGE</t>
  </si>
  <si>
    <r>
      <t xml:space="preserve">VX-OFFICE-1 </t>
    </r>
    <r>
      <rPr>
        <b/>
        <sz val="11"/>
        <color rgb="FF0070C0"/>
        <rFont val="Calibri"/>
        <family val="2"/>
        <scheme val="minor"/>
      </rPr>
      <t>(Purchase)</t>
    </r>
  </si>
  <si>
    <t>WinCan VX Office License includes: Section/Lateral/Manhole, Basic reporting, Report Generator, Data Viewer, All languages &amp; Standards, Map Entry, PhotoAssistant, Drawing function, Meta DB, Data Transfer Tool, SQL   database option, Multiple Inspection, Grading, NASSCO Validator, Inclination, Local deformation &amp; Crack width with laser.</t>
  </si>
  <si>
    <r>
      <t xml:space="preserve">VX-OFFICE-1-SUB </t>
    </r>
    <r>
      <rPr>
        <b/>
        <sz val="11"/>
        <color rgb="FF0070C0"/>
        <rFont val="Calibri"/>
        <family val="2"/>
        <scheme val="minor"/>
      </rPr>
      <t>(ANNUAL SUBSCRIPTION, Includes support)</t>
    </r>
  </si>
  <si>
    <r>
      <rPr>
        <b/>
        <sz val="10"/>
        <color rgb="FF000000"/>
        <rFont val="Calibri"/>
        <family val="2"/>
      </rPr>
      <t>ANNUAL</t>
    </r>
    <r>
      <rPr>
        <sz val="10"/>
        <color rgb="FF000000"/>
        <rFont val="Calibri"/>
        <family val="2"/>
      </rPr>
      <t xml:space="preserve"> WinCan VX Office License includes: Section/Lateral/Manhole, Basic reporting, Report Generator, Data Viewer, All languages &amp; Standards, Map Entry, PhotoAssistant, Drawing function, Meta DB, Data Transfer Tool, SQL   database option, Multiple Inspection, Grading, NASSCO Validator, Inclination, Local deformation &amp; Crack width with laser.</t>
    </r>
  </si>
  <si>
    <r>
      <t xml:space="preserve">VX-INFINITY-OFFICE-1  </t>
    </r>
    <r>
      <rPr>
        <b/>
        <sz val="11"/>
        <color rgb="FF0070C0"/>
        <rFont val="Calibri"/>
        <family val="2"/>
        <scheme val="minor"/>
      </rPr>
      <t>(Annual Support)</t>
    </r>
  </si>
  <si>
    <r>
      <t xml:space="preserve">ANNUAL Office Enterprise Infinity Support Plan </t>
    </r>
    <r>
      <rPr>
        <sz val="10"/>
        <color rgb="FF000000"/>
        <rFont val="Calibri"/>
        <family val="2"/>
      </rPr>
      <t>includes:
Unlimited Phone, Email, and Remote Internet Technical Support
Unlimited Maintenance Upgrades and Version Upgrades to WinCan VX
5 Hours per year of Web Ex Training
Same Day Support and Service</t>
    </r>
  </si>
  <si>
    <r>
      <t xml:space="preserve">VX-OFFICE-3-NET </t>
    </r>
    <r>
      <rPr>
        <b/>
        <sz val="11"/>
        <color rgb="FF0070C0"/>
        <rFont val="Calibri"/>
        <family val="2"/>
        <scheme val="minor"/>
      </rPr>
      <t>(Purchase)</t>
    </r>
  </si>
  <si>
    <t>3 User WinCan VX Office Network License includes: Section/Lateral/Manhole, Basic reporting, Report Generator, Data Viewer, All languages &amp; Standards, Map Entry, PhotoAssistant, Drawing function, Meta DB, Data Transfer Tool, SQL   database option, Multiple Inspection, Grading, NASSCO Validator, Inclination, Local deformation &amp; Crack width with laser.</t>
  </si>
  <si>
    <r>
      <t xml:space="preserve">VX-OFFICE-3-NET-SUB </t>
    </r>
    <r>
      <rPr>
        <b/>
        <sz val="11"/>
        <color rgb="FF0070C0"/>
        <rFont val="Calibri"/>
        <family val="2"/>
        <scheme val="minor"/>
      </rPr>
      <t>(ANNUAL SUBSCRIPTION, Includes support)</t>
    </r>
  </si>
  <si>
    <r>
      <rPr>
        <b/>
        <sz val="10"/>
        <color rgb="FF000000"/>
        <rFont val="Calibri"/>
        <family val="2"/>
      </rPr>
      <t>ANNUAL</t>
    </r>
    <r>
      <rPr>
        <sz val="10"/>
        <color rgb="FF000000"/>
        <rFont val="Calibri"/>
        <family val="2"/>
      </rPr>
      <t xml:space="preserve"> 3 User WinCan VX Office Network License includes: Section/Lateral/Manhole, Basic reporting, Report Generator, Data Viewer, All languages &amp; Standards, Map Entry, PhotoAssistant, Drawing function, Meta DB, Data Transfer Tool, SQL   database option, Multiple Inspection, Grading, NASSCO Validator, Inclination, Local deformation &amp; Crack width with laser.</t>
    </r>
  </si>
  <si>
    <r>
      <t xml:space="preserve">VX-INFINITY-OFFICE-3  </t>
    </r>
    <r>
      <rPr>
        <b/>
        <sz val="11"/>
        <color rgb="FF0070C0"/>
        <rFont val="Calibri"/>
        <family val="2"/>
        <scheme val="minor"/>
      </rPr>
      <t>(Annual Support)</t>
    </r>
  </si>
  <si>
    <r>
      <t xml:space="preserve">ANNUAL 3 User Office Enterpise Infinity Support Plan </t>
    </r>
    <r>
      <rPr>
        <sz val="10"/>
        <color rgb="FF000000"/>
        <rFont val="Calibri"/>
        <family val="2"/>
      </rPr>
      <t>includes:
Unlimited Phone, Email, and Remote Internet Technical Support
Unlimited Maintenance Upgrades and Version Upgrades to WinCan VX
5 Hours per year of Web Ex Training
Same Day Support and Service</t>
    </r>
  </si>
  <si>
    <t>WEB FLEX/ENTERPRISE</t>
  </si>
  <si>
    <r>
      <t>W-WEBFLEX</t>
    </r>
    <r>
      <rPr>
        <b/>
        <sz val="11"/>
        <color rgb="FF0070C0"/>
        <rFont val="Calibri"/>
        <family val="2"/>
        <scheme val="minor"/>
      </rPr>
      <t xml:space="preserve"> (ANNUAL SUBSCRIPTION)</t>
    </r>
  </si>
  <si>
    <r>
      <rPr>
        <b/>
        <sz val="10"/>
        <color rgb="FF000000"/>
        <rFont val="Calibri"/>
        <family val="2"/>
        <scheme val="minor"/>
      </rPr>
      <t>ANNUAL</t>
    </r>
    <r>
      <rPr>
        <sz val="10"/>
        <color rgb="FF000000"/>
        <rFont val="Calibri"/>
        <family val="2"/>
        <scheme val="minor"/>
      </rPr>
      <t xml:space="preserve"> WinCan Web Flex allows for data entry and modification. Creating reports and NASSCO exports (Pending certification).  500GB per seat.</t>
    </r>
  </si>
  <si>
    <r>
      <t xml:space="preserve">W-1083-500GB </t>
    </r>
    <r>
      <rPr>
        <b/>
        <sz val="11"/>
        <color rgb="FF0070C0"/>
        <rFont val="Calibri"/>
        <family val="2"/>
        <scheme val="minor"/>
      </rPr>
      <t>(ANNUAL SUBSCRIPTION)</t>
    </r>
  </si>
  <si>
    <r>
      <t xml:space="preserve">ANNUAL </t>
    </r>
    <r>
      <rPr>
        <sz val="10"/>
        <color rgb="FF000000"/>
        <rFont val="Calibri"/>
        <family val="2"/>
        <scheme val="minor"/>
      </rPr>
      <t>Additional 500GB of Web Storage (Purchase of 1 Web Flex seat required)</t>
    </r>
  </si>
  <si>
    <r>
      <t xml:space="preserve">W-ENTERPRISE </t>
    </r>
    <r>
      <rPr>
        <b/>
        <sz val="11"/>
        <color rgb="FF0070C0"/>
        <rFont val="Calibri"/>
        <family val="2"/>
        <scheme val="minor"/>
      </rPr>
      <t>(ANNUAL SUBSCRIPTION)</t>
    </r>
  </si>
  <si>
    <r>
      <t xml:space="preserve">ANNUAL </t>
    </r>
    <r>
      <rPr>
        <sz val="10"/>
        <color rgb="FF000000"/>
        <rFont val="Calibri"/>
        <family val="2"/>
        <scheme val="minor"/>
      </rPr>
      <t>WinCan Enterprise</t>
    </r>
    <r>
      <rPr>
        <b/>
        <sz val="10"/>
        <color rgb="FF000000"/>
        <rFont val="Calibri"/>
        <family val="2"/>
        <scheme val="minor"/>
      </rPr>
      <t xml:space="preserve"> </t>
    </r>
    <r>
      <rPr>
        <sz val="10"/>
        <color rgb="FF000000"/>
        <rFont val="Calibri"/>
        <family val="2"/>
        <scheme val="minor"/>
      </rPr>
      <t>10 TB per year</t>
    </r>
  </si>
  <si>
    <r>
      <t xml:space="preserve">W-ENTERPRISE-MOBILE </t>
    </r>
    <r>
      <rPr>
        <b/>
        <sz val="11"/>
        <color rgb="FF0070C0"/>
        <rFont val="Calibri"/>
        <family val="2"/>
        <scheme val="minor"/>
      </rPr>
      <t>(ANNUAL SUBSCRIPTION)</t>
    </r>
  </si>
  <si>
    <r>
      <t xml:space="preserve">ANNUAL </t>
    </r>
    <r>
      <rPr>
        <sz val="10"/>
        <color rgb="FF000000"/>
        <rFont val="Calibri"/>
        <family val="2"/>
        <scheme val="minor"/>
      </rPr>
      <t>WinCan Enterprise operator allows connection for one inspection device to pull work orders from WinCan Enterpise (Purchase of Web Enterprise Account Required)</t>
    </r>
  </si>
  <si>
    <t>PROTOUCH</t>
  </si>
  <si>
    <r>
      <t xml:space="preserve">PT-1010-SUB </t>
    </r>
    <r>
      <rPr>
        <b/>
        <sz val="11"/>
        <color rgb="FF0070C0"/>
        <rFont val="Calibri"/>
        <family val="2"/>
        <scheme val="minor"/>
      </rPr>
      <t>(ANNUAL SUBSCRIPTION)</t>
    </r>
  </si>
  <si>
    <t>ANNUAL WinCan ProTouch</t>
  </si>
  <si>
    <t>MODULES</t>
  </si>
  <si>
    <t>SM-2230</t>
  </si>
  <si>
    <t>Ring Laser Deformation Measurement, Sonar Scanning and IBAK 3DGS  Module</t>
  </si>
  <si>
    <r>
      <t xml:space="preserve">SM-2230- SUB </t>
    </r>
    <r>
      <rPr>
        <b/>
        <sz val="11"/>
        <color rgb="FF0070C0"/>
        <rFont val="Calibri"/>
        <family val="2"/>
        <scheme val="minor"/>
      </rPr>
      <t>(ANNUAL SUBSCRIPTION)</t>
    </r>
  </si>
  <si>
    <r>
      <t xml:space="preserve">Annual </t>
    </r>
    <r>
      <rPr>
        <sz val="10"/>
        <color theme="1"/>
        <rFont val="Calibri"/>
        <family val="2"/>
        <scheme val="minor"/>
      </rPr>
      <t>Ring Laser Deformation Measurement, Sonar Scanning and IBAK 3DGS</t>
    </r>
    <r>
      <rPr>
        <b/>
        <sz val="10"/>
        <color theme="1"/>
        <rFont val="Calibri"/>
        <family val="2"/>
        <scheme val="minor"/>
      </rPr>
      <t xml:space="preserve"> </t>
    </r>
    <r>
      <rPr>
        <sz val="10"/>
        <color theme="1"/>
        <rFont val="Calibri"/>
        <family val="2"/>
        <scheme val="minor"/>
      </rPr>
      <t>Module</t>
    </r>
  </si>
  <si>
    <r>
      <t xml:space="preserve">SM- 2230- INFINITY  </t>
    </r>
    <r>
      <rPr>
        <b/>
        <sz val="11"/>
        <color rgb="FF0070C0"/>
        <rFont val="Calibri"/>
        <family val="2"/>
        <scheme val="minor"/>
      </rPr>
      <t>(Annual Support)</t>
    </r>
  </si>
  <si>
    <r>
      <t>Annual Maintenance-</t>
    </r>
    <r>
      <rPr>
        <sz val="10"/>
        <color theme="1"/>
        <rFont val="Calibri"/>
        <family val="2"/>
        <scheme val="minor"/>
      </rPr>
      <t xml:space="preserve">  Annual Ring Laser Measurement ect.</t>
    </r>
    <r>
      <rPr>
        <b/>
        <sz val="10"/>
        <color theme="1"/>
        <rFont val="Calibri"/>
        <family val="2"/>
        <scheme val="minor"/>
      </rPr>
      <t xml:space="preserve"> </t>
    </r>
    <r>
      <rPr>
        <sz val="10"/>
        <color theme="1"/>
        <rFont val="Calibri"/>
        <family val="2"/>
        <scheme val="minor"/>
      </rPr>
      <t>Enterprise Infinity Support Plan</t>
    </r>
  </si>
  <si>
    <t>SE-2210</t>
  </si>
  <si>
    <t>Scan Explorer Module</t>
  </si>
  <si>
    <r>
      <t xml:space="preserve">SE-2210-SUB </t>
    </r>
    <r>
      <rPr>
        <b/>
        <sz val="11"/>
        <color rgb="FF0070C0"/>
        <rFont val="Calibri"/>
        <family val="2"/>
        <scheme val="minor"/>
      </rPr>
      <t>(ANNUAL SUBSCRIPTION)</t>
    </r>
  </si>
  <si>
    <r>
      <rPr>
        <b/>
        <sz val="10"/>
        <color theme="1"/>
        <rFont val="Calibri"/>
        <family val="2"/>
        <scheme val="minor"/>
      </rPr>
      <t xml:space="preserve">Annual </t>
    </r>
    <r>
      <rPr>
        <sz val="10"/>
        <color theme="1"/>
        <rFont val="Calibri"/>
        <family val="2"/>
        <scheme val="minor"/>
      </rPr>
      <t>Scan Explorer Module</t>
    </r>
  </si>
  <si>
    <r>
      <t xml:space="preserve">SE-2210-INFINITY </t>
    </r>
    <r>
      <rPr>
        <b/>
        <sz val="11"/>
        <color rgb="FF0070C0"/>
        <rFont val="Calibri"/>
        <family val="2"/>
        <scheme val="minor"/>
      </rPr>
      <t>(Annual Support)</t>
    </r>
  </si>
  <si>
    <r>
      <rPr>
        <b/>
        <sz val="10"/>
        <color theme="1"/>
        <rFont val="Calibri"/>
        <family val="2"/>
        <scheme val="minor"/>
      </rPr>
      <t>Annual Maintenance</t>
    </r>
    <r>
      <rPr>
        <sz val="10"/>
        <color theme="1"/>
        <rFont val="Calibri"/>
        <family val="2"/>
        <scheme val="minor"/>
      </rPr>
      <t xml:space="preserve"> - Annual Scan Explorer Enterprise Infinity Support Plan </t>
    </r>
  </si>
  <si>
    <t>AM-2220</t>
  </si>
  <si>
    <t>Asset Management Module</t>
  </si>
  <si>
    <r>
      <t xml:space="preserve">AM-2220-SUB </t>
    </r>
    <r>
      <rPr>
        <b/>
        <sz val="11"/>
        <color rgb="FF0070C0"/>
        <rFont val="Calibri"/>
        <family val="2"/>
        <scheme val="minor"/>
      </rPr>
      <t>(ANNUAL SUBSCRIPTION)</t>
    </r>
  </si>
  <si>
    <r>
      <rPr>
        <b/>
        <sz val="10"/>
        <color theme="1"/>
        <rFont val="Calibri"/>
        <family val="2"/>
        <scheme val="minor"/>
      </rPr>
      <t>Annual</t>
    </r>
    <r>
      <rPr>
        <sz val="10"/>
        <color theme="1"/>
        <rFont val="Calibri"/>
        <family val="2"/>
        <scheme val="minor"/>
      </rPr>
      <t xml:space="preserve"> Asset Management Module</t>
    </r>
  </si>
  <si>
    <r>
      <t xml:space="preserve">AM-2220-INFINITY </t>
    </r>
    <r>
      <rPr>
        <b/>
        <sz val="11"/>
        <color rgb="FF0070C0"/>
        <rFont val="Calibri"/>
        <family val="2"/>
        <scheme val="minor"/>
      </rPr>
      <t>(ANNUAL Support)</t>
    </r>
  </si>
  <si>
    <r>
      <rPr>
        <b/>
        <sz val="10"/>
        <color theme="1"/>
        <rFont val="Calibri"/>
        <family val="2"/>
        <scheme val="minor"/>
      </rPr>
      <t>Annual Maintenance</t>
    </r>
    <r>
      <rPr>
        <sz val="10"/>
        <color theme="1"/>
        <rFont val="Calibri"/>
        <family val="2"/>
        <scheme val="minor"/>
      </rPr>
      <t xml:space="preserve"> - Annual Asset Management Enterprise Infinity Support Plan </t>
    </r>
  </si>
  <si>
    <r>
      <t xml:space="preserve">CS-CleverScan </t>
    </r>
    <r>
      <rPr>
        <b/>
        <sz val="11"/>
        <color rgb="FF0070C0"/>
        <rFont val="Calibri"/>
        <family val="2"/>
        <scheme val="minor"/>
      </rPr>
      <t>(Annual)</t>
    </r>
  </si>
  <si>
    <r>
      <rPr>
        <b/>
        <sz val="10"/>
        <color theme="1"/>
        <rFont val="Calibri"/>
        <family val="2"/>
        <scheme val="minor"/>
      </rPr>
      <t>Annual</t>
    </r>
    <r>
      <rPr>
        <sz val="10"/>
        <color theme="1"/>
        <rFont val="Calibri"/>
        <family val="2"/>
        <scheme val="minor"/>
      </rPr>
      <t xml:space="preserve"> maintenance contract for CleverScan (Upgrades and Support), first year free</t>
    </r>
  </si>
  <si>
    <t>HARDWARE</t>
  </si>
  <si>
    <t>H-RACKMOUNT-01</t>
  </si>
  <si>
    <t xml:space="preserve">Rackmount Computer </t>
  </si>
  <si>
    <t>H-LAPTOP-01</t>
  </si>
  <si>
    <t>Laptop Computer with Docking Station</t>
  </si>
  <si>
    <t>H-RAZOR</t>
  </si>
  <si>
    <t>Razer Ripsaw HD External USB Capture Card</t>
  </si>
  <si>
    <t>H-VITEC-C8</t>
  </si>
  <si>
    <t>Vitec Card PCI</t>
  </si>
  <si>
    <t>H-AVERCARD</t>
  </si>
  <si>
    <t>Aver Media Card PCI</t>
  </si>
  <si>
    <t>H-QSB-S</t>
  </si>
  <si>
    <t>QSB Quadrature to USB Adapter, Single Ended Encoder</t>
  </si>
  <si>
    <t>H-ENCODER</t>
  </si>
  <si>
    <t>Encoder Wheel</t>
  </si>
  <si>
    <t>TRAINING</t>
  </si>
  <si>
    <t xml:space="preserve">T-WINCANTRAINING-WEB </t>
  </si>
  <si>
    <t>Online Setup and Training with Online Instructor (4-8 hours total)</t>
  </si>
  <si>
    <t xml:space="preserve">T-WINCANTRAINING-1 </t>
  </si>
  <si>
    <r>
      <t xml:space="preserve">One Day On-Site Installation and Training </t>
    </r>
    <r>
      <rPr>
        <sz val="10"/>
        <color rgb="FF000000"/>
        <rFont val="Calibri"/>
        <family val="2"/>
        <scheme val="minor"/>
      </rPr>
      <t>includes instructor's time and expenses</t>
    </r>
  </si>
  <si>
    <t xml:space="preserve">T-WINCANTRAINING-2 </t>
  </si>
  <si>
    <r>
      <t xml:space="preserve">Two Day On-Site Installation and Training </t>
    </r>
    <r>
      <rPr>
        <sz val="10"/>
        <color rgb="FF000000"/>
        <rFont val="Calibri"/>
        <family val="2"/>
        <scheme val="minor"/>
      </rPr>
      <t>includes instructor's time and expenses</t>
    </r>
  </si>
  <si>
    <t>Elgin Street Sweepers</t>
  </si>
  <si>
    <t>Elgin Pelican</t>
  </si>
  <si>
    <t>SWEEPER RENTAL</t>
  </si>
  <si>
    <t>Elgin Broom Badger</t>
  </si>
  <si>
    <r>
      <t xml:space="preserve">Catalog Pricing </t>
    </r>
    <r>
      <rPr>
        <b/>
        <sz val="14"/>
        <color theme="1"/>
        <rFont val="Calibri"/>
        <family val="2"/>
        <scheme val="minor"/>
      </rPr>
      <t>For RENTAL</t>
    </r>
  </si>
  <si>
    <t>Daily Rental</t>
  </si>
  <si>
    <t>Weekly Rental</t>
  </si>
  <si>
    <t>Monthly Rental</t>
  </si>
  <si>
    <t>DELIVERY</t>
  </si>
  <si>
    <r>
      <t xml:space="preserve">Catalog Pricing </t>
    </r>
    <r>
      <rPr>
        <b/>
        <sz val="14"/>
        <color theme="1"/>
        <rFont val="Calibri"/>
        <family val="2"/>
        <scheme val="minor"/>
      </rPr>
      <t>For PURCHASE</t>
    </r>
  </si>
  <si>
    <t>Pricing with set-up fees (Delivery NOT Included)</t>
  </si>
  <si>
    <r>
      <t xml:space="preserve">Note: Pricing does not include chassis or options, please see </t>
    </r>
    <r>
      <rPr>
        <b/>
        <sz val="12"/>
        <color theme="1"/>
        <rFont val="Calibri"/>
        <family val="2"/>
        <scheme val="minor"/>
      </rPr>
      <t>Schedule B2 for option pricing</t>
    </r>
  </si>
  <si>
    <r>
      <t xml:space="preserve">Note: Pricing does not include options, please see </t>
    </r>
    <r>
      <rPr>
        <b/>
        <sz val="12"/>
        <color theme="1"/>
        <rFont val="Calibri"/>
        <family val="2"/>
        <scheme val="minor"/>
      </rPr>
      <t>Schedule B2 for option pricing</t>
    </r>
  </si>
  <si>
    <t>Contract No. 240000000166</t>
  </si>
  <si>
    <t>McNeilus Meridian Series 32 Yard</t>
  </si>
  <si>
    <t>McNeilus Meridian Series 40 Yard</t>
  </si>
  <si>
    <t>McNeilus Atlantic Series 36 Yard</t>
  </si>
  <si>
    <t>McNeilus Atlantic Series 40 Yard</t>
  </si>
  <si>
    <t>McNeilus M11 Rear Loader 11 Yard</t>
  </si>
  <si>
    <t>McNeilus Standard Rear Loader 25 Yard</t>
  </si>
  <si>
    <t>McNeilus Standard Rear Loader 20 Yard</t>
  </si>
  <si>
    <t>McNeilus Heavy Duty Rear Loader 25 Yard</t>
  </si>
  <si>
    <t>McNeilus Refuse Bodies</t>
  </si>
  <si>
    <t>McNeilus Heavy Duty Rear Loader 20 Yard</t>
  </si>
  <si>
    <t>McNeilus Heavy Duty Rear Loader 32 Yard</t>
  </si>
  <si>
    <t>McNeilus XC Rear Loader 25 Yard</t>
  </si>
  <si>
    <t>McNeilus ZR Automated Side Loader 28 Yard</t>
  </si>
  <si>
    <t>McNeilus ZR Automated Side Loader 31 Yard</t>
  </si>
  <si>
    <t>EFFECTIVE DATE:  03/01/2025</t>
  </si>
  <si>
    <t>2025 LIST PRICE</t>
  </si>
  <si>
    <t>2025 EXTENDED</t>
  </si>
  <si>
    <t>quote</t>
  </si>
  <si>
    <t>2025   EXTENDED</t>
  </si>
  <si>
    <t>EFFECTIVE DATE: 03/01/2025</t>
  </si>
  <si>
    <t xml:space="preserve"> RegenX Price Sheet -  2025 </t>
  </si>
  <si>
    <t>EFFECTIVE DATE: 03/01/25</t>
  </si>
  <si>
    <t>EFFECTIVE DATE: 01/01/2025</t>
  </si>
  <si>
    <t>EFFECTIVE DATE:  03/01/25</t>
  </si>
  <si>
    <r>
      <rPr>
        <sz val="18"/>
        <color theme="7"/>
        <rFont val="Calibri (Body)"/>
      </rPr>
      <t>TITAN PRO</t>
    </r>
    <r>
      <rPr>
        <sz val="18"/>
        <color theme="0"/>
        <rFont val="Calibri"/>
        <family val="2"/>
      </rPr>
      <t xml:space="preserve"> PRICE WORKSHEET </t>
    </r>
    <r>
      <rPr>
        <sz val="10"/>
        <color rgb="FF7F7F7F"/>
        <rFont val="Calibri (Body)"/>
      </rPr>
      <t>2025</t>
    </r>
  </si>
  <si>
    <t>QUOTE</t>
  </si>
  <si>
    <t xml:space="preserve">MACQUEEN EQUIPMENT LLC </t>
  </si>
  <si>
    <t>MACQUEEN EQUIPMENT</t>
  </si>
  <si>
    <t>Updated 25 List</t>
  </si>
  <si>
    <t>Front Loaders</t>
  </si>
  <si>
    <t>McNeilus Meridian Series Middle Weight 32 yard</t>
  </si>
  <si>
    <t>McNeilus Meridian Series Middle Weight 36 yard</t>
  </si>
  <si>
    <t>McNeilus Meridian Series Middle Weight 40 yard</t>
  </si>
  <si>
    <t>McNeilus Meridian Series Middle Weight 43 yard</t>
  </si>
  <si>
    <t>McNeilus Atlantic Series Heavy Duty 36 yard</t>
  </si>
  <si>
    <t>McNeilus Atlantic Series Heavy Duty 40 yard</t>
  </si>
  <si>
    <t>McNeilus Atlantic Series Heavy Duty 43 yard</t>
  </si>
  <si>
    <t>McNeilus Atlantic Series Heavy Duty 45 yard</t>
  </si>
  <si>
    <t>Rear Loaders</t>
  </si>
  <si>
    <t>McNeilus MetroPak Plus Rear Loader 17 yard</t>
  </si>
  <si>
    <t>McNeilus MetroPak Plus Rear Loader 20 yard</t>
  </si>
  <si>
    <t>McNeilus M11 Rear Loader 11 yard</t>
  </si>
  <si>
    <t>McNeilus Standard Rear Loader 20 yard</t>
  </si>
  <si>
    <t>McNeilus Standard Rear Loader 25 yard</t>
  </si>
  <si>
    <t>McNeilus Standard Rear Loader 28 yard</t>
  </si>
  <si>
    <t>McNeilus Standard Rear Loader 32 yard</t>
  </si>
  <si>
    <t>McNeilus Heavy Duty Rear Loader 20 yard</t>
  </si>
  <si>
    <t>McNeilus Heavy Duty Rear Loader 25 yard</t>
  </si>
  <si>
    <t>McNeilus Heavy Duty Rear Loader 28 yard</t>
  </si>
  <si>
    <t>McNeilus Heavy Duty Rear Loader 32 yard</t>
  </si>
  <si>
    <t>McNeilus Heavy Duty 3.5 yard Tailgate 20 yard</t>
  </si>
  <si>
    <t>McNeilus Heavy Duty 3.5 yard Tailgate 25 yard</t>
  </si>
  <si>
    <t>McNeilus Heavy Duty 3.5 yard Tailgate 28 yard</t>
  </si>
  <si>
    <t>McNeilus Heavy Duty 3.5 yard Tailgate 32 yard</t>
  </si>
  <si>
    <t>McNeilus XC Rear Loader 25 yard</t>
  </si>
  <si>
    <t>McNeilus XC Rear Loader 28 yard</t>
  </si>
  <si>
    <t>McNeilus XC Rear Loader 32 yard</t>
  </si>
  <si>
    <t>McNeilus Tailgate Tag Axle Rear Loader 25 yard</t>
  </si>
  <si>
    <t>McNeilus Tailgate Tag Axle Rear Loader 28 yard</t>
  </si>
  <si>
    <t>McNeilus Tailgate Tag Axle Rear Loader 32 yard</t>
  </si>
  <si>
    <t>McNeilus Split Body Rear Loader (40-60) 25 yard</t>
  </si>
  <si>
    <t>McNeilus Split Body Rear Loader (40-60) 32 yard</t>
  </si>
  <si>
    <t>ZR (Zero Radius) Automated Side Loaders</t>
  </si>
  <si>
    <t>McNeilus ZR Automated Side Loader 22 yard</t>
  </si>
  <si>
    <t>McNeilus ZR Automated Side Loader 24 yard</t>
  </si>
  <si>
    <t>McNeilus ZR Automated Side Loader 26 yard</t>
  </si>
  <si>
    <t>McNeilus ZR Automated Side Loader 27 yard</t>
  </si>
  <si>
    <t>McNeilus ZR Automated Side Loader 28 yard</t>
  </si>
  <si>
    <t>McNeilus ZR Automated Side Loader 31 yard</t>
  </si>
  <si>
    <t>McNeilus l Body Offerings</t>
  </si>
  <si>
    <t>Vactor 2100i Jet Rodder Combo Truck</t>
  </si>
  <si>
    <t>SEWER</t>
  </si>
  <si>
    <t>Vactor iMPACT Combo</t>
  </si>
  <si>
    <t>Vactor Impact Combo</t>
  </si>
  <si>
    <t>Vactor 2100i Combo</t>
  </si>
  <si>
    <t>Vactor Catch Basin</t>
  </si>
  <si>
    <t>Vactor Ramjet Jetter Truck</t>
  </si>
  <si>
    <t>Vactor Ramjet Trailer Jetter</t>
  </si>
  <si>
    <t>Truvac Hydro Excavation Truck</t>
  </si>
  <si>
    <t>SEWER/UTILITIES</t>
  </si>
  <si>
    <t>Truvac Hydro Excavation Trailer</t>
  </si>
  <si>
    <t>Make &amp; Model</t>
  </si>
  <si>
    <t>Vactor 2100i</t>
  </si>
  <si>
    <t>Item No.</t>
  </si>
  <si>
    <t>Qty</t>
  </si>
  <si>
    <t>PRICE FOR BASE UNIT</t>
  </si>
  <si>
    <r>
      <t xml:space="preserve">DEBRIS BODY OPTIONS </t>
    </r>
    <r>
      <rPr>
        <i/>
        <sz val="8"/>
        <rFont val="Arial"/>
        <family val="2"/>
      </rPr>
      <t>add additional rows if required.</t>
    </r>
  </si>
  <si>
    <t>3.2.1</t>
  </si>
  <si>
    <t>10 cubic yd. debris body Single Stage Single Engine Fan  STANDARD</t>
  </si>
  <si>
    <t xml:space="preserve">$-   </t>
  </si>
  <si>
    <t>3.2.2</t>
  </si>
  <si>
    <t>12 cubic yd. debris body Single Stage Single Engine Fan</t>
  </si>
  <si>
    <t>3.2.3</t>
  </si>
  <si>
    <t>15 cubic yd. debris body Single Stage Single Engine Fan</t>
  </si>
  <si>
    <t>3.2.4</t>
  </si>
  <si>
    <t>Automatic debris body washout system     STANDARD</t>
  </si>
  <si>
    <t>3.2.5</t>
  </si>
  <si>
    <t xml:space="preserve">5   Cubic Yd. Debris PD Blower, 824 15" </t>
  </si>
  <si>
    <t>3.2.6</t>
  </si>
  <si>
    <t xml:space="preserve">10 Cubic Yd. Debris PD Blower, 824 15" </t>
  </si>
  <si>
    <t>3.2.7</t>
  </si>
  <si>
    <t xml:space="preserve">12 Cubic Yd. Debris PD Blower, 824 15" </t>
  </si>
  <si>
    <t>3.2.8</t>
  </si>
  <si>
    <t xml:space="preserve">15 Cubic Yd. Debris PD Blower, 824 15" </t>
  </si>
  <si>
    <t>3.2.9</t>
  </si>
  <si>
    <t>Flat Rear Door  with Hydraulic Locks     STANDARD</t>
  </si>
  <si>
    <t>3.2.10</t>
  </si>
  <si>
    <t xml:space="preserve">6" Rear Door Butterfly Valve, 3:00 </t>
  </si>
  <si>
    <t>3.2.11</t>
  </si>
  <si>
    <t>6" Rear Door Butterfly Valve, 6:00, Port/Fixed Screen</t>
  </si>
  <si>
    <t>3.2.12</t>
  </si>
  <si>
    <t xml:space="preserve">6" Rear Door Knife Valve Camlock, 3:00 </t>
  </si>
  <si>
    <t>3.2.13</t>
  </si>
  <si>
    <t>6" Rear Door Knife Valve Camlock, 6:00, Port Fixed Screen</t>
  </si>
  <si>
    <t>3.2.14</t>
  </si>
  <si>
    <t>6" Rear Door Knife Valve Camlock, Air Actuated, Port/Fixed Screen</t>
  </si>
  <si>
    <t>3.2.15</t>
  </si>
  <si>
    <t>6" Decant / Knife Valve, Curbside / Street Side</t>
  </si>
  <si>
    <t>3.2.16</t>
  </si>
  <si>
    <t>3" External Trash Pump Front of Body Curbside / In-Body Floating Arm</t>
  </si>
  <si>
    <t>3.2.17</t>
  </si>
  <si>
    <t>4" External Trash Pump Rear Door 6:00</t>
  </si>
  <si>
    <t>3.2.18</t>
  </si>
  <si>
    <t>Internal Body Screens &amp; Pump Off Ports Only</t>
  </si>
  <si>
    <t>3.2.19</t>
  </si>
  <si>
    <t xml:space="preserve">Pump Off Plumbing to Outlet Location dependent on supplied chassis </t>
  </si>
  <si>
    <t>3.2.20</t>
  </si>
  <si>
    <t>Standpipe &amp; Screen for 6:00 Port</t>
  </si>
  <si>
    <t>3.2.21</t>
  </si>
  <si>
    <t>Additional Water, Water &amp; Debris Tank Joined</t>
  </si>
  <si>
    <t>3.2.22</t>
  </si>
  <si>
    <t>Full Door Swinging Screen</t>
  </si>
  <si>
    <t>3.2.23</t>
  </si>
  <si>
    <t>Folding Pipe Rack - Each</t>
  </si>
  <si>
    <t>3.2.24</t>
  </si>
  <si>
    <t>Hydraulic Folding Pipe Rack</t>
  </si>
  <si>
    <t>3.2.25</t>
  </si>
  <si>
    <t>Rear Door Splash Shield</t>
  </si>
  <si>
    <t>3.2.26</t>
  </si>
  <si>
    <t>Lube Manifold</t>
  </si>
  <si>
    <t>3.2.27</t>
  </si>
  <si>
    <t xml:space="preserve">Auto Lube System (Vactor unit) </t>
  </si>
  <si>
    <t>3.2.28</t>
  </si>
  <si>
    <t>Debris Load Limit Alarm tied to Vacuum Relief</t>
  </si>
  <si>
    <t>3.2.29</t>
  </si>
  <si>
    <t>Electronic Digital Scales Tied to Vacuum Relief</t>
  </si>
  <si>
    <t>3.2.30</t>
  </si>
  <si>
    <t>Body Up Alarm- STANDARD</t>
  </si>
  <si>
    <t>3.2.31</t>
  </si>
  <si>
    <t xml:space="preserve">Hydraulic Tool Package </t>
  </si>
  <si>
    <t>3.2.32</t>
  </si>
  <si>
    <t xml:space="preserve">60" High Dump (STD on 10-15 Yd. Bodies w/ 1300-1500 Gal. of Water)  STD       </t>
  </si>
  <si>
    <t xml:space="preserve"> $-   </t>
  </si>
  <si>
    <t>3.2.33</t>
  </si>
  <si>
    <t>Dual Stainless Steel Ball Float Shut Off         Standard</t>
  </si>
  <si>
    <t>3.2.34</t>
  </si>
  <si>
    <t>Upgrade to Stainless Steel Ball Cage</t>
  </si>
  <si>
    <t>3.2.35</t>
  </si>
  <si>
    <t>Debris Deflector Plate     Standard</t>
  </si>
  <si>
    <t>3.2.36</t>
  </si>
  <si>
    <t>1 - Camera System - Rear                             Standard</t>
  </si>
  <si>
    <t>3.2.37</t>
  </si>
  <si>
    <t>2 - Camera System - Front and Rear</t>
  </si>
  <si>
    <t>3.2.38</t>
  </si>
  <si>
    <t>4 - Camera System - Front, Rear, Both Sides</t>
  </si>
  <si>
    <t>3.2.39</t>
  </si>
  <si>
    <t>Anti-Splash Valve     Standard</t>
  </si>
  <si>
    <t>3.2.40</t>
  </si>
  <si>
    <t xml:space="preserve">Hydraulic Tank Shut Off Valves     Standard                       </t>
  </si>
  <si>
    <r>
      <t xml:space="preserve">VACUUM SYSTEM OPTIONS </t>
    </r>
    <r>
      <rPr>
        <i/>
        <sz val="8"/>
        <rFont val="Arial"/>
        <family val="2"/>
      </rPr>
      <t>add additional rows if required.</t>
    </r>
  </si>
  <si>
    <t>3.3.1</t>
  </si>
  <si>
    <t>Vertical Cyclonic Separator (4 Cyclones)</t>
  </si>
  <si>
    <t>3.3.2</t>
  </si>
  <si>
    <t>Vertical Cyclonic Separator (4 Cyclones) 304 Stainless Steel</t>
  </si>
  <si>
    <t>3.3.3</t>
  </si>
  <si>
    <t>Cyclonic Separator Washout System</t>
  </si>
  <si>
    <t>3.3.4</t>
  </si>
  <si>
    <t>Fan Flush out System</t>
  </si>
  <si>
    <t>3.3.5</t>
  </si>
  <si>
    <t xml:space="preserve">Front Blower Engagement </t>
  </si>
  <si>
    <t>3.3.6</t>
  </si>
  <si>
    <t>Blower High Temp Safety Shutdown</t>
  </si>
  <si>
    <t>3.3.7</t>
  </si>
  <si>
    <t xml:space="preserve">Single Engine Fan, Dual Stage </t>
  </si>
  <si>
    <t>3.3.8</t>
  </si>
  <si>
    <t>Upgrade to Roots 824 RCS/16" PD Blower</t>
  </si>
  <si>
    <t>3.3.9</t>
  </si>
  <si>
    <t>Upgrade to Roots 824 RCS/18" PD Blower</t>
  </si>
  <si>
    <t>3.3.10</t>
  </si>
  <si>
    <t>Upgrade to Roots 1024 PD/18" 12 Yrd Debris</t>
  </si>
  <si>
    <t>Upgrade to Roots 1024 PD/18" 15 Yrd Debris</t>
  </si>
  <si>
    <t>3.3.11</t>
  </si>
  <si>
    <t xml:space="preserve">Upgrade to Hibon 840 27" Blower 15 Yrd Debris </t>
  </si>
  <si>
    <t>3.3.12</t>
  </si>
  <si>
    <t xml:space="preserve">Air vacuum breaker system     Standard </t>
  </si>
  <si>
    <r>
      <t xml:space="preserve">BOOM OPTIONS </t>
    </r>
    <r>
      <rPr>
        <i/>
        <sz val="10"/>
        <rFont val="Arial"/>
        <family val="2"/>
      </rPr>
      <t>add additional rows if required.</t>
    </r>
  </si>
  <si>
    <t>3.4.1</t>
  </si>
  <si>
    <t xml:space="preserve">10' Extendable Boom, 180 Degree Rotation  Standard           </t>
  </si>
  <si>
    <t>3.4.2</t>
  </si>
  <si>
    <t xml:space="preserve">10' Telescoping Boom, 180 Degree Rotation </t>
  </si>
  <si>
    <t>3.4.3</t>
  </si>
  <si>
    <t>5 x 5 Extendable / Telescoping Boom, 180 Degree Rotation</t>
  </si>
  <si>
    <t>3.4.4</t>
  </si>
  <si>
    <t xml:space="preserve">10' x 15' Extendable / Telescopic Boom 180 Degree Rotation </t>
  </si>
  <si>
    <t>3.4.5</t>
  </si>
  <si>
    <t>10' Telescoping Boom Elbow, Hard Hat Style</t>
  </si>
  <si>
    <t>3.4.6</t>
  </si>
  <si>
    <t>10' Telescoping Boom Elbow, Nickel Plated</t>
  </si>
  <si>
    <t>3.4.7</t>
  </si>
  <si>
    <t>Water Ring Assembly, At Hose End or Debris Inlet</t>
  </si>
  <si>
    <t>3.4.8</t>
  </si>
  <si>
    <t>Rotatable Boom Inlet Transition Hose</t>
  </si>
  <si>
    <t>3.4.9</t>
  </si>
  <si>
    <t>RDB Washout Coupling</t>
  </si>
  <si>
    <t>3.4.10</t>
  </si>
  <si>
    <t>Heavy-Duty RDB Hose</t>
  </si>
  <si>
    <t>3.4.11</t>
  </si>
  <si>
    <t xml:space="preserve">Boom Storage Post   Standard                                               </t>
  </si>
  <si>
    <t>3.4.12</t>
  </si>
  <si>
    <t xml:space="preserve">Front Joystick Control Standard </t>
  </si>
  <si>
    <t>3.4.13</t>
  </si>
  <si>
    <t>Belly Pack Wireless Controls w/ Hose Reel Functions</t>
  </si>
  <si>
    <r>
      <t xml:space="preserve">PUMP OPTIONS </t>
    </r>
    <r>
      <rPr>
        <i/>
        <sz val="8"/>
        <rFont val="Arial"/>
        <family val="2"/>
      </rPr>
      <t>add additional rows if required.</t>
    </r>
  </si>
  <si>
    <t>3.5.1</t>
  </si>
  <si>
    <t xml:space="preserve">80 GPM / 2500 PSI Water Pump  Standard                           </t>
  </si>
  <si>
    <t>3.5.2</t>
  </si>
  <si>
    <t xml:space="preserve">70 GPM / 3000 PSI Water Pump    Standard                         </t>
  </si>
  <si>
    <t>3.5.3</t>
  </si>
  <si>
    <t>100 GPM / 2000 PSI Water Pump / Includes 1-1/4 x 500' Hose</t>
  </si>
  <si>
    <t>3.5.4</t>
  </si>
  <si>
    <t xml:space="preserve">Jet Rodder Accumulator On/Off Manual Control Valve Standard </t>
  </si>
  <si>
    <t>3.5.5</t>
  </si>
  <si>
    <t xml:space="preserve">Jet Rodder Accumulator On/Off Front Reel Control Valve </t>
  </si>
  <si>
    <t>3.5.6</t>
  </si>
  <si>
    <t xml:space="preserve">Additional Accumulator for low pressure control </t>
  </si>
  <si>
    <t>3.5.7</t>
  </si>
  <si>
    <t xml:space="preserve">Rodder Pump Drain Valves Standard </t>
  </si>
  <si>
    <t>3.5.8</t>
  </si>
  <si>
    <t>Chassis Engine Cooling Package (Big Block Engines)</t>
  </si>
  <si>
    <t>3.5.9</t>
  </si>
  <si>
    <t xml:space="preserve">3" Y-Strainer @ Pump w/ 3" Drain Valve    Standard             </t>
  </si>
  <si>
    <t>3.5.10</t>
  </si>
  <si>
    <t>Hydro Excavation Kit w/ 50' Hose &amp; Nozzle</t>
  </si>
  <si>
    <t>3.5.11</t>
  </si>
  <si>
    <t>Spring Retractable hose reel for Hydro EX</t>
  </si>
  <si>
    <t>3.5.12</t>
  </si>
  <si>
    <t>Water Heater 400,000 BTU's - May Limit Water</t>
  </si>
  <si>
    <t>3.5.13</t>
  </si>
  <si>
    <t xml:space="preserve">Water Heater 800,000 BTU's 12V - May Limit Water Supply </t>
  </si>
  <si>
    <t>3.5.14</t>
  </si>
  <si>
    <t>Stainless Steel Water Barrel for use with grey water (standard in Recycler)</t>
  </si>
  <si>
    <r>
      <t xml:space="preserve">HOSE REEL OPTIONS </t>
    </r>
    <r>
      <rPr>
        <i/>
        <sz val="8"/>
        <rFont val="Arial"/>
        <family val="2"/>
      </rPr>
      <t>add additional rows if required.</t>
    </r>
  </si>
  <si>
    <t>3.6.1</t>
  </si>
  <si>
    <t xml:space="preserve">Telescoping Rotational Reel, Hydraulic Extending 15", 1" x 800' Capacity  Standard                                                        </t>
  </si>
  <si>
    <t>3.6.2</t>
  </si>
  <si>
    <t>Larger Capacity Hose Reel, 1" x 1000' Capacity</t>
  </si>
  <si>
    <t>3.6.3</t>
  </si>
  <si>
    <t xml:space="preserve">1" x 600' Sewer Hose 2500 PSI Standard </t>
  </si>
  <si>
    <t>3.6.4</t>
  </si>
  <si>
    <t>1" x 700' Sewer Hose 2500 PSI</t>
  </si>
  <si>
    <t>3.6.5</t>
  </si>
  <si>
    <t>1" x 800' Sewer Hose 2500 PSI</t>
  </si>
  <si>
    <t>3.6.6</t>
  </si>
  <si>
    <t>Auto Level Wind Guide, Indexing</t>
  </si>
  <si>
    <t>3.6.7</t>
  </si>
  <si>
    <t xml:space="preserve">Hand Gun with lay down hose   Standard                           </t>
  </si>
  <si>
    <t>3.6.8</t>
  </si>
  <si>
    <t>Hand Gun Hose Reel w/ Spring Retract</t>
  </si>
  <si>
    <t>3.6.9</t>
  </si>
  <si>
    <t xml:space="preserve">Handgun Coupler - Midship     Standard                                </t>
  </si>
  <si>
    <t>3.6.10</t>
  </si>
  <si>
    <t xml:space="preserve">Handgun Couplers Front/Rear </t>
  </si>
  <si>
    <t>3.6.11</t>
  </si>
  <si>
    <t>Lateral Cleaning 150' Hose - 25GPM/2000PSI- Front Mounted</t>
  </si>
  <si>
    <t>3.6.12</t>
  </si>
  <si>
    <t xml:space="preserve">Intelliview Safety System, Hose Reel    Standard                  </t>
  </si>
  <si>
    <t>3.6.13</t>
  </si>
  <si>
    <t>Hydraulic Oil Temp Alarm Standard</t>
  </si>
  <si>
    <t>3.6.14</t>
  </si>
  <si>
    <t xml:space="preserve">Tachometer/Chassis Engine w/ Hour Meter                                              Standard         </t>
  </si>
  <si>
    <t>3.6.15</t>
  </si>
  <si>
    <t xml:space="preserve">Water Pump Hour Meter          Standard                                      </t>
  </si>
  <si>
    <t>3.6.16</t>
  </si>
  <si>
    <t xml:space="preserve">Digital Hose Footage Counter   Standard </t>
  </si>
  <si>
    <t>3.6.17</t>
  </si>
  <si>
    <t xml:space="preserve">Digital PSI Gauge                    Standard </t>
  </si>
  <si>
    <r>
      <t xml:space="preserve">WATER SYSTEM OPTIONS </t>
    </r>
    <r>
      <rPr>
        <i/>
        <sz val="8"/>
        <rFont val="Arial"/>
        <family val="2"/>
      </rPr>
      <t>add additional rows if required.</t>
    </r>
  </si>
  <si>
    <t>3.7.1</t>
  </si>
  <si>
    <t>Different Size Tank - 1120 Gallon - 10 &amp; 12 Yrd Body</t>
  </si>
  <si>
    <t>3.7.2</t>
  </si>
  <si>
    <t>Different Size Tank - 1300 Gallon - 10 &amp; 12 Yrd Body</t>
  </si>
  <si>
    <t>3.7.3</t>
  </si>
  <si>
    <t>Different Size Tank - 1500 Gallon - (10, 12, 15 Yrd Body)</t>
  </si>
  <si>
    <t>3.7.4</t>
  </si>
  <si>
    <t>Air Purge</t>
  </si>
  <si>
    <t>3.7.5</t>
  </si>
  <si>
    <t>Continuous Water Tank Fill</t>
  </si>
  <si>
    <t>3.7.6</t>
  </si>
  <si>
    <t xml:space="preserve">Digital Water Level Indicator Standard </t>
  </si>
  <si>
    <t>3.7.7</t>
  </si>
  <si>
    <t>Low Water Light / Alarm Standard</t>
  </si>
  <si>
    <t>3.7.8</t>
  </si>
  <si>
    <t>Additional Water Tank Fill</t>
  </si>
  <si>
    <t>3.7.9</t>
  </si>
  <si>
    <t>Water Filtration Recycle System- Requires Big Block Engine</t>
  </si>
  <si>
    <t>3.7.10</t>
  </si>
  <si>
    <t xml:space="preserve">Stainless Steel Water Tanks  Standard                                  </t>
  </si>
  <si>
    <t>3.7.11</t>
  </si>
  <si>
    <t xml:space="preserve">Aluminum Water Tanks In Lieu of Stainless                     </t>
  </si>
  <si>
    <t>3.7.12</t>
  </si>
  <si>
    <t xml:space="preserve">Insulated Wrapped Water Lines </t>
  </si>
  <si>
    <t>3.7.13</t>
  </si>
  <si>
    <t xml:space="preserve">Heat Traced Wrapped Water Lines </t>
  </si>
  <si>
    <t>3.7.14</t>
  </si>
  <si>
    <t>Heated Water Pump Cabinet</t>
  </si>
  <si>
    <t>3.7.15</t>
  </si>
  <si>
    <t>Heated Handgun Pump Cabinet</t>
  </si>
  <si>
    <t>3.7.16</t>
  </si>
  <si>
    <t>Blanket Heated Rear Door (Water Recycler ONLY)</t>
  </si>
  <si>
    <r>
      <t xml:space="preserve">TOOL BOX OPTIONS </t>
    </r>
    <r>
      <rPr>
        <i/>
        <sz val="8"/>
        <rFont val="Arial"/>
        <family val="2"/>
      </rPr>
      <t>add additional rows if required.</t>
    </r>
  </si>
  <si>
    <t>3.8.1</t>
  </si>
  <si>
    <t xml:space="preserve">Curbside Toolbox 48W x 22H x 24D  Standard                     </t>
  </si>
  <si>
    <t>3.8.2</t>
  </si>
  <si>
    <t>Curb Side Chassis Frame, 30W x 18H x 24D</t>
  </si>
  <si>
    <t>3.8.3</t>
  </si>
  <si>
    <t>Front Bumper Mounted 16W x 12H x 18D / LED Markers</t>
  </si>
  <si>
    <t>3.8.4</t>
  </si>
  <si>
    <t>Behind Cab, Partial 17W x 30H x 48D</t>
  </si>
  <si>
    <t>3.8.5</t>
  </si>
  <si>
    <t>Behind Cab 16W x 30H x 96D</t>
  </si>
  <si>
    <t>3.8.6</t>
  </si>
  <si>
    <t>Tool Tray, Behind Cab</t>
  </si>
  <si>
    <t>3.8.7</t>
  </si>
  <si>
    <t>Long Handle Tool Storage</t>
  </si>
  <si>
    <t>3.8.8</t>
  </si>
  <si>
    <t>Street Side Chassis Frame, 60W x 24H x 24D</t>
  </si>
  <si>
    <t>3.8.9</t>
  </si>
  <si>
    <t>Street Side Subframe, 18W x 24H x 24D</t>
  </si>
  <si>
    <t>3.8.10</t>
  </si>
  <si>
    <t>Street Side Chassis Frame, 24W x 24H x 24D</t>
  </si>
  <si>
    <t>3.8.11</t>
  </si>
  <si>
    <t xml:space="preserve">Front Hose Reel Storage for Roller and Pick </t>
  </si>
  <si>
    <t>3.9.</t>
  </si>
  <si>
    <r>
      <t xml:space="preserve">OTHER OPTIONS </t>
    </r>
    <r>
      <rPr>
        <i/>
        <sz val="8"/>
        <rFont val="Arial"/>
        <family val="2"/>
      </rPr>
      <t>add additional rows if required.</t>
    </r>
  </si>
  <si>
    <t>3.9.1</t>
  </si>
  <si>
    <t>8" x 3' aluminum pipe assembly</t>
  </si>
  <si>
    <t>3.9.2</t>
  </si>
  <si>
    <t>8" x 5' aluminum pipe assembly</t>
  </si>
  <si>
    <t>3.9.3</t>
  </si>
  <si>
    <t>8" x 7.5' aluminum pipe assembly</t>
  </si>
  <si>
    <t>3.9.4</t>
  </si>
  <si>
    <t>8" x 6.5' catch basin nozzle assembly</t>
  </si>
  <si>
    <t>3.9.5</t>
  </si>
  <si>
    <t>Pick up tube clamps</t>
  </si>
  <si>
    <t>3.9.6</t>
  </si>
  <si>
    <t>LED Lights - Clearance, Backup - Stop/Turn/Tail STD</t>
  </si>
  <si>
    <t>3.9.7</t>
  </si>
  <si>
    <t xml:space="preserve">LED Strobe Light with Guard on Cab Guard (Each)  </t>
  </si>
  <si>
    <t>3.9.8</t>
  </si>
  <si>
    <t>DOT 3 Lighting Package - 4 FS Strobe LED (8020PF)</t>
  </si>
  <si>
    <t>3.9.9</t>
  </si>
  <si>
    <t>DOT 3 Lighting Package - 5 FS Strobe LED (8020PG)</t>
  </si>
  <si>
    <t>3.9.10</t>
  </si>
  <si>
    <t>DOT 3 Lighting Package - 6 FS Strobe LED (8020PE)</t>
  </si>
  <si>
    <t>3.9.11</t>
  </si>
  <si>
    <t xml:space="preserve">Federal Signal 10 light Package LED </t>
  </si>
  <si>
    <t>3.9.12</t>
  </si>
  <si>
    <t>Federal Signal 14 light Package LED</t>
  </si>
  <si>
    <t>3.9.13</t>
  </si>
  <si>
    <t>DOT 3 Lighting Package - 4 Whelen Strobe (8020P)</t>
  </si>
  <si>
    <t>3.9.14</t>
  </si>
  <si>
    <t>DOT 3 Lighting Package - 6 Whelen Strobe (8020PA)</t>
  </si>
  <si>
    <t>3.9.15</t>
  </si>
  <si>
    <t>4 Rear Strobes FS LED</t>
  </si>
  <si>
    <t>3.9.16</t>
  </si>
  <si>
    <t xml:space="preserve">Whelen Arrow Board  Lighting Package </t>
  </si>
  <si>
    <t>3.9.17</t>
  </si>
  <si>
    <t>LED Mid-Ship Turn Signals</t>
  </si>
  <si>
    <t>3.9.18</t>
  </si>
  <si>
    <t>Work lights (2), LED, Boom (Ext., Tele., 5x5)</t>
  </si>
  <si>
    <t>3.9.19</t>
  </si>
  <si>
    <t>Work light, LED, Rear Door, Op. Station, Reel / Per</t>
  </si>
  <si>
    <t>3.9.20</t>
  </si>
  <si>
    <t>Work light, LED, Curbside, Street Side / Per</t>
  </si>
  <si>
    <t>3.9.21</t>
  </si>
  <si>
    <t>Hand Light w/ Bumper Plug</t>
  </si>
  <si>
    <t>3.9.22</t>
  </si>
  <si>
    <t>Hand Light w/ Retractable Reel</t>
  </si>
  <si>
    <t>3.9.23</t>
  </si>
  <si>
    <t>Hand Light, LED Wireless Spot Light 12V Rechargeable</t>
  </si>
  <si>
    <t>3.9.24</t>
  </si>
  <si>
    <t>Rear Directional Control, Split Arrow LED, 10 Lights</t>
  </si>
  <si>
    <t>3.9.25</t>
  </si>
  <si>
    <t>Rear Directional Control, Arrow Board, 10 Lights</t>
  </si>
  <si>
    <t>3.9.26</t>
  </si>
  <si>
    <t>Rear Directional Control, LED Arrow Stick, 8 Lights</t>
  </si>
  <si>
    <t>APX375 Stand alone headset with Bluetooth (does not connect  to base station)</t>
  </si>
  <si>
    <t>3.9.40</t>
  </si>
  <si>
    <t>H.A.L.O (Hands Free Accessory Light Option Includes Rope Reel)</t>
  </si>
  <si>
    <t>3.9.43</t>
  </si>
  <si>
    <t xml:space="preserve">Safety Cone Storage/drop in or post (one Standard) </t>
  </si>
  <si>
    <t>3.9.44</t>
  </si>
  <si>
    <t>Auxiliary Axle steerable with wheels and tires (requires special build chassis)</t>
  </si>
  <si>
    <t>3.9.45</t>
  </si>
  <si>
    <t>PRICE PER LOADED MILE</t>
  </si>
  <si>
    <t>3.11.1</t>
  </si>
  <si>
    <t>NEW EQUIPMENT RENTAL PROGRAM (IF APPLICABLE)</t>
  </si>
  <si>
    <t>3.13.1</t>
  </si>
  <si>
    <t>Hourly Rental Rate</t>
  </si>
  <si>
    <t>n/a</t>
  </si>
  <si>
    <t>3.13.2</t>
  </si>
  <si>
    <t>Daily Rental Rate</t>
  </si>
  <si>
    <t>3.13.3</t>
  </si>
  <si>
    <t>Weekly  Rental Rate</t>
  </si>
  <si>
    <t>3.13.4</t>
  </si>
  <si>
    <t>Monthly rental for 2100i</t>
  </si>
  <si>
    <t>3.13.5</t>
  </si>
  <si>
    <t>Percent (%) of rental rate applied to Purchase Price</t>
  </si>
  <si>
    <t>Setcom Liberator Headset (price per headset)</t>
  </si>
  <si>
    <t>Subtotal</t>
  </si>
  <si>
    <t xml:space="preserve">5 Yard Body w/ 750 Gallons of Water Capacity </t>
  </si>
  <si>
    <t>Automatic Debris Body Washout                Standard</t>
  </si>
  <si>
    <t>Low Water Light / Alarm                            Standard</t>
  </si>
  <si>
    <t xml:space="preserve">Rear Door Splash Shield                         </t>
  </si>
  <si>
    <t>Debris Body Level Indicator w/ Load Limit Alarm Tied to Vacuum Relief</t>
  </si>
  <si>
    <t>6" Rear Door Knife Valve 6:00 w/ Camloc</t>
  </si>
  <si>
    <t>Stainless Steel Float Ball Shut-Off                 Standard</t>
  </si>
  <si>
    <t>Vacuum Relief - Kunkel Valves                      Standard</t>
  </si>
  <si>
    <t>Horizontal Final Filter Housing                       Standard</t>
  </si>
  <si>
    <t>Front Blower Engagement                               Standard</t>
  </si>
  <si>
    <t>Centrifugal Cyclone Separators</t>
  </si>
  <si>
    <t>Final Filter Drain Valves</t>
  </si>
  <si>
    <t>5' Extendable Boom, 120 Degree Rotation      Standard</t>
  </si>
  <si>
    <t>5' Telescopic Boom, 180 Degree Rotation</t>
  </si>
  <si>
    <t xml:space="preserve">Wireless Remote </t>
  </si>
  <si>
    <t>Additional Aluminum 6"X 3' pick up tube</t>
  </si>
  <si>
    <t>Additional Aluminum 6"X 5' pick up tube</t>
  </si>
  <si>
    <t>Additional Aluminum 6"X 7.5' pick up tube</t>
  </si>
  <si>
    <t xml:space="preserve">Additional Aluminum 6"X 6.5' Catch basin tube </t>
  </si>
  <si>
    <t xml:space="preserve">Pick up tube clamps Each </t>
  </si>
  <si>
    <t xml:space="preserve">Cold Weather Recirculator                       Standard </t>
  </si>
  <si>
    <t>Rotating Hose Reel, 3/4" x 500' Capacity, 120 Degree Rotation                                                  Standard</t>
  </si>
  <si>
    <t>500' x 3/4" Sewer Hose 3000 PSI, Piranha  Standard</t>
  </si>
  <si>
    <t>Front Joystick Boom Control                       Standard</t>
  </si>
  <si>
    <t>Digital Footage Counter                  Standard</t>
  </si>
  <si>
    <t>Hose Reel Pinch Roller</t>
  </si>
  <si>
    <t xml:space="preserve">Handgun Hose Reel w/ Spring Retract  </t>
  </si>
  <si>
    <t>Joystick boom control                           Standard</t>
  </si>
  <si>
    <t>Cold weather recirculation                     Standard</t>
  </si>
  <si>
    <t xml:space="preserve">Air Purge System </t>
  </si>
  <si>
    <t xml:space="preserve">1" Water Relief Valve        Standard </t>
  </si>
  <si>
    <t>Rodder Pump Drain Valves                Standard</t>
  </si>
  <si>
    <t xml:space="preserve">3" Y filter at Fill In Lieu of Standard 2" strainer (3" Y strainer standard at Water Pump) </t>
  </si>
  <si>
    <t>Hydro excavation kit</t>
  </si>
  <si>
    <t>Digital Water Level Indicator</t>
  </si>
  <si>
    <t>Continuous Water System Fill</t>
  </si>
  <si>
    <t>14 x 36 x 88 aluminum toolbox behind cab</t>
  </si>
  <si>
    <t>Tooltray Behind Cab</t>
  </si>
  <si>
    <t xml:space="preserve">Tow hooks front and rear                        Standard </t>
  </si>
  <si>
    <t>Electronic back up alarm                         Standard</t>
  </si>
  <si>
    <t>LED Arrowstick - rear</t>
  </si>
  <si>
    <t>Hand light with bumper plug</t>
  </si>
  <si>
    <t>Led Stop Turn Tail                    Standard</t>
  </si>
  <si>
    <t>LED amber strobe rear or front</t>
  </si>
  <si>
    <t xml:space="preserve">LED 6 light strobe system </t>
  </si>
  <si>
    <t>LED 10 light strobe system</t>
  </si>
  <si>
    <t>Work light at operator station</t>
  </si>
  <si>
    <t>Work light on extendable or telescopic boom</t>
  </si>
  <si>
    <t>Work lights rear door</t>
  </si>
  <si>
    <t xml:space="preserve">Camera system (Rear Standard) add front camera </t>
  </si>
  <si>
    <t xml:space="preserve">Camera system / 4 cameras front -rear- Rt side- Lt side </t>
  </si>
  <si>
    <t xml:space="preserve">Safety Cone Storage (Each) </t>
  </si>
  <si>
    <r>
      <t xml:space="preserve">     </t>
    </r>
    <r>
      <rPr>
        <b/>
        <sz val="8"/>
        <rFont val="Arial"/>
        <family val="2"/>
      </rPr>
      <t xml:space="preserve">       (Specify years, miles or hours the extended term covers.)</t>
    </r>
  </si>
  <si>
    <t>Extended warranties- 2 Year Vactor Warranty Parts/Labor Vactor Only</t>
  </si>
  <si>
    <t>Total Cost:</t>
  </si>
  <si>
    <t>Vactor 2100i CB</t>
  </si>
  <si>
    <t>10 Cubic Yd. Debris Single Engine Fan, Single Stage     Standard</t>
  </si>
  <si>
    <t>12 Cubic Yd. Debris Single Engine Fan, Single Stage</t>
  </si>
  <si>
    <t>15 Cubic Yd. Debris Single Engine Fan, Single Stage</t>
  </si>
  <si>
    <t>Flat Rear Door  with Hydraulic Locks             Standard</t>
  </si>
  <si>
    <t>4.2.21</t>
  </si>
  <si>
    <t>4.2.22</t>
  </si>
  <si>
    <t>4.2.23</t>
  </si>
  <si>
    <t>4.2.24</t>
  </si>
  <si>
    <t>4.2.25</t>
  </si>
  <si>
    <t>4.2.26</t>
  </si>
  <si>
    <t>4.2.27</t>
  </si>
  <si>
    <t>4.2.28</t>
  </si>
  <si>
    <t>Body Up Alarm              STANDARD</t>
  </si>
  <si>
    <t>4.2.29</t>
  </si>
  <si>
    <t>4.2.30</t>
  </si>
  <si>
    <t>4.2.31</t>
  </si>
  <si>
    <t>Debris Deflector Plate                                    Standard</t>
  </si>
  <si>
    <t>4.2.32</t>
  </si>
  <si>
    <t>4.2.33</t>
  </si>
  <si>
    <t>4.2.34</t>
  </si>
  <si>
    <t>4.2.35</t>
  </si>
  <si>
    <t xml:space="preserve">Hydraulic Tank Shut Off Valves                     Standard                       </t>
  </si>
  <si>
    <t>4.2.36</t>
  </si>
  <si>
    <t>4.2.37</t>
  </si>
  <si>
    <t>4.2.38</t>
  </si>
  <si>
    <t>Anti Splash Valve                                         Standard</t>
  </si>
  <si>
    <t>Roots 824 RCS/16" PD Blower</t>
  </si>
  <si>
    <t>Roots 824 RCS/18" PD Blower</t>
  </si>
  <si>
    <t>Roots 1024 PD/18"</t>
  </si>
  <si>
    <t xml:space="preserve">Vac-on-the-Go System </t>
  </si>
  <si>
    <t xml:space="preserve">Front Operator Controls </t>
  </si>
  <si>
    <t xml:space="preserve">Air vacuum breaker system                      Standard </t>
  </si>
  <si>
    <t xml:space="preserve">10'x15' Extendable / Telescopic Boom 180 Degree Rotation </t>
  </si>
  <si>
    <t xml:space="preserve">Boom Storage Post                                   Standard                                               </t>
  </si>
  <si>
    <t>Handheld Wireless Pendant Controls</t>
  </si>
  <si>
    <t xml:space="preserve">20 GPM /2500 PSI Water System </t>
  </si>
  <si>
    <t xml:space="preserve">1250 Gallon Water Supply </t>
  </si>
  <si>
    <t xml:space="preserve">Debris Body Washdown (Requires 20 GPM Water System) </t>
  </si>
  <si>
    <t xml:space="preserve">Front and Rear Handgun Couplers </t>
  </si>
  <si>
    <t>4.8.4</t>
  </si>
  <si>
    <t>4.8.5</t>
  </si>
  <si>
    <t>4.8.6</t>
  </si>
  <si>
    <t>4.8.7</t>
  </si>
  <si>
    <t>4.8.8</t>
  </si>
  <si>
    <t>4.8.9</t>
  </si>
  <si>
    <t>4.8.10</t>
  </si>
  <si>
    <t>4.9.7</t>
  </si>
  <si>
    <t>4.9.8</t>
  </si>
  <si>
    <t>4.9.9</t>
  </si>
  <si>
    <t>4.9.10</t>
  </si>
  <si>
    <t>4.9.11</t>
  </si>
  <si>
    <t>4.9.12</t>
  </si>
  <si>
    <t>4.9.13</t>
  </si>
  <si>
    <t>4.9.14</t>
  </si>
  <si>
    <t>4.9.15</t>
  </si>
  <si>
    <t>4.9.16</t>
  </si>
  <si>
    <t>4.9.17</t>
  </si>
  <si>
    <t>4.9.18</t>
  </si>
  <si>
    <t>4.9.19</t>
  </si>
  <si>
    <t>4.9.20</t>
  </si>
  <si>
    <t>4.9.21</t>
  </si>
  <si>
    <t>4.9.22</t>
  </si>
  <si>
    <t>4.9.23</t>
  </si>
  <si>
    <t>4.9.24</t>
  </si>
  <si>
    <t>4.9.25</t>
  </si>
  <si>
    <t>4.9.26</t>
  </si>
  <si>
    <t>4.9.27</t>
  </si>
  <si>
    <t>4.9.28</t>
  </si>
  <si>
    <t>4.14.1</t>
  </si>
  <si>
    <t>4.14.2</t>
  </si>
  <si>
    <t>4.14.3</t>
  </si>
  <si>
    <t>3.11.5</t>
  </si>
  <si>
    <t>Vactor RamJet</t>
  </si>
  <si>
    <r>
      <t>PUMP OPTIONS</t>
    </r>
    <r>
      <rPr>
        <i/>
        <sz val="8"/>
        <rFont val="Arial"/>
        <family val="2"/>
      </rPr>
      <t xml:space="preserve"> add additional rows if required.</t>
    </r>
  </si>
  <si>
    <t>2.2.1</t>
  </si>
  <si>
    <t>100 gpm @ 2000 psi water pump (includes 500' x 1 1/4"  hose)</t>
  </si>
  <si>
    <t>2.2.2</t>
  </si>
  <si>
    <t>100 gpm @ 2000 psi water pump- Does Not Include Rodder Hose</t>
  </si>
  <si>
    <t>2.2.3</t>
  </si>
  <si>
    <t>Digital water pressure gauge         Standard</t>
  </si>
  <si>
    <t>2.2.4</t>
  </si>
  <si>
    <t xml:space="preserve">Cabinet for Rodder pump only (not heated) </t>
  </si>
  <si>
    <t>2.2.5</t>
  </si>
  <si>
    <t xml:space="preserve">Heater for Pump Shroud </t>
  </si>
  <si>
    <t>2.2.6</t>
  </si>
  <si>
    <t>Rodder pump shroud lights</t>
  </si>
  <si>
    <r>
      <t>HOSE AND REEL OPTIONS</t>
    </r>
    <r>
      <rPr>
        <i/>
        <sz val="8"/>
        <rFont val="Arial"/>
        <family val="2"/>
      </rPr>
      <t xml:space="preserve"> add additional rows if required.</t>
    </r>
  </si>
  <si>
    <t>2.3.1</t>
  </si>
  <si>
    <t>Front Mount Hose Reel - Telescopic</t>
  </si>
  <si>
    <t>2.3.2</t>
  </si>
  <si>
    <t xml:space="preserve">Front Telescopic rotating hose reel 1000' (ILO 800') </t>
  </si>
  <si>
    <t>2.3.3</t>
  </si>
  <si>
    <t>Rear rotating hose reel 900' (ILO 700')</t>
  </si>
  <si>
    <t>2.3.4</t>
  </si>
  <si>
    <t>Auto wind guide-Pinned indexing</t>
  </si>
  <si>
    <t>2.3.5</t>
  </si>
  <si>
    <t>Auto wind guide-Hydraulic indexing</t>
  </si>
  <si>
    <t>2.3.6</t>
  </si>
  <si>
    <t xml:space="preserve">Rear shroud package (Rodder pump - hose reel) </t>
  </si>
  <si>
    <t>2.3.7</t>
  </si>
  <si>
    <t>Heater for Rodder pump and hose reel</t>
  </si>
  <si>
    <t>2.3.8</t>
  </si>
  <si>
    <t>Rear shroud lights</t>
  </si>
  <si>
    <t>2.3.9</t>
  </si>
  <si>
    <t>700' Piranha hose</t>
  </si>
  <si>
    <t>2.3.10</t>
  </si>
  <si>
    <t>800' Piranha Hose</t>
  </si>
  <si>
    <t>2.3.11</t>
  </si>
  <si>
    <t>Digital footage counter                     Standard</t>
  </si>
  <si>
    <t>2.3.12</t>
  </si>
  <si>
    <t xml:space="preserve">Wireless Remote Control (Belly Pack) </t>
  </si>
  <si>
    <t>2.3.13</t>
  </si>
  <si>
    <t>2.4.1</t>
  </si>
  <si>
    <t>2300 GL Water - Rear Hose Reel - Tandem Chassis</t>
  </si>
  <si>
    <t>2.4.2</t>
  </si>
  <si>
    <t>2300 GL Water - Front Hose Reel - Tandem Chassis</t>
  </si>
  <si>
    <t>2.4.3</t>
  </si>
  <si>
    <t xml:space="preserve">Continuous Water Fill </t>
  </si>
  <si>
    <t>2.4.4</t>
  </si>
  <si>
    <t>Water Pump Flow Meter                 Standard</t>
  </si>
  <si>
    <t>2.4.5</t>
  </si>
  <si>
    <t xml:space="preserve">Digital Water Pump Pressure Gauge           Standard </t>
  </si>
  <si>
    <t>2.4.6</t>
  </si>
  <si>
    <t xml:space="preserve">Hand Gun Spring Retractable Reel </t>
  </si>
  <si>
    <t>2.4.7</t>
  </si>
  <si>
    <t>Winter Water Recirculation 25 GPM             Standard</t>
  </si>
  <si>
    <t>2.4.8</t>
  </si>
  <si>
    <t>Rodder System Accumulator- Jackhammer On/Off Control at Hose Reel</t>
  </si>
  <si>
    <t>2.5.1</t>
  </si>
  <si>
    <t>Over fender tool tray Drivers Side                  Standard</t>
  </si>
  <si>
    <t>2.5.2</t>
  </si>
  <si>
    <t>Behind Cab Tool Box 22x30x72</t>
  </si>
  <si>
    <t>2.5.3</t>
  </si>
  <si>
    <t>Over Fender Tool Box 100W x 48H x 24D Streetside Max Storage</t>
  </si>
  <si>
    <t>2.5.4</t>
  </si>
  <si>
    <t>Over Fender Tool Box 100W x 48H x 24D Curbside Max Storage</t>
  </si>
  <si>
    <t>2.5.5</t>
  </si>
  <si>
    <t xml:space="preserve">Front Bumper Tool Box </t>
  </si>
  <si>
    <t>2.5.6</t>
  </si>
  <si>
    <t xml:space="preserve">Long Handle Tool Storage </t>
  </si>
  <si>
    <t>2.5.7</t>
  </si>
  <si>
    <t>Safety cone storage rack</t>
  </si>
  <si>
    <t>2.6.1</t>
  </si>
  <si>
    <t>2.6.2</t>
  </si>
  <si>
    <t xml:space="preserve">Rodder Pump Drain Valves      Standard </t>
  </si>
  <si>
    <t>2.6.3</t>
  </si>
  <si>
    <t xml:space="preserve">LED arrow board 10 light </t>
  </si>
  <si>
    <t>2.6.4</t>
  </si>
  <si>
    <t xml:space="preserve">LED arrow stick 8 light </t>
  </si>
  <si>
    <t>2.6.5</t>
  </si>
  <si>
    <t>Handheld wireless, rechargeable spotlight</t>
  </si>
  <si>
    <t>2.6.6</t>
  </si>
  <si>
    <t>LED strobe, front or rear</t>
  </si>
  <si>
    <t>2.6.7</t>
  </si>
  <si>
    <t xml:space="preserve">Limb Guard for Strobe Lights </t>
  </si>
  <si>
    <t>2.6.8</t>
  </si>
  <si>
    <t xml:space="preserve">LED Stop Turn Tail  Standard </t>
  </si>
  <si>
    <t>2.6.9</t>
  </si>
  <si>
    <t>DOT 3 light package, 6 lights, LED</t>
  </si>
  <si>
    <t>2.6.10</t>
  </si>
  <si>
    <t>DOT 3 light package, 10 lights, LED</t>
  </si>
  <si>
    <t>2.6.11</t>
  </si>
  <si>
    <t>Pintle hitch, 20,000 lbs.</t>
  </si>
  <si>
    <t>2.6.12</t>
  </si>
  <si>
    <t>H.A.L.O (Handsfree Accessory Light Option)</t>
  </si>
  <si>
    <t>2.6.13</t>
  </si>
  <si>
    <t>Camera system, front and rear (Rear Camera Standard)</t>
  </si>
  <si>
    <t>2.6.14</t>
  </si>
  <si>
    <t xml:space="preserve">Camera system, front - rear - right side - left side </t>
  </si>
  <si>
    <t>2.8.1</t>
  </si>
  <si>
    <t>2.11.1</t>
  </si>
  <si>
    <t>Extended warranties- 2 Year Parts/Labor Vactor Only</t>
  </si>
  <si>
    <t>Total Cost</t>
  </si>
  <si>
    <t>Vactor T-Jetter</t>
  </si>
  <si>
    <t>PRICE FOR BASE UNIT:</t>
  </si>
  <si>
    <r>
      <t>PUMP OPTIONS</t>
    </r>
    <r>
      <rPr>
        <i/>
        <sz val="8"/>
        <rFont val="Arial"/>
        <family val="2"/>
      </rPr>
      <t xml:space="preserve">  add additional rows if required.</t>
    </r>
  </si>
  <si>
    <t>1.2.1</t>
  </si>
  <si>
    <t>Run Dry System Pump- STANDARD on 3000 and 4000 PSI Systems</t>
  </si>
  <si>
    <t>1.2.2</t>
  </si>
  <si>
    <t>25 GPM @ 4000 PSI 5/8" hose (Total 750 gallon water supply) 74 Hp</t>
  </si>
  <si>
    <t>1.2.3</t>
  </si>
  <si>
    <t xml:space="preserve">30 GPM @ 3000 PSI 3/4" hose (Total 750 gallon water supply)  74 Hp </t>
  </si>
  <si>
    <t>1.2.4</t>
  </si>
  <si>
    <t xml:space="preserve">40 GPM @ 2000 PSI 3/4" hose (Total 750 gallon water supply) 74 Hp </t>
  </si>
  <si>
    <r>
      <t xml:space="preserve">HOSE REEL OPTIONS  </t>
    </r>
    <r>
      <rPr>
        <i/>
        <sz val="8"/>
        <rFont val="Arial"/>
        <family val="2"/>
      </rPr>
      <t>add additional rows if required.</t>
    </r>
  </si>
  <si>
    <t>1.3.1</t>
  </si>
  <si>
    <t xml:space="preserve">Additional Jetter Hose ( 500' standard Price per 100 additional Ft) </t>
  </si>
  <si>
    <t>1.3.2</t>
  </si>
  <si>
    <t xml:space="preserve">Jetter Management System Control (includes water on/off) Hatz Engine only non Remote Control </t>
  </si>
  <si>
    <t>1.3.3</t>
  </si>
  <si>
    <t xml:space="preserve">Jetter Management System Control (includes water on/off) with hand held Remote- Hatz Engine only </t>
  </si>
  <si>
    <t>1.3.4</t>
  </si>
  <si>
    <t>Footage counter mounted on hose reel- STANDARD</t>
  </si>
  <si>
    <t>1.3.5</t>
  </si>
  <si>
    <t>Fill Hose Storage Rack- STANDARD</t>
  </si>
  <si>
    <r>
      <t xml:space="preserve">WATER SYSTEM OPTIONS  </t>
    </r>
    <r>
      <rPr>
        <i/>
        <sz val="8"/>
        <rFont val="Arial"/>
        <family val="2"/>
      </rPr>
      <t>add additional rows if required.</t>
    </r>
  </si>
  <si>
    <t>1.4.1</t>
  </si>
  <si>
    <t xml:space="preserve">Additional 300 gallon water (Base Unit 4018 Units Only) </t>
  </si>
  <si>
    <t>1.4.2</t>
  </si>
  <si>
    <t xml:space="preserve">Hand gun w/ 25' Hose </t>
  </si>
  <si>
    <r>
      <t xml:space="preserve">TOOL BOX OPTIONS  </t>
    </r>
    <r>
      <rPr>
        <i/>
        <sz val="8"/>
        <rFont val="Arial"/>
        <family val="2"/>
      </rPr>
      <t>add additional rows if required.</t>
    </r>
  </si>
  <si>
    <t>1.5.1</t>
  </si>
  <si>
    <t>Aluminum Tool Box on Fender on Curb Side    STANDARD</t>
  </si>
  <si>
    <t>1.5.2</t>
  </si>
  <si>
    <t xml:space="preserve">Additional 42" Aluminum Tool Box on Fender Street Side </t>
  </si>
  <si>
    <t>1.5.3</t>
  </si>
  <si>
    <t xml:space="preserve">6 Safety Cones with holder </t>
  </si>
  <si>
    <t>1.5.4</t>
  </si>
  <si>
    <t>Tool Box dry decking per toolbox</t>
  </si>
  <si>
    <t>1.5.5</t>
  </si>
  <si>
    <t xml:space="preserve">Rear Basket </t>
  </si>
  <si>
    <r>
      <t xml:space="preserve">OTHER OPTIONS  </t>
    </r>
    <r>
      <rPr>
        <i/>
        <sz val="8"/>
        <rFont val="Arial"/>
        <family val="2"/>
      </rPr>
      <t>add additional rows if required.</t>
    </r>
  </si>
  <si>
    <t>1.6.1</t>
  </si>
  <si>
    <t xml:space="preserve">LED Hand Light </t>
  </si>
  <si>
    <t>1.6.2</t>
  </si>
  <si>
    <t xml:space="preserve">Arrow Board </t>
  </si>
  <si>
    <t>1.6.3</t>
  </si>
  <si>
    <t xml:space="preserve">Strobe Light </t>
  </si>
  <si>
    <t>1.6.4</t>
  </si>
  <si>
    <t xml:space="preserve">Power Jack </t>
  </si>
  <si>
    <t>1.6.5</t>
  </si>
  <si>
    <t>Easment Machine- 34.5"-46.5" Adjustable Tracks, 500' of 1" Hose w/ Pivoting Hose Reel, 20 HP Gas Engine, and Tethered Controls</t>
  </si>
  <si>
    <t>1.6.6</t>
  </si>
  <si>
    <t>Single Axle Easment Machine Trailer</t>
  </si>
  <si>
    <t>1.6.7</t>
  </si>
  <si>
    <t>Tandem Axle Easement Machine Trailer</t>
  </si>
  <si>
    <t>1.6.8</t>
  </si>
  <si>
    <t>Auto-Level Wind Guide- Easement Machine</t>
  </si>
  <si>
    <t>1.6.9</t>
  </si>
  <si>
    <t>Easement Machine- Wireless Remote</t>
  </si>
  <si>
    <t>1.6.10</t>
  </si>
  <si>
    <t>Replace 1" Hose w/ 600' of 3/4" Hose</t>
  </si>
  <si>
    <t>1.6.11</t>
  </si>
  <si>
    <t xml:space="preserve">Manual Footage Counter </t>
  </si>
  <si>
    <t>1.8.1</t>
  </si>
  <si>
    <r>
      <t xml:space="preserve">EXTENDED WARRANTY OPTIONS  </t>
    </r>
    <r>
      <rPr>
        <i/>
        <sz val="8"/>
        <rFont val="Arial"/>
        <family val="2"/>
      </rPr>
      <t>add additional rows if required.</t>
    </r>
  </si>
  <si>
    <r>
      <t xml:space="preserve">       </t>
    </r>
    <r>
      <rPr>
        <b/>
        <sz val="8"/>
        <rFont val="Arial"/>
        <family val="2"/>
      </rPr>
      <t xml:space="preserve">       (Specify years, miles or hours the extended term covers.)</t>
    </r>
  </si>
  <si>
    <t>1.11.1</t>
  </si>
  <si>
    <t>1.11.2</t>
  </si>
  <si>
    <t>1.11.3</t>
  </si>
  <si>
    <t xml:space="preserve">TruVac HXX Dual Fan </t>
  </si>
  <si>
    <t>7.2.1</t>
  </si>
  <si>
    <t>Debris Tank Load limit alarm</t>
  </si>
  <si>
    <t>7.2.2</t>
  </si>
  <si>
    <t>Lube manifold</t>
  </si>
  <si>
    <t>7.2.3</t>
  </si>
  <si>
    <t xml:space="preserve">6" Knife Valve with Cam Lock  for rear decant 3:00 position </t>
  </si>
  <si>
    <t>7.2.4</t>
  </si>
  <si>
    <t xml:space="preserve">6" Butterfly Valve for rear decant 3:00 position </t>
  </si>
  <si>
    <t>7.2.5</t>
  </si>
  <si>
    <t xml:space="preserve">6" Butterfly Valve with Cam Lock  for rear decant 6:00 position </t>
  </si>
  <si>
    <t>7.2.6</t>
  </si>
  <si>
    <t xml:space="preserve">6" Knife Valve with Cam Lock  for rear decant 6:00 position </t>
  </si>
  <si>
    <t>7.2.7</t>
  </si>
  <si>
    <t xml:space="preserve">Heated rear door valve each position </t>
  </si>
  <si>
    <t>7.2.8</t>
  </si>
  <si>
    <t>Standpipe and screen for rear door 6:00 decant</t>
  </si>
  <si>
    <t>7.2.9</t>
  </si>
  <si>
    <t xml:space="preserve">Vacuum enhancer </t>
  </si>
  <si>
    <t>7.2.10</t>
  </si>
  <si>
    <t xml:space="preserve">Glycol Heated debris body </t>
  </si>
  <si>
    <t>7.2.11</t>
  </si>
  <si>
    <t xml:space="preserve">Folding Pipe Rack Each </t>
  </si>
  <si>
    <t>7.2.12</t>
  </si>
  <si>
    <t xml:space="preserve">Debris body vibrator (electric) </t>
  </si>
  <si>
    <t>7.2.13</t>
  </si>
  <si>
    <t xml:space="preserve">Debris body vibrator (hydraulic) </t>
  </si>
  <si>
    <t>7.2.14</t>
  </si>
  <si>
    <t>Hydraulic tool package</t>
  </si>
  <si>
    <t>7.2.15</t>
  </si>
  <si>
    <t xml:space="preserve">Sludge pump off - Load Circuitry Only </t>
  </si>
  <si>
    <t>7.2.16</t>
  </si>
  <si>
    <t>Sludge pump off system (must Select Hydraulic Tool Pkg.)</t>
  </si>
  <si>
    <t>7.3.1</t>
  </si>
  <si>
    <t>18" 824 PD, 12 yd. body, 1200 gallon water</t>
  </si>
  <si>
    <t>7.3.2</t>
  </si>
  <si>
    <t>27" Hibon PD, 12 yd body, 1200 gallon water</t>
  </si>
  <si>
    <t>7.3.3</t>
  </si>
  <si>
    <t>27" Hibon PD, 15 yd body, 1200 gallon water</t>
  </si>
  <si>
    <t>7.3.4</t>
  </si>
  <si>
    <t>28" Robuschi  PD, 12 yd body, 1200 gallon water (6,176 cfm)</t>
  </si>
  <si>
    <t>7.3.5</t>
  </si>
  <si>
    <t xml:space="preserve">Fan Flush Out </t>
  </si>
  <si>
    <t>7.3.6</t>
  </si>
  <si>
    <t xml:space="preserve">Cyclone Flush Out </t>
  </si>
  <si>
    <r>
      <t xml:space="preserve">BOOM OPTIONS </t>
    </r>
    <r>
      <rPr>
        <i/>
        <sz val="8"/>
        <rFont val="Arial"/>
        <family val="2"/>
      </rPr>
      <t>add additional rows if required.</t>
    </r>
  </si>
  <si>
    <t>7.4.1</t>
  </si>
  <si>
    <t>7' telescopic boom</t>
  </si>
  <si>
    <t>7.4.2</t>
  </si>
  <si>
    <t xml:space="preserve">Wireless remote w/Pump, Vacuum Relief - Belly Pack </t>
  </si>
  <si>
    <t>7.4.3</t>
  </si>
  <si>
    <t xml:space="preserve">Boom out of position lights </t>
  </si>
  <si>
    <t>7.4.4</t>
  </si>
  <si>
    <t xml:space="preserve">Telescopic Boom elbow Hard Hat type </t>
  </si>
  <si>
    <t>7.5.1</t>
  </si>
  <si>
    <t>Cold weather recirculation     STANDARD</t>
  </si>
  <si>
    <t>7.5.2</t>
  </si>
  <si>
    <t xml:space="preserve">Cold weather package </t>
  </si>
  <si>
    <t>7.5.3</t>
  </si>
  <si>
    <t xml:space="preserve">Antifreeze Bundle 1- Cold Weather Recirculation and Antifreeze Tank </t>
  </si>
  <si>
    <t>7.5.4</t>
  </si>
  <si>
    <t xml:space="preserve">Cold Weather Package 1-Includes Antifreeze Tank and Plumbing </t>
  </si>
  <si>
    <t>7.5.5</t>
  </si>
  <si>
    <t xml:space="preserve">Cold Weather Package 2-Includes PTO Cold Weather Recirculator  </t>
  </si>
  <si>
    <t>7.5.6</t>
  </si>
  <si>
    <t xml:space="preserve">Cold Weather Package 3-Includes PTO Cold Weather Recirculator and Antifreeze Tank  </t>
  </si>
  <si>
    <t>7.5.7</t>
  </si>
  <si>
    <t xml:space="preserve">20 GPM/3000 PSI Water System ILO 10 GPM </t>
  </si>
  <si>
    <t>7.5.8</t>
  </si>
  <si>
    <t>400,000 BTU Water Heater</t>
  </si>
  <si>
    <t>7.5.9</t>
  </si>
  <si>
    <t xml:space="preserve">800,000 BTU Water Heater 12Volt </t>
  </si>
  <si>
    <t>7.5.10</t>
  </si>
  <si>
    <t xml:space="preserve">Heated Boost Pump </t>
  </si>
  <si>
    <t>7.7.1</t>
  </si>
  <si>
    <t xml:space="preserve">Front operator station (additional operator) </t>
  </si>
  <si>
    <t>7.7.2</t>
  </si>
  <si>
    <t xml:space="preserve">Air Excavation package (185 CFM 150 PSI) </t>
  </si>
  <si>
    <t>7.7.3</t>
  </si>
  <si>
    <t xml:space="preserve">Air purge       </t>
  </si>
  <si>
    <t>7.7.4</t>
  </si>
  <si>
    <t xml:space="preserve">304 Stainless Streel Water Tank </t>
  </si>
  <si>
    <t>7.7.5</t>
  </si>
  <si>
    <t xml:space="preserve">40x90x40 Double wall insulated / heated walk in Aluminum cabinet </t>
  </si>
  <si>
    <r>
      <t>TOOL BOX OPTIONS</t>
    </r>
    <r>
      <rPr>
        <i/>
        <sz val="8"/>
        <rFont val="Arial"/>
        <family val="2"/>
      </rPr>
      <t xml:space="preserve"> add additional rows if required.</t>
    </r>
  </si>
  <si>
    <t>7.8.1</t>
  </si>
  <si>
    <t>Toolbox, Right or Left Side behind Tandem 18w x 48h x 24d</t>
  </si>
  <si>
    <t>7.8.2</t>
  </si>
  <si>
    <t>Water tank Toolbox Drivers Side 48w x24h x 12d</t>
  </si>
  <si>
    <t>7.8.3</t>
  </si>
  <si>
    <t xml:space="preserve">Toolbox Drivers Side Subframe ILO Tool Tray </t>
  </si>
  <si>
    <t>7.8.4</t>
  </si>
  <si>
    <t xml:space="preserve">Tool Tray (where available) </t>
  </si>
  <si>
    <t>7.8.5</t>
  </si>
  <si>
    <t xml:space="preserve">Toolbox Drivers Side Vertical 30w x 66h x 30d </t>
  </si>
  <si>
    <t>7.8.6</t>
  </si>
  <si>
    <t>Toolbox Drivers Side Vertical 30w x 66h x 30d Glycol Heated and Insulated</t>
  </si>
  <si>
    <t>7.8.7</t>
  </si>
  <si>
    <t>Toolbox Drivers Side Vertical 30w x 66h x 30d Diesel Heated and Insulated</t>
  </si>
  <si>
    <t>7.8.8</t>
  </si>
  <si>
    <t xml:space="preserve">Behind Cab Toolbox 18w x 52h x 92d with Slide out Drawers </t>
  </si>
  <si>
    <t>7.8.9</t>
  </si>
  <si>
    <t xml:space="preserve">Behind Cab Toolbox 18w x 52h x 92d with Slide out Drawers Glycol Heated and Insulated </t>
  </si>
  <si>
    <t>7.9.1</t>
  </si>
  <si>
    <t xml:space="preserve">Rear Directional Control Split Arrow Traffic Controller, 10 Light </t>
  </si>
  <si>
    <t>7.9.2</t>
  </si>
  <si>
    <t xml:space="preserve">LED Strobe Light, Front or Rear (Each) </t>
  </si>
  <si>
    <t>7.9.3</t>
  </si>
  <si>
    <t xml:space="preserve">Work Light Operator Station </t>
  </si>
  <si>
    <t>7.9.4</t>
  </si>
  <si>
    <t xml:space="preserve">Revolving Light, Front Federal Signal 100  Series Amber </t>
  </si>
  <si>
    <t>7.9.5</t>
  </si>
  <si>
    <t xml:space="preserve">Strobe Light Front, Federal Signal US-5 Series </t>
  </si>
  <si>
    <t>7.9.6</t>
  </si>
  <si>
    <t xml:space="preserve">Strobe Light Front, LED Federal Signal Amber </t>
  </si>
  <si>
    <t>7.9.7</t>
  </si>
  <si>
    <t xml:space="preserve">Boom Lights </t>
  </si>
  <si>
    <t>7.9.8</t>
  </si>
  <si>
    <t xml:space="preserve">Work Zone lighting (8) LED lights </t>
  </si>
  <si>
    <t>7.9.9</t>
  </si>
  <si>
    <t xml:space="preserve">Hand Light w Bumper Plug </t>
  </si>
  <si>
    <t>7.9.10</t>
  </si>
  <si>
    <t xml:space="preserve">Onboard Scale System w/ Wireless Handheld Display </t>
  </si>
  <si>
    <t>7.9.11</t>
  </si>
  <si>
    <t xml:space="preserve">(1) 110 Volt 3000 Watt GFCI Electrical Outlet Curbside </t>
  </si>
  <si>
    <t>7.9.12</t>
  </si>
  <si>
    <t xml:space="preserve">Waterproof Rechargeable LED Hand Light </t>
  </si>
  <si>
    <t>7.9.13</t>
  </si>
  <si>
    <t xml:space="preserve">2" Trailer Hitch Receiver, RV Style Trailer Plug with Air or Electric Brake 10,000 lb. Capacity  </t>
  </si>
  <si>
    <t>7.9.14</t>
  </si>
  <si>
    <t xml:space="preserve">Auxiliary Axle with Wheels and Tires </t>
  </si>
  <si>
    <t>7.9.15</t>
  </si>
  <si>
    <t xml:space="preserve">Pintle Hitch Assembly </t>
  </si>
  <si>
    <t>7.11.1</t>
  </si>
  <si>
    <t>NEW EQUIPMENT RENTAL PROGRAM</t>
  </si>
  <si>
    <t>7.13.1</t>
  </si>
  <si>
    <t>7.13.2</t>
  </si>
  <si>
    <t>7.13.3</t>
  </si>
  <si>
    <t>Weekly Rental Rate</t>
  </si>
  <si>
    <t>Monthly Rental Rate</t>
  </si>
  <si>
    <t>7.13.4</t>
  </si>
  <si>
    <t>7.14.1</t>
  </si>
  <si>
    <t>1 year Extended Warranty (2 years total)</t>
  </si>
  <si>
    <t>7.14.2</t>
  </si>
  <si>
    <t>7.14.3</t>
  </si>
  <si>
    <t>TruVac TRXX</t>
  </si>
  <si>
    <t xml:space="preserve">Item No. </t>
  </si>
  <si>
    <r>
      <t>DEBRIS BODY OPTIONS</t>
    </r>
    <r>
      <rPr>
        <i/>
        <sz val="8"/>
        <rFont val="Arial"/>
        <family val="2"/>
      </rPr>
      <t xml:space="preserve"> add additional rows if required.</t>
    </r>
  </si>
  <si>
    <t>6.2.1</t>
  </si>
  <si>
    <t>500 Gallon Spoils Tank Standard</t>
  </si>
  <si>
    <t>6.2.2</t>
  </si>
  <si>
    <t>800 Gallon Spoils Tank</t>
  </si>
  <si>
    <t>6.2.3</t>
  </si>
  <si>
    <t>200 Gallon Water Tank Standard</t>
  </si>
  <si>
    <t>6.2.4</t>
  </si>
  <si>
    <t>400 Gallon Water Tank</t>
  </si>
  <si>
    <t>6.2.5</t>
  </si>
  <si>
    <t>Electric Vibrator</t>
  </si>
  <si>
    <t>6.2.6</t>
  </si>
  <si>
    <t>Drain Valve - 6 o'clock position W/ Pressure Offload Plug</t>
  </si>
  <si>
    <t>6.2.7</t>
  </si>
  <si>
    <t>4" x 25' Hose w/ Hose Ends</t>
  </si>
  <si>
    <t>6.2.8</t>
  </si>
  <si>
    <t>Cyclone Filter</t>
  </si>
  <si>
    <t>6.2.9</t>
  </si>
  <si>
    <t>64 HP Diesel Engine Upgrade</t>
  </si>
  <si>
    <t>6.3.1</t>
  </si>
  <si>
    <t>1000 CFM PD Blower</t>
  </si>
  <si>
    <t>6.4.1</t>
  </si>
  <si>
    <t>Extendable boom w/ 4" Boom Hose</t>
  </si>
  <si>
    <t>6.4.2</t>
  </si>
  <si>
    <t xml:space="preserve">Vacuum tube handle </t>
  </si>
  <si>
    <t>6.4.3</t>
  </si>
  <si>
    <t>Manual Hose Holder - 10' Reach (Strong Arm Boom</t>
  </si>
  <si>
    <t>6.5.1</t>
  </si>
  <si>
    <t>Glycol Antifreeze system</t>
  </si>
  <si>
    <t>6.5.2</t>
  </si>
  <si>
    <t>Water Recirculation</t>
  </si>
  <si>
    <t>6.5.3</t>
  </si>
  <si>
    <t>Water Heater 175,000 BTU</t>
  </si>
  <si>
    <t>6.6.1</t>
  </si>
  <si>
    <t>Additional Hose Storage</t>
  </si>
  <si>
    <t>6.8.1</t>
  </si>
  <si>
    <t>Passenger Side over Fender Toolbox</t>
  </si>
  <si>
    <t>6.10.1</t>
  </si>
  <si>
    <t xml:space="preserve">Safety Cone Storage - Capacity 5 - 28" tall cones </t>
  </si>
  <si>
    <t>6.10.2</t>
  </si>
  <si>
    <t>Rear Directional Control, LED Arrowboard</t>
  </si>
  <si>
    <t>6.10.3</t>
  </si>
  <si>
    <t>Rear Directional Control, LED Split Arrowboard</t>
  </si>
  <si>
    <t>6.10.4</t>
  </si>
  <si>
    <t>Rear Directional Control, LED Arrowstick</t>
  </si>
  <si>
    <t>6.10.5</t>
  </si>
  <si>
    <t>Federal Signal, Strobe Package</t>
  </si>
  <si>
    <t>6.10.6</t>
  </si>
  <si>
    <t>Powered Toungue Jack for Trailer</t>
  </si>
  <si>
    <t>6.10.7</t>
  </si>
  <si>
    <t>Solar Powered Battery Tender</t>
  </si>
  <si>
    <t xml:space="preserve">PRICE PER LOADED MILE </t>
  </si>
  <si>
    <t>6.11.1</t>
  </si>
  <si>
    <t>6.13.1</t>
  </si>
  <si>
    <t>6.13.2</t>
  </si>
  <si>
    <t>6.13.3</t>
  </si>
  <si>
    <t>6.13.4</t>
  </si>
  <si>
    <t>6.13.5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</si>
</sst>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quot;$&quot;#,##0.00"/>
    <numFmt numFmtId="165" formatCode="0.0%"/>
    <numFmt numFmtId="166" formatCode="_(&quot;$&quot;* #,##0_);_(&quot;$&quot;* \(#,##0\);_(&quot;$&quot;* &quot;-&quot;??_);_(@_)"/>
    <numFmt numFmtId="167" formatCode="&quot;$&quot;#,##0"/>
    <numFmt numFmtId="168" formatCode="0000000"/>
    <numFmt numFmtId="169" formatCode="[$$-409]#,##0_);\([$$-409]#,##0\)"/>
    <numFmt numFmtId="170" formatCode="0.0;[Red]0.0"/>
    <numFmt numFmtId="171" formatCode="_-&quot;$&quot;* #,##0.00_-;\-&quot;$&quot;* #,##0.00_-;_-&quot;$&quot;* &quot;-&quot;??_-;_-@_-"/>
  </numFmts>
  <fonts count="130">
    <font>
      <sz val="11"/>
      <color theme="1"/>
      <name val="Calibri"/>
      <family val="2"/>
      <scheme val="minor"/>
    </font>
    <font>
      <b/>
      <sz val="11"/>
      <color theme="1"/>
      <name val="Calibri"/>
      <family val="2"/>
      <scheme val="minor"/>
    </font>
    <font>
      <b/>
      <sz val="9"/>
      <color theme="1"/>
      <name val="Calibri"/>
      <family val="2"/>
      <scheme val="minor"/>
    </font>
    <font>
      <sz val="9"/>
      <color theme="1"/>
      <name val="Calibri"/>
      <family val="2"/>
      <scheme val="minor"/>
    </font>
    <font>
      <b/>
      <sz val="10"/>
      <color theme="1"/>
      <name val="Calibri"/>
      <family val="2"/>
      <scheme val="minor"/>
    </font>
    <font>
      <b/>
      <sz val="2"/>
      <color rgb="FF2C67AE"/>
      <name val="Arial"/>
      <family val="2"/>
    </font>
    <font>
      <sz val="10"/>
      <color theme="1"/>
      <name val="Arial"/>
      <family val="2"/>
    </font>
    <font>
      <b/>
      <sz val="12"/>
      <color theme="1"/>
      <name val="Arial"/>
      <family val="2"/>
    </font>
    <font>
      <sz val="10"/>
      <color theme="1"/>
      <name val="Calibri"/>
      <family val="2"/>
      <scheme val="minor"/>
    </font>
    <font>
      <sz val="10"/>
      <color rgb="FF000000"/>
      <name val="Calibri"/>
      <family val="2"/>
      <scheme val="minor"/>
    </font>
    <font>
      <b/>
      <sz val="10"/>
      <color rgb="FF000000"/>
      <name val="Calibri"/>
      <family val="2"/>
      <scheme val="minor"/>
    </font>
    <font>
      <b/>
      <sz val="24"/>
      <color rgb="FF2C67AE"/>
      <name val="Arial"/>
      <family val="2"/>
    </font>
    <font>
      <b/>
      <sz val="11"/>
      <color theme="1"/>
      <name val="Arial"/>
      <family val="2"/>
    </font>
    <font>
      <b/>
      <sz val="14"/>
      <color theme="1"/>
      <name val="Calibri"/>
      <family val="2"/>
      <scheme val="minor"/>
    </font>
    <font>
      <b/>
      <sz val="18"/>
      <color theme="1"/>
      <name val="Calibri"/>
      <family val="2"/>
      <scheme val="minor"/>
    </font>
    <font>
      <sz val="9"/>
      <color rgb="FF000000"/>
      <name val="Calibri"/>
      <family val="2"/>
      <scheme val="minor"/>
    </font>
    <font>
      <b/>
      <sz val="9"/>
      <color rgb="FF000000"/>
      <name val="Calibri"/>
      <family val="2"/>
      <scheme val="minor"/>
    </font>
    <font>
      <b/>
      <i/>
      <u/>
      <sz val="11"/>
      <color theme="1"/>
      <name val="Times New Roman"/>
      <family val="1"/>
    </font>
    <font>
      <b/>
      <sz val="10"/>
      <color theme="1"/>
      <name val="Arial"/>
      <family val="2"/>
    </font>
    <font>
      <b/>
      <sz val="16"/>
      <color theme="1"/>
      <name val="Calibri"/>
      <family val="2"/>
      <scheme val="minor"/>
    </font>
    <font>
      <sz val="11"/>
      <color theme="1"/>
      <name val="Calibri"/>
      <family val="2"/>
      <scheme val="minor"/>
    </font>
    <font>
      <sz val="11"/>
      <name val="Arial"/>
      <family val="2"/>
    </font>
    <font>
      <b/>
      <sz val="11"/>
      <name val="Arial"/>
      <family val="2"/>
    </font>
    <font>
      <sz val="11"/>
      <color theme="0"/>
      <name val="Arial"/>
      <family val="2"/>
    </font>
    <font>
      <sz val="11"/>
      <color indexed="8"/>
      <name val="Arial"/>
      <family val="2"/>
    </font>
    <font>
      <sz val="11"/>
      <color theme="1"/>
      <name val="Arial"/>
      <family val="2"/>
    </font>
    <font>
      <b/>
      <sz val="11"/>
      <color indexed="8"/>
      <name val="Arial"/>
      <family val="2"/>
    </font>
    <font>
      <sz val="9"/>
      <name val="Arial"/>
      <family val="2"/>
    </font>
    <font>
      <sz val="11"/>
      <color rgb="FFFF0000"/>
      <name val="Arial"/>
      <family val="2"/>
    </font>
    <font>
      <sz val="11"/>
      <color rgb="FF000000"/>
      <name val="Arial"/>
      <family val="2"/>
    </font>
    <font>
      <u/>
      <sz val="11"/>
      <color indexed="8"/>
      <name val="Arial"/>
      <family val="2"/>
    </font>
    <font>
      <b/>
      <sz val="11"/>
      <color rgb="FF000000"/>
      <name val="Arial"/>
      <family val="2"/>
    </font>
    <font>
      <sz val="10"/>
      <name val="Arial"/>
      <family val="2"/>
    </font>
    <font>
      <sz val="10"/>
      <color rgb="FFFF0000"/>
      <name val="Arial"/>
      <family val="2"/>
    </font>
    <font>
      <sz val="10"/>
      <color theme="0"/>
      <name val="Arial"/>
      <family val="2"/>
    </font>
    <font>
      <b/>
      <sz val="11"/>
      <color rgb="FFFF0000"/>
      <name val="Arial"/>
      <family val="2"/>
    </font>
    <font>
      <sz val="12"/>
      <name val="Arial"/>
      <family val="2"/>
    </font>
    <font>
      <sz val="12"/>
      <color rgb="FFFF0000"/>
      <name val="Arial"/>
      <family val="2"/>
    </font>
    <font>
      <b/>
      <sz val="10"/>
      <name val="Arial"/>
      <family val="2"/>
    </font>
    <font>
      <sz val="12"/>
      <color theme="1"/>
      <name val="Calibri"/>
      <family val="2"/>
      <scheme val="minor"/>
    </font>
    <font>
      <u/>
      <sz val="11"/>
      <color theme="1"/>
      <name val="Arial"/>
      <family val="2"/>
    </font>
    <font>
      <sz val="11"/>
      <color rgb="FF1F497D"/>
      <name val="Calibri"/>
      <family val="2"/>
      <scheme val="minor"/>
    </font>
    <font>
      <sz val="11"/>
      <name val="Calibri"/>
      <family val="2"/>
      <scheme val="minor"/>
    </font>
    <font>
      <u/>
      <sz val="11"/>
      <name val="Arial"/>
      <family val="2"/>
    </font>
    <font>
      <sz val="11"/>
      <color indexed="8"/>
      <name val="Calibri"/>
      <family val="2"/>
    </font>
    <font>
      <b/>
      <sz val="12"/>
      <name val="Arial"/>
      <family val="2"/>
    </font>
    <font>
      <vertAlign val="superscript"/>
      <sz val="11"/>
      <name val="Arial"/>
      <family val="2"/>
    </font>
    <font>
      <sz val="10"/>
      <color rgb="FF000000"/>
      <name val="Times New Roman"/>
      <family val="1"/>
    </font>
    <font>
      <b/>
      <sz val="14.5"/>
      <name val="Arial"/>
      <family val="2"/>
    </font>
    <font>
      <sz val="10"/>
      <color rgb="FF000000"/>
      <name val="Arial"/>
      <family val="2"/>
    </font>
    <font>
      <sz val="11"/>
      <color rgb="FF000000"/>
      <name val="Calibri"/>
      <family val="2"/>
    </font>
    <font>
      <sz val="10"/>
      <color rgb="FF000000"/>
      <name val="Times New Roman"/>
      <family val="1"/>
    </font>
    <font>
      <b/>
      <sz val="10"/>
      <color rgb="FF000000"/>
      <name val="Times New Roman"/>
      <family val="1"/>
    </font>
    <font>
      <b/>
      <sz val="14"/>
      <color rgb="FF000000"/>
      <name val="Times New Roman"/>
      <family val="1"/>
    </font>
    <font>
      <b/>
      <sz val="10"/>
      <name val="Corbel"/>
      <family val="2"/>
    </font>
    <font>
      <sz val="10"/>
      <name val="Corbel"/>
      <family val="2"/>
    </font>
    <font>
      <sz val="12"/>
      <color theme="0"/>
      <name val="Arial"/>
      <family val="2"/>
    </font>
    <font>
      <sz val="12"/>
      <color theme="1"/>
      <name val="Arial"/>
      <family val="2"/>
    </font>
    <font>
      <sz val="12"/>
      <color theme="2" tint="-0.89999084444715716"/>
      <name val="Arial"/>
      <family val="2"/>
    </font>
    <font>
      <sz val="10"/>
      <color theme="2" tint="-0.89999084444715716"/>
      <name val="Arial"/>
      <family val="2"/>
    </font>
    <font>
      <b/>
      <sz val="12"/>
      <color theme="2" tint="-0.89999084444715716"/>
      <name val="Arial"/>
      <family val="2"/>
    </font>
    <font>
      <sz val="11"/>
      <color theme="2" tint="-0.89999084444715716"/>
      <name val="Arial"/>
      <family val="2"/>
    </font>
    <font>
      <b/>
      <i/>
      <sz val="10"/>
      <name val="Arial"/>
      <family val="2"/>
    </font>
    <font>
      <sz val="12"/>
      <color rgb="FF000000"/>
      <name val="Arial"/>
      <family val="2"/>
    </font>
    <font>
      <sz val="12"/>
      <color indexed="8"/>
      <name val="Arial"/>
      <family val="2"/>
    </font>
    <font>
      <b/>
      <sz val="12"/>
      <color indexed="8"/>
      <name val="Arial"/>
      <family val="2"/>
    </font>
    <font>
      <b/>
      <sz val="10"/>
      <name val="Calibri"/>
      <family val="2"/>
    </font>
    <font>
      <sz val="10"/>
      <name val="Calibri"/>
      <family val="2"/>
    </font>
    <font>
      <b/>
      <vertAlign val="superscript"/>
      <sz val="11"/>
      <name val="Arial"/>
      <family val="2"/>
    </font>
    <font>
      <sz val="11"/>
      <name val="Calibri"/>
      <family val="2"/>
    </font>
    <font>
      <b/>
      <i/>
      <sz val="11"/>
      <name val="Arial"/>
      <family val="2"/>
    </font>
    <font>
      <b/>
      <sz val="14"/>
      <name val="Arial"/>
      <family val="2"/>
    </font>
    <font>
      <i/>
      <sz val="10"/>
      <name val="Arial"/>
      <family val="2"/>
    </font>
    <font>
      <b/>
      <u/>
      <sz val="10"/>
      <name val="Arial"/>
      <family val="2"/>
    </font>
    <font>
      <u/>
      <sz val="11"/>
      <color theme="10"/>
      <name val="Calibri"/>
      <family val="2"/>
      <scheme val="minor"/>
    </font>
    <font>
      <b/>
      <sz val="8"/>
      <color theme="1"/>
      <name val="Calibri"/>
      <family val="2"/>
      <scheme val="minor"/>
    </font>
    <font>
      <sz val="18"/>
      <color theme="0"/>
      <name val="Calibri"/>
      <family val="2"/>
    </font>
    <font>
      <sz val="18"/>
      <color theme="7"/>
      <name val="Calibri (Body)"/>
    </font>
    <font>
      <sz val="10"/>
      <color rgb="FF7F7F7F"/>
      <name val="Calibri (Body)"/>
    </font>
    <font>
      <sz val="10"/>
      <color theme="1"/>
      <name val="Calibri"/>
      <family val="2"/>
    </font>
    <font>
      <sz val="11"/>
      <color theme="1"/>
      <name val="Calibri"/>
      <family val="2"/>
    </font>
    <font>
      <b/>
      <sz val="12"/>
      <color theme="1"/>
      <name val="Calibri"/>
      <family val="2"/>
    </font>
    <font>
      <sz val="9"/>
      <color theme="0"/>
      <name val="Calibri"/>
      <family val="2"/>
    </font>
    <font>
      <b/>
      <sz val="10"/>
      <color theme="1"/>
      <name val="Calibri"/>
      <family val="2"/>
    </font>
    <font>
      <b/>
      <sz val="11"/>
      <color theme="0"/>
      <name val="Calibri"/>
      <family val="2"/>
    </font>
    <font>
      <b/>
      <sz val="11"/>
      <color theme="1"/>
      <name val="Calibri"/>
      <family val="2"/>
    </font>
    <font>
      <b/>
      <sz val="9"/>
      <color theme="0"/>
      <name val="Calibri"/>
      <family val="2"/>
    </font>
    <font>
      <sz val="9"/>
      <color theme="1"/>
      <name val="Calibri"/>
      <family val="2"/>
    </font>
    <font>
      <sz val="9"/>
      <color rgb="FFFF0000"/>
      <name val="Calibri"/>
      <family val="2"/>
    </font>
    <font>
      <b/>
      <sz val="9"/>
      <color theme="1"/>
      <name val="Calibri"/>
      <family val="2"/>
    </font>
    <font>
      <sz val="8"/>
      <color theme="1"/>
      <name val="Calibri"/>
      <family val="2"/>
    </font>
    <font>
      <b/>
      <sz val="8"/>
      <color theme="1"/>
      <name val="Calibri"/>
      <family val="2"/>
    </font>
    <font>
      <sz val="11"/>
      <color rgb="FF9C0006"/>
      <name val="Calibri"/>
      <family val="2"/>
    </font>
    <font>
      <sz val="11"/>
      <color theme="1"/>
      <name val="Calibri"/>
      <family val="2"/>
      <scheme val="minor"/>
    </font>
    <font>
      <sz val="18"/>
      <color theme="0"/>
      <name val="Calibri (BODY)"/>
    </font>
    <font>
      <b/>
      <sz val="11"/>
      <color theme="7"/>
      <name val="Calibri (Body)"/>
    </font>
    <font>
      <sz val="8"/>
      <name val="Arial"/>
      <family val="2"/>
    </font>
    <font>
      <b/>
      <u/>
      <sz val="9"/>
      <name val="Arial"/>
      <family val="2"/>
    </font>
    <font>
      <b/>
      <u/>
      <sz val="10"/>
      <color rgb="FF000000"/>
      <name val="Arial"/>
      <family val="2"/>
    </font>
    <font>
      <sz val="10"/>
      <color indexed="8"/>
      <name val="Arial"/>
      <family val="2"/>
    </font>
    <font>
      <b/>
      <sz val="10"/>
      <color indexed="8"/>
      <name val="Arial"/>
      <family val="2"/>
    </font>
    <font>
      <sz val="10.5"/>
      <color theme="1"/>
      <name val="Calibri"/>
      <family val="2"/>
      <scheme val="minor"/>
    </font>
    <font>
      <b/>
      <u/>
      <sz val="10.5"/>
      <color theme="1"/>
      <name val="Calibri"/>
      <family val="2"/>
      <scheme val="minor"/>
    </font>
    <font>
      <b/>
      <sz val="10.5"/>
      <color theme="1"/>
      <name val="Calibri"/>
      <family val="2"/>
      <scheme val="minor"/>
    </font>
    <font>
      <i/>
      <u/>
      <sz val="10.5"/>
      <color theme="1"/>
      <name val="Calibri"/>
      <family val="2"/>
      <scheme val="minor"/>
    </font>
    <font>
      <sz val="14"/>
      <color theme="1"/>
      <name val="Calibri"/>
      <family val="2"/>
      <scheme val="minor"/>
    </font>
    <font>
      <b/>
      <sz val="11"/>
      <color theme="0"/>
      <name val="Calibri"/>
      <family val="2"/>
      <scheme val="minor"/>
    </font>
    <font>
      <sz val="11"/>
      <color rgb="FFFF0000"/>
      <name val="Calibri"/>
      <family val="2"/>
      <scheme val="minor"/>
    </font>
    <font>
      <b/>
      <sz val="22"/>
      <color theme="1"/>
      <name val="Calibri"/>
      <family val="2"/>
      <scheme val="minor"/>
    </font>
    <font>
      <b/>
      <sz val="12"/>
      <color theme="1"/>
      <name val="Calibri"/>
      <family val="2"/>
      <scheme val="minor"/>
    </font>
    <font>
      <sz val="11"/>
      <color theme="4"/>
      <name val="Calibri"/>
      <family val="2"/>
      <scheme val="minor"/>
    </font>
    <font>
      <sz val="11"/>
      <color rgb="FF0070C0"/>
      <name val="Calibri"/>
      <family val="2"/>
      <scheme val="minor"/>
    </font>
    <font>
      <sz val="11"/>
      <color theme="4" tint="-0.249977111117893"/>
      <name val="Calibri"/>
      <family val="2"/>
      <scheme val="minor"/>
    </font>
    <font>
      <b/>
      <sz val="11"/>
      <color rgb="FF0070C0"/>
      <name val="Calibri"/>
      <family val="2"/>
      <scheme val="minor"/>
    </font>
    <font>
      <sz val="10"/>
      <color rgb="FF000000"/>
      <name val="Calibri"/>
      <family val="2"/>
    </font>
    <font>
      <b/>
      <sz val="10"/>
      <color rgb="FF000000"/>
      <name val="Calibri"/>
      <family val="2"/>
    </font>
    <font>
      <b/>
      <sz val="10"/>
      <color theme="0"/>
      <name val="Calibri"/>
      <family val="2"/>
      <scheme val="minor"/>
    </font>
    <font>
      <b/>
      <u/>
      <sz val="16"/>
      <color rgb="FFFFFFFF"/>
      <name val="Calibri"/>
      <family val="2"/>
    </font>
    <font>
      <b/>
      <sz val="11"/>
      <color rgb="FFFFFFFF"/>
      <name val="Calibri"/>
      <family val="2"/>
    </font>
    <font>
      <b/>
      <u/>
      <sz val="16"/>
      <color rgb="FF000000"/>
      <name val="Calibri"/>
      <family val="2"/>
    </font>
    <font>
      <b/>
      <u/>
      <sz val="16"/>
      <name val="Calibri"/>
      <family val="2"/>
    </font>
    <font>
      <sz val="9"/>
      <color rgb="FFBFBFBF"/>
      <name val="Arial"/>
      <family val="2"/>
    </font>
    <font>
      <sz val="6"/>
      <name val="Arial"/>
      <family val="2"/>
    </font>
    <font>
      <i/>
      <sz val="8"/>
      <name val="Arial"/>
      <family val="2"/>
    </font>
    <font>
      <sz val="11"/>
      <color rgb="FF000000"/>
      <name val="Calibri"/>
      <family val="2"/>
      <scheme val="minor"/>
    </font>
    <font>
      <sz val="10"/>
      <name val="Arial"/>
    </font>
    <font>
      <sz val="8"/>
      <name val="Calibri"/>
      <family val="2"/>
      <scheme val="minor"/>
    </font>
    <font>
      <b/>
      <sz val="8"/>
      <name val="Arial"/>
      <family val="2"/>
    </font>
    <font>
      <b/>
      <sz val="9"/>
      <name val="Arial"/>
      <family val="2"/>
    </font>
    <font>
      <sz val="6"/>
      <color rgb="FFBFBFBF"/>
      <name val="Arial"/>
      <family val="2"/>
    </font>
  </fonts>
  <fills count="29">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000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4" tint="0.39994506668294322"/>
        <bgColor indexed="64"/>
      </patternFill>
    </fill>
    <fill>
      <patternFill patternType="solid">
        <fgColor indexed="43"/>
        <bgColor indexed="64"/>
      </patternFill>
    </fill>
    <fill>
      <patternFill patternType="solid">
        <fgColor theme="9" tint="0.39997558519241921"/>
        <bgColor indexed="64"/>
      </patternFill>
    </fill>
    <fill>
      <patternFill patternType="solid">
        <fgColor indexed="9"/>
        <bgColor indexed="64"/>
      </patternFill>
    </fill>
    <fill>
      <patternFill patternType="solid">
        <fgColor rgb="FFFFFF99"/>
        <bgColor indexed="64"/>
      </patternFill>
    </fill>
    <fill>
      <patternFill patternType="solid">
        <fgColor theme="9" tint="0.59999389629810485"/>
        <bgColor indexed="64"/>
      </patternFill>
    </fill>
    <fill>
      <patternFill patternType="solid">
        <fgColor rgb="FF0C0C0C"/>
        <bgColor rgb="FF0C0C0C"/>
      </patternFill>
    </fill>
    <fill>
      <patternFill patternType="solid">
        <fgColor rgb="FFD8D8D8"/>
        <bgColor rgb="FFD8D8D8"/>
      </patternFill>
    </fill>
    <fill>
      <patternFill patternType="solid">
        <fgColor rgb="FF7F7F7F"/>
        <bgColor rgb="FF7F7F7F"/>
      </patternFill>
    </fill>
    <fill>
      <patternFill patternType="solid">
        <fgColor theme="1"/>
        <bgColor theme="1"/>
      </patternFill>
    </fill>
    <fill>
      <patternFill patternType="solid">
        <fgColor rgb="FFFEF2CB"/>
        <bgColor rgb="FFFEF2CB"/>
      </patternFill>
    </fill>
    <fill>
      <patternFill patternType="solid">
        <fgColor rgb="FFD0CECE"/>
        <bgColor rgb="FFD0CECE"/>
      </patternFill>
    </fill>
    <fill>
      <patternFill patternType="solid">
        <fgColor theme="1" tint="0.249977111117893"/>
        <bgColor indexed="64"/>
      </patternFill>
    </fill>
    <fill>
      <patternFill patternType="solid">
        <fgColor rgb="FF4472C4"/>
        <bgColor rgb="FF4472C4"/>
      </patternFill>
    </fill>
    <fill>
      <patternFill patternType="solid">
        <fgColor rgb="FFD9E1F2"/>
        <bgColor rgb="FFD9E1F2"/>
      </patternFill>
    </fill>
    <fill>
      <patternFill patternType="solid">
        <fgColor rgb="FFFFFF99"/>
        <bgColor rgb="FF000000"/>
      </patternFill>
    </fill>
    <fill>
      <patternFill patternType="solid">
        <fgColor rgb="FFFFFFFF"/>
        <bgColor rgb="FF000000"/>
      </patternFill>
    </fill>
  </fills>
  <borders count="11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ck">
        <color auto="1"/>
      </left>
      <right/>
      <top style="thick">
        <color auto="1"/>
      </top>
      <bottom/>
      <diagonal/>
    </border>
    <border>
      <left style="thin">
        <color auto="1"/>
      </left>
      <right style="thick">
        <color auto="1"/>
      </right>
      <top style="thick">
        <color auto="1"/>
      </top>
      <bottom style="thin">
        <color auto="1"/>
      </bottom>
      <diagonal/>
    </border>
    <border>
      <left style="thick">
        <color auto="1"/>
      </left>
      <right/>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n">
        <color auto="1"/>
      </bottom>
      <diagonal/>
    </border>
    <border>
      <left style="thick">
        <color auto="1"/>
      </left>
      <right/>
      <top/>
      <bottom style="thick">
        <color auto="1"/>
      </bottom>
      <diagonal/>
    </border>
    <border>
      <left style="thin">
        <color auto="1"/>
      </left>
      <right style="thick">
        <color auto="1"/>
      </right>
      <top style="thin">
        <color auto="1"/>
      </top>
      <bottom style="thick">
        <color auto="1"/>
      </bottom>
      <diagonal/>
    </border>
    <border>
      <left style="thick">
        <color auto="1"/>
      </left>
      <right/>
      <top/>
      <bottom style="thin">
        <color auto="1"/>
      </bottom>
      <diagonal/>
    </border>
    <border>
      <left style="thin">
        <color auto="1"/>
      </left>
      <right style="medium">
        <color auto="1"/>
      </right>
      <top style="thick">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thick">
        <color auto="1"/>
      </bottom>
      <diagonal/>
    </border>
    <border>
      <left style="thin">
        <color auto="1"/>
      </left>
      <right/>
      <top style="thin">
        <color auto="1"/>
      </top>
      <bottom style="thick">
        <color auto="1"/>
      </bottom>
      <diagonal/>
    </border>
    <border>
      <left style="medium">
        <color auto="1"/>
      </left>
      <right style="thin">
        <color auto="1"/>
      </right>
      <top style="thick">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thick">
        <color auto="1"/>
      </bottom>
      <diagonal/>
    </border>
    <border>
      <left/>
      <right/>
      <top style="thick">
        <color auto="1"/>
      </top>
      <bottom/>
      <diagonal/>
    </border>
    <border>
      <left/>
      <right style="thin">
        <color auto="1"/>
      </right>
      <top style="thick">
        <color auto="1"/>
      </top>
      <bottom style="thin">
        <color auto="1"/>
      </bottom>
      <diagonal/>
    </border>
    <border>
      <left/>
      <right style="thin">
        <color auto="1"/>
      </right>
      <top style="thin">
        <color auto="1"/>
      </top>
      <bottom style="thick">
        <color auto="1"/>
      </bottom>
      <diagonal/>
    </border>
    <border>
      <left/>
      <right/>
      <top/>
      <bottom style="thick">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ck">
        <color auto="1"/>
      </left>
      <right style="thick">
        <color auto="1"/>
      </right>
      <top style="thick">
        <color auto="1"/>
      </top>
      <bottom/>
      <diagonal/>
    </border>
    <border>
      <left style="thick">
        <color auto="1"/>
      </left>
      <right style="thick">
        <color auto="1"/>
      </right>
      <top/>
      <bottom style="thin">
        <color auto="1"/>
      </bottom>
      <diagonal/>
    </border>
    <border>
      <left style="thick">
        <color auto="1"/>
      </left>
      <right style="thick">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right style="thin">
        <color auto="1"/>
      </right>
      <top style="thin">
        <color auto="1"/>
      </top>
      <bottom/>
      <diagonal/>
    </border>
    <border>
      <left style="thin">
        <color indexed="64"/>
      </left>
      <right style="thin">
        <color indexed="64"/>
      </right>
      <top style="thin">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indexed="64"/>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right/>
      <top/>
      <bottom style="medium">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top/>
      <bottom style="hair">
        <color indexed="64"/>
      </bottom>
      <diagonal/>
    </border>
    <border>
      <left/>
      <right/>
      <top style="hair">
        <color indexed="64"/>
      </top>
      <bottom/>
      <diagonal/>
    </border>
    <border>
      <left/>
      <right/>
      <top/>
      <bottom style="dotted">
        <color indexed="64"/>
      </bottom>
      <diagonal/>
    </border>
    <border>
      <left/>
      <right/>
      <top style="dotted">
        <color indexed="64"/>
      </top>
      <bottom style="dotted">
        <color indexed="64"/>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style="thin">
        <color rgb="FF000000"/>
      </bottom>
      <diagonal/>
    </border>
    <border>
      <left style="thin">
        <color rgb="FF000000"/>
      </left>
      <right/>
      <top/>
      <bottom/>
      <diagonal/>
    </border>
    <border>
      <left style="medium">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rgb="FF8EA9DB"/>
      </left>
      <right/>
      <top style="thin">
        <color rgb="FF8EA9DB"/>
      </top>
      <bottom/>
      <diagonal/>
    </border>
    <border>
      <left/>
      <right/>
      <top style="thin">
        <color rgb="FF8EA9DB"/>
      </top>
      <bottom/>
      <diagonal/>
    </border>
    <border>
      <left style="thin">
        <color rgb="FF8EA9DB"/>
      </left>
      <right/>
      <top/>
      <bottom/>
      <diagonal/>
    </border>
    <border>
      <left style="medium">
        <color indexed="64"/>
      </left>
      <right/>
      <top/>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hair">
        <color indexed="64"/>
      </left>
      <right style="thin">
        <color indexed="64"/>
      </right>
      <top/>
      <bottom style="thin">
        <color indexed="64"/>
      </bottom>
      <diagonal/>
    </border>
    <border>
      <left style="dotted">
        <color indexed="64"/>
      </left>
      <right style="medium">
        <color indexed="64"/>
      </right>
      <top style="dotted">
        <color indexed="64"/>
      </top>
      <bottom style="dotted">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dotted">
        <color indexed="64"/>
      </bottom>
      <diagonal/>
    </border>
    <border>
      <left style="hair">
        <color indexed="64"/>
      </left>
      <right style="thin">
        <color indexed="64"/>
      </right>
      <top/>
      <bottom style="hair">
        <color indexed="64"/>
      </bottom>
      <diagonal/>
    </border>
    <border>
      <left/>
      <right style="medium">
        <color auto="1"/>
      </right>
      <top style="thin">
        <color auto="1"/>
      </top>
      <bottom style="medium">
        <color auto="1"/>
      </bottom>
      <diagonal/>
    </border>
  </borders>
  <cellStyleXfs count="19">
    <xf numFmtId="0" fontId="0" fillId="0" borderId="0"/>
    <xf numFmtId="44" fontId="20" fillId="0" borderId="0" applyFont="0" applyFill="0" applyBorder="0" applyAlignment="0" applyProtection="0"/>
    <xf numFmtId="9" fontId="20" fillId="0" borderId="0" applyFont="0" applyFill="0" applyBorder="0" applyAlignment="0" applyProtection="0"/>
    <xf numFmtId="0" fontId="32" fillId="0" borderId="0"/>
    <xf numFmtId="0" fontId="32" fillId="0" borderId="0"/>
    <xf numFmtId="0" fontId="6" fillId="0" borderId="0"/>
    <xf numFmtId="0" fontId="32" fillId="0" borderId="0"/>
    <xf numFmtId="0" fontId="20" fillId="0" borderId="0"/>
    <xf numFmtId="0" fontId="32" fillId="0" borderId="0"/>
    <xf numFmtId="0" fontId="44"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74" fillId="0" borderId="0" applyNumberFormat="0" applyFill="0" applyBorder="0" applyAlignment="0" applyProtection="0"/>
    <xf numFmtId="0" fontId="93" fillId="0" borderId="0"/>
    <xf numFmtId="171" fontId="20" fillId="0" borderId="0" applyFont="0" applyFill="0" applyBorder="0" applyAlignment="0" applyProtection="0"/>
    <xf numFmtId="9" fontId="32" fillId="0" borderId="0" applyFont="0" applyFill="0" applyBorder="0" applyAlignment="0" applyProtection="0"/>
  </cellStyleXfs>
  <cellXfs count="1537">
    <xf numFmtId="0" fontId="0" fillId="0" borderId="0" xfId="0"/>
    <xf numFmtId="0" fontId="3" fillId="0" borderId="0" xfId="0" applyFont="1"/>
    <xf numFmtId="0" fontId="2" fillId="0" borderId="1" xfId="0" applyFont="1" applyBorder="1"/>
    <xf numFmtId="0" fontId="2" fillId="0" borderId="8" xfId="0" applyFont="1" applyBorder="1"/>
    <xf numFmtId="0" fontId="2" fillId="0" borderId="0" xfId="0" applyFont="1" applyAlignment="1">
      <alignment horizontal="right"/>
    </xf>
    <xf numFmtId="0" fontId="2" fillId="0" borderId="11" xfId="0" applyFont="1" applyBorder="1"/>
    <xf numFmtId="0" fontId="2" fillId="0" borderId="12" xfId="0" applyFont="1" applyBorder="1" applyAlignment="1">
      <alignment horizontal="center" wrapText="1"/>
    </xf>
    <xf numFmtId="0" fontId="2" fillId="0" borderId="11" xfId="0" applyFont="1" applyBorder="1" applyAlignment="1">
      <alignment horizontal="right"/>
    </xf>
    <xf numFmtId="0" fontId="3" fillId="0" borderId="12" xfId="0" applyFont="1" applyBorder="1"/>
    <xf numFmtId="0" fontId="2" fillId="0" borderId="15" xfId="0" applyFont="1" applyBorder="1" applyAlignment="1">
      <alignment horizontal="right"/>
    </xf>
    <xf numFmtId="0" fontId="3" fillId="0" borderId="16" xfId="0" applyFont="1" applyBorder="1"/>
    <xf numFmtId="0" fontId="3" fillId="3" borderId="12" xfId="0" applyFont="1" applyFill="1" applyBorder="1"/>
    <xf numFmtId="0" fontId="2" fillId="0" borderId="23" xfId="0" applyFont="1" applyBorder="1" applyAlignment="1">
      <alignment horizontal="center" wrapText="1"/>
    </xf>
    <xf numFmtId="0" fontId="3" fillId="0" borderId="23" xfId="0" applyFont="1" applyBorder="1" applyAlignment="1">
      <alignment horizontal="center"/>
    </xf>
    <xf numFmtId="0" fontId="2" fillId="0" borderId="7" xfId="0" applyFont="1" applyBorder="1" applyAlignment="1">
      <alignment vertical="top"/>
    </xf>
    <xf numFmtId="0" fontId="2" fillId="0" borderId="4" xfId="0" applyFont="1" applyBorder="1" applyAlignment="1">
      <alignment vertical="top"/>
    </xf>
    <xf numFmtId="0" fontId="2" fillId="0" borderId="5" xfId="0" applyFont="1" applyBorder="1" applyAlignment="1">
      <alignment vertical="top"/>
    </xf>
    <xf numFmtId="0" fontId="2" fillId="0" borderId="19" xfId="0" applyFont="1" applyBorder="1" applyAlignment="1">
      <alignment horizontal="center"/>
    </xf>
    <xf numFmtId="0" fontId="2" fillId="0" borderId="19" xfId="0" applyFont="1" applyBorder="1"/>
    <xf numFmtId="0" fontId="3" fillId="3" borderId="19" xfId="0" applyFont="1" applyFill="1" applyBorder="1"/>
    <xf numFmtId="0" fontId="3" fillId="0" borderId="24" xfId="0" applyFont="1" applyBorder="1" applyAlignment="1">
      <alignment horizontal="center"/>
    </xf>
    <xf numFmtId="0" fontId="3" fillId="3" borderId="20" xfId="0" applyFont="1" applyFill="1" applyBorder="1"/>
    <xf numFmtId="0" fontId="2" fillId="0" borderId="3" xfId="0" applyFont="1" applyBorder="1" applyAlignment="1">
      <alignment horizontal="center" wrapText="1"/>
    </xf>
    <xf numFmtId="0" fontId="3" fillId="0" borderId="3" xfId="0" applyFont="1" applyBorder="1" applyAlignment="1">
      <alignment horizontal="center"/>
    </xf>
    <xf numFmtId="0" fontId="3" fillId="0" borderId="3" xfId="0" applyFont="1" applyBorder="1"/>
    <xf numFmtId="0" fontId="3" fillId="0" borderId="27" xfId="0" applyFont="1" applyBorder="1"/>
    <xf numFmtId="0" fontId="5" fillId="0" borderId="0" xfId="0" applyFont="1" applyAlignment="1">
      <alignment horizontal="center" vertical="center"/>
    </xf>
    <xf numFmtId="0" fontId="7" fillId="0" borderId="0" xfId="0" applyFont="1" applyAlignment="1">
      <alignment horizontal="center" vertical="center"/>
    </xf>
    <xf numFmtId="49" fontId="4" fillId="0" borderId="0" xfId="0" applyNumberFormat="1" applyFont="1" applyAlignment="1">
      <alignment horizontal="right" vertical="top" wrapText="1"/>
    </xf>
    <xf numFmtId="0" fontId="2" fillId="0" borderId="1" xfId="0" applyFont="1" applyBorder="1" applyAlignment="1">
      <alignment wrapText="1"/>
    </xf>
    <xf numFmtId="0" fontId="2" fillId="0" borderId="29" xfId="0" applyFont="1" applyBorder="1" applyAlignment="1">
      <alignment vertical="top"/>
    </xf>
    <xf numFmtId="0" fontId="2" fillId="0" borderId="29" xfId="0" applyFont="1" applyBorder="1"/>
    <xf numFmtId="0" fontId="2" fillId="0" borderId="29" xfId="0" applyFont="1" applyBorder="1" applyAlignment="1">
      <alignment wrapText="1"/>
    </xf>
    <xf numFmtId="0" fontId="2" fillId="2" borderId="29" xfId="0" applyFont="1" applyFill="1" applyBorder="1"/>
    <xf numFmtId="0" fontId="2" fillId="2" borderId="29" xfId="0" applyFont="1" applyFill="1" applyBorder="1" applyAlignment="1">
      <alignment horizontal="center"/>
    </xf>
    <xf numFmtId="0" fontId="2" fillId="2" borderId="29" xfId="0" applyFont="1" applyFill="1" applyBorder="1" applyAlignment="1">
      <alignment horizontal="center" wrapText="1"/>
    </xf>
    <xf numFmtId="0" fontId="2" fillId="2" borderId="23" xfId="0" applyFont="1" applyFill="1" applyBorder="1" applyAlignment="1">
      <alignment horizontal="center" wrapText="1"/>
    </xf>
    <xf numFmtId="0" fontId="2" fillId="2" borderId="19" xfId="0" applyFont="1" applyFill="1" applyBorder="1" applyAlignment="1">
      <alignment horizontal="center" wrapText="1"/>
    </xf>
    <xf numFmtId="0" fontId="2" fillId="0" borderId="23" xfId="0" applyFont="1" applyBorder="1"/>
    <xf numFmtId="0" fontId="2" fillId="0" borderId="23" xfId="0" applyFont="1" applyBorder="1" applyAlignment="1">
      <alignment horizontal="right"/>
    </xf>
    <xf numFmtId="0" fontId="3" fillId="0" borderId="0" xfId="0" applyFont="1" applyAlignment="1">
      <alignment vertical="top"/>
    </xf>
    <xf numFmtId="0" fontId="15" fillId="0" borderId="0" xfId="0" applyFont="1" applyAlignment="1">
      <alignment horizontal="left" vertical="center" wrapText="1"/>
    </xf>
    <xf numFmtId="0" fontId="2" fillId="0" borderId="0" xfId="0" applyFont="1" applyAlignment="1">
      <alignment horizontal="right" vertical="top"/>
    </xf>
    <xf numFmtId="49" fontId="4" fillId="4" borderId="0" xfId="0" applyNumberFormat="1" applyFont="1" applyFill="1" applyAlignment="1">
      <alignment horizontal="right" vertical="top" wrapText="1"/>
    </xf>
    <xf numFmtId="0" fontId="3" fillId="0" borderId="12" xfId="0" applyFont="1" applyBorder="1" applyAlignment="1">
      <alignment horizontal="center"/>
    </xf>
    <xf numFmtId="0" fontId="1" fillId="2" borderId="28" xfId="0" applyFont="1" applyFill="1" applyBorder="1"/>
    <xf numFmtId="0" fontId="0" fillId="2" borderId="0" xfId="0" applyFill="1"/>
    <xf numFmtId="0" fontId="8" fillId="0" borderId="0" xfId="0" applyFont="1" applyAlignment="1">
      <alignment horizontal="left" vertical="top" wrapText="1"/>
    </xf>
    <xf numFmtId="0" fontId="4" fillId="0" borderId="0" xfId="0" applyFont="1" applyAlignment="1">
      <alignment horizontal="center" vertical="top" wrapText="1"/>
    </xf>
    <xf numFmtId="0" fontId="9" fillId="0" borderId="0" xfId="0" applyFont="1" applyAlignment="1">
      <alignment horizontal="left" vertical="top" wrapText="1"/>
    </xf>
    <xf numFmtId="0" fontId="15" fillId="0" borderId="0" xfId="0" applyFont="1" applyAlignment="1">
      <alignment horizontal="left" vertical="top" wrapText="1"/>
    </xf>
    <xf numFmtId="0" fontId="13" fillId="2" borderId="11" xfId="0" applyFont="1" applyFill="1" applyBorder="1"/>
    <xf numFmtId="0" fontId="2" fillId="0" borderId="21" xfId="0" applyFont="1" applyBorder="1" applyAlignment="1">
      <alignment wrapText="1"/>
    </xf>
    <xf numFmtId="6" fontId="2" fillId="3" borderId="19" xfId="0" applyNumberFormat="1" applyFont="1" applyFill="1" applyBorder="1"/>
    <xf numFmtId="9" fontId="3" fillId="3" borderId="12" xfId="0" applyNumberFormat="1" applyFont="1" applyFill="1" applyBorder="1"/>
    <xf numFmtId="6" fontId="3" fillId="3" borderId="12" xfId="0" applyNumberFormat="1" applyFont="1" applyFill="1" applyBorder="1"/>
    <xf numFmtId="0" fontId="2" fillId="0" borderId="29" xfId="0" applyFont="1" applyBorder="1" applyAlignment="1">
      <alignment horizontal="left" vertical="top"/>
    </xf>
    <xf numFmtId="0" fontId="2" fillId="0" borderId="29" xfId="0" applyFont="1" applyBorder="1" applyAlignment="1">
      <alignment horizontal="center" vertical="top"/>
    </xf>
    <xf numFmtId="4" fontId="2" fillId="0" borderId="29" xfId="0" applyNumberFormat="1" applyFont="1" applyBorder="1" applyAlignment="1">
      <alignment horizontal="center"/>
    </xf>
    <xf numFmtId="0" fontId="0" fillId="0" borderId="29" xfId="0" applyBorder="1"/>
    <xf numFmtId="0" fontId="2" fillId="0" borderId="29" xfId="0" applyFont="1" applyBorder="1" applyAlignment="1">
      <alignment horizontal="center"/>
    </xf>
    <xf numFmtId="0" fontId="0" fillId="0" borderId="3" xfId="0" applyBorder="1"/>
    <xf numFmtId="4" fontId="2" fillId="0" borderId="19" xfId="0" applyNumberFormat="1" applyFont="1" applyBorder="1"/>
    <xf numFmtId="0" fontId="2" fillId="0" borderId="29" xfId="0" applyFont="1" applyBorder="1" applyAlignment="1">
      <alignment horizontal="center" vertical="top" wrapText="1"/>
    </xf>
    <xf numFmtId="0" fontId="21" fillId="0" borderId="0" xfId="0" applyFont="1"/>
    <xf numFmtId="0" fontId="21" fillId="0" borderId="0" xfId="0" applyFont="1" applyAlignment="1">
      <alignment horizontal="center"/>
    </xf>
    <xf numFmtId="164" fontId="22" fillId="0" borderId="3" xfId="0" applyNumberFormat="1" applyFont="1" applyBorder="1" applyAlignment="1">
      <alignment horizontal="center"/>
    </xf>
    <xf numFmtId="0" fontId="22" fillId="0" borderId="1" xfId="0" applyFont="1" applyBorder="1" applyAlignment="1">
      <alignment horizontal="center"/>
    </xf>
    <xf numFmtId="0" fontId="23" fillId="0" borderId="0" xfId="0" applyFont="1" applyAlignment="1">
      <alignment horizontal="center"/>
    </xf>
    <xf numFmtId="0" fontId="21" fillId="0" borderId="29" xfId="0" applyFont="1" applyBorder="1" applyProtection="1">
      <protection locked="0"/>
    </xf>
    <xf numFmtId="0" fontId="21" fillId="0" borderId="29" xfId="0" applyFont="1" applyBorder="1" applyAlignment="1" applyProtection="1">
      <alignment horizontal="center"/>
      <protection locked="0"/>
    </xf>
    <xf numFmtId="0" fontId="22" fillId="0" borderId="6" xfId="0" applyFont="1" applyBorder="1" applyAlignment="1">
      <alignment horizontal="center" vertical="top" wrapText="1"/>
    </xf>
    <xf numFmtId="0" fontId="21" fillId="0" borderId="0" xfId="0" applyFont="1" applyAlignment="1" applyProtection="1">
      <alignment horizontal="center"/>
      <protection locked="0"/>
    </xf>
    <xf numFmtId="164" fontId="21" fillId="0" borderId="0" xfId="1" applyNumberFormat="1" applyFont="1" applyFill="1" applyBorder="1" applyAlignment="1" applyProtection="1">
      <alignment horizontal="center" vertical="center" wrapText="1"/>
    </xf>
    <xf numFmtId="164" fontId="24" fillId="0" borderId="0" xfId="0" applyNumberFormat="1" applyFont="1" applyAlignment="1" applyProtection="1">
      <alignment horizontal="center" vertical="center" wrapText="1"/>
      <protection locked="0"/>
    </xf>
    <xf numFmtId="1" fontId="24" fillId="0" borderId="0" xfId="0" applyNumberFormat="1" applyFont="1" applyAlignment="1">
      <alignment horizontal="center" vertical="center" wrapText="1"/>
    </xf>
    <xf numFmtId="0" fontId="21" fillId="0" borderId="0" xfId="0" applyFont="1" applyAlignment="1" applyProtection="1">
      <alignment horizontal="center" vertical="center" wrapText="1"/>
      <protection locked="0"/>
    </xf>
    <xf numFmtId="164" fontId="21" fillId="0" borderId="29" xfId="1" applyNumberFormat="1" applyFont="1" applyFill="1" applyBorder="1" applyAlignment="1" applyProtection="1">
      <alignment horizontal="center" vertical="center" wrapText="1"/>
    </xf>
    <xf numFmtId="164" fontId="24" fillId="0" borderId="29" xfId="0" applyNumberFormat="1" applyFont="1" applyBorder="1" applyAlignment="1" applyProtection="1">
      <alignment horizontal="center" vertical="center" wrapText="1"/>
      <protection locked="0"/>
    </xf>
    <xf numFmtId="1" fontId="24" fillId="0" borderId="29" xfId="0" applyNumberFormat="1" applyFont="1" applyBorder="1" applyAlignment="1">
      <alignment horizontal="center" vertical="center" wrapText="1"/>
    </xf>
    <xf numFmtId="0" fontId="21" fillId="0" borderId="29" xfId="0" applyFont="1" applyBorder="1" applyAlignment="1">
      <alignment horizontal="center"/>
    </xf>
    <xf numFmtId="0" fontId="21" fillId="0" borderId="29" xfId="0" applyFont="1" applyBorder="1" applyAlignment="1" applyProtection="1">
      <alignment horizontal="center" vertical="center" wrapText="1"/>
      <protection locked="0"/>
    </xf>
    <xf numFmtId="0" fontId="22" fillId="0" borderId="0" xfId="0" applyFont="1" applyAlignment="1">
      <alignment horizontal="center"/>
    </xf>
    <xf numFmtId="1" fontId="24" fillId="0" borderId="0" xfId="0" applyNumberFormat="1" applyFont="1" applyAlignment="1">
      <alignment horizontal="center" vertical="top" wrapText="1"/>
    </xf>
    <xf numFmtId="0" fontId="23" fillId="0" borderId="0" xfId="0" applyFont="1" applyAlignment="1" applyProtection="1">
      <alignment horizontal="center"/>
      <protection locked="0"/>
    </xf>
    <xf numFmtId="165" fontId="21" fillId="0" borderId="0" xfId="2" applyNumberFormat="1" applyFont="1"/>
    <xf numFmtId="166" fontId="21" fillId="0" borderId="0" xfId="1" applyNumberFormat="1" applyFont="1"/>
    <xf numFmtId="167" fontId="21" fillId="0" borderId="0" xfId="0" applyNumberFormat="1" applyFont="1"/>
    <xf numFmtId="164" fontId="25" fillId="0" borderId="29" xfId="1" applyNumberFormat="1" applyFont="1" applyFill="1" applyBorder="1" applyAlignment="1" applyProtection="1">
      <alignment horizontal="center"/>
    </xf>
    <xf numFmtId="167" fontId="25" fillId="0" borderId="29" xfId="0" applyNumberFormat="1" applyFont="1" applyBorder="1" applyAlignment="1">
      <alignment horizontal="center"/>
    </xf>
    <xf numFmtId="0" fontId="24" fillId="0" borderId="29" xfId="0" applyFont="1" applyBorder="1" applyAlignment="1">
      <alignment horizontal="center" vertical="top" wrapText="1"/>
    </xf>
    <xf numFmtId="164" fontId="21" fillId="0" borderId="0" xfId="0" applyNumberFormat="1" applyFont="1" applyAlignment="1">
      <alignment horizontal="center"/>
    </xf>
    <xf numFmtId="0" fontId="26" fillId="0" borderId="0" xfId="0" applyFont="1" applyAlignment="1">
      <alignment horizontal="center" vertical="top" wrapText="1"/>
    </xf>
    <xf numFmtId="0" fontId="24" fillId="0" borderId="0" xfId="0" applyFont="1" applyAlignment="1">
      <alignment horizontal="center" vertical="top" wrapText="1"/>
    </xf>
    <xf numFmtId="164" fontId="21" fillId="0" borderId="0" xfId="0" applyNumberFormat="1" applyFont="1"/>
    <xf numFmtId="0" fontId="21" fillId="0" borderId="29" xfId="0" applyFont="1" applyBorder="1" applyAlignment="1">
      <alignment horizontal="center" vertical="top" wrapText="1"/>
    </xf>
    <xf numFmtId="0" fontId="21" fillId="0" borderId="29" xfId="0" applyFont="1" applyBorder="1" applyAlignment="1">
      <alignment horizontal="center" wrapText="1"/>
    </xf>
    <xf numFmtId="0" fontId="24" fillId="0" borderId="29" xfId="0" applyFont="1" applyBorder="1" applyAlignment="1">
      <alignment horizontal="center" vertical="center" wrapText="1"/>
    </xf>
    <xf numFmtId="2" fontId="27" fillId="0" borderId="29" xfId="0" applyNumberFormat="1" applyFont="1" applyBorder="1" applyAlignment="1">
      <alignment horizontal="center"/>
    </xf>
    <xf numFmtId="0" fontId="21" fillId="0" borderId="29" xfId="0" applyFont="1" applyBorder="1" applyAlignment="1">
      <alignment horizontal="center" vertical="center" wrapText="1"/>
    </xf>
    <xf numFmtId="0" fontId="21" fillId="0" borderId="37" xfId="0" applyFont="1" applyBorder="1" applyAlignment="1" applyProtection="1">
      <alignment horizontal="center"/>
      <protection locked="0"/>
    </xf>
    <xf numFmtId="0" fontId="28" fillId="0" borderId="0" xfId="0" applyFont="1"/>
    <xf numFmtId="0" fontId="21" fillId="0" borderId="29" xfId="0" applyFont="1" applyBorder="1" applyAlignment="1" applyProtection="1">
      <alignment horizontal="center" vertical="center"/>
      <protection locked="0"/>
    </xf>
    <xf numFmtId="0" fontId="24" fillId="0" borderId="29" xfId="0" applyFont="1" applyBorder="1" applyAlignment="1">
      <alignment horizontal="center" vertical="center"/>
    </xf>
    <xf numFmtId="0" fontId="24" fillId="0" borderId="29" xfId="0" applyFont="1" applyBorder="1" applyAlignment="1">
      <alignment horizontal="center"/>
    </xf>
    <xf numFmtId="0" fontId="24" fillId="6" borderId="29" xfId="0" applyFont="1" applyFill="1" applyBorder="1" applyAlignment="1">
      <alignment horizontal="center" vertical="top" wrapText="1"/>
    </xf>
    <xf numFmtId="0" fontId="24" fillId="6" borderId="29" xfId="0" applyFont="1" applyFill="1" applyBorder="1" applyAlignment="1">
      <alignment horizontal="center" vertical="center" wrapText="1"/>
    </xf>
    <xf numFmtId="164" fontId="21" fillId="0" borderId="0" xfId="1" applyNumberFormat="1" applyFont="1" applyFill="1" applyBorder="1" applyAlignment="1" applyProtection="1">
      <alignment horizontal="center"/>
    </xf>
    <xf numFmtId="0" fontId="24" fillId="0" borderId="37" xfId="0" applyFont="1" applyBorder="1" applyAlignment="1">
      <alignment horizontal="center" vertical="top" wrapText="1"/>
    </xf>
    <xf numFmtId="0" fontId="29" fillId="0" borderId="29" xfId="0" applyFont="1" applyBorder="1" applyAlignment="1">
      <alignment horizontal="center" wrapText="1"/>
    </xf>
    <xf numFmtId="0" fontId="29" fillId="6" borderId="29" xfId="0" applyFont="1" applyFill="1" applyBorder="1" applyAlignment="1">
      <alignment horizontal="center" vertical="top" wrapText="1"/>
    </xf>
    <xf numFmtId="0" fontId="21" fillId="0" borderId="1" xfId="0" applyFont="1" applyBorder="1" applyAlignment="1" applyProtection="1">
      <alignment horizontal="center"/>
      <protection locked="0"/>
    </xf>
    <xf numFmtId="0" fontId="24" fillId="0" borderId="29" xfId="0" applyFont="1" applyBorder="1" applyAlignment="1">
      <alignment horizontal="center" vertical="top"/>
    </xf>
    <xf numFmtId="0" fontId="21" fillId="6" borderId="29" xfId="0" applyFont="1" applyFill="1" applyBorder="1" applyAlignment="1">
      <alignment horizontal="center"/>
    </xf>
    <xf numFmtId="0" fontId="21" fillId="0" borderId="29" xfId="0" applyFont="1" applyBorder="1" applyAlignment="1">
      <alignment horizontal="center" vertical="center"/>
    </xf>
    <xf numFmtId="0" fontId="21" fillId="6" borderId="29" xfId="0" applyFont="1" applyFill="1" applyBorder="1" applyAlignment="1">
      <alignment horizontal="center" vertical="center"/>
    </xf>
    <xf numFmtId="0" fontId="24" fillId="0" borderId="37" xfId="0" applyFont="1" applyBorder="1" applyAlignment="1">
      <alignment horizontal="center" vertical="center" wrapText="1"/>
    </xf>
    <xf numFmtId="0" fontId="21" fillId="0" borderId="37" xfId="0" applyFont="1" applyBorder="1" applyAlignment="1" applyProtection="1">
      <alignment horizontal="center" vertical="center"/>
      <protection locked="0"/>
    </xf>
    <xf numFmtId="0" fontId="24" fillId="0" borderId="0" xfId="0" applyFont="1" applyAlignment="1">
      <alignment horizontal="center" vertical="center" wrapText="1"/>
    </xf>
    <xf numFmtId="0" fontId="26" fillId="0" borderId="0" xfId="0" applyFont="1" applyAlignment="1">
      <alignment horizontal="center"/>
    </xf>
    <xf numFmtId="164" fontId="25" fillId="3" borderId="29" xfId="1" applyNumberFormat="1" applyFont="1" applyFill="1" applyBorder="1" applyAlignment="1" applyProtection="1">
      <alignment horizontal="center"/>
    </xf>
    <xf numFmtId="167" fontId="25" fillId="3" borderId="29" xfId="0" applyNumberFormat="1" applyFont="1" applyFill="1" applyBorder="1" applyAlignment="1">
      <alignment horizontal="center"/>
    </xf>
    <xf numFmtId="0" fontId="24" fillId="3" borderId="29" xfId="0" applyFont="1" applyFill="1" applyBorder="1" applyAlignment="1">
      <alignment horizontal="center" vertical="center"/>
    </xf>
    <xf numFmtId="0" fontId="21" fillId="3" borderId="29" xfId="0" applyFont="1" applyFill="1" applyBorder="1" applyAlignment="1" applyProtection="1">
      <alignment horizontal="center" vertical="center"/>
      <protection locked="0"/>
    </xf>
    <xf numFmtId="0" fontId="24" fillId="3" borderId="29" xfId="0" applyFont="1" applyFill="1" applyBorder="1" applyAlignment="1">
      <alignment horizontal="center" vertical="top" wrapText="1"/>
    </xf>
    <xf numFmtId="0" fontId="21" fillId="3" borderId="29" xfId="0" applyFont="1" applyFill="1" applyBorder="1" applyAlignment="1" applyProtection="1">
      <alignment horizontal="center"/>
      <protection locked="0"/>
    </xf>
    <xf numFmtId="0" fontId="31" fillId="0" borderId="0" xfId="0" applyFont="1" applyAlignment="1">
      <alignment horizontal="center"/>
    </xf>
    <xf numFmtId="167" fontId="21" fillId="0" borderId="0" xfId="0" applyNumberFormat="1" applyFont="1" applyAlignment="1">
      <alignment horizontal="center"/>
    </xf>
    <xf numFmtId="0" fontId="32" fillId="0" borderId="0" xfId="3"/>
    <xf numFmtId="0" fontId="32" fillId="0" borderId="0" xfId="4"/>
    <xf numFmtId="0" fontId="32" fillId="0" borderId="0" xfId="0" applyFont="1"/>
    <xf numFmtId="0" fontId="6" fillId="0" borderId="0" xfId="5"/>
    <xf numFmtId="0" fontId="32" fillId="0" borderId="0" xfId="6"/>
    <xf numFmtId="0" fontId="32" fillId="0" borderId="0" xfId="0" applyFont="1" applyAlignment="1">
      <alignment horizontal="left"/>
    </xf>
    <xf numFmtId="164" fontId="33" fillId="0" borderId="0" xfId="1" applyNumberFormat="1" applyFont="1" applyFill="1" applyBorder="1" applyAlignment="1" applyProtection="1">
      <alignment horizontal="center"/>
    </xf>
    <xf numFmtId="164" fontId="33" fillId="0" borderId="0" xfId="0" applyNumberFormat="1" applyFont="1" applyAlignment="1">
      <alignment horizontal="center"/>
    </xf>
    <xf numFmtId="168" fontId="33" fillId="0" borderId="0" xfId="0" applyNumberFormat="1" applyFont="1" applyAlignment="1">
      <alignment horizontal="center"/>
    </xf>
    <xf numFmtId="0" fontId="34" fillId="0" borderId="0" xfId="0" applyFont="1" applyAlignment="1" applyProtection="1">
      <alignment horizontal="center"/>
      <protection locked="0"/>
    </xf>
    <xf numFmtId="0" fontId="33" fillId="0" borderId="0" xfId="0" applyFont="1" applyAlignment="1">
      <alignment horizontal="center" vertical="center"/>
    </xf>
    <xf numFmtId="168" fontId="33" fillId="0" borderId="0" xfId="0" applyNumberFormat="1" applyFont="1" applyAlignment="1">
      <alignment horizontal="center" vertical="center"/>
    </xf>
    <xf numFmtId="0" fontId="33" fillId="0" borderId="0" xfId="0" applyFont="1" applyAlignment="1" applyProtection="1">
      <alignment horizontal="center"/>
      <protection locked="0"/>
    </xf>
    <xf numFmtId="164" fontId="6" fillId="0" borderId="29" xfId="0" applyNumberFormat="1" applyFont="1" applyBorder="1" applyAlignment="1">
      <alignment horizontal="center"/>
    </xf>
    <xf numFmtId="0" fontId="6" fillId="0" borderId="29" xfId="0" applyFont="1" applyBorder="1" applyAlignment="1">
      <alignment horizontal="center" vertical="center"/>
    </xf>
    <xf numFmtId="168" fontId="6" fillId="0" borderId="29" xfId="0" applyNumberFormat="1" applyFont="1" applyBorder="1" applyAlignment="1">
      <alignment horizontal="center" vertical="center"/>
    </xf>
    <xf numFmtId="0" fontId="6" fillId="0" borderId="29" xfId="0" applyFont="1" applyBorder="1" applyAlignment="1" applyProtection="1">
      <alignment horizontal="center"/>
      <protection locked="0"/>
    </xf>
    <xf numFmtId="0" fontId="6" fillId="0" borderId="29" xfId="0" applyFont="1" applyBorder="1" applyAlignment="1">
      <alignment horizontal="center" vertical="center" wrapText="1"/>
    </xf>
    <xf numFmtId="167" fontId="28" fillId="0" borderId="0" xfId="0" applyNumberFormat="1" applyFont="1" applyAlignment="1">
      <alignment horizontal="center"/>
    </xf>
    <xf numFmtId="0" fontId="35" fillId="0" borderId="0" xfId="0" applyFont="1" applyAlignment="1">
      <alignment horizontal="center"/>
    </xf>
    <xf numFmtId="0" fontId="35" fillId="0" borderId="0" xfId="0" applyFont="1"/>
    <xf numFmtId="0" fontId="7" fillId="0" borderId="0" xfId="0" applyFont="1" applyAlignment="1">
      <alignment horizontal="center"/>
    </xf>
    <xf numFmtId="164" fontId="28" fillId="0" borderId="0" xfId="1" applyNumberFormat="1" applyFont="1" applyFill="1" applyBorder="1" applyAlignment="1" applyProtection="1">
      <alignment horizontal="center" vertical="center"/>
    </xf>
    <xf numFmtId="167" fontId="28" fillId="0" borderId="0" xfId="0" applyNumberFormat="1" applyFont="1" applyAlignment="1">
      <alignment horizontal="center" vertical="center"/>
    </xf>
    <xf numFmtId="0" fontId="35"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pplyProtection="1">
      <alignment horizontal="center" vertical="center"/>
      <protection locked="0"/>
    </xf>
    <xf numFmtId="167" fontId="21" fillId="0" borderId="0" xfId="0" applyNumberFormat="1" applyFont="1" applyAlignment="1">
      <alignment horizontal="center" vertical="center"/>
    </xf>
    <xf numFmtId="0" fontId="32" fillId="3" borderId="36" xfId="0" applyFont="1" applyFill="1" applyBorder="1" applyAlignment="1">
      <alignment horizontal="center" wrapText="1"/>
    </xf>
    <xf numFmtId="0" fontId="22" fillId="0" borderId="0" xfId="0" applyFont="1" applyAlignment="1">
      <alignment horizontal="left"/>
    </xf>
    <xf numFmtId="0" fontId="21" fillId="0" borderId="8" xfId="0" applyFont="1" applyBorder="1" applyAlignment="1">
      <alignment horizontal="center"/>
    </xf>
    <xf numFmtId="164" fontId="21" fillId="3" borderId="3" xfId="1" applyNumberFormat="1" applyFont="1" applyFill="1" applyBorder="1" applyAlignment="1" applyProtection="1">
      <alignment horizontal="center" vertical="center"/>
    </xf>
    <xf numFmtId="167" fontId="21" fillId="3" borderId="3" xfId="0" applyNumberFormat="1" applyFont="1" applyFill="1" applyBorder="1" applyAlignment="1">
      <alignment horizontal="center" vertical="center"/>
    </xf>
    <xf numFmtId="0" fontId="22" fillId="3" borderId="40" xfId="0" applyFont="1" applyFill="1" applyBorder="1" applyAlignment="1">
      <alignment horizontal="center" vertical="center"/>
    </xf>
    <xf numFmtId="0" fontId="25" fillId="3" borderId="29" xfId="0" applyFont="1" applyFill="1" applyBorder="1" applyAlignment="1">
      <alignment horizontal="center"/>
    </xf>
    <xf numFmtId="0" fontId="25" fillId="0" borderId="0" xfId="0" applyFont="1"/>
    <xf numFmtId="167" fontId="25" fillId="0" borderId="0" xfId="0" applyNumberFormat="1" applyFont="1" applyAlignment="1">
      <alignment horizontal="center"/>
    </xf>
    <xf numFmtId="0" fontId="6" fillId="0" borderId="0" xfId="0" applyFont="1" applyAlignment="1">
      <alignment horizontal="center" vertical="center" wrapText="1"/>
    </xf>
    <xf numFmtId="0" fontId="12" fillId="0" borderId="29" xfId="0" applyFont="1" applyBorder="1" applyAlignment="1">
      <alignment horizontal="center"/>
    </xf>
    <xf numFmtId="0" fontId="25" fillId="0" borderId="29" xfId="0" applyFont="1" applyBorder="1" applyAlignment="1">
      <alignment horizontal="center"/>
    </xf>
    <xf numFmtId="0" fontId="25" fillId="0" borderId="29" xfId="0" applyFont="1" applyBorder="1" applyAlignment="1" applyProtection="1">
      <alignment horizontal="center"/>
      <protection locked="0"/>
    </xf>
    <xf numFmtId="0" fontId="25" fillId="0" borderId="0" xfId="0" applyFont="1" applyAlignment="1">
      <alignment horizontal="center"/>
    </xf>
    <xf numFmtId="0" fontId="6" fillId="0" borderId="2" xfId="0" applyFont="1" applyBorder="1" applyAlignment="1">
      <alignment horizontal="center" wrapText="1"/>
    </xf>
    <xf numFmtId="0" fontId="25" fillId="0" borderId="6" xfId="0" applyFont="1" applyBorder="1" applyAlignment="1">
      <alignment horizontal="center"/>
    </xf>
    <xf numFmtId="0" fontId="6" fillId="0" borderId="37" xfId="0" applyFont="1" applyBorder="1" applyAlignment="1">
      <alignment horizontal="center" wrapText="1"/>
    </xf>
    <xf numFmtId="0" fontId="21" fillId="0" borderId="0" xfId="0" applyFont="1" applyAlignment="1">
      <alignment vertical="center" wrapText="1"/>
    </xf>
    <xf numFmtId="0" fontId="22" fillId="0" borderId="41" xfId="0" applyFont="1" applyBorder="1" applyAlignment="1">
      <alignment vertical="center" wrapText="1"/>
    </xf>
    <xf numFmtId="0" fontId="22" fillId="0" borderId="42" xfId="0" applyFont="1" applyBorder="1" applyAlignment="1">
      <alignment horizontal="center" vertical="center" wrapText="1"/>
    </xf>
    <xf numFmtId="1" fontId="22" fillId="0" borderId="43" xfId="0" applyNumberFormat="1" applyFont="1" applyBorder="1" applyAlignment="1">
      <alignment horizontal="center" vertical="center" wrapText="1"/>
    </xf>
    <xf numFmtId="14" fontId="22" fillId="3" borderId="0" xfId="0" applyNumberFormat="1" applyFont="1" applyFill="1"/>
    <xf numFmtId="0" fontId="22" fillId="0" borderId="0" xfId="0" applyFont="1"/>
    <xf numFmtId="0" fontId="21" fillId="0" borderId="45" xfId="0" applyFont="1" applyBorder="1" applyAlignment="1">
      <alignment horizontal="center"/>
    </xf>
    <xf numFmtId="0" fontId="21" fillId="3" borderId="0" xfId="0" applyFont="1" applyFill="1"/>
    <xf numFmtId="0" fontId="22" fillId="3" borderId="0" xfId="0" applyFont="1" applyFill="1"/>
    <xf numFmtId="0" fontId="21" fillId="0" borderId="0" xfId="0" applyFont="1" applyAlignment="1">
      <alignment vertical="center"/>
    </xf>
    <xf numFmtId="1" fontId="22" fillId="0" borderId="1" xfId="0" applyNumberFormat="1" applyFont="1" applyBorder="1" applyAlignment="1">
      <alignment horizontal="left" vertical="center" wrapText="1"/>
    </xf>
    <xf numFmtId="0" fontId="22" fillId="0" borderId="2" xfId="0" applyFont="1" applyBorder="1" applyAlignment="1">
      <alignment horizontal="center" vertical="center" wrapText="1"/>
    </xf>
    <xf numFmtId="0" fontId="22" fillId="0" borderId="41" xfId="0" applyFont="1" applyBorder="1" applyAlignment="1">
      <alignment horizontal="center" vertical="center" wrapText="1"/>
    </xf>
    <xf numFmtId="0" fontId="21" fillId="0" borderId="0" xfId="0" applyFont="1" applyAlignment="1">
      <alignment wrapText="1"/>
    </xf>
    <xf numFmtId="1" fontId="23" fillId="5" borderId="0" xfId="0" applyNumberFormat="1" applyFont="1" applyFill="1" applyAlignment="1" applyProtection="1">
      <alignment horizontal="center"/>
      <protection locked="0"/>
    </xf>
    <xf numFmtId="0" fontId="21" fillId="5" borderId="0" xfId="0" applyFont="1" applyFill="1" applyAlignment="1">
      <alignment horizontal="center"/>
    </xf>
    <xf numFmtId="0" fontId="22" fillId="5" borderId="45" xfId="0" applyFont="1" applyFill="1" applyBorder="1" applyAlignment="1">
      <alignment horizontal="center" vertical="center" wrapText="1"/>
    </xf>
    <xf numFmtId="167" fontId="21" fillId="5" borderId="29" xfId="0" applyNumberFormat="1" applyFont="1" applyFill="1" applyBorder="1" applyAlignment="1">
      <alignment horizontal="center" vertical="center"/>
    </xf>
    <xf numFmtId="164" fontId="21" fillId="5" borderId="29" xfId="1" applyNumberFormat="1" applyFont="1" applyFill="1" applyBorder="1" applyAlignment="1" applyProtection="1">
      <alignment horizontal="center" vertical="center"/>
    </xf>
    <xf numFmtId="1" fontId="23" fillId="0" borderId="0" xfId="0" applyNumberFormat="1" applyFont="1" applyAlignment="1" applyProtection="1">
      <alignment horizontal="center"/>
      <protection locked="0"/>
    </xf>
    <xf numFmtId="0" fontId="22" fillId="0" borderId="45" xfId="0" applyFont="1" applyBorder="1" applyAlignment="1">
      <alignment horizontal="center" vertical="center" wrapText="1"/>
    </xf>
    <xf numFmtId="167" fontId="21" fillId="0" borderId="29" xfId="0" applyNumberFormat="1" applyFont="1" applyBorder="1" applyAlignment="1">
      <alignment horizontal="center" vertical="center"/>
    </xf>
    <xf numFmtId="164" fontId="21" fillId="0" borderId="29" xfId="1" applyNumberFormat="1" applyFont="1" applyFill="1" applyBorder="1" applyAlignment="1" applyProtection="1">
      <alignment horizontal="center" vertical="center"/>
    </xf>
    <xf numFmtId="0" fontId="25" fillId="0" borderId="29" xfId="0" applyFont="1" applyBorder="1" applyAlignment="1" applyProtection="1">
      <alignment horizontal="center" vertical="center"/>
      <protection locked="0"/>
    </xf>
    <xf numFmtId="0" fontId="25" fillId="0" borderId="29" xfId="7" applyFont="1" applyBorder="1" applyAlignment="1">
      <alignment horizontal="center" vertical="center"/>
    </xf>
    <xf numFmtId="0" fontId="12" fillId="0" borderId="29" xfId="0" applyFont="1" applyBorder="1" applyAlignment="1">
      <alignment horizontal="center" wrapText="1"/>
    </xf>
    <xf numFmtId="167" fontId="25" fillId="0" borderId="29" xfId="0" applyNumberFormat="1" applyFont="1" applyBorder="1" applyAlignment="1">
      <alignment horizontal="center" vertical="center"/>
    </xf>
    <xf numFmtId="167" fontId="25" fillId="0" borderId="29" xfId="1" applyNumberFormat="1" applyFont="1" applyFill="1" applyBorder="1" applyAlignment="1" applyProtection="1">
      <alignment horizontal="center" vertical="center"/>
    </xf>
    <xf numFmtId="167" fontId="36" fillId="0" borderId="0" xfId="1" applyNumberFormat="1" applyFont="1" applyFill="1" applyBorder="1" applyAlignment="1" applyProtection="1">
      <alignment horizontal="center"/>
    </xf>
    <xf numFmtId="165" fontId="21" fillId="0" borderId="0" xfId="2" applyNumberFormat="1" applyFont="1" applyAlignment="1" applyProtection="1">
      <alignment horizontal="center"/>
      <protection locked="0"/>
    </xf>
    <xf numFmtId="0" fontId="37" fillId="0" borderId="0" xfId="0" applyFont="1" applyAlignment="1">
      <alignment horizontal="center"/>
    </xf>
    <xf numFmtId="164" fontId="37" fillId="0" borderId="0" xfId="1" applyNumberFormat="1" applyFont="1" applyFill="1" applyBorder="1" applyAlignment="1" applyProtection="1">
      <alignment horizontal="center"/>
    </xf>
    <xf numFmtId="0" fontId="28" fillId="0" borderId="0" xfId="0" applyFont="1" applyAlignment="1" applyProtection="1">
      <alignment horizontal="center"/>
      <protection locked="0"/>
    </xf>
    <xf numFmtId="0" fontId="32" fillId="0" borderId="29" xfId="0" applyFont="1" applyBorder="1" applyAlignment="1">
      <alignment horizontal="center" vertical="center" wrapText="1"/>
    </xf>
    <xf numFmtId="167" fontId="21" fillId="0" borderId="0" xfId="0" applyNumberFormat="1" applyFont="1" applyAlignment="1">
      <alignment vertical="center"/>
    </xf>
    <xf numFmtId="0" fontId="39" fillId="0" borderId="0" xfId="7" applyFont="1" applyAlignment="1">
      <alignment horizontal="center"/>
    </xf>
    <xf numFmtId="164" fontId="36" fillId="0" borderId="0" xfId="1" applyNumberFormat="1" applyFont="1" applyFill="1" applyBorder="1" applyAlignment="1" applyProtection="1">
      <alignment horizontal="center"/>
    </xf>
    <xf numFmtId="0" fontId="32" fillId="0" borderId="0" xfId="0" applyFont="1" applyAlignment="1">
      <alignment horizontal="center" vertical="center" wrapText="1"/>
    </xf>
    <xf numFmtId="167" fontId="32" fillId="0" borderId="0" xfId="6" applyNumberFormat="1"/>
    <xf numFmtId="0" fontId="32" fillId="0" borderId="0" xfId="8"/>
    <xf numFmtId="167" fontId="32" fillId="0" borderId="0" xfId="3" applyNumberFormat="1"/>
    <xf numFmtId="167" fontId="32" fillId="0" borderId="0" xfId="0" applyNumberFormat="1" applyFont="1"/>
    <xf numFmtId="0" fontId="24" fillId="0" borderId="1" xfId="0" applyFont="1" applyBorder="1" applyAlignment="1">
      <alignment horizontal="center" vertical="top" wrapText="1"/>
    </xf>
    <xf numFmtId="0" fontId="24" fillId="3" borderId="29" xfId="0" applyFont="1" applyFill="1" applyBorder="1" applyAlignment="1">
      <alignment horizontal="center" vertical="top"/>
    </xf>
    <xf numFmtId="0" fontId="24" fillId="3" borderId="1" xfId="0" applyFont="1" applyFill="1" applyBorder="1" applyAlignment="1">
      <alignment horizontal="center" vertical="top" wrapText="1"/>
    </xf>
    <xf numFmtId="167" fontId="25" fillId="3" borderId="29" xfId="0" applyNumberFormat="1" applyFont="1" applyFill="1" applyBorder="1" applyAlignment="1">
      <alignment horizontal="center" vertical="center"/>
    </xf>
    <xf numFmtId="167" fontId="25" fillId="3" borderId="29" xfId="1" applyNumberFormat="1" applyFont="1" applyFill="1" applyBorder="1" applyAlignment="1" applyProtection="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top"/>
    </xf>
    <xf numFmtId="0" fontId="21" fillId="0" borderId="0" xfId="0" applyFont="1" applyAlignment="1" applyProtection="1">
      <alignment horizontal="center" vertical="center"/>
      <protection locked="0"/>
    </xf>
    <xf numFmtId="49" fontId="24" fillId="0" borderId="0" xfId="0" applyNumberFormat="1" applyFont="1" applyAlignment="1">
      <alignment horizontal="center" vertical="center"/>
    </xf>
    <xf numFmtId="0" fontId="29" fillId="0" borderId="0" xfId="0" applyFont="1" applyAlignment="1">
      <alignment horizontal="center"/>
    </xf>
    <xf numFmtId="0" fontId="28" fillId="0" borderId="0" xfId="0" applyFont="1" applyAlignment="1">
      <alignment horizontal="center" vertical="top" wrapText="1"/>
    </xf>
    <xf numFmtId="0" fontId="24" fillId="0" borderId="37" xfId="0" applyFont="1" applyBorder="1" applyAlignment="1">
      <alignment horizontal="center" vertical="center"/>
    </xf>
    <xf numFmtId="0" fontId="24" fillId="0" borderId="2"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 xfId="0" applyFont="1" applyBorder="1" applyAlignment="1">
      <alignment horizontal="center" vertical="center" wrapText="1"/>
    </xf>
    <xf numFmtId="0" fontId="24" fillId="0" borderId="36" xfId="0" applyFont="1" applyBorder="1" applyAlignment="1">
      <alignment horizontal="center" vertical="top" wrapText="1"/>
    </xf>
    <xf numFmtId="0" fontId="24" fillId="0" borderId="5" xfId="0" applyFont="1" applyBorder="1" applyAlignment="1">
      <alignment horizontal="center" vertical="top" wrapText="1"/>
    </xf>
    <xf numFmtId="0" fontId="24" fillId="0" borderId="1" xfId="0" applyFont="1" applyBorder="1" applyAlignment="1">
      <alignment horizontal="center" vertical="center"/>
    </xf>
    <xf numFmtId="49" fontId="21" fillId="0" borderId="0" xfId="0" applyNumberFormat="1" applyFont="1" applyAlignment="1">
      <alignment horizontal="center"/>
    </xf>
    <xf numFmtId="167" fontId="21" fillId="0" borderId="0" xfId="1" applyNumberFormat="1" applyFont="1" applyFill="1" applyBorder="1" applyAlignment="1" applyProtection="1">
      <alignment horizontal="center" vertical="center"/>
    </xf>
    <xf numFmtId="167" fontId="36" fillId="0" borderId="0" xfId="1" applyNumberFormat="1" applyFont="1" applyFill="1" applyBorder="1" applyAlignment="1" applyProtection="1">
      <alignment horizontal="center" vertical="center"/>
    </xf>
    <xf numFmtId="0" fontId="21" fillId="0" borderId="1" xfId="0" applyFont="1" applyBorder="1" applyAlignment="1">
      <alignment horizontal="center" vertical="top" wrapText="1"/>
    </xf>
    <xf numFmtId="0" fontId="21" fillId="0" borderId="36" xfId="0" applyFont="1" applyBorder="1" applyAlignment="1">
      <alignment horizontal="center" vertical="top" wrapText="1"/>
    </xf>
    <xf numFmtId="0" fontId="21" fillId="0" borderId="0" xfId="0" applyFont="1" applyAlignment="1">
      <alignment horizontal="center" vertical="top" wrapText="1"/>
    </xf>
    <xf numFmtId="0" fontId="22" fillId="0" borderId="0" xfId="0" applyFont="1" applyAlignment="1">
      <alignment horizontal="center" vertical="top" wrapText="1"/>
    </xf>
    <xf numFmtId="0" fontId="24" fillId="0" borderId="0" xfId="0" applyFont="1" applyAlignment="1">
      <alignment horizontal="center" vertical="center"/>
    </xf>
    <xf numFmtId="167" fontId="28" fillId="0" borderId="0" xfId="0" applyNumberFormat="1" applyFont="1"/>
    <xf numFmtId="0" fontId="29" fillId="0" borderId="29" xfId="0" applyFont="1" applyBorder="1" applyAlignment="1">
      <alignment horizontal="center"/>
    </xf>
    <xf numFmtId="0" fontId="24" fillId="0" borderId="2" xfId="0" applyFont="1" applyBorder="1" applyAlignment="1">
      <alignment horizontal="center" vertical="top" wrapText="1"/>
    </xf>
    <xf numFmtId="0" fontId="41" fillId="0" borderId="0" xfId="0" applyFont="1"/>
    <xf numFmtId="0" fontId="21" fillId="0" borderId="1" xfId="0" applyFont="1" applyBorder="1" applyAlignment="1">
      <alignment horizontal="center" wrapText="1"/>
    </xf>
    <xf numFmtId="167" fontId="22" fillId="0" borderId="1" xfId="0" applyNumberFormat="1" applyFont="1" applyBorder="1" applyAlignment="1">
      <alignment horizontal="center"/>
    </xf>
    <xf numFmtId="167" fontId="22" fillId="0" borderId="3" xfId="0" applyNumberFormat="1" applyFont="1" applyBorder="1" applyAlignment="1">
      <alignment horizontal="center" vertical="center"/>
    </xf>
    <xf numFmtId="167" fontId="24" fillId="0" borderId="29" xfId="0" applyNumberFormat="1" applyFont="1" applyBorder="1" applyAlignment="1" applyProtection="1">
      <alignment horizontal="center" vertical="center" wrapText="1"/>
      <protection locked="0"/>
    </xf>
    <xf numFmtId="167" fontId="21" fillId="0" borderId="29" xfId="1" applyNumberFormat="1" applyFont="1" applyFill="1" applyBorder="1" applyAlignment="1" applyProtection="1">
      <alignment horizontal="center" vertical="center" wrapText="1"/>
    </xf>
    <xf numFmtId="167" fontId="21" fillId="0" borderId="29" xfId="0" applyNumberFormat="1" applyFont="1" applyBorder="1" applyProtection="1">
      <protection locked="0"/>
    </xf>
    <xf numFmtId="167" fontId="21" fillId="0" borderId="29" xfId="0" applyNumberFormat="1" applyFont="1" applyBorder="1" applyAlignment="1" applyProtection="1">
      <alignment vertical="center"/>
      <protection locked="0"/>
    </xf>
    <xf numFmtId="0" fontId="21" fillId="3" borderId="0" xfId="0" applyFont="1" applyFill="1" applyAlignment="1">
      <alignment horizontal="center"/>
    </xf>
    <xf numFmtId="14" fontId="22" fillId="3" borderId="0" xfId="0" applyNumberFormat="1" applyFont="1" applyFill="1" applyAlignment="1">
      <alignment horizontal="left"/>
    </xf>
    <xf numFmtId="0" fontId="22" fillId="0" borderId="43" xfId="0" applyFont="1" applyBorder="1" applyAlignment="1" applyProtection="1">
      <alignment horizontal="center" vertical="center"/>
      <protection locked="0"/>
    </xf>
    <xf numFmtId="0" fontId="22" fillId="0" borderId="42" xfId="0" applyFont="1" applyBorder="1" applyAlignment="1">
      <alignment horizontal="center" vertical="center"/>
    </xf>
    <xf numFmtId="0" fontId="22" fillId="0" borderId="42" xfId="0" applyFont="1" applyBorder="1"/>
    <xf numFmtId="0" fontId="22" fillId="0" borderId="41" xfId="0" applyFont="1" applyBorder="1" applyAlignment="1">
      <alignment horizontal="center" vertical="center"/>
    </xf>
    <xf numFmtId="0" fontId="22" fillId="0" borderId="0" xfId="0" applyFont="1" applyAlignment="1" applyProtection="1">
      <alignment horizontal="center" vertical="center"/>
      <protection locked="0"/>
    </xf>
    <xf numFmtId="1" fontId="32" fillId="0" borderId="2" xfId="0" applyNumberFormat="1" applyFont="1" applyBorder="1" applyAlignment="1">
      <alignment horizontal="center" vertical="center" wrapText="1"/>
    </xf>
    <xf numFmtId="167" fontId="21" fillId="0" borderId="3" xfId="0" applyNumberFormat="1" applyFont="1" applyBorder="1" applyAlignment="1">
      <alignment horizontal="center" vertical="center"/>
    </xf>
    <xf numFmtId="164" fontId="21" fillId="6" borderId="3" xfId="1" applyNumberFormat="1" applyFont="1" applyFill="1" applyBorder="1" applyAlignment="1" applyProtection="1">
      <alignment horizontal="center" vertical="center"/>
    </xf>
    <xf numFmtId="9" fontId="21" fillId="0" borderId="0" xfId="2" applyFont="1"/>
    <xf numFmtId="0" fontId="32" fillId="0" borderId="36" xfId="0" applyFont="1" applyBorder="1" applyAlignment="1">
      <alignment horizontal="center" wrapText="1"/>
    </xf>
    <xf numFmtId="0" fontId="32" fillId="0" borderId="0" xfId="0" applyFont="1" applyAlignment="1">
      <alignment horizontal="center" wrapText="1"/>
    </xf>
    <xf numFmtId="1" fontId="32" fillId="7" borderId="2" xfId="0" applyNumberFormat="1" applyFont="1" applyFill="1" applyBorder="1" applyAlignment="1">
      <alignment horizontal="center" vertical="center" wrapText="1"/>
    </xf>
    <xf numFmtId="0" fontId="22" fillId="7" borderId="40" xfId="0" applyFont="1" applyFill="1" applyBorder="1" applyAlignment="1">
      <alignment horizontal="center" vertical="center"/>
    </xf>
    <xf numFmtId="0" fontId="22" fillId="7" borderId="0" xfId="0" applyFont="1" applyFill="1" applyAlignment="1">
      <alignment horizontal="left"/>
    </xf>
    <xf numFmtId="0" fontId="32" fillId="7" borderId="36" xfId="0" applyFont="1" applyFill="1" applyBorder="1" applyAlignment="1">
      <alignment horizontal="center" wrapText="1"/>
    </xf>
    <xf numFmtId="0" fontId="32" fillId="7" borderId="0" xfId="0" applyFont="1" applyFill="1" applyAlignment="1">
      <alignment horizontal="center" wrapText="1"/>
    </xf>
    <xf numFmtId="1" fontId="32" fillId="3" borderId="2" xfId="0" applyNumberFormat="1" applyFont="1" applyFill="1" applyBorder="1" applyAlignment="1">
      <alignment horizontal="center" vertical="center" wrapText="1"/>
    </xf>
    <xf numFmtId="0" fontId="21" fillId="7" borderId="29" xfId="0" applyFont="1" applyFill="1" applyBorder="1" applyAlignment="1">
      <alignment horizontal="center" vertical="center"/>
    </xf>
    <xf numFmtId="0" fontId="21" fillId="7" borderId="29" xfId="0" applyFont="1" applyFill="1" applyBorder="1" applyAlignment="1">
      <alignment horizontal="center" vertical="center" wrapText="1"/>
    </xf>
    <xf numFmtId="167" fontId="27" fillId="0" borderId="29" xfId="0" applyNumberFormat="1" applyFont="1" applyBorder="1" applyAlignment="1">
      <alignment horizontal="center"/>
    </xf>
    <xf numFmtId="0" fontId="21" fillId="8" borderId="29" xfId="0" applyFont="1" applyFill="1" applyBorder="1" applyAlignment="1">
      <alignment horizontal="center" vertical="center"/>
    </xf>
    <xf numFmtId="0" fontId="21" fillId="0" borderId="0" xfId="0" applyFont="1" applyAlignment="1">
      <alignment horizontal="center" vertical="center"/>
    </xf>
    <xf numFmtId="0" fontId="21" fillId="7" borderId="0" xfId="0" applyFont="1" applyFill="1" applyAlignment="1">
      <alignment horizontal="left"/>
    </xf>
    <xf numFmtId="0" fontId="22" fillId="7" borderId="0" xfId="0" applyFont="1" applyFill="1" applyAlignment="1">
      <alignment horizontal="center" wrapText="1"/>
    </xf>
    <xf numFmtId="167" fontId="21" fillId="7" borderId="0" xfId="0" applyNumberFormat="1" applyFont="1" applyFill="1" applyAlignment="1">
      <alignment horizontal="center"/>
    </xf>
    <xf numFmtId="0" fontId="21" fillId="7" borderId="29" xfId="0" applyFont="1" applyFill="1" applyBorder="1" applyAlignment="1">
      <alignment horizontal="center"/>
    </xf>
    <xf numFmtId="0" fontId="21" fillId="7" borderId="29" xfId="0" applyFont="1" applyFill="1" applyBorder="1" applyAlignment="1">
      <alignment horizontal="center" wrapText="1"/>
    </xf>
    <xf numFmtId="1" fontId="21" fillId="0" borderId="29" xfId="0" applyNumberFormat="1" applyFont="1" applyBorder="1" applyAlignment="1" applyProtection="1">
      <alignment horizontal="center"/>
      <protection locked="0"/>
    </xf>
    <xf numFmtId="0" fontId="21" fillId="0" borderId="0" xfId="0" applyFont="1" applyAlignment="1">
      <alignment horizontal="center" wrapText="1"/>
    </xf>
    <xf numFmtId="0" fontId="38" fillId="0" borderId="0" xfId="0" applyFont="1"/>
    <xf numFmtId="0" fontId="38" fillId="0" borderId="0" xfId="0" applyFont="1" applyAlignment="1">
      <alignment horizontal="left"/>
    </xf>
    <xf numFmtId="1" fontId="21" fillId="0" borderId="29" xfId="0" applyNumberFormat="1" applyFont="1" applyBorder="1" applyAlignment="1">
      <alignment horizontal="center"/>
    </xf>
    <xf numFmtId="168" fontId="21" fillId="0" borderId="29" xfId="0" applyNumberFormat="1" applyFont="1" applyBorder="1" applyAlignment="1">
      <alignment horizontal="center"/>
    </xf>
    <xf numFmtId="164" fontId="21" fillId="0" borderId="29" xfId="0" applyNumberFormat="1" applyFont="1" applyBorder="1" applyAlignment="1">
      <alignment horizontal="center"/>
    </xf>
    <xf numFmtId="0" fontId="21" fillId="0" borderId="1" xfId="0" applyFont="1" applyBorder="1" applyAlignment="1">
      <alignment horizontal="center"/>
    </xf>
    <xf numFmtId="0" fontId="32" fillId="0" borderId="0" xfId="0" applyFont="1" applyAlignment="1">
      <alignment horizontal="center"/>
    </xf>
    <xf numFmtId="0" fontId="21" fillId="6" borderId="29" xfId="0" applyFont="1" applyFill="1" applyBorder="1" applyAlignment="1" applyProtection="1">
      <alignment horizontal="center"/>
      <protection locked="0"/>
    </xf>
    <xf numFmtId="1" fontId="21" fillId="0" borderId="0" xfId="0" applyNumberFormat="1" applyFont="1" applyAlignment="1">
      <alignment horizontal="center"/>
    </xf>
    <xf numFmtId="0" fontId="21" fillId="3" borderId="29" xfId="0" applyFont="1" applyFill="1" applyBorder="1" applyAlignment="1">
      <alignment horizontal="center" vertical="center" wrapText="1"/>
    </xf>
    <xf numFmtId="0" fontId="21" fillId="3" borderId="29" xfId="0" applyFont="1" applyFill="1" applyBorder="1" applyAlignment="1">
      <alignment horizontal="center"/>
    </xf>
    <xf numFmtId="0" fontId="21" fillId="0" borderId="29" xfId="0" quotePrefix="1" applyFont="1" applyBorder="1" applyAlignment="1">
      <alignment horizontal="center"/>
    </xf>
    <xf numFmtId="168" fontId="21" fillId="0" borderId="0" xfId="0" applyNumberFormat="1" applyFont="1" applyAlignment="1">
      <alignment horizontal="center"/>
    </xf>
    <xf numFmtId="49" fontId="42" fillId="0" borderId="0" xfId="0" applyNumberFormat="1" applyFont="1" applyAlignment="1">
      <alignment horizontal="center"/>
    </xf>
    <xf numFmtId="0" fontId="42" fillId="0" borderId="0" xfId="0" applyFont="1"/>
    <xf numFmtId="49" fontId="42" fillId="0" borderId="0" xfId="0" applyNumberFormat="1" applyFont="1" applyAlignment="1">
      <alignment horizontal="center" vertical="center"/>
    </xf>
    <xf numFmtId="0" fontId="42" fillId="0" borderId="0" xfId="0" applyFont="1" applyAlignment="1">
      <alignment vertical="center"/>
    </xf>
    <xf numFmtId="0" fontId="22" fillId="0" borderId="0" xfId="0" applyFont="1" applyAlignment="1">
      <alignment horizontal="center" vertical="center"/>
    </xf>
    <xf numFmtId="1" fontId="21" fillId="0" borderId="29" xfId="0" applyNumberFormat="1" applyFont="1" applyBorder="1" applyAlignment="1">
      <alignment horizontal="center" vertical="center"/>
    </xf>
    <xf numFmtId="1" fontId="21" fillId="0" borderId="0" xfId="0" applyNumberFormat="1" applyFont="1" applyAlignment="1">
      <alignment horizontal="center" vertical="center"/>
    </xf>
    <xf numFmtId="0" fontId="36" fillId="0" borderId="0" xfId="0" applyFont="1" applyAlignment="1">
      <alignment vertical="center"/>
    </xf>
    <xf numFmtId="49" fontId="21" fillId="0" borderId="0" xfId="0" applyNumberFormat="1" applyFont="1" applyAlignment="1">
      <alignment horizontal="center" vertical="center"/>
    </xf>
    <xf numFmtId="0" fontId="21" fillId="0" borderId="0" xfId="0" applyFont="1" applyAlignment="1">
      <alignment horizontal="center" vertical="center" wrapText="1"/>
    </xf>
    <xf numFmtId="0" fontId="21" fillId="0" borderId="37" xfId="0" applyFont="1" applyBorder="1" applyAlignment="1">
      <alignment horizontal="center" vertical="center" wrapText="1"/>
    </xf>
    <xf numFmtId="0" fontId="21" fillId="6" borderId="29" xfId="0" applyFont="1" applyFill="1" applyBorder="1" applyAlignment="1" applyProtection="1">
      <alignment horizontal="center" vertical="center"/>
      <protection locked="0"/>
    </xf>
    <xf numFmtId="0" fontId="21" fillId="6" borderId="0" xfId="0" applyFont="1" applyFill="1" applyAlignment="1" applyProtection="1">
      <alignment horizontal="center" vertical="center"/>
      <protection locked="0"/>
    </xf>
    <xf numFmtId="164" fontId="21" fillId="0" borderId="0" xfId="0" applyNumberFormat="1" applyFont="1" applyAlignment="1">
      <alignment horizontal="center" vertical="center"/>
    </xf>
    <xf numFmtId="164" fontId="21" fillId="6" borderId="0" xfId="1" applyNumberFormat="1" applyFont="1" applyFill="1" applyBorder="1" applyAlignment="1" applyProtection="1">
      <alignment horizontal="center" vertical="center"/>
    </xf>
    <xf numFmtId="0" fontId="21" fillId="0" borderId="29" xfId="9" applyFont="1" applyBorder="1" applyAlignment="1">
      <alignment horizontal="center"/>
    </xf>
    <xf numFmtId="0" fontId="36" fillId="0" borderId="0" xfId="0" applyFont="1"/>
    <xf numFmtId="49" fontId="21" fillId="0" borderId="29" xfId="0" applyNumberFormat="1" applyFont="1" applyBorder="1" applyAlignment="1">
      <alignment horizontal="center"/>
    </xf>
    <xf numFmtId="1" fontId="21" fillId="0" borderId="2" xfId="0" applyNumberFormat="1" applyFont="1" applyBorder="1" applyAlignment="1">
      <alignment horizontal="center" vertical="center" wrapText="1"/>
    </xf>
    <xf numFmtId="1" fontId="32" fillId="0" borderId="0" xfId="0" applyNumberFormat="1" applyFont="1" applyAlignment="1">
      <alignment horizontal="center" vertical="center" wrapText="1"/>
    </xf>
    <xf numFmtId="0" fontId="22" fillId="0" borderId="0" xfId="0" applyFont="1" applyAlignment="1">
      <alignment horizontal="center" vertical="center" wrapText="1"/>
    </xf>
    <xf numFmtId="164" fontId="21" fillId="0" borderId="0" xfId="1" applyNumberFormat="1" applyFont="1" applyFill="1" applyBorder="1" applyAlignment="1" applyProtection="1">
      <alignment horizontal="center" vertical="center"/>
    </xf>
    <xf numFmtId="0" fontId="45" fillId="0" borderId="0" xfId="0" applyFont="1" applyAlignment="1">
      <alignment horizontal="center"/>
    </xf>
    <xf numFmtId="0" fontId="21" fillId="0" borderId="37" xfId="0" applyFont="1" applyBorder="1" applyAlignment="1">
      <alignment horizontal="center"/>
    </xf>
    <xf numFmtId="0" fontId="36" fillId="0" borderId="0" xfId="0" applyFont="1" applyAlignment="1">
      <alignment horizontal="center"/>
    </xf>
    <xf numFmtId="49" fontId="21" fillId="0" borderId="37" xfId="0" applyNumberFormat="1" applyFont="1" applyBorder="1" applyAlignment="1">
      <alignment horizontal="center"/>
    </xf>
    <xf numFmtId="0" fontId="21" fillId="0" borderId="6" xfId="0" applyFont="1" applyBorder="1" applyAlignment="1" applyProtection="1">
      <alignment horizontal="center"/>
      <protection locked="0"/>
    </xf>
    <xf numFmtId="1" fontId="21" fillId="0" borderId="0" xfId="0" applyNumberFormat="1" applyFont="1" applyAlignment="1">
      <alignment horizontal="center" wrapText="1"/>
    </xf>
    <xf numFmtId="0" fontId="21" fillId="0" borderId="36" xfId="0" applyFont="1" applyBorder="1" applyAlignment="1" applyProtection="1">
      <alignment horizontal="center"/>
      <protection locked="0"/>
    </xf>
    <xf numFmtId="1" fontId="21" fillId="0" borderId="29" xfId="0" applyNumberFormat="1" applyFont="1" applyBorder="1" applyAlignment="1">
      <alignment horizontal="center" vertical="top" wrapText="1"/>
    </xf>
    <xf numFmtId="0" fontId="21" fillId="0" borderId="8" xfId="0" applyFont="1" applyBorder="1" applyAlignment="1" applyProtection="1">
      <alignment horizontal="center"/>
      <protection locked="0"/>
    </xf>
    <xf numFmtId="1" fontId="21" fillId="0" borderId="0" xfId="0" applyNumberFormat="1" applyFont="1" applyAlignment="1">
      <alignment horizontal="center" vertical="top" wrapText="1"/>
    </xf>
    <xf numFmtId="0" fontId="21" fillId="0" borderId="0" xfId="0" applyFont="1" applyAlignment="1">
      <alignment horizontal="left"/>
    </xf>
    <xf numFmtId="1" fontId="21" fillId="0" borderId="29" xfId="0" applyNumberFormat="1" applyFont="1" applyBorder="1" applyAlignment="1">
      <alignment horizontal="center" vertical="center" wrapText="1"/>
    </xf>
    <xf numFmtId="1" fontId="21" fillId="0" borderId="8" xfId="0" applyNumberFormat="1" applyFont="1" applyBorder="1" applyAlignment="1">
      <alignment horizontal="center" vertical="center" wrapText="1"/>
    </xf>
    <xf numFmtId="164" fontId="21" fillId="0" borderId="0" xfId="1" applyNumberFormat="1" applyFont="1" applyBorder="1" applyAlignment="1" applyProtection="1">
      <alignment horizontal="center" vertical="center" wrapText="1"/>
    </xf>
    <xf numFmtId="0" fontId="22" fillId="0" borderId="6" xfId="0" applyFont="1" applyBorder="1" applyAlignment="1">
      <alignment horizontal="center" vertical="top"/>
    </xf>
    <xf numFmtId="0" fontId="21" fillId="0" borderId="29" xfId="0" applyFont="1" applyBorder="1"/>
    <xf numFmtId="0" fontId="47" fillId="0" borderId="0" xfId="10" applyAlignment="1">
      <alignment horizontal="left" vertical="top"/>
    </xf>
    <xf numFmtId="0" fontId="47" fillId="0" borderId="0" xfId="10" applyAlignment="1">
      <alignment horizontal="center" vertical="center"/>
    </xf>
    <xf numFmtId="0" fontId="49" fillId="0" borderId="29" xfId="10" applyFont="1" applyBorder="1" applyAlignment="1">
      <alignment horizontal="center" vertical="center"/>
    </xf>
    <xf numFmtId="0" fontId="38" fillId="0" borderId="47" xfId="10" applyFont="1" applyBorder="1" applyAlignment="1">
      <alignment horizontal="center" vertical="center" wrapText="1"/>
    </xf>
    <xf numFmtId="0" fontId="38" fillId="0" borderId="48" xfId="10" applyFont="1" applyBorder="1" applyAlignment="1">
      <alignment horizontal="center" vertical="center" wrapText="1"/>
    </xf>
    <xf numFmtId="0" fontId="38" fillId="0" borderId="29" xfId="10" applyFont="1" applyBorder="1" applyAlignment="1">
      <alignment horizontal="center" vertical="center" wrapText="1"/>
    </xf>
    <xf numFmtId="0" fontId="38" fillId="6" borderId="29" xfId="10" applyFont="1" applyFill="1" applyBorder="1" applyAlignment="1">
      <alignment horizontal="center" vertical="center" wrapText="1"/>
    </xf>
    <xf numFmtId="0" fontId="32" fillId="0" borderId="49" xfId="10" applyFont="1" applyBorder="1" applyAlignment="1">
      <alignment horizontal="center" vertical="center" wrapText="1"/>
    </xf>
    <xf numFmtId="0" fontId="49" fillId="0" borderId="48" xfId="10" applyFont="1" applyBorder="1" applyAlignment="1">
      <alignment horizontal="left" vertical="top" wrapText="1"/>
    </xf>
    <xf numFmtId="167" fontId="49" fillId="0" borderId="29" xfId="10" applyNumberFormat="1" applyFont="1" applyBorder="1" applyAlignment="1">
      <alignment horizontal="center" vertical="center" shrinkToFit="1"/>
    </xf>
    <xf numFmtId="167" fontId="32" fillId="0" borderId="29" xfId="10" applyNumberFormat="1" applyFont="1" applyBorder="1" applyAlignment="1">
      <alignment horizontal="center" vertical="center" wrapText="1"/>
    </xf>
    <xf numFmtId="167" fontId="47" fillId="0" borderId="0" xfId="10" applyNumberFormat="1" applyAlignment="1">
      <alignment horizontal="left" vertical="top"/>
    </xf>
    <xf numFmtId="166" fontId="0" fillId="0" borderId="0" xfId="11" applyNumberFormat="1" applyFont="1" applyAlignment="1">
      <alignment horizontal="left" vertical="top"/>
    </xf>
    <xf numFmtId="9" fontId="0" fillId="0" borderId="0" xfId="12" applyFont="1" applyAlignment="1">
      <alignment horizontal="left" vertical="top"/>
    </xf>
    <xf numFmtId="1" fontId="49" fillId="0" borderId="29" xfId="10" applyNumberFormat="1" applyFont="1" applyBorder="1" applyAlignment="1">
      <alignment horizontal="center" vertical="center" shrinkToFit="1"/>
    </xf>
    <xf numFmtId="0" fontId="32" fillId="0" borderId="48" xfId="10" applyFont="1" applyBorder="1" applyAlignment="1">
      <alignment horizontal="left" vertical="top" wrapText="1"/>
    </xf>
    <xf numFmtId="167" fontId="32" fillId="0" borderId="29" xfId="10" applyNumberFormat="1" applyFont="1" applyBorder="1" applyAlignment="1">
      <alignment horizontal="left" vertical="top" wrapText="1"/>
    </xf>
    <xf numFmtId="0" fontId="32" fillId="0" borderId="50" xfId="10" applyFont="1" applyBorder="1" applyAlignment="1">
      <alignment horizontal="left" vertical="top" wrapText="1"/>
    </xf>
    <xf numFmtId="0" fontId="32" fillId="0" borderId="29" xfId="10" applyFont="1" applyBorder="1" applyAlignment="1">
      <alignment horizontal="center" vertical="center" wrapText="1"/>
    </xf>
    <xf numFmtId="0" fontId="32" fillId="0" borderId="46" xfId="10" applyFont="1" applyBorder="1" applyAlignment="1">
      <alignment horizontal="left" vertical="top" wrapText="1"/>
    </xf>
    <xf numFmtId="0" fontId="34" fillId="0" borderId="0" xfId="10" applyFont="1" applyAlignment="1">
      <alignment horizontal="center" vertical="center"/>
    </xf>
    <xf numFmtId="0" fontId="34" fillId="0" borderId="51" xfId="10" applyFont="1" applyBorder="1" applyAlignment="1">
      <alignment horizontal="center" vertical="center"/>
    </xf>
    <xf numFmtId="0" fontId="38" fillId="0" borderId="29" xfId="10" applyFont="1" applyBorder="1" applyAlignment="1">
      <alignment horizontal="left" vertical="top" wrapText="1"/>
    </xf>
    <xf numFmtId="0" fontId="32" fillId="0" borderId="29" xfId="10" applyFont="1" applyBorder="1" applyAlignment="1">
      <alignment horizontal="left" vertical="top" wrapText="1"/>
    </xf>
    <xf numFmtId="167" fontId="50" fillId="0" borderId="0" xfId="10" applyNumberFormat="1" applyFont="1" applyAlignment="1">
      <alignment horizontal="left" vertical="top"/>
    </xf>
    <xf numFmtId="0" fontId="49" fillId="0" borderId="29" xfId="10" applyFont="1" applyBorder="1" applyAlignment="1">
      <alignment horizontal="left" vertical="top" wrapText="1"/>
    </xf>
    <xf numFmtId="0" fontId="49" fillId="0" borderId="29" xfId="10" applyFont="1" applyBorder="1" applyAlignment="1">
      <alignment horizontal="left" wrapText="1"/>
    </xf>
    <xf numFmtId="167" fontId="49" fillId="0" borderId="0" xfId="10" applyNumberFormat="1" applyFont="1" applyAlignment="1">
      <alignment horizontal="left" wrapText="1"/>
    </xf>
    <xf numFmtId="0" fontId="34" fillId="0" borderId="29" xfId="10" applyFont="1" applyBorder="1" applyAlignment="1">
      <alignment horizontal="center" vertical="center"/>
    </xf>
    <xf numFmtId="0" fontId="38" fillId="0" borderId="46" xfId="10" applyFont="1" applyBorder="1" applyAlignment="1">
      <alignment horizontal="left" vertical="center" wrapText="1"/>
    </xf>
    <xf numFmtId="167" fontId="38" fillId="0" borderId="29" xfId="10" applyNumberFormat="1" applyFont="1" applyBorder="1" applyAlignment="1">
      <alignment horizontal="center" vertical="center" wrapText="1"/>
    </xf>
    <xf numFmtId="0" fontId="49" fillId="0" borderId="36" xfId="10" applyFont="1" applyBorder="1" applyAlignment="1">
      <alignment horizontal="center" vertical="center"/>
    </xf>
    <xf numFmtId="1" fontId="49" fillId="0" borderId="52" xfId="10" applyNumberFormat="1" applyFont="1" applyBorder="1" applyAlignment="1">
      <alignment horizontal="center" vertical="center" shrinkToFit="1"/>
    </xf>
    <xf numFmtId="1" fontId="49" fillId="0" borderId="53" xfId="10" applyNumberFormat="1" applyFont="1" applyBorder="1" applyAlignment="1">
      <alignment horizontal="center" vertical="center" shrinkToFit="1"/>
    </xf>
    <xf numFmtId="1" fontId="49" fillId="0" borderId="47" xfId="10" applyNumberFormat="1" applyFont="1" applyBorder="1" applyAlignment="1">
      <alignment horizontal="center" vertical="center" shrinkToFit="1"/>
    </xf>
    <xf numFmtId="0" fontId="49" fillId="0" borderId="48" xfId="10" applyFont="1" applyBorder="1" applyAlignment="1">
      <alignment horizontal="left" wrapText="1"/>
    </xf>
    <xf numFmtId="0" fontId="32" fillId="0" borderId="47" xfId="10" applyFont="1" applyBorder="1" applyAlignment="1">
      <alignment horizontal="center" vertical="center" wrapText="1"/>
    </xf>
    <xf numFmtId="1" fontId="49" fillId="0" borderId="0" xfId="10" applyNumberFormat="1" applyFont="1" applyAlignment="1">
      <alignment horizontal="center" vertical="center" shrinkToFit="1"/>
    </xf>
    <xf numFmtId="167" fontId="49" fillId="0" borderId="0" xfId="10" applyNumberFormat="1" applyFont="1" applyAlignment="1">
      <alignment horizontal="center" vertical="top" shrinkToFit="1"/>
    </xf>
    <xf numFmtId="167" fontId="49" fillId="0" borderId="0" xfId="10" applyNumberFormat="1" applyFont="1" applyAlignment="1">
      <alignment horizontal="center" vertical="center" shrinkToFit="1"/>
    </xf>
    <xf numFmtId="0" fontId="49" fillId="0" borderId="0" xfId="10" applyFont="1" applyAlignment="1">
      <alignment horizontal="center" vertical="center"/>
    </xf>
    <xf numFmtId="0" fontId="49" fillId="0" borderId="54" xfId="10" applyFont="1" applyBorder="1" applyAlignment="1">
      <alignment horizontal="left" wrapText="1"/>
    </xf>
    <xf numFmtId="0" fontId="49" fillId="0" borderId="48" xfId="10" applyFont="1" applyBorder="1" applyAlignment="1">
      <alignment horizontal="center" vertical="center" wrapText="1"/>
    </xf>
    <xf numFmtId="0" fontId="32" fillId="0" borderId="0" xfId="10" applyFont="1" applyAlignment="1">
      <alignment horizontal="center" vertical="center" wrapText="1"/>
    </xf>
    <xf numFmtId="0" fontId="32" fillId="0" borderId="0" xfId="10" applyFont="1" applyAlignment="1">
      <alignment horizontal="left" vertical="top" wrapText="1"/>
    </xf>
    <xf numFmtId="0" fontId="29" fillId="0" borderId="29" xfId="10" applyFont="1" applyBorder="1" applyAlignment="1">
      <alignment horizontal="center"/>
    </xf>
    <xf numFmtId="0" fontId="21" fillId="0" borderId="2" xfId="10" applyFont="1" applyBorder="1" applyAlignment="1">
      <alignment horizontal="center"/>
    </xf>
    <xf numFmtId="167" fontId="21" fillId="0" borderId="1" xfId="10" applyNumberFormat="1" applyFont="1" applyBorder="1" applyAlignment="1">
      <alignment horizontal="center" vertical="center"/>
    </xf>
    <xf numFmtId="0" fontId="24" fillId="0" borderId="29" xfId="10" applyFont="1" applyBorder="1" applyAlignment="1">
      <alignment horizontal="center" vertical="top" wrapText="1"/>
    </xf>
    <xf numFmtId="0" fontId="21" fillId="0" borderId="1" xfId="10" applyFont="1" applyBorder="1" applyAlignment="1">
      <alignment horizontal="center" wrapText="1"/>
    </xf>
    <xf numFmtId="167" fontId="25" fillId="0" borderId="29" xfId="10" applyNumberFormat="1" applyFont="1" applyBorder="1" applyAlignment="1">
      <alignment horizontal="center" vertical="center"/>
    </xf>
    <xf numFmtId="0" fontId="21" fillId="0" borderId="1" xfId="10" applyFont="1" applyBorder="1" applyAlignment="1">
      <alignment horizontal="center" vertical="top" wrapText="1"/>
    </xf>
    <xf numFmtId="0" fontId="36" fillId="0" borderId="29" xfId="10" applyFont="1" applyBorder="1" applyAlignment="1" applyProtection="1">
      <alignment horizontal="center"/>
      <protection locked="0"/>
    </xf>
    <xf numFmtId="0" fontId="36" fillId="0" borderId="29" xfId="10" applyFont="1" applyBorder="1" applyAlignment="1" applyProtection="1">
      <alignment horizontal="center" vertical="center"/>
      <protection locked="0"/>
    </xf>
    <xf numFmtId="0" fontId="36" fillId="0" borderId="29" xfId="10" applyFont="1" applyBorder="1" applyAlignment="1">
      <alignment horizontal="center"/>
    </xf>
    <xf numFmtId="167" fontId="36" fillId="0" borderId="1" xfId="10" applyNumberFormat="1" applyFont="1" applyBorder="1" applyAlignment="1">
      <alignment horizontal="center"/>
    </xf>
    <xf numFmtId="167" fontId="32" fillId="0" borderId="55" xfId="10" applyNumberFormat="1" applyFont="1" applyBorder="1" applyAlignment="1">
      <alignment horizontal="center"/>
    </xf>
    <xf numFmtId="0" fontId="47" fillId="0" borderId="29" xfId="10" applyBorder="1" applyAlignment="1">
      <alignment horizontal="left" vertical="top"/>
    </xf>
    <xf numFmtId="0" fontId="47" fillId="0" borderId="29" xfId="10" applyBorder="1" applyAlignment="1">
      <alignment horizontal="center" vertical="center"/>
    </xf>
    <xf numFmtId="0" fontId="51" fillId="0" borderId="29" xfId="10" applyFont="1" applyBorder="1" applyAlignment="1">
      <alignment horizontal="center" vertical="center"/>
    </xf>
    <xf numFmtId="167" fontId="52" fillId="0" borderId="29" xfId="10" applyNumberFormat="1" applyFont="1" applyBorder="1" applyAlignment="1">
      <alignment horizontal="center" vertical="center"/>
    </xf>
    <xf numFmtId="167" fontId="52" fillId="0" borderId="36" xfId="10" applyNumberFormat="1" applyFont="1" applyBorder="1" applyAlignment="1">
      <alignment horizontal="center" vertical="center"/>
    </xf>
    <xf numFmtId="167" fontId="51" fillId="0" borderId="0" xfId="10" applyNumberFormat="1" applyFont="1" applyAlignment="1">
      <alignment horizontal="left" vertical="top"/>
    </xf>
    <xf numFmtId="0" fontId="53" fillId="0" borderId="29" xfId="10" applyFont="1" applyBorder="1" applyAlignment="1">
      <alignment horizontal="center" vertical="center"/>
    </xf>
    <xf numFmtId="167" fontId="45" fillId="0" borderId="1" xfId="10" applyNumberFormat="1" applyFont="1" applyBorder="1"/>
    <xf numFmtId="167" fontId="52" fillId="0" borderId="29" xfId="10" applyNumberFormat="1" applyFont="1" applyBorder="1" applyAlignment="1">
      <alignment horizontal="center" vertical="top"/>
    </xf>
    <xf numFmtId="164" fontId="45" fillId="0" borderId="3" xfId="0" applyNumberFormat="1" applyFont="1" applyBorder="1" applyAlignment="1">
      <alignment horizontal="center"/>
    </xf>
    <xf numFmtId="0" fontId="21" fillId="0" borderId="0" xfId="4" applyFont="1" applyAlignment="1" applyProtection="1">
      <alignment horizontal="center"/>
      <protection locked="0"/>
    </xf>
    <xf numFmtId="164" fontId="21" fillId="0" borderId="0" xfId="1" applyNumberFormat="1" applyFont="1" applyBorder="1" applyAlignment="1" applyProtection="1">
      <alignment horizontal="center"/>
    </xf>
    <xf numFmtId="164" fontId="21" fillId="0" borderId="29" xfId="1" applyNumberFormat="1" applyFont="1" applyBorder="1" applyAlignment="1" applyProtection="1">
      <alignment horizontal="center"/>
      <protection locked="0"/>
    </xf>
    <xf numFmtId="164" fontId="21" fillId="0" borderId="29" xfId="0" applyNumberFormat="1" applyFont="1" applyBorder="1" applyAlignment="1" applyProtection="1">
      <alignment horizontal="center" vertical="center"/>
      <protection locked="0"/>
    </xf>
    <xf numFmtId="0" fontId="21" fillId="0" borderId="29" xfId="4" applyFont="1" applyBorder="1" applyAlignment="1" applyProtection="1">
      <alignment horizontal="center"/>
      <protection locked="0"/>
    </xf>
    <xf numFmtId="0" fontId="29" fillId="0" borderId="29" xfId="0" applyFont="1" applyBorder="1" applyAlignment="1" applyProtection="1">
      <alignment horizontal="center"/>
      <protection locked="0"/>
    </xf>
    <xf numFmtId="1" fontId="21" fillId="0" borderId="0" xfId="0" applyNumberFormat="1" applyFont="1" applyAlignment="1" applyProtection="1">
      <alignment horizontal="center"/>
      <protection locked="0"/>
    </xf>
    <xf numFmtId="164" fontId="21" fillId="0" borderId="29" xfId="1" applyNumberFormat="1" applyFont="1" applyBorder="1" applyAlignment="1" applyProtection="1">
      <alignment horizontal="center" vertical="center" wrapText="1"/>
    </xf>
    <xf numFmtId="164" fontId="21" fillId="0" borderId="3" xfId="1" applyNumberFormat="1" applyFont="1" applyBorder="1" applyAlignment="1" applyProtection="1">
      <alignment horizontal="center"/>
    </xf>
    <xf numFmtId="6" fontId="25" fillId="0" borderId="29" xfId="0" applyNumberFormat="1" applyFont="1" applyBorder="1" applyAlignment="1">
      <alignment horizontal="center"/>
    </xf>
    <xf numFmtId="6" fontId="21" fillId="0" borderId="0" xfId="0" applyNumberFormat="1" applyFont="1"/>
    <xf numFmtId="6" fontId="21" fillId="0" borderId="0" xfId="0" applyNumberFormat="1" applyFont="1" applyAlignment="1">
      <alignment horizontal="center" vertical="center"/>
    </xf>
    <xf numFmtId="164" fontId="21" fillId="0" borderId="3" xfId="1" applyNumberFormat="1" applyFont="1" applyFill="1" applyBorder="1" applyAlignment="1" applyProtection="1">
      <alignment horizontal="center"/>
    </xf>
    <xf numFmtId="6" fontId="21" fillId="0" borderId="0" xfId="0" applyNumberFormat="1" applyFont="1" applyAlignment="1">
      <alignment horizontal="center"/>
    </xf>
    <xf numFmtId="164" fontId="21" fillId="6" borderId="29" xfId="1" applyNumberFormat="1" applyFont="1" applyFill="1" applyBorder="1" applyAlignment="1" applyProtection="1">
      <alignment horizontal="center" vertical="center"/>
    </xf>
    <xf numFmtId="0" fontId="21" fillId="0" borderId="1" xfId="0" applyFont="1" applyBorder="1" applyAlignment="1">
      <alignment horizontal="center" vertical="center"/>
    </xf>
    <xf numFmtId="49" fontId="21" fillId="0" borderId="29" xfId="0" applyNumberFormat="1" applyFont="1" applyBorder="1" applyAlignment="1">
      <alignment horizontal="center" vertical="center"/>
    </xf>
    <xf numFmtId="0" fontId="21" fillId="0" borderId="1" xfId="0" applyFont="1" applyBorder="1" applyAlignment="1">
      <alignment horizontal="center" vertical="center" wrapText="1"/>
    </xf>
    <xf numFmtId="49" fontId="21" fillId="0" borderId="1" xfId="0" applyNumberFormat="1" applyFont="1" applyBorder="1" applyAlignment="1">
      <alignment horizontal="center"/>
    </xf>
    <xf numFmtId="49" fontId="21" fillId="0" borderId="7" xfId="0" applyNumberFormat="1" applyFont="1" applyBorder="1" applyAlignment="1">
      <alignment horizontal="center"/>
    </xf>
    <xf numFmtId="164" fontId="36" fillId="6" borderId="0" xfId="1" applyNumberFormat="1" applyFont="1" applyFill="1" applyBorder="1" applyAlignment="1" applyProtection="1">
      <alignment horizontal="center" vertical="center"/>
    </xf>
    <xf numFmtId="6" fontId="36" fillId="6" borderId="0" xfId="0" applyNumberFormat="1" applyFont="1" applyFill="1" applyAlignment="1">
      <alignment horizontal="center"/>
    </xf>
    <xf numFmtId="0" fontId="21" fillId="0" borderId="1" xfId="4" applyFont="1" applyBorder="1" applyAlignment="1">
      <alignment horizontal="center"/>
    </xf>
    <xf numFmtId="1" fontId="21" fillId="0" borderId="29" xfId="0" applyNumberFormat="1" applyFont="1" applyBorder="1" applyAlignment="1" applyProtection="1">
      <alignment horizontal="center" vertical="center"/>
      <protection locked="0"/>
    </xf>
    <xf numFmtId="6" fontId="21" fillId="0" borderId="29" xfId="0" applyNumberFormat="1" applyFont="1" applyBorder="1" applyAlignment="1">
      <alignment horizontal="center" vertical="center"/>
    </xf>
    <xf numFmtId="0" fontId="29" fillId="0" borderId="1" xfId="0" applyFont="1" applyBorder="1" applyAlignment="1">
      <alignment horizontal="center"/>
    </xf>
    <xf numFmtId="0" fontId="21" fillId="6" borderId="0" xfId="0" applyFont="1" applyFill="1" applyAlignment="1" applyProtection="1">
      <alignment horizontal="center"/>
      <protection locked="0"/>
    </xf>
    <xf numFmtId="6" fontId="21" fillId="0" borderId="8" xfId="0" applyNumberFormat="1" applyFont="1" applyBorder="1" applyAlignment="1">
      <alignment horizontal="center" vertical="center"/>
    </xf>
    <xf numFmtId="0" fontId="21" fillId="0" borderId="7" xfId="0" applyFont="1" applyBorder="1" applyAlignment="1" applyProtection="1">
      <alignment horizontal="center"/>
      <protection locked="0"/>
    </xf>
    <xf numFmtId="0" fontId="24" fillId="0" borderId="1" xfId="0" applyFont="1" applyBorder="1" applyAlignment="1">
      <alignment horizontal="center"/>
    </xf>
    <xf numFmtId="164" fontId="21" fillId="0" borderId="29" xfId="1" applyNumberFormat="1" applyFont="1" applyFill="1" applyBorder="1" applyAlignment="1" applyProtection="1">
      <alignment horizontal="center"/>
    </xf>
    <xf numFmtId="0" fontId="36" fillId="0" borderId="6" xfId="0" applyFont="1" applyBorder="1" applyAlignment="1" applyProtection="1">
      <alignment horizontal="center"/>
      <protection locked="0"/>
    </xf>
    <xf numFmtId="164" fontId="21" fillId="0" borderId="3" xfId="1" applyNumberFormat="1" applyFont="1" applyFill="1" applyBorder="1" applyAlignment="1" applyProtection="1">
      <alignment horizontal="center" vertical="center"/>
    </xf>
    <xf numFmtId="1" fontId="21" fillId="0" borderId="29" xfId="0" applyNumberFormat="1" applyFont="1" applyBorder="1" applyAlignment="1" applyProtection="1">
      <alignment horizontal="center" vertical="center" wrapText="1"/>
      <protection locked="0"/>
    </xf>
    <xf numFmtId="1" fontId="21" fillId="6" borderId="29" xfId="0" applyNumberFormat="1" applyFont="1" applyFill="1" applyBorder="1" applyAlignment="1" applyProtection="1">
      <alignment horizontal="center" vertical="center"/>
      <protection locked="0"/>
    </xf>
    <xf numFmtId="1" fontId="21" fillId="6" borderId="29" xfId="0" applyNumberFormat="1" applyFont="1" applyFill="1" applyBorder="1" applyAlignment="1" applyProtection="1">
      <alignment horizontal="center"/>
      <protection locked="0"/>
    </xf>
    <xf numFmtId="164" fontId="21" fillId="3" borderId="3" xfId="1" applyNumberFormat="1" applyFont="1" applyFill="1" applyBorder="1" applyAlignment="1" applyProtection="1">
      <alignment horizontal="center"/>
    </xf>
    <xf numFmtId="6" fontId="25" fillId="3" borderId="29" xfId="0" applyNumberFormat="1" applyFont="1" applyFill="1" applyBorder="1" applyAlignment="1">
      <alignment horizontal="center"/>
    </xf>
    <xf numFmtId="1" fontId="21" fillId="3" borderId="29" xfId="0" applyNumberFormat="1" applyFont="1" applyFill="1" applyBorder="1" applyAlignment="1" applyProtection="1">
      <alignment horizontal="center"/>
      <protection locked="0"/>
    </xf>
    <xf numFmtId="0" fontId="21" fillId="3" borderId="1" xfId="0" applyFont="1" applyFill="1" applyBorder="1" applyAlignment="1">
      <alignment horizontal="center"/>
    </xf>
    <xf numFmtId="1" fontId="23" fillId="0" borderId="0" xfId="0" applyNumberFormat="1" applyFont="1" applyAlignment="1">
      <alignment horizontal="center"/>
    </xf>
    <xf numFmtId="0" fontId="21" fillId="6" borderId="0" xfId="0" applyFont="1" applyFill="1"/>
    <xf numFmtId="0" fontId="21" fillId="6" borderId="0" xfId="0" applyFont="1" applyFill="1" applyAlignment="1">
      <alignment horizontal="left"/>
    </xf>
    <xf numFmtId="0" fontId="21" fillId="6" borderId="0" xfId="0" applyFont="1" applyFill="1" applyAlignment="1">
      <alignment vertical="center" wrapText="1"/>
    </xf>
    <xf numFmtId="0" fontId="54" fillId="0" borderId="0" xfId="0" applyFont="1"/>
    <xf numFmtId="0" fontId="21" fillId="0" borderId="0" xfId="0" quotePrefix="1" applyFont="1" applyAlignment="1">
      <alignment horizontal="center"/>
    </xf>
    <xf numFmtId="6" fontId="25" fillId="0" borderId="29" xfId="1" applyNumberFormat="1" applyFont="1" applyFill="1" applyBorder="1" applyAlignment="1" applyProtection="1">
      <alignment horizontal="center"/>
    </xf>
    <xf numFmtId="6" fontId="21" fillId="0" borderId="29" xfId="0" applyNumberFormat="1" applyFont="1" applyBorder="1" applyAlignment="1">
      <alignment horizontal="center"/>
    </xf>
    <xf numFmtId="6" fontId="36" fillId="0" borderId="0" xfId="0" applyNumberFormat="1" applyFont="1" applyAlignment="1">
      <alignment horizontal="center"/>
    </xf>
    <xf numFmtId="164" fontId="36" fillId="0" borderId="0" xfId="0" applyNumberFormat="1" applyFont="1" applyAlignment="1">
      <alignment horizontal="center" vertical="center"/>
    </xf>
    <xf numFmtId="6" fontId="36" fillId="0" borderId="0" xfId="0" applyNumberFormat="1" applyFont="1"/>
    <xf numFmtId="6" fontId="28" fillId="0" borderId="0" xfId="0" applyNumberFormat="1" applyFont="1"/>
    <xf numFmtId="0" fontId="28" fillId="0" borderId="0" xfId="0" applyFont="1" applyAlignment="1">
      <alignment horizontal="center"/>
    </xf>
    <xf numFmtId="0" fontId="33" fillId="0" borderId="0" xfId="0" applyFont="1" applyAlignment="1">
      <alignment horizontal="center" vertical="center" wrapText="1"/>
    </xf>
    <xf numFmtId="6" fontId="25" fillId="0" borderId="0" xfId="0" applyNumberFormat="1" applyFont="1"/>
    <xf numFmtId="0" fontId="6" fillId="0" borderId="36" xfId="0" applyFont="1" applyBorder="1" applyAlignment="1">
      <alignment horizontal="center" vertical="center" wrapText="1"/>
    </xf>
    <xf numFmtId="0" fontId="23" fillId="0" borderId="0" xfId="0" applyFont="1"/>
    <xf numFmtId="164" fontId="25" fillId="0" borderId="29" xfId="1" applyNumberFormat="1" applyFont="1" applyFill="1" applyBorder="1" applyAlignment="1" applyProtection="1">
      <alignment horizontal="center" vertical="center"/>
    </xf>
    <xf numFmtId="0" fontId="12" fillId="0" borderId="56" xfId="0" applyFont="1" applyBorder="1" applyAlignment="1">
      <alignment horizontal="center"/>
    </xf>
    <xf numFmtId="0" fontId="12" fillId="0" borderId="42" xfId="0" applyFont="1" applyBorder="1" applyAlignment="1">
      <alignment horizontal="center" vertical="center"/>
    </xf>
    <xf numFmtId="0" fontId="12" fillId="0" borderId="43" xfId="0" applyFont="1" applyBorder="1" applyAlignment="1">
      <alignment horizontal="center" vertical="center"/>
    </xf>
    <xf numFmtId="0" fontId="36" fillId="6" borderId="0" xfId="0" applyFont="1" applyFill="1" applyAlignment="1" applyProtection="1">
      <alignment horizontal="center"/>
      <protection locked="0"/>
    </xf>
    <xf numFmtId="0" fontId="36" fillId="6" borderId="0" xfId="0" applyFont="1" applyFill="1"/>
    <xf numFmtId="0" fontId="36" fillId="6" borderId="45" xfId="0" applyFont="1" applyFill="1" applyBorder="1" applyAlignment="1">
      <alignment horizontal="center"/>
    </xf>
    <xf numFmtId="0" fontId="45" fillId="6" borderId="0" xfId="0" applyFont="1" applyFill="1"/>
    <xf numFmtId="0" fontId="36" fillId="6" borderId="0" xfId="0" applyFont="1" applyFill="1" applyAlignment="1">
      <alignment vertical="center"/>
    </xf>
    <xf numFmtId="0" fontId="45" fillId="3" borderId="0" xfId="0" applyFont="1" applyFill="1"/>
    <xf numFmtId="0" fontId="36" fillId="3" borderId="0" xfId="0" applyFont="1" applyFill="1" applyAlignment="1">
      <alignment vertical="center"/>
    </xf>
    <xf numFmtId="164" fontId="45" fillId="3" borderId="57" xfId="0" applyNumberFormat="1" applyFont="1" applyFill="1" applyBorder="1"/>
    <xf numFmtId="0" fontId="45" fillId="6" borderId="43" xfId="0" applyFont="1" applyFill="1" applyBorder="1" applyAlignment="1" applyProtection="1">
      <alignment horizontal="left"/>
      <protection locked="0"/>
    </xf>
    <xf numFmtId="0" fontId="45" fillId="6" borderId="42" xfId="0" applyFont="1" applyFill="1" applyBorder="1" applyAlignment="1">
      <alignment horizontal="center"/>
    </xf>
    <xf numFmtId="0" fontId="22" fillId="6" borderId="42" xfId="0" applyFont="1" applyFill="1" applyBorder="1" applyAlignment="1">
      <alignment horizontal="center" vertical="center" wrapText="1"/>
    </xf>
    <xf numFmtId="0" fontId="45" fillId="6" borderId="41" xfId="0" applyFont="1" applyFill="1" applyBorder="1" applyAlignment="1">
      <alignment horizontal="center" vertical="center"/>
    </xf>
    <xf numFmtId="0" fontId="45" fillId="0" borderId="29" xfId="0" applyFont="1" applyBorder="1" applyAlignment="1">
      <alignment horizontal="center" vertical="center"/>
    </xf>
    <xf numFmtId="167" fontId="36" fillId="0" borderId="0" xfId="0" applyNumberFormat="1" applyFont="1"/>
    <xf numFmtId="166" fontId="36" fillId="0" borderId="0" xfId="1" applyNumberFormat="1" applyFont="1"/>
    <xf numFmtId="9" fontId="36" fillId="0" borderId="0" xfId="2" applyFont="1"/>
    <xf numFmtId="0" fontId="37" fillId="0" borderId="0" xfId="0" applyFont="1"/>
    <xf numFmtId="0" fontId="36" fillId="0" borderId="0" xfId="0" applyFont="1" applyProtection="1">
      <protection locked="0"/>
    </xf>
    <xf numFmtId="0" fontId="21" fillId="0" borderId="36" xfId="0" applyFont="1" applyBorder="1" applyAlignment="1">
      <alignment horizontal="center" vertical="center" wrapText="1"/>
    </xf>
    <xf numFmtId="0" fontId="21" fillId="6" borderId="37" xfId="0" applyFont="1" applyFill="1" applyBorder="1" applyAlignment="1" applyProtection="1">
      <alignment horizontal="center" vertical="center"/>
      <protection locked="0"/>
    </xf>
    <xf numFmtId="0" fontId="21" fillId="0" borderId="2" xfId="0" applyFont="1" applyBorder="1" applyAlignment="1">
      <alignment horizontal="center" vertical="center"/>
    </xf>
    <xf numFmtId="0" fontId="21" fillId="0" borderId="7" xfId="0" applyFont="1" applyBorder="1" applyAlignment="1">
      <alignment horizontal="center" vertical="center" wrapText="1"/>
    </xf>
    <xf numFmtId="167" fontId="21" fillId="0" borderId="37" xfId="0" applyNumberFormat="1" applyFont="1" applyBorder="1" applyAlignment="1">
      <alignment horizontal="center" vertical="center"/>
    </xf>
    <xf numFmtId="164" fontId="21" fillId="0" borderId="37" xfId="1" applyNumberFormat="1" applyFont="1" applyFill="1" applyBorder="1" applyAlignment="1" applyProtection="1">
      <alignment horizontal="center" vertical="center"/>
    </xf>
    <xf numFmtId="164" fontId="36" fillId="0" borderId="0" xfId="0" applyNumberFormat="1" applyFont="1"/>
    <xf numFmtId="167" fontId="21" fillId="0" borderId="29" xfId="0" applyNumberFormat="1" applyFont="1" applyBorder="1" applyAlignment="1">
      <alignment horizontal="center"/>
    </xf>
    <xf numFmtId="5" fontId="21" fillId="0" borderId="0" xfId="1" applyNumberFormat="1" applyFont="1" applyFill="1" applyBorder="1" applyAlignment="1" applyProtection="1">
      <alignment horizontal="center"/>
    </xf>
    <xf numFmtId="0" fontId="56" fillId="6" borderId="0" xfId="0" applyFont="1" applyFill="1" applyAlignment="1" applyProtection="1">
      <alignment horizontal="center"/>
      <protection locked="0"/>
    </xf>
    <xf numFmtId="0" fontId="45" fillId="6" borderId="0" xfId="0" applyFont="1" applyFill="1" applyAlignment="1">
      <alignment horizontal="center"/>
    </xf>
    <xf numFmtId="164" fontId="36" fillId="6" borderId="0" xfId="0" applyNumberFormat="1" applyFont="1" applyFill="1"/>
    <xf numFmtId="0" fontId="21" fillId="6" borderId="0" xfId="0" applyFont="1" applyFill="1" applyAlignment="1">
      <alignment vertical="center"/>
    </xf>
    <xf numFmtId="49" fontId="36" fillId="6" borderId="0" xfId="0" applyNumberFormat="1" applyFont="1" applyFill="1" applyAlignment="1">
      <alignment horizontal="center"/>
    </xf>
    <xf numFmtId="0" fontId="36" fillId="0" borderId="0" xfId="0" applyFont="1" applyAlignment="1">
      <alignment horizontal="center" vertical="center"/>
    </xf>
    <xf numFmtId="168" fontId="21" fillId="6" borderId="29" xfId="0" applyNumberFormat="1" applyFont="1" applyFill="1" applyBorder="1" applyAlignment="1">
      <alignment horizontal="center"/>
    </xf>
    <xf numFmtId="0" fontId="21" fillId="6" borderId="1" xfId="0" applyFont="1" applyFill="1" applyBorder="1" applyAlignment="1">
      <alignment horizontal="center"/>
    </xf>
    <xf numFmtId="0" fontId="29" fillId="6" borderId="1" xfId="0" applyFont="1" applyFill="1" applyBorder="1" applyAlignment="1">
      <alignment horizontal="center"/>
    </xf>
    <xf numFmtId="168" fontId="21" fillId="6" borderId="0" xfId="0" applyNumberFormat="1" applyFont="1" applyFill="1" applyAlignment="1">
      <alignment horizontal="center"/>
    </xf>
    <xf numFmtId="0" fontId="21" fillId="6" borderId="0" xfId="0" applyFont="1" applyFill="1" applyAlignment="1">
      <alignment horizontal="center"/>
    </xf>
    <xf numFmtId="0" fontId="36" fillId="6" borderId="0" xfId="0" applyFont="1" applyFill="1" applyAlignment="1">
      <alignment wrapText="1"/>
    </xf>
    <xf numFmtId="164" fontId="36" fillId="6" borderId="0" xfId="0" applyNumberFormat="1" applyFont="1" applyFill="1" applyAlignment="1">
      <alignment horizontal="right"/>
    </xf>
    <xf numFmtId="1" fontId="21" fillId="0" borderId="29" xfId="4" applyNumberFormat="1" applyFont="1" applyBorder="1" applyAlignment="1">
      <alignment horizontal="center"/>
    </xf>
    <xf numFmtId="1" fontId="36" fillId="0" borderId="0" xfId="0" applyNumberFormat="1" applyFont="1" applyAlignment="1">
      <alignment horizontal="center"/>
    </xf>
    <xf numFmtId="164" fontId="36" fillId="6" borderId="0" xfId="1" applyNumberFormat="1" applyFont="1" applyFill="1" applyAlignment="1" applyProtection="1">
      <alignment horizontal="center" vertical="center"/>
    </xf>
    <xf numFmtId="0" fontId="21" fillId="3" borderId="2" xfId="0" applyFont="1" applyFill="1" applyBorder="1" applyAlignment="1">
      <alignment horizontal="center" vertical="center"/>
    </xf>
    <xf numFmtId="167" fontId="21" fillId="3" borderId="29" xfId="0" applyNumberFormat="1" applyFont="1" applyFill="1" applyBorder="1" applyAlignment="1">
      <alignment horizontal="center" vertical="center"/>
    </xf>
    <xf numFmtId="164" fontId="21" fillId="3" borderId="29" xfId="1" applyNumberFormat="1" applyFont="1" applyFill="1" applyBorder="1" applyAlignment="1" applyProtection="1">
      <alignment horizontal="center" vertical="center"/>
    </xf>
    <xf numFmtId="0" fontId="21" fillId="6" borderId="29" xfId="0" applyFont="1" applyFill="1" applyBorder="1" applyAlignment="1" applyProtection="1">
      <alignment horizontal="center" vertical="center" wrapText="1"/>
      <protection locked="0"/>
    </xf>
    <xf numFmtId="49" fontId="21" fillId="0" borderId="1" xfId="0" applyNumberFormat="1" applyFont="1" applyBorder="1" applyAlignment="1">
      <alignment horizontal="center" vertical="center" wrapText="1"/>
    </xf>
    <xf numFmtId="49" fontId="36" fillId="0" borderId="0" xfId="0" applyNumberFormat="1" applyFont="1" applyAlignment="1">
      <alignment horizontal="center"/>
    </xf>
    <xf numFmtId="1" fontId="21" fillId="0" borderId="0" xfId="4" applyNumberFormat="1" applyFont="1" applyAlignment="1">
      <alignment horizontal="center"/>
    </xf>
    <xf numFmtId="164" fontId="36" fillId="6" borderId="0" xfId="0" applyNumberFormat="1" applyFont="1" applyFill="1" applyAlignment="1">
      <alignment horizontal="center" vertical="center"/>
    </xf>
    <xf numFmtId="164" fontId="36" fillId="0" borderId="0" xfId="1" applyNumberFormat="1" applyFont="1" applyFill="1" applyBorder="1" applyAlignment="1" applyProtection="1">
      <alignment horizontal="center" vertical="center"/>
    </xf>
    <xf numFmtId="0" fontId="24" fillId="0" borderId="29" xfId="9" applyFont="1" applyBorder="1" applyAlignment="1">
      <alignment horizontal="center"/>
    </xf>
    <xf numFmtId="0" fontId="24" fillId="0" borderId="1" xfId="9" applyFont="1" applyBorder="1" applyAlignment="1">
      <alignment horizontal="center"/>
    </xf>
    <xf numFmtId="0" fontId="45" fillId="0" borderId="0" xfId="0" applyFont="1" applyAlignment="1" applyProtection="1">
      <alignment horizontal="left"/>
      <protection locked="0"/>
    </xf>
    <xf numFmtId="0" fontId="29" fillId="0" borderId="29" xfId="0" applyFont="1" applyBorder="1" applyAlignment="1">
      <alignment horizontal="center" vertical="center" wrapText="1"/>
    </xf>
    <xf numFmtId="0" fontId="21" fillId="6" borderId="0" xfId="0" applyFont="1" applyFill="1" applyProtection="1">
      <protection locked="0"/>
    </xf>
    <xf numFmtId="0" fontId="25" fillId="6" borderId="29" xfId="0" applyFont="1" applyFill="1" applyBorder="1" applyAlignment="1" applyProtection="1">
      <alignment horizontal="center"/>
      <protection locked="0"/>
    </xf>
    <xf numFmtId="0" fontId="25" fillId="0" borderId="2" xfId="0" applyFont="1" applyBorder="1" applyAlignment="1">
      <alignment horizontal="center" vertical="center"/>
    </xf>
    <xf numFmtId="0" fontId="25" fillId="0" borderId="1" xfId="0" applyFont="1" applyBorder="1" applyAlignment="1">
      <alignment horizontal="center"/>
    </xf>
    <xf numFmtId="164" fontId="36" fillId="0" borderId="0" xfId="0" applyNumberFormat="1" applyFont="1" applyAlignment="1">
      <alignment horizontal="center"/>
    </xf>
    <xf numFmtId="49" fontId="21" fillId="0" borderId="1" xfId="0" applyNumberFormat="1" applyFont="1" applyBorder="1" applyAlignment="1">
      <alignment horizontal="center" vertical="center"/>
    </xf>
    <xf numFmtId="49" fontId="21" fillId="0" borderId="7" xfId="0" applyNumberFormat="1" applyFont="1" applyBorder="1" applyAlignment="1">
      <alignment horizontal="center" vertical="center"/>
    </xf>
    <xf numFmtId="0" fontId="36" fillId="6" borderId="0" xfId="0" applyFont="1" applyFill="1" applyAlignment="1">
      <alignment horizontal="center"/>
    </xf>
    <xf numFmtId="164" fontId="36" fillId="6" borderId="0" xfId="0" applyNumberFormat="1" applyFont="1" applyFill="1" applyAlignment="1">
      <alignment horizontal="center"/>
    </xf>
    <xf numFmtId="0" fontId="36" fillId="6" borderId="0" xfId="0" applyFont="1" applyFill="1" applyAlignment="1">
      <alignment horizontal="center" vertical="center"/>
    </xf>
    <xf numFmtId="164" fontId="36" fillId="0" borderId="0" xfId="1" applyNumberFormat="1" applyFont="1" applyAlignment="1" applyProtection="1">
      <alignment horizontal="center" vertical="center"/>
    </xf>
    <xf numFmtId="164" fontId="21" fillId="0" borderId="0" xfId="1" applyNumberFormat="1" applyFont="1" applyBorder="1" applyAlignment="1" applyProtection="1">
      <alignment horizontal="center" vertical="center"/>
    </xf>
    <xf numFmtId="0" fontId="36" fillId="0" borderId="0" xfId="0" applyFont="1" applyAlignment="1">
      <alignment horizontal="center" vertical="top" wrapText="1"/>
    </xf>
    <xf numFmtId="164" fontId="22" fillId="0" borderId="3" xfId="0" applyNumberFormat="1" applyFont="1" applyBorder="1" applyAlignment="1">
      <alignment horizontal="center" vertical="center"/>
    </xf>
    <xf numFmtId="164" fontId="36" fillId="0" borderId="0" xfId="1" applyNumberFormat="1" applyFont="1" applyBorder="1" applyAlignment="1" applyProtection="1">
      <alignment horizontal="center" vertical="center"/>
    </xf>
    <xf numFmtId="0" fontId="21" fillId="0" borderId="0" xfId="0" applyFont="1" applyProtection="1">
      <protection locked="0"/>
    </xf>
    <xf numFmtId="164" fontId="45" fillId="0" borderId="0" xfId="0" applyNumberFormat="1" applyFont="1" applyAlignment="1">
      <alignment horizontal="center"/>
    </xf>
    <xf numFmtId="164" fontId="45" fillId="0" borderId="0" xfId="0" applyNumberFormat="1" applyFont="1" applyAlignment="1">
      <alignment horizontal="center" vertical="center"/>
    </xf>
    <xf numFmtId="0" fontId="45" fillId="0" borderId="6" xfId="0" applyFont="1" applyBorder="1" applyAlignment="1">
      <alignment horizontal="center" vertical="top" wrapText="1"/>
    </xf>
    <xf numFmtId="164" fontId="36" fillId="0" borderId="0" xfId="0" applyNumberFormat="1" applyFont="1" applyProtection="1">
      <protection locked="0"/>
    </xf>
    <xf numFmtId="164" fontId="36" fillId="0" borderId="0" xfId="0" applyNumberFormat="1" applyFont="1" applyAlignment="1" applyProtection="1">
      <alignment horizontal="center" vertical="center"/>
      <protection locked="0"/>
    </xf>
    <xf numFmtId="0" fontId="36" fillId="0" borderId="29" xfId="0" applyFont="1" applyBorder="1" applyAlignment="1" applyProtection="1">
      <alignment horizontal="center"/>
      <protection locked="0"/>
    </xf>
    <xf numFmtId="0" fontId="36" fillId="0" borderId="29" xfId="0" applyFont="1" applyBorder="1" applyProtection="1">
      <protection locked="0"/>
    </xf>
    <xf numFmtId="164" fontId="36" fillId="0" borderId="29" xfId="0" applyNumberFormat="1" applyFont="1" applyBorder="1" applyAlignment="1" applyProtection="1">
      <alignment horizontal="center"/>
      <protection locked="0"/>
    </xf>
    <xf numFmtId="164" fontId="36" fillId="0" borderId="29" xfId="0" applyNumberFormat="1" applyFont="1" applyBorder="1" applyAlignment="1" applyProtection="1">
      <alignment horizontal="center" vertical="center"/>
      <protection locked="0"/>
    </xf>
    <xf numFmtId="164" fontId="45" fillId="0" borderId="3" xfId="0" applyNumberFormat="1" applyFont="1" applyBorder="1" applyAlignment="1">
      <alignment horizontal="center" vertical="center"/>
    </xf>
    <xf numFmtId="0" fontId="36" fillId="0" borderId="0" xfId="0" applyFont="1" applyAlignment="1" applyProtection="1">
      <alignment horizontal="center"/>
      <protection locked="0"/>
    </xf>
    <xf numFmtId="0" fontId="36" fillId="0" borderId="45" xfId="0" applyFont="1" applyBorder="1" applyAlignment="1">
      <alignment horizontal="center"/>
    </xf>
    <xf numFmtId="0" fontId="45" fillId="0" borderId="0" xfId="0" applyFont="1" applyAlignment="1">
      <alignment horizontal="left"/>
    </xf>
    <xf numFmtId="0" fontId="45" fillId="3" borderId="0" xfId="0" applyFont="1" applyFill="1" applyAlignment="1">
      <alignment horizontal="left"/>
    </xf>
    <xf numFmtId="0" fontId="45" fillId="3" borderId="0" xfId="0" applyFont="1" applyFill="1" applyAlignment="1">
      <alignment vertical="center"/>
    </xf>
    <xf numFmtId="1" fontId="45" fillId="0" borderId="43" xfId="0" applyNumberFormat="1" applyFont="1" applyBorder="1" applyAlignment="1">
      <alignment horizontal="left" vertical="center" wrapText="1"/>
    </xf>
    <xf numFmtId="0" fontId="45" fillId="0" borderId="42" xfId="0" applyFont="1" applyBorder="1" applyAlignment="1">
      <alignment horizontal="center" vertical="center" wrapText="1"/>
    </xf>
    <xf numFmtId="0" fontId="45" fillId="0" borderId="41" xfId="0" applyFont="1" applyBorder="1" applyAlignment="1">
      <alignment horizontal="center" vertical="center" wrapText="1"/>
    </xf>
    <xf numFmtId="0" fontId="36" fillId="0" borderId="0" xfId="0" applyFont="1" applyAlignment="1">
      <alignment wrapText="1"/>
    </xf>
    <xf numFmtId="0" fontId="56" fillId="0" borderId="0" xfId="0" applyFont="1" applyAlignment="1">
      <alignment horizontal="center"/>
    </xf>
    <xf numFmtId="0" fontId="57" fillId="0" borderId="29" xfId="0" applyFont="1" applyBorder="1" applyAlignment="1" applyProtection="1">
      <alignment horizontal="center"/>
      <protection locked="0"/>
    </xf>
    <xf numFmtId="0" fontId="57" fillId="0" borderId="1" xfId="0" applyFont="1" applyBorder="1" applyAlignment="1">
      <alignment horizontal="center"/>
    </xf>
    <xf numFmtId="0" fontId="7" fillId="0" borderId="40" xfId="0" applyFont="1" applyBorder="1" applyAlignment="1">
      <alignment horizontal="center"/>
    </xf>
    <xf numFmtId="167" fontId="57" fillId="0" borderId="29" xfId="0" applyNumberFormat="1" applyFont="1" applyBorder="1" applyAlignment="1">
      <alignment horizontal="center"/>
    </xf>
    <xf numFmtId="164" fontId="57" fillId="0" borderId="29" xfId="0" applyNumberFormat="1" applyFont="1" applyBorder="1" applyAlignment="1">
      <alignment horizontal="center" vertical="center"/>
    </xf>
    <xf numFmtId="0" fontId="57" fillId="0" borderId="0" xfId="0" applyFont="1" applyAlignment="1">
      <alignment horizontal="center"/>
    </xf>
    <xf numFmtId="0" fontId="57" fillId="0" borderId="0" xfId="0" applyFont="1"/>
    <xf numFmtId="0" fontId="6" fillId="0" borderId="36" xfId="0" applyFont="1" applyBorder="1" applyAlignment="1">
      <alignment horizontal="center" wrapText="1"/>
    </xf>
    <xf numFmtId="9" fontId="57" fillId="0" borderId="0" xfId="0" applyNumberFormat="1" applyFont="1" applyAlignment="1">
      <alignment horizontal="center"/>
    </xf>
    <xf numFmtId="0" fontId="57" fillId="0" borderId="0" xfId="0" applyFont="1" applyAlignment="1">
      <alignment vertical="center"/>
    </xf>
    <xf numFmtId="0" fontId="6" fillId="0" borderId="0" xfId="0" applyFont="1" applyAlignment="1">
      <alignment horizontal="center" wrapText="1"/>
    </xf>
    <xf numFmtId="0" fontId="6" fillId="0" borderId="45" xfId="0" applyFont="1" applyBorder="1" applyAlignment="1">
      <alignment horizontal="center" wrapText="1"/>
    </xf>
    <xf numFmtId="0" fontId="6" fillId="0" borderId="58" xfId="0" applyFont="1" applyBorder="1" applyAlignment="1">
      <alignment horizontal="center" wrapText="1"/>
    </xf>
    <xf numFmtId="0" fontId="57" fillId="0" borderId="29" xfId="0" applyFont="1" applyBorder="1" applyAlignment="1" applyProtection="1">
      <alignment horizontal="center" vertical="center"/>
      <protection locked="0"/>
    </xf>
    <xf numFmtId="0" fontId="25" fillId="0" borderId="29" xfId="0" applyFont="1" applyBorder="1" applyAlignment="1">
      <alignment horizontal="center" vertical="center"/>
    </xf>
    <xf numFmtId="0" fontId="7" fillId="0" borderId="29" xfId="0" applyFont="1" applyBorder="1" applyAlignment="1">
      <alignment horizontal="center" vertical="center" wrapText="1"/>
    </xf>
    <xf numFmtId="167" fontId="57" fillId="0" borderId="29" xfId="0" applyNumberFormat="1" applyFont="1" applyBorder="1" applyAlignment="1">
      <alignment horizontal="center" vertical="center"/>
    </xf>
    <xf numFmtId="0" fontId="57" fillId="0" borderId="0" xfId="0" applyFont="1" applyAlignment="1">
      <alignment horizontal="center" vertical="center"/>
    </xf>
    <xf numFmtId="3" fontId="25" fillId="0" borderId="0" xfId="0" applyNumberFormat="1" applyFont="1" applyAlignment="1" applyProtection="1">
      <alignment horizontal="center"/>
      <protection locked="0"/>
    </xf>
    <xf numFmtId="0" fontId="12" fillId="0" borderId="0" xfId="0" applyFont="1" applyAlignment="1">
      <alignment horizontal="center"/>
    </xf>
    <xf numFmtId="164" fontId="25" fillId="0" borderId="0" xfId="0" applyNumberFormat="1" applyFont="1" applyAlignment="1">
      <alignment horizontal="center" vertical="center"/>
    </xf>
    <xf numFmtId="0" fontId="58" fillId="0" borderId="0" xfId="0" applyFont="1" applyAlignment="1">
      <alignment horizontal="center"/>
    </xf>
    <xf numFmtId="0" fontId="58" fillId="0" borderId="0" xfId="0" applyFont="1"/>
    <xf numFmtId="0" fontId="59" fillId="0" borderId="0" xfId="0" applyFont="1" applyAlignment="1">
      <alignment horizontal="center" vertical="center" wrapText="1"/>
    </xf>
    <xf numFmtId="9" fontId="58" fillId="0" borderId="0" xfId="0" applyNumberFormat="1" applyFont="1" applyAlignment="1">
      <alignment horizontal="center"/>
    </xf>
    <xf numFmtId="0" fontId="58" fillId="0" borderId="0" xfId="0" applyFont="1" applyAlignment="1">
      <alignment vertical="center"/>
    </xf>
    <xf numFmtId="0" fontId="60" fillId="0" borderId="0" xfId="0" applyFont="1"/>
    <xf numFmtId="0" fontId="60" fillId="0" borderId="0" xfId="0" applyFont="1" applyAlignment="1">
      <alignment horizontal="center"/>
    </xf>
    <xf numFmtId="0" fontId="37" fillId="0" borderId="0" xfId="0" applyFont="1" applyAlignment="1">
      <alignment horizontal="center" vertical="center"/>
    </xf>
    <xf numFmtId="0" fontId="58" fillId="0" borderId="29" xfId="0" applyFont="1" applyBorder="1" applyAlignment="1" applyProtection="1">
      <alignment horizontal="center" vertical="center"/>
      <protection locked="0"/>
    </xf>
    <xf numFmtId="0" fontId="61" fillId="0" borderId="29" xfId="0" applyFont="1" applyBorder="1" applyAlignment="1">
      <alignment horizontal="center" vertical="center"/>
    </xf>
    <xf numFmtId="0" fontId="61" fillId="0" borderId="29" xfId="0" applyFont="1" applyBorder="1" applyAlignment="1">
      <alignment horizontal="center" vertical="center" wrapText="1"/>
    </xf>
    <xf numFmtId="167" fontId="58" fillId="0" borderId="29" xfId="0" applyNumberFormat="1" applyFont="1" applyBorder="1" applyAlignment="1">
      <alignment horizontal="center" vertical="center"/>
    </xf>
    <xf numFmtId="0" fontId="58" fillId="0" borderId="37" xfId="0" applyFont="1" applyBorder="1" applyAlignment="1" applyProtection="1">
      <alignment horizontal="center" vertical="center"/>
      <protection locked="0"/>
    </xf>
    <xf numFmtId="0" fontId="61" fillId="0" borderId="0" xfId="0" applyFont="1" applyAlignment="1">
      <alignment horizontal="center"/>
    </xf>
    <xf numFmtId="0" fontId="61" fillId="0" borderId="37" xfId="0" applyFont="1" applyBorder="1" applyAlignment="1">
      <alignment horizontal="center" vertical="center"/>
    </xf>
    <xf numFmtId="0" fontId="38" fillId="9" borderId="2" xfId="0" applyFont="1" applyFill="1" applyBorder="1"/>
    <xf numFmtId="0" fontId="38" fillId="9" borderId="0" xfId="0" applyFont="1" applyFill="1"/>
    <xf numFmtId="9" fontId="36" fillId="0" borderId="0" xfId="0" applyNumberFormat="1" applyFont="1" applyAlignment="1">
      <alignment horizontal="center"/>
    </xf>
    <xf numFmtId="0" fontId="38" fillId="0" borderId="0" xfId="0" applyFont="1" applyAlignment="1">
      <alignment horizontal="center"/>
    </xf>
    <xf numFmtId="0" fontId="36" fillId="0" borderId="0" xfId="0" applyFont="1" applyAlignment="1">
      <alignment horizontal="center" vertical="center" wrapText="1"/>
    </xf>
    <xf numFmtId="3" fontId="36" fillId="0" borderId="29" xfId="0" applyNumberFormat="1" applyFont="1" applyBorder="1" applyAlignment="1" applyProtection="1">
      <alignment horizontal="center"/>
      <protection locked="0"/>
    </xf>
    <xf numFmtId="0" fontId="36" fillId="0" borderId="29" xfId="0" applyFont="1" applyBorder="1" applyAlignment="1">
      <alignment horizontal="center"/>
    </xf>
    <xf numFmtId="1" fontId="36" fillId="0" borderId="29" xfId="0" applyNumberFormat="1" applyFont="1" applyBorder="1" applyAlignment="1" applyProtection="1">
      <alignment horizontal="center"/>
      <protection locked="0"/>
    </xf>
    <xf numFmtId="0" fontId="62" fillId="0" borderId="8" xfId="0" applyFont="1" applyBorder="1"/>
    <xf numFmtId="0" fontId="62" fillId="0" borderId="0" xfId="0" applyFont="1"/>
    <xf numFmtId="0" fontId="36" fillId="0" borderId="1" xfId="0" applyFont="1" applyBorder="1" applyAlignment="1">
      <alignment horizontal="center"/>
    </xf>
    <xf numFmtId="9" fontId="36" fillId="0" borderId="0" xfId="0" applyNumberFormat="1" applyFont="1" applyAlignment="1">
      <alignment horizontal="center" vertical="center"/>
    </xf>
    <xf numFmtId="0" fontId="63" fillId="0" borderId="29" xfId="0" applyFont="1" applyBorder="1" applyAlignment="1">
      <alignment horizontal="center"/>
    </xf>
    <xf numFmtId="49" fontId="36" fillId="0" borderId="1" xfId="0" applyNumberFormat="1" applyFont="1" applyBorder="1" applyAlignment="1">
      <alignment horizontal="center"/>
    </xf>
    <xf numFmtId="0" fontId="36" fillId="6" borderId="29" xfId="0" applyFont="1" applyFill="1" applyBorder="1" applyAlignment="1" applyProtection="1">
      <alignment horizontal="center" vertical="center"/>
      <protection locked="0"/>
    </xf>
    <xf numFmtId="0" fontId="36" fillId="0" borderId="29" xfId="0" applyFont="1" applyBorder="1" applyAlignment="1">
      <alignment horizontal="center" vertical="center"/>
    </xf>
    <xf numFmtId="0" fontId="36" fillId="0" borderId="1" xfId="0" applyFont="1" applyBorder="1" applyAlignment="1">
      <alignment horizontal="center" vertical="center"/>
    </xf>
    <xf numFmtId="0" fontId="36" fillId="0" borderId="1" xfId="0" applyFont="1" applyBorder="1" applyAlignment="1">
      <alignment horizontal="center" vertical="center" wrapText="1"/>
    </xf>
    <xf numFmtId="0" fontId="36" fillId="0" borderId="29" xfId="0" applyFont="1" applyBorder="1" applyAlignment="1" applyProtection="1">
      <alignment horizontal="center" vertical="center"/>
      <protection locked="0"/>
    </xf>
    <xf numFmtId="1" fontId="36" fillId="0" borderId="29" xfId="0" applyNumberFormat="1" applyFont="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0" fontId="36" fillId="0" borderId="36" xfId="0" applyFont="1" applyBorder="1" applyAlignment="1">
      <alignment horizontal="center" vertical="center"/>
    </xf>
    <xf numFmtId="0" fontId="36" fillId="0" borderId="5" xfId="0" applyFont="1" applyBorder="1" applyAlignment="1">
      <alignment horizontal="center" vertical="center"/>
    </xf>
    <xf numFmtId="0" fontId="36" fillId="0" borderId="29" xfId="0" applyFont="1" applyBorder="1" applyAlignment="1">
      <alignment horizontal="center" vertical="center" wrapText="1"/>
    </xf>
    <xf numFmtId="0" fontId="36" fillId="0" borderId="0" xfId="0" applyFont="1" applyAlignment="1" applyProtection="1">
      <alignment horizontal="center" vertical="center"/>
      <protection locked="0"/>
    </xf>
    <xf numFmtId="0" fontId="36" fillId="0" borderId="5" xfId="0" applyFont="1" applyBorder="1" applyAlignment="1">
      <alignment horizontal="center"/>
    </xf>
    <xf numFmtId="164" fontId="36" fillId="0" borderId="0" xfId="0" applyNumberFormat="1" applyFont="1" applyAlignment="1">
      <alignment horizontal="center" vertical="center" wrapText="1"/>
    </xf>
    <xf numFmtId="0" fontId="36" fillId="0" borderId="29" xfId="0" applyFont="1" applyBorder="1" applyAlignment="1" applyProtection="1">
      <alignment horizontal="center" vertical="center" wrapText="1"/>
      <protection locked="0"/>
    </xf>
    <xf numFmtId="0" fontId="64" fillId="0" borderId="1" xfId="0" applyFont="1" applyBorder="1" applyAlignment="1">
      <alignment horizontal="center" vertical="center"/>
    </xf>
    <xf numFmtId="0" fontId="64" fillId="0" borderId="1" xfId="0" applyFont="1" applyBorder="1" applyAlignment="1">
      <alignment horizontal="center" vertical="center" wrapText="1"/>
    </xf>
    <xf numFmtId="0" fontId="36" fillId="0" borderId="37" xfId="0" applyFont="1" applyBorder="1" applyAlignment="1" applyProtection="1">
      <alignment horizontal="center" vertical="center"/>
      <protection locked="0"/>
    </xf>
    <xf numFmtId="49" fontId="36"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xf>
    <xf numFmtId="0" fontId="36" fillId="0" borderId="37" xfId="0" applyFont="1" applyBorder="1" applyAlignment="1">
      <alignment horizontal="center" vertical="center"/>
    </xf>
    <xf numFmtId="49" fontId="36" fillId="0" borderId="5" xfId="0" applyNumberFormat="1" applyFont="1" applyBorder="1" applyAlignment="1">
      <alignment horizontal="center" vertical="center"/>
    </xf>
    <xf numFmtId="49" fontId="36" fillId="0" borderId="29" xfId="0" applyNumberFormat="1" applyFont="1" applyBorder="1" applyAlignment="1">
      <alignment horizontal="center"/>
    </xf>
    <xf numFmtId="49" fontId="36" fillId="0" borderId="5" xfId="0" applyNumberFormat="1" applyFont="1" applyBorder="1" applyAlignment="1">
      <alignment horizontal="center" vertical="center" wrapText="1"/>
    </xf>
    <xf numFmtId="0" fontId="36" fillId="0" borderId="5" xfId="0" applyFont="1" applyBorder="1" applyAlignment="1">
      <alignment horizontal="center" vertical="center" wrapText="1"/>
    </xf>
    <xf numFmtId="0" fontId="36" fillId="0" borderId="1" xfId="0" applyFont="1" applyBorder="1" applyAlignment="1">
      <alignment horizontal="center" wrapText="1"/>
    </xf>
    <xf numFmtId="0" fontId="64" fillId="0" borderId="0" xfId="0" applyFont="1" applyAlignment="1">
      <alignment horizontal="center" vertical="top" wrapText="1"/>
    </xf>
    <xf numFmtId="0" fontId="65" fillId="0" borderId="0" xfId="0" applyFont="1" applyAlignment="1">
      <alignment horizontal="center" vertical="top" wrapText="1"/>
    </xf>
    <xf numFmtId="0" fontId="36" fillId="6" borderId="29" xfId="0" applyFont="1" applyFill="1" applyBorder="1" applyAlignment="1" applyProtection="1">
      <alignment horizontal="center"/>
      <protection locked="0"/>
    </xf>
    <xf numFmtId="0" fontId="64" fillId="0" borderId="29" xfId="0" applyFont="1" applyBorder="1" applyAlignment="1">
      <alignment horizontal="center" vertical="top" wrapText="1"/>
    </xf>
    <xf numFmtId="0" fontId="36" fillId="0" borderId="1" xfId="0" applyFont="1" applyBorder="1" applyAlignment="1">
      <alignment horizontal="center" vertical="top" wrapText="1"/>
    </xf>
    <xf numFmtId="0" fontId="36" fillId="6" borderId="0" xfId="0" applyFont="1" applyFill="1" applyProtection="1">
      <protection locked="0"/>
    </xf>
    <xf numFmtId="0" fontId="36" fillId="0" borderId="2" xfId="0" applyFont="1" applyBorder="1" applyAlignment="1">
      <alignment horizontal="center"/>
    </xf>
    <xf numFmtId="0" fontId="45" fillId="0" borderId="1" xfId="0" applyFont="1" applyBorder="1"/>
    <xf numFmtId="0" fontId="56" fillId="0" borderId="0" xfId="0" applyFont="1" applyAlignment="1" applyProtection="1">
      <alignment horizontal="center"/>
      <protection locked="0"/>
    </xf>
    <xf numFmtId="1" fontId="64" fillId="0" borderId="29" xfId="0" applyNumberFormat="1" applyFont="1" applyBorder="1" applyAlignment="1">
      <alignment horizontal="center" vertical="center" wrapText="1"/>
    </xf>
    <xf numFmtId="164" fontId="64" fillId="0" borderId="29" xfId="0" applyNumberFormat="1" applyFont="1" applyBorder="1" applyAlignment="1" applyProtection="1">
      <alignment horizontal="center" vertical="center" wrapText="1"/>
      <protection locked="0"/>
    </xf>
    <xf numFmtId="164" fontId="36" fillId="0" borderId="29" xfId="1" applyNumberFormat="1" applyFont="1" applyBorder="1" applyAlignment="1" applyProtection="1">
      <alignment horizontal="center" vertical="center" wrapText="1"/>
    </xf>
    <xf numFmtId="0" fontId="36" fillId="0" borderId="0" xfId="0" applyFont="1" applyAlignment="1" applyProtection="1">
      <alignment horizontal="center" vertical="center" wrapText="1"/>
      <protection locked="0"/>
    </xf>
    <xf numFmtId="1" fontId="64" fillId="0" borderId="0" xfId="0" applyNumberFormat="1" applyFont="1" applyAlignment="1">
      <alignment horizontal="center" vertical="center" wrapText="1"/>
    </xf>
    <xf numFmtId="164" fontId="64" fillId="0" borderId="0" xfId="0" applyNumberFormat="1" applyFont="1" applyAlignment="1" applyProtection="1">
      <alignment horizontal="center" vertical="center" wrapText="1"/>
      <protection locked="0"/>
    </xf>
    <xf numFmtId="164" fontId="36" fillId="0" borderId="0" xfId="1" applyNumberFormat="1" applyFont="1" applyBorder="1" applyAlignment="1" applyProtection="1">
      <alignment horizontal="center" vertical="center" wrapText="1"/>
    </xf>
    <xf numFmtId="7" fontId="36" fillId="0" borderId="29" xfId="1" applyNumberFormat="1" applyFont="1" applyBorder="1" applyAlignment="1" applyProtection="1">
      <alignment horizontal="center"/>
      <protection locked="0"/>
    </xf>
    <xf numFmtId="7" fontId="36" fillId="0" borderId="29" xfId="1" applyNumberFormat="1" applyFont="1" applyBorder="1" applyAlignment="1" applyProtection="1">
      <alignment horizontal="center" vertical="center"/>
      <protection locked="0"/>
    </xf>
    <xf numFmtId="0" fontId="57" fillId="6" borderId="1" xfId="0" applyFont="1" applyFill="1" applyBorder="1" applyAlignment="1">
      <alignment horizontal="center"/>
    </xf>
    <xf numFmtId="0" fontId="7" fillId="6" borderId="40" xfId="0" applyFont="1" applyFill="1" applyBorder="1" applyAlignment="1">
      <alignment horizontal="center"/>
    </xf>
    <xf numFmtId="164" fontId="57" fillId="6" borderId="29" xfId="0" applyNumberFormat="1" applyFont="1" applyFill="1" applyBorder="1" applyAlignment="1">
      <alignment horizontal="center" vertical="center"/>
    </xf>
    <xf numFmtId="0" fontId="57" fillId="6" borderId="0" xfId="0" applyFont="1" applyFill="1"/>
    <xf numFmtId="0" fontId="6" fillId="6" borderId="58" xfId="0" applyFont="1" applyFill="1" applyBorder="1" applyAlignment="1">
      <alignment horizontal="center" wrapText="1"/>
    </xf>
    <xf numFmtId="9" fontId="57" fillId="6" borderId="0" xfId="0" applyNumberFormat="1" applyFont="1" applyFill="1" applyAlignment="1">
      <alignment horizontal="center"/>
    </xf>
    <xf numFmtId="0" fontId="57" fillId="6" borderId="0" xfId="0" applyFont="1" applyFill="1" applyAlignment="1">
      <alignment vertical="center"/>
    </xf>
    <xf numFmtId="0" fontId="6" fillId="6" borderId="0" xfId="0" applyFont="1" applyFill="1" applyAlignment="1">
      <alignment horizontal="center" wrapText="1"/>
    </xf>
    <xf numFmtId="0" fontId="37" fillId="6" borderId="0" xfId="0" applyFont="1" applyFill="1"/>
    <xf numFmtId="0" fontId="33" fillId="6" borderId="0" xfId="0" applyFont="1" applyFill="1" applyAlignment="1">
      <alignment horizontal="center" vertical="center" wrapText="1"/>
    </xf>
    <xf numFmtId="9" fontId="37" fillId="6" borderId="0" xfId="0" applyNumberFormat="1" applyFont="1" applyFill="1" applyAlignment="1">
      <alignment horizontal="center"/>
    </xf>
    <xf numFmtId="0" fontId="37" fillId="6" borderId="0" xfId="0" applyFont="1" applyFill="1" applyAlignment="1">
      <alignment vertical="center"/>
    </xf>
    <xf numFmtId="0" fontId="60" fillId="6" borderId="0" xfId="0" applyFont="1" applyFill="1"/>
    <xf numFmtId="0" fontId="60" fillId="6" borderId="0" xfId="0" applyFont="1" applyFill="1" applyAlignment="1">
      <alignment horizontal="center"/>
    </xf>
    <xf numFmtId="9" fontId="58" fillId="6" borderId="0" xfId="0" applyNumberFormat="1" applyFont="1" applyFill="1" applyAlignment="1">
      <alignment horizontal="center"/>
    </xf>
    <xf numFmtId="0" fontId="58" fillId="6" borderId="0" xfId="0" applyFont="1" applyFill="1" applyAlignment="1">
      <alignment vertical="center"/>
    </xf>
    <xf numFmtId="0" fontId="61" fillId="6" borderId="29" xfId="0" applyFont="1" applyFill="1" applyBorder="1" applyAlignment="1">
      <alignment horizontal="center"/>
    </xf>
    <xf numFmtId="0" fontId="61" fillId="6" borderId="29" xfId="0" applyFont="1" applyFill="1" applyBorder="1" applyAlignment="1">
      <alignment horizontal="center" vertical="center"/>
    </xf>
    <xf numFmtId="164" fontId="27" fillId="0" borderId="29" xfId="0" applyNumberFormat="1" applyFont="1" applyBorder="1" applyAlignment="1">
      <alignment horizontal="center"/>
    </xf>
    <xf numFmtId="0" fontId="21" fillId="6" borderId="0" xfId="0" applyFont="1" applyFill="1" applyAlignment="1">
      <alignment horizontal="center" vertical="center" wrapText="1"/>
    </xf>
    <xf numFmtId="9" fontId="36" fillId="6" borderId="0" xfId="0" applyNumberFormat="1" applyFont="1" applyFill="1" applyAlignment="1">
      <alignment horizontal="center"/>
    </xf>
    <xf numFmtId="0" fontId="38" fillId="6" borderId="0" xfId="0" applyFont="1" applyFill="1" applyAlignment="1">
      <alignment horizontal="center"/>
    </xf>
    <xf numFmtId="0" fontId="36" fillId="6" borderId="0" xfId="0" applyFont="1" applyFill="1" applyAlignment="1">
      <alignment horizontal="center" vertical="center" wrapText="1"/>
    </xf>
    <xf numFmtId="0" fontId="36" fillId="6" borderId="29" xfId="0" applyFont="1" applyFill="1" applyBorder="1" applyAlignment="1">
      <alignment horizontal="center"/>
    </xf>
    <xf numFmtId="164" fontId="36" fillId="6" borderId="29" xfId="0" applyNumberFormat="1" applyFont="1" applyFill="1" applyBorder="1" applyAlignment="1">
      <alignment horizontal="center" vertical="center"/>
    </xf>
    <xf numFmtId="6" fontId="36" fillId="6" borderId="29" xfId="0" applyNumberFormat="1" applyFont="1" applyFill="1" applyBorder="1" applyAlignment="1">
      <alignment horizontal="center"/>
    </xf>
    <xf numFmtId="0" fontId="36" fillId="6" borderId="1" xfId="0" applyFont="1" applyFill="1" applyBorder="1" applyAlignment="1">
      <alignment horizontal="center"/>
    </xf>
    <xf numFmtId="9" fontId="36" fillId="6" borderId="0" xfId="0" applyNumberFormat="1" applyFont="1" applyFill="1" applyAlignment="1">
      <alignment horizontal="center" vertical="center"/>
    </xf>
    <xf numFmtId="168" fontId="36" fillId="6" borderId="29" xfId="0" applyNumberFormat="1" applyFont="1" applyFill="1" applyBorder="1" applyAlignment="1">
      <alignment horizontal="center"/>
    </xf>
    <xf numFmtId="49" fontId="36" fillId="6" borderId="1" xfId="0" applyNumberFormat="1" applyFont="1" applyFill="1" applyBorder="1" applyAlignment="1">
      <alignment horizontal="center"/>
    </xf>
    <xf numFmtId="0" fontId="36" fillId="6" borderId="29" xfId="0" applyFont="1" applyFill="1" applyBorder="1" applyAlignment="1">
      <alignment horizontal="center" vertical="center"/>
    </xf>
    <xf numFmtId="0" fontId="36" fillId="6" borderId="1" xfId="0" applyFont="1" applyFill="1" applyBorder="1" applyAlignment="1">
      <alignment horizontal="center" vertical="center"/>
    </xf>
    <xf numFmtId="0" fontId="36" fillId="6" borderId="1" xfId="0" applyFont="1" applyFill="1" applyBorder="1" applyAlignment="1">
      <alignment horizontal="center" vertical="center" wrapText="1"/>
    </xf>
    <xf numFmtId="0" fontId="36" fillId="6" borderId="5" xfId="0" applyFont="1" applyFill="1" applyBorder="1" applyAlignment="1">
      <alignment horizontal="center" vertical="center"/>
    </xf>
    <xf numFmtId="0" fontId="36" fillId="6" borderId="29" xfId="0" applyFont="1" applyFill="1" applyBorder="1" applyAlignment="1">
      <alignment horizontal="center" vertical="center" wrapText="1"/>
    </xf>
    <xf numFmtId="164" fontId="27" fillId="0" borderId="29" xfId="0" applyNumberFormat="1" applyFont="1" applyBorder="1" applyAlignment="1">
      <alignment horizontal="center" vertical="center"/>
    </xf>
    <xf numFmtId="0" fontId="21" fillId="6" borderId="29" xfId="0" applyFont="1" applyFill="1" applyBorder="1" applyAlignment="1">
      <alignment horizontal="center" vertical="center" wrapText="1"/>
    </xf>
    <xf numFmtId="0" fontId="64" fillId="6" borderId="1" xfId="0" applyFont="1" applyFill="1" applyBorder="1" applyAlignment="1">
      <alignment horizontal="center" vertical="center"/>
    </xf>
    <xf numFmtId="0" fontId="64" fillId="6" borderId="1" xfId="0" applyFont="1" applyFill="1" applyBorder="1" applyAlignment="1">
      <alignment horizontal="center" vertical="center" wrapText="1"/>
    </xf>
    <xf numFmtId="164" fontId="57" fillId="6" borderId="0" xfId="0" applyNumberFormat="1" applyFont="1" applyFill="1" applyAlignment="1">
      <alignment horizontal="center" vertical="center" wrapText="1"/>
    </xf>
    <xf numFmtId="0" fontId="22" fillId="6" borderId="0" xfId="0" applyFont="1" applyFill="1" applyAlignment="1">
      <alignment horizontal="center" vertical="center"/>
    </xf>
    <xf numFmtId="164" fontId="25" fillId="6" borderId="0" xfId="0" applyNumberFormat="1" applyFont="1" applyFill="1" applyAlignment="1">
      <alignment horizontal="center"/>
    </xf>
    <xf numFmtId="0" fontId="24" fillId="6" borderId="29" xfId="9" applyFont="1" applyFill="1" applyBorder="1" applyAlignment="1">
      <alignment horizontal="center"/>
    </xf>
    <xf numFmtId="164" fontId="57" fillId="6" borderId="0" xfId="0" applyNumberFormat="1" applyFont="1" applyFill="1" applyAlignment="1">
      <alignment horizontal="center"/>
    </xf>
    <xf numFmtId="0" fontId="36" fillId="6" borderId="5" xfId="0" applyFont="1" applyFill="1" applyBorder="1" applyAlignment="1">
      <alignment horizontal="center"/>
    </xf>
    <xf numFmtId="49" fontId="36" fillId="6" borderId="1" xfId="0" applyNumberFormat="1" applyFont="1" applyFill="1" applyBorder="1" applyAlignment="1">
      <alignment horizontal="center" vertical="center" wrapText="1"/>
    </xf>
    <xf numFmtId="49" fontId="36" fillId="6" borderId="1" xfId="0" applyNumberFormat="1" applyFont="1" applyFill="1" applyBorder="1" applyAlignment="1">
      <alignment horizontal="center" vertical="center"/>
    </xf>
    <xf numFmtId="0" fontId="36" fillId="6" borderId="37" xfId="0" applyFont="1" applyFill="1" applyBorder="1" applyAlignment="1">
      <alignment horizontal="center" vertical="center"/>
    </xf>
    <xf numFmtId="164" fontId="57" fillId="6" borderId="0" xfId="0" applyNumberFormat="1" applyFont="1" applyFill="1" applyAlignment="1">
      <alignment horizontal="center" vertical="center"/>
    </xf>
    <xf numFmtId="0" fontId="64" fillId="6" borderId="0" xfId="0" applyFont="1" applyFill="1" applyAlignment="1">
      <alignment horizontal="center" vertical="top" wrapText="1"/>
    </xf>
    <xf numFmtId="0" fontId="65" fillId="6" borderId="0" xfId="0" applyFont="1" applyFill="1" applyAlignment="1">
      <alignment horizontal="center" vertical="top" wrapText="1"/>
    </xf>
    <xf numFmtId="0" fontId="64" fillId="6" borderId="29" xfId="0" applyFont="1" applyFill="1" applyBorder="1" applyAlignment="1">
      <alignment horizontal="center" vertical="top" wrapText="1"/>
    </xf>
    <xf numFmtId="0" fontId="36" fillId="6" borderId="1" xfId="0" applyFont="1" applyFill="1" applyBorder="1" applyAlignment="1">
      <alignment horizontal="center" wrapText="1"/>
    </xf>
    <xf numFmtId="0" fontId="36" fillId="6" borderId="1" xfId="0" applyFont="1" applyFill="1" applyBorder="1" applyAlignment="1">
      <alignment horizontal="center" vertical="top" wrapText="1"/>
    </xf>
    <xf numFmtId="0" fontId="29" fillId="6" borderId="29" xfId="0" applyFont="1" applyFill="1" applyBorder="1" applyAlignment="1">
      <alignment horizontal="center"/>
    </xf>
    <xf numFmtId="0" fontId="36" fillId="6" borderId="2" xfId="0" applyFont="1" applyFill="1" applyBorder="1" applyAlignment="1">
      <alignment horizontal="center"/>
    </xf>
    <xf numFmtId="0" fontId="7" fillId="6" borderId="1" xfId="0" applyFont="1" applyFill="1" applyBorder="1"/>
    <xf numFmtId="164" fontId="45" fillId="6" borderId="3" xfId="0" applyNumberFormat="1" applyFont="1" applyFill="1" applyBorder="1" applyAlignment="1">
      <alignment horizontal="center" vertical="center"/>
    </xf>
    <xf numFmtId="1" fontId="64" fillId="6" borderId="29" xfId="0" applyNumberFormat="1" applyFont="1" applyFill="1" applyBorder="1" applyAlignment="1">
      <alignment horizontal="center" vertical="center" wrapText="1"/>
    </xf>
    <xf numFmtId="164" fontId="57" fillId="6" borderId="29" xfId="0" applyNumberFormat="1" applyFont="1" applyFill="1" applyBorder="1" applyAlignment="1" applyProtection="1">
      <alignment horizontal="center" vertical="center" wrapText="1"/>
      <protection locked="0"/>
    </xf>
    <xf numFmtId="164" fontId="36" fillId="6" borderId="29" xfId="1" applyNumberFormat="1" applyFont="1" applyFill="1" applyBorder="1" applyAlignment="1" applyProtection="1">
      <alignment horizontal="center" vertical="center" wrapText="1"/>
    </xf>
    <xf numFmtId="1" fontId="21" fillId="0" borderId="0" xfId="4" applyNumberFormat="1" applyFont="1" applyAlignment="1" applyProtection="1">
      <alignment horizontal="center"/>
      <protection locked="0"/>
    </xf>
    <xf numFmtId="0" fontId="21" fillId="0" borderId="0" xfId="4" applyFont="1" applyAlignment="1">
      <alignment horizontal="center"/>
    </xf>
    <xf numFmtId="166" fontId="21" fillId="0" borderId="0" xfId="13" applyNumberFormat="1" applyFont="1"/>
    <xf numFmtId="0" fontId="21" fillId="0" borderId="0" xfId="4" applyFont="1"/>
    <xf numFmtId="0" fontId="22" fillId="0" borderId="0" xfId="4" applyFont="1"/>
    <xf numFmtId="0" fontId="22" fillId="3" borderId="0" xfId="4" applyFont="1" applyFill="1"/>
    <xf numFmtId="0" fontId="21" fillId="3" borderId="0" xfId="4" applyFont="1" applyFill="1"/>
    <xf numFmtId="14" fontId="22" fillId="3" borderId="0" xfId="4" applyNumberFormat="1" applyFont="1" applyFill="1" applyAlignment="1">
      <alignment horizontal="left"/>
    </xf>
    <xf numFmtId="1" fontId="22" fillId="0" borderId="43" xfId="4" applyNumberFormat="1" applyFont="1" applyBorder="1" applyAlignment="1">
      <alignment horizontal="center" vertical="center"/>
    </xf>
    <xf numFmtId="0" fontId="22" fillId="0" borderId="42" xfId="4" applyFont="1" applyBorder="1" applyAlignment="1">
      <alignment horizontal="center" vertical="center"/>
    </xf>
    <xf numFmtId="0" fontId="22" fillId="0" borderId="42" xfId="4" applyFont="1" applyBorder="1" applyAlignment="1">
      <alignment horizontal="center" wrapText="1"/>
    </xf>
    <xf numFmtId="0" fontId="21" fillId="0" borderId="0" xfId="4" applyFont="1" applyAlignment="1">
      <alignment wrapText="1"/>
    </xf>
    <xf numFmtId="1" fontId="22" fillId="5" borderId="43" xfId="4" applyNumberFormat="1" applyFont="1" applyFill="1" applyBorder="1" applyAlignment="1" applyProtection="1">
      <alignment horizontal="center"/>
      <protection locked="0"/>
    </xf>
    <xf numFmtId="0" fontId="22" fillId="5" borderId="42" xfId="4" applyFont="1" applyFill="1" applyBorder="1" applyAlignment="1">
      <alignment horizontal="center"/>
    </xf>
    <xf numFmtId="0" fontId="21" fillId="5" borderId="42" xfId="4" applyFont="1" applyFill="1" applyBorder="1"/>
    <xf numFmtId="1" fontId="35" fillId="0" borderId="0" xfId="4" applyNumberFormat="1" applyFont="1" applyAlignment="1" applyProtection="1">
      <alignment horizontal="center"/>
      <protection locked="0"/>
    </xf>
    <xf numFmtId="0" fontId="35" fillId="0" borderId="0" xfId="4" applyFont="1" applyAlignment="1">
      <alignment horizontal="center"/>
    </xf>
    <xf numFmtId="0" fontId="28" fillId="0" borderId="0" xfId="4" applyFont="1"/>
    <xf numFmtId="3" fontId="21" fillId="0" borderId="29" xfId="4" applyNumberFormat="1" applyFont="1" applyBorder="1" applyAlignment="1" applyProtection="1">
      <alignment horizontal="center" vertical="center"/>
      <protection locked="0"/>
    </xf>
    <xf numFmtId="0" fontId="21" fillId="0" borderId="29" xfId="4" applyFont="1" applyBorder="1" applyAlignment="1">
      <alignment horizontal="center" vertical="center"/>
    </xf>
    <xf numFmtId="0" fontId="22" fillId="0" borderId="37" xfId="4" applyFont="1" applyBorder="1" applyAlignment="1">
      <alignment horizontal="center" vertical="center" wrapText="1"/>
    </xf>
    <xf numFmtId="167" fontId="21" fillId="0" borderId="1" xfId="4" applyNumberFormat="1" applyFont="1" applyBorder="1" applyAlignment="1">
      <alignment horizontal="center" vertical="center"/>
    </xf>
    <xf numFmtId="167" fontId="21" fillId="0" borderId="0" xfId="4" applyNumberFormat="1" applyFont="1"/>
    <xf numFmtId="9" fontId="21" fillId="0" borderId="0" xfId="14" applyFont="1"/>
    <xf numFmtId="1" fontId="21" fillId="0" borderId="1" xfId="4" applyNumberFormat="1" applyFont="1" applyBorder="1" applyAlignment="1" applyProtection="1">
      <alignment horizontal="center"/>
      <protection locked="0"/>
    </xf>
    <xf numFmtId="0" fontId="21" fillId="0" borderId="3" xfId="4" applyFont="1" applyBorder="1" applyAlignment="1">
      <alignment horizontal="center"/>
    </xf>
    <xf numFmtId="0" fontId="32" fillId="0" borderId="36" xfId="4" applyBorder="1" applyAlignment="1">
      <alignment horizontal="center" vertical="center" wrapText="1"/>
    </xf>
    <xf numFmtId="167" fontId="21" fillId="0" borderId="2" xfId="4" applyNumberFormat="1" applyFont="1" applyBorder="1" applyAlignment="1">
      <alignment horizontal="center"/>
    </xf>
    <xf numFmtId="167" fontId="21" fillId="0" borderId="2" xfId="4" applyNumberFormat="1" applyFont="1" applyBorder="1"/>
    <xf numFmtId="1" fontId="28" fillId="0" borderId="4" xfId="4" applyNumberFormat="1" applyFont="1" applyBorder="1" applyAlignment="1" applyProtection="1">
      <alignment horizontal="center"/>
      <protection locked="0"/>
    </xf>
    <xf numFmtId="0" fontId="28" fillId="0" borderId="51" xfId="4" applyFont="1" applyBorder="1" applyAlignment="1">
      <alignment horizontal="center"/>
    </xf>
    <xf numFmtId="0" fontId="33" fillId="0" borderId="36" xfId="4" applyFont="1" applyBorder="1" applyAlignment="1">
      <alignment horizontal="center" vertical="center" wrapText="1"/>
    </xf>
    <xf numFmtId="167" fontId="28" fillId="0" borderId="0" xfId="4" applyNumberFormat="1" applyFont="1" applyAlignment="1">
      <alignment horizontal="center"/>
    </xf>
    <xf numFmtId="167" fontId="28" fillId="0" borderId="0" xfId="4" applyNumberFormat="1" applyFont="1"/>
    <xf numFmtId="1" fontId="25" fillId="0" borderId="5" xfId="4" applyNumberFormat="1" applyFont="1" applyBorder="1" applyAlignment="1" applyProtection="1">
      <alignment horizontal="center"/>
      <protection locked="0"/>
    </xf>
    <xf numFmtId="0" fontId="25" fillId="0" borderId="38" xfId="4" applyFont="1" applyBorder="1" applyAlignment="1">
      <alignment horizontal="center"/>
    </xf>
    <xf numFmtId="0" fontId="12" fillId="0" borderId="0" xfId="4" applyFont="1" applyAlignment="1">
      <alignment horizontal="center"/>
    </xf>
    <xf numFmtId="167" fontId="25" fillId="0" borderId="6" xfId="4" applyNumberFormat="1" applyFont="1" applyBorder="1" applyAlignment="1">
      <alignment horizontal="center"/>
    </xf>
    <xf numFmtId="167" fontId="25" fillId="0" borderId="6" xfId="4" applyNumberFormat="1" applyFont="1" applyBorder="1"/>
    <xf numFmtId="0" fontId="25" fillId="0" borderId="0" xfId="4" applyFont="1"/>
    <xf numFmtId="3" fontId="25" fillId="0" borderId="29" xfId="4" applyNumberFormat="1" applyFont="1" applyBorder="1" applyAlignment="1" applyProtection="1">
      <alignment horizontal="center" vertical="center"/>
      <protection locked="0"/>
    </xf>
    <xf numFmtId="0" fontId="25" fillId="6" borderId="29" xfId="4" applyFont="1" applyFill="1" applyBorder="1" applyAlignment="1">
      <alignment horizontal="center" vertical="center"/>
    </xf>
    <xf numFmtId="0" fontId="25" fillId="6" borderId="29" xfId="4" applyFont="1" applyFill="1" applyBorder="1" applyAlignment="1">
      <alignment horizontal="center" vertical="center" wrapText="1"/>
    </xf>
    <xf numFmtId="167" fontId="32" fillId="0" borderId="29" xfId="4" applyNumberFormat="1" applyBorder="1" applyAlignment="1">
      <alignment horizontal="center"/>
    </xf>
    <xf numFmtId="0" fontId="25" fillId="0" borderId="29" xfId="4" applyFont="1" applyBorder="1" applyAlignment="1" applyProtection="1">
      <alignment horizontal="center" vertical="center"/>
      <protection locked="0"/>
    </xf>
    <xf numFmtId="0" fontId="28" fillId="0" borderId="0" xfId="4" applyFont="1" applyAlignment="1" applyProtection="1">
      <alignment horizontal="center"/>
      <protection locked="0"/>
    </xf>
    <xf numFmtId="0" fontId="28" fillId="0" borderId="0" xfId="4" applyFont="1" applyAlignment="1">
      <alignment horizontal="center"/>
    </xf>
    <xf numFmtId="167" fontId="28" fillId="0" borderId="0" xfId="4" applyNumberFormat="1" applyFont="1" applyAlignment="1">
      <alignment horizontal="center" vertical="center"/>
    </xf>
    <xf numFmtId="1" fontId="28" fillId="0" borderId="0" xfId="4" applyNumberFormat="1" applyFont="1" applyAlignment="1" applyProtection="1">
      <alignment horizontal="center"/>
      <protection locked="0"/>
    </xf>
    <xf numFmtId="0" fontId="22" fillId="0" borderId="0" xfId="4" applyFont="1" applyAlignment="1">
      <alignment horizontal="center"/>
    </xf>
    <xf numFmtId="1" fontId="21" fillId="0" borderId="29" xfId="4" applyNumberFormat="1" applyFont="1" applyBorder="1" applyAlignment="1" applyProtection="1">
      <alignment horizontal="center"/>
      <protection locked="0"/>
    </xf>
    <xf numFmtId="0" fontId="25" fillId="0" borderId="29" xfId="4" applyFont="1" applyBorder="1" applyAlignment="1">
      <alignment horizontal="center" vertical="center"/>
    </xf>
    <xf numFmtId="0" fontId="21" fillId="0" borderId="29" xfId="4" applyFont="1" applyBorder="1" applyAlignment="1">
      <alignment horizontal="center"/>
    </xf>
    <xf numFmtId="0" fontId="62" fillId="0" borderId="8" xfId="4" applyFont="1" applyBorder="1"/>
    <xf numFmtId="167" fontId="62" fillId="0" borderId="0" xfId="4" applyNumberFormat="1" applyFont="1"/>
    <xf numFmtId="167" fontId="21" fillId="0" borderId="0" xfId="4" applyNumberFormat="1" applyFont="1" applyAlignment="1">
      <alignment horizontal="center" vertical="center"/>
    </xf>
    <xf numFmtId="0" fontId="62" fillId="0" borderId="0" xfId="4" applyFont="1" applyAlignment="1">
      <alignment horizontal="center"/>
    </xf>
    <xf numFmtId="167" fontId="62" fillId="0" borderId="0" xfId="4" applyNumberFormat="1" applyFont="1" applyAlignment="1">
      <alignment horizontal="center"/>
    </xf>
    <xf numFmtId="1" fontId="21" fillId="10" borderId="43" xfId="4" applyNumberFormat="1" applyFont="1" applyFill="1" applyBorder="1" applyAlignment="1" applyProtection="1">
      <alignment horizontal="center"/>
      <protection locked="0"/>
    </xf>
    <xf numFmtId="0" fontId="21" fillId="10" borderId="42" xfId="4" applyFont="1" applyFill="1" applyBorder="1" applyAlignment="1">
      <alignment horizontal="center"/>
    </xf>
    <xf numFmtId="0" fontId="22" fillId="10" borderId="42" xfId="4" applyFont="1" applyFill="1" applyBorder="1" applyAlignment="1">
      <alignment horizontal="center" vertical="center" wrapText="1"/>
    </xf>
    <xf numFmtId="167" fontId="21" fillId="10" borderId="42" xfId="4" applyNumberFormat="1" applyFont="1" applyFill="1" applyBorder="1" applyAlignment="1">
      <alignment horizontal="center"/>
    </xf>
    <xf numFmtId="167" fontId="21" fillId="10" borderId="42" xfId="4" applyNumberFormat="1" applyFont="1" applyFill="1" applyBorder="1"/>
    <xf numFmtId="0" fontId="22" fillId="0" borderId="62" xfId="4" applyFont="1" applyBorder="1" applyAlignment="1">
      <alignment horizontal="center" vertical="center" wrapText="1"/>
    </xf>
    <xf numFmtId="167" fontId="21" fillId="0" borderId="0" xfId="4" applyNumberFormat="1" applyFont="1" applyAlignment="1">
      <alignment horizontal="center"/>
    </xf>
    <xf numFmtId="0" fontId="22" fillId="0" borderId="37" xfId="4" applyFont="1" applyBorder="1" applyAlignment="1">
      <alignment horizontal="center"/>
    </xf>
    <xf numFmtId="0" fontId="32" fillId="0" borderId="2" xfId="4" applyBorder="1" applyAlignment="1">
      <alignment horizontal="center" vertical="center" wrapText="1"/>
    </xf>
    <xf numFmtId="167" fontId="21" fillId="0" borderId="0" xfId="13" applyNumberFormat="1" applyFont="1"/>
    <xf numFmtId="167" fontId="21" fillId="0" borderId="29" xfId="4" applyNumberFormat="1" applyFont="1" applyBorder="1" applyAlignment="1">
      <alignment horizontal="center"/>
    </xf>
    <xf numFmtId="1" fontId="23" fillId="0" borderId="0" xfId="4" applyNumberFormat="1" applyFont="1" applyAlignment="1" applyProtection="1">
      <alignment horizontal="center"/>
      <protection locked="0"/>
    </xf>
    <xf numFmtId="0" fontId="38" fillId="0" borderId="0" xfId="4" applyFont="1"/>
    <xf numFmtId="0" fontId="38" fillId="0" borderId="0" xfId="4" applyFont="1" applyAlignment="1">
      <alignment horizontal="center"/>
    </xf>
    <xf numFmtId="0" fontId="45" fillId="0" borderId="0" xfId="4" applyFont="1" applyAlignment="1">
      <alignment horizontal="center"/>
    </xf>
    <xf numFmtId="168" fontId="21" fillId="0" borderId="29" xfId="4" applyNumberFormat="1" applyFont="1" applyBorder="1" applyAlignment="1">
      <alignment horizontal="center"/>
    </xf>
    <xf numFmtId="167" fontId="21" fillId="0" borderId="29" xfId="13" applyNumberFormat="1" applyFont="1" applyFill="1" applyBorder="1" applyAlignment="1">
      <alignment horizontal="center"/>
    </xf>
    <xf numFmtId="167" fontId="32" fillId="0" borderId="0" xfId="4" applyNumberFormat="1"/>
    <xf numFmtId="167" fontId="32" fillId="0" borderId="0" xfId="13" applyNumberFormat="1" applyFont="1"/>
    <xf numFmtId="0" fontId="6" fillId="0" borderId="0" xfId="4" applyFont="1"/>
    <xf numFmtId="0" fontId="22" fillId="0" borderId="29" xfId="4" applyFont="1" applyBorder="1" applyAlignment="1">
      <alignment horizontal="center" vertical="top"/>
    </xf>
    <xf numFmtId="1" fontId="25" fillId="0" borderId="29" xfId="4" applyNumberFormat="1" applyFont="1" applyBorder="1" applyAlignment="1">
      <alignment horizontal="center"/>
    </xf>
    <xf numFmtId="0" fontId="21" fillId="11" borderId="29" xfId="4" applyFont="1" applyFill="1" applyBorder="1" applyAlignment="1" applyProtection="1">
      <alignment horizontal="center" vertical="top"/>
      <protection locked="0"/>
    </xf>
    <xf numFmtId="167" fontId="21" fillId="0" borderId="8" xfId="4" applyNumberFormat="1" applyFont="1" applyBorder="1"/>
    <xf numFmtId="167" fontId="21" fillId="0" borderId="8" xfId="4" applyNumberFormat="1" applyFont="1" applyBorder="1" applyAlignment="1">
      <alignment horizontal="center" vertical="center"/>
    </xf>
    <xf numFmtId="0" fontId="22" fillId="12" borderId="2" xfId="4" applyFont="1" applyFill="1" applyBorder="1" applyAlignment="1">
      <alignment horizontal="center"/>
    </xf>
    <xf numFmtId="167" fontId="32" fillId="12" borderId="2" xfId="4" applyNumberFormat="1" applyFill="1" applyBorder="1"/>
    <xf numFmtId="0" fontId="32" fillId="0" borderId="0" xfId="4" applyAlignment="1">
      <alignment vertical="center"/>
    </xf>
    <xf numFmtId="0" fontId="21" fillId="0" borderId="8" xfId="4" applyFont="1" applyBorder="1" applyAlignment="1">
      <alignment horizontal="center" vertical="top" wrapText="1"/>
    </xf>
    <xf numFmtId="167" fontId="32" fillId="0" borderId="8" xfId="4" applyNumberFormat="1" applyBorder="1" applyAlignment="1">
      <alignment vertical="top" wrapText="1"/>
    </xf>
    <xf numFmtId="0" fontId="32" fillId="0" borderId="4" xfId="4" applyBorder="1" applyAlignment="1">
      <alignment vertical="center"/>
    </xf>
    <xf numFmtId="49" fontId="22" fillId="0" borderId="0" xfId="4" applyNumberFormat="1" applyFont="1" applyAlignment="1">
      <alignment horizontal="center"/>
    </xf>
    <xf numFmtId="167" fontId="32" fillId="0" borderId="0" xfId="4" applyNumberFormat="1" applyAlignment="1">
      <alignment vertical="top"/>
    </xf>
    <xf numFmtId="0" fontId="21" fillId="11" borderId="29" xfId="4" applyFont="1" applyFill="1" applyBorder="1" applyAlignment="1">
      <alignment horizontal="center" wrapText="1"/>
    </xf>
    <xf numFmtId="0" fontId="21" fillId="0" borderId="8" xfId="4" applyFont="1" applyBorder="1" applyAlignment="1" applyProtection="1">
      <alignment horizontal="center"/>
      <protection locked="0"/>
    </xf>
    <xf numFmtId="0" fontId="21" fillId="0" borderId="8" xfId="4" applyFont="1" applyBorder="1" applyAlignment="1">
      <alignment horizontal="center"/>
    </xf>
    <xf numFmtId="0" fontId="21" fillId="0" borderId="0" xfId="4" applyFont="1" applyAlignment="1">
      <alignment horizontal="center" wrapText="1"/>
    </xf>
    <xf numFmtId="1" fontId="21" fillId="0" borderId="6" xfId="4" applyNumberFormat="1" applyFont="1" applyBorder="1" applyAlignment="1" applyProtection="1">
      <alignment horizontal="center"/>
      <protection locked="0"/>
    </xf>
    <xf numFmtId="0" fontId="21" fillId="0" borderId="29" xfId="4" applyFont="1" applyBorder="1" applyAlignment="1">
      <alignment horizontal="center" wrapText="1"/>
    </xf>
    <xf numFmtId="1" fontId="21" fillId="0" borderId="29" xfId="4" applyNumberFormat="1" applyFont="1" applyBorder="1" applyAlignment="1" applyProtection="1">
      <alignment horizontal="center" vertical="center" wrapText="1"/>
      <protection locked="0"/>
    </xf>
    <xf numFmtId="0" fontId="21" fillId="0" borderId="1" xfId="4" applyFont="1" applyBorder="1" applyAlignment="1">
      <alignment horizontal="center" vertical="center" wrapText="1"/>
    </xf>
    <xf numFmtId="0" fontId="22" fillId="0" borderId="6" xfId="4" applyFont="1" applyBorder="1" applyAlignment="1">
      <alignment horizontal="center"/>
    </xf>
    <xf numFmtId="0" fontId="21" fillId="0" borderId="6" xfId="4" applyFont="1" applyBorder="1" applyAlignment="1">
      <alignment horizontal="center"/>
    </xf>
    <xf numFmtId="0" fontId="70" fillId="0" borderId="29" xfId="4" applyFont="1" applyBorder="1" applyAlignment="1">
      <alignment horizontal="center" vertical="center" wrapText="1"/>
    </xf>
    <xf numFmtId="167" fontId="21" fillId="0" borderId="6" xfId="4" applyNumberFormat="1" applyFont="1" applyBorder="1" applyAlignment="1">
      <alignment horizontal="center"/>
    </xf>
    <xf numFmtId="167" fontId="21" fillId="0" borderId="6" xfId="4" applyNumberFormat="1" applyFont="1" applyBorder="1" applyAlignment="1">
      <alignment horizontal="center" vertical="center"/>
    </xf>
    <xf numFmtId="1" fontId="21" fillId="0" borderId="8" xfId="4" applyNumberFormat="1" applyFont="1" applyBorder="1" applyAlignment="1" applyProtection="1">
      <alignment horizontal="center"/>
      <protection locked="0"/>
    </xf>
    <xf numFmtId="167" fontId="21" fillId="0" borderId="8" xfId="4" applyNumberFormat="1" applyFont="1" applyBorder="1" applyAlignment="1">
      <alignment horizontal="center"/>
    </xf>
    <xf numFmtId="0" fontId="22" fillId="0" borderId="2" xfId="4" applyFont="1" applyBorder="1" applyAlignment="1">
      <alignment horizontal="center"/>
    </xf>
    <xf numFmtId="1" fontId="21" fillId="0" borderId="29" xfId="4" applyNumberFormat="1" applyFont="1" applyBorder="1" applyAlignment="1" applyProtection="1">
      <alignment horizontal="center" vertical="center"/>
      <protection locked="0"/>
    </xf>
    <xf numFmtId="0" fontId="21" fillId="11" borderId="1" xfId="4" applyFont="1" applyFill="1" applyBorder="1" applyAlignment="1">
      <alignment horizontal="center" vertical="center" wrapText="1"/>
    </xf>
    <xf numFmtId="0" fontId="21" fillId="11" borderId="1" xfId="4" applyFont="1" applyFill="1" applyBorder="1" applyAlignment="1">
      <alignment horizontal="center"/>
    </xf>
    <xf numFmtId="0" fontId="21" fillId="0" borderId="0" xfId="4" applyFont="1" applyAlignment="1">
      <alignment horizontal="center" vertical="top" wrapText="1"/>
    </xf>
    <xf numFmtId="0" fontId="22" fillId="12" borderId="8" xfId="4" applyFont="1" applyFill="1" applyBorder="1" applyAlignment="1">
      <alignment horizontal="center"/>
    </xf>
    <xf numFmtId="167" fontId="32" fillId="12" borderId="8" xfId="4" applyNumberFormat="1" applyFill="1" applyBorder="1"/>
    <xf numFmtId="0" fontId="71" fillId="0" borderId="8" xfId="4" applyFont="1" applyBorder="1" applyAlignment="1">
      <alignment vertical="center"/>
    </xf>
    <xf numFmtId="167" fontId="32" fillId="0" borderId="8" xfId="4" applyNumberFormat="1" applyBorder="1"/>
    <xf numFmtId="0" fontId="21" fillId="0" borderId="1" xfId="4" applyFont="1" applyBorder="1" applyAlignment="1">
      <alignment horizontal="center" vertical="center"/>
    </xf>
    <xf numFmtId="0" fontId="21" fillId="0" borderId="0" xfId="4" applyFont="1" applyAlignment="1">
      <alignment horizontal="center" vertical="center"/>
    </xf>
    <xf numFmtId="167" fontId="21" fillId="0" borderId="0" xfId="13" applyNumberFormat="1" applyFont="1" applyFill="1" applyBorder="1" applyAlignment="1" applyProtection="1">
      <alignment horizontal="center"/>
    </xf>
    <xf numFmtId="0" fontId="21" fillId="0" borderId="6" xfId="4" applyFont="1" applyBorder="1" applyAlignment="1" applyProtection="1">
      <alignment horizontal="center"/>
      <protection locked="0"/>
    </xf>
    <xf numFmtId="49" fontId="21" fillId="0" borderId="0" xfId="4" applyNumberFormat="1" applyFont="1" applyAlignment="1">
      <alignment horizontal="center"/>
    </xf>
    <xf numFmtId="0" fontId="22" fillId="0" borderId="0" xfId="4" applyFont="1" applyAlignment="1">
      <alignment horizontal="center" vertical="center"/>
    </xf>
    <xf numFmtId="0" fontId="21" fillId="0" borderId="29" xfId="4" applyFont="1" applyBorder="1" applyAlignment="1" applyProtection="1">
      <alignment horizontal="center" vertical="center" wrapText="1"/>
      <protection locked="0"/>
    </xf>
    <xf numFmtId="167" fontId="27" fillId="0" borderId="29" xfId="4" applyNumberFormat="1" applyFont="1" applyBorder="1" applyAlignment="1">
      <alignment horizontal="center"/>
    </xf>
    <xf numFmtId="0" fontId="21" fillId="0" borderId="0" xfId="4" applyFont="1" applyAlignment="1" applyProtection="1">
      <alignment horizontal="center" vertical="center" wrapText="1"/>
      <protection locked="0"/>
    </xf>
    <xf numFmtId="0" fontId="24" fillId="0" borderId="0" xfId="9" applyFont="1" applyAlignment="1">
      <alignment horizontal="center"/>
    </xf>
    <xf numFmtId="0" fontId="26" fillId="0" borderId="0" xfId="9" applyFont="1" applyAlignment="1">
      <alignment horizontal="center"/>
    </xf>
    <xf numFmtId="167" fontId="22" fillId="0" borderId="0" xfId="4" applyNumberFormat="1" applyFont="1" applyAlignment="1">
      <alignment horizontal="center"/>
    </xf>
    <xf numFmtId="1" fontId="21" fillId="6" borderId="29" xfId="4" applyNumberFormat="1" applyFont="1" applyFill="1" applyBorder="1" applyAlignment="1" applyProtection="1">
      <alignment horizontal="center" vertical="center"/>
      <protection locked="0"/>
    </xf>
    <xf numFmtId="167" fontId="27" fillId="0" borderId="29" xfId="4" applyNumberFormat="1" applyFont="1" applyBorder="1" applyAlignment="1" applyProtection="1">
      <alignment horizontal="center" vertical="center"/>
      <protection locked="0"/>
    </xf>
    <xf numFmtId="0" fontId="22" fillId="0" borderId="0" xfId="4" applyFont="1" applyAlignment="1" applyProtection="1">
      <alignment horizontal="center"/>
      <protection locked="0"/>
    </xf>
    <xf numFmtId="167" fontId="21" fillId="0" borderId="0" xfId="4" applyNumberFormat="1" applyFont="1" applyAlignment="1">
      <alignment vertical="center"/>
    </xf>
    <xf numFmtId="0" fontId="21" fillId="0" borderId="0" xfId="4" applyFont="1" applyAlignment="1">
      <alignment vertical="center"/>
    </xf>
    <xf numFmtId="0" fontId="21" fillId="0" borderId="29" xfId="4" applyFont="1" applyBorder="1" applyAlignment="1">
      <alignment horizontal="center" vertical="center" wrapText="1"/>
    </xf>
    <xf numFmtId="0" fontId="21" fillId="0" borderId="5" xfId="4" applyFont="1" applyBorder="1" applyAlignment="1">
      <alignment horizontal="center"/>
    </xf>
    <xf numFmtId="49" fontId="21" fillId="0" borderId="1" xfId="4" applyNumberFormat="1" applyFont="1" applyBorder="1" applyAlignment="1">
      <alignment horizontal="center"/>
    </xf>
    <xf numFmtId="0" fontId="21" fillId="0" borderId="7" xfId="4" applyFont="1" applyBorder="1" applyAlignment="1">
      <alignment horizontal="center"/>
    </xf>
    <xf numFmtId="49" fontId="21" fillId="0" borderId="7" xfId="4" applyNumberFormat="1" applyFont="1" applyBorder="1" applyAlignment="1">
      <alignment horizontal="center"/>
    </xf>
    <xf numFmtId="49" fontId="21" fillId="0" borderId="1" xfId="4" applyNumberFormat="1" applyFont="1" applyBorder="1" applyAlignment="1">
      <alignment horizontal="center" vertical="center" wrapText="1"/>
    </xf>
    <xf numFmtId="167" fontId="21" fillId="0" borderId="0" xfId="4" applyNumberFormat="1" applyFont="1" applyAlignment="1">
      <alignment horizontal="center" vertical="center" wrapText="1"/>
    </xf>
    <xf numFmtId="0" fontId="29" fillId="0" borderId="29" xfId="4" applyFont="1" applyBorder="1" applyAlignment="1">
      <alignment horizontal="center"/>
    </xf>
    <xf numFmtId="0" fontId="21" fillId="0" borderId="2" xfId="4" applyFont="1" applyBorder="1" applyAlignment="1">
      <alignment horizontal="center"/>
    </xf>
    <xf numFmtId="0" fontId="22" fillId="0" borderId="8" xfId="4" applyFont="1" applyBorder="1" applyAlignment="1">
      <alignment horizontal="center" vertical="center"/>
    </xf>
    <xf numFmtId="0" fontId="22" fillId="0" borderId="6" xfId="4" applyFont="1" applyBorder="1" applyAlignment="1">
      <alignment horizontal="center" vertical="center"/>
    </xf>
    <xf numFmtId="1" fontId="24" fillId="0" borderId="29" xfId="4" applyNumberFormat="1" applyFont="1" applyBorder="1" applyAlignment="1">
      <alignment horizontal="center" vertical="top" wrapText="1"/>
    </xf>
    <xf numFmtId="0" fontId="21" fillId="6" borderId="1" xfId="4" applyFont="1" applyFill="1" applyBorder="1" applyAlignment="1">
      <alignment horizontal="center" wrapText="1"/>
    </xf>
    <xf numFmtId="0" fontId="21" fillId="6" borderId="1" xfId="4" applyFont="1" applyFill="1" applyBorder="1" applyAlignment="1">
      <alignment horizontal="center" vertical="top" wrapText="1"/>
    </xf>
    <xf numFmtId="0" fontId="23" fillId="0" borderId="0" xfId="4" applyFont="1" applyAlignment="1" applyProtection="1">
      <alignment horizontal="center"/>
      <protection locked="0"/>
    </xf>
    <xf numFmtId="1" fontId="24" fillId="0" borderId="0" xfId="4" applyNumberFormat="1" applyFont="1" applyAlignment="1">
      <alignment horizontal="center" vertical="top" wrapText="1"/>
    </xf>
    <xf numFmtId="167" fontId="22" fillId="0" borderId="1" xfId="4" applyNumberFormat="1" applyFont="1" applyBorder="1" applyAlignment="1">
      <alignment horizontal="center"/>
    </xf>
    <xf numFmtId="167" fontId="45" fillId="0" borderId="2" xfId="4" applyNumberFormat="1" applyFont="1" applyBorder="1" applyAlignment="1">
      <alignment horizontal="center"/>
    </xf>
    <xf numFmtId="167" fontId="45" fillId="0" borderId="0" xfId="4" applyNumberFormat="1" applyFont="1" applyAlignment="1">
      <alignment horizontal="center"/>
    </xf>
    <xf numFmtId="167" fontId="36" fillId="0" borderId="0" xfId="4" applyNumberFormat="1" applyFont="1" applyAlignment="1">
      <alignment horizontal="center"/>
    </xf>
    <xf numFmtId="0" fontId="21" fillId="0" borderId="29" xfId="4" applyFont="1" applyBorder="1"/>
    <xf numFmtId="1" fontId="24" fillId="0" borderId="1" xfId="4" applyNumberFormat="1" applyFont="1" applyBorder="1" applyAlignment="1">
      <alignment horizontal="center" vertical="center" wrapText="1"/>
    </xf>
    <xf numFmtId="167" fontId="21" fillId="0" borderId="1" xfId="4" applyNumberFormat="1" applyFont="1" applyBorder="1" applyAlignment="1">
      <alignment horizontal="center"/>
    </xf>
    <xf numFmtId="167" fontId="21" fillId="0" borderId="1" xfId="13" applyNumberFormat="1" applyFont="1" applyBorder="1" applyAlignment="1" applyProtection="1">
      <alignment horizontal="center" vertical="center" wrapText="1"/>
    </xf>
    <xf numFmtId="1" fontId="24" fillId="0" borderId="0" xfId="4" applyNumberFormat="1" applyFont="1" applyAlignment="1">
      <alignment horizontal="center" vertical="center" wrapText="1"/>
    </xf>
    <xf numFmtId="167" fontId="21" fillId="0" borderId="0" xfId="13" applyNumberFormat="1" applyFont="1" applyBorder="1" applyAlignment="1" applyProtection="1">
      <alignment horizontal="center" vertical="center" wrapText="1"/>
    </xf>
    <xf numFmtId="0" fontId="22" fillId="0" borderId="0" xfId="4" applyFont="1" applyAlignment="1">
      <alignment horizontal="center" vertical="top"/>
    </xf>
    <xf numFmtId="0" fontId="21" fillId="0" borderId="1" xfId="4" applyFont="1" applyBorder="1" applyAlignment="1" applyProtection="1">
      <alignment horizontal="center"/>
      <protection locked="0"/>
    </xf>
    <xf numFmtId="167" fontId="21" fillId="0" borderId="1" xfId="4" applyNumberFormat="1" applyFont="1" applyBorder="1" applyProtection="1">
      <protection locked="0"/>
    </xf>
    <xf numFmtId="0" fontId="21" fillId="0" borderId="37" xfId="4" applyFont="1" applyBorder="1" applyAlignment="1" applyProtection="1">
      <alignment horizontal="center"/>
      <protection locked="0"/>
    </xf>
    <xf numFmtId="0" fontId="21" fillId="0" borderId="7" xfId="4" applyFont="1" applyBorder="1" applyAlignment="1" applyProtection="1">
      <alignment horizontal="center"/>
      <protection locked="0"/>
    </xf>
    <xf numFmtId="167" fontId="21" fillId="0" borderId="7" xfId="4" applyNumberFormat="1" applyFont="1" applyBorder="1" applyAlignment="1">
      <alignment horizontal="center"/>
    </xf>
    <xf numFmtId="167" fontId="21" fillId="0" borderId="7" xfId="4" applyNumberFormat="1" applyFont="1" applyBorder="1" applyProtection="1">
      <protection locked="0"/>
    </xf>
    <xf numFmtId="0" fontId="23" fillId="0" borderId="0" xfId="4" applyFont="1" applyAlignment="1">
      <alignment horizontal="center"/>
    </xf>
    <xf numFmtId="49" fontId="32" fillId="0" borderId="0" xfId="4" applyNumberFormat="1" applyAlignment="1">
      <alignment horizontal="center"/>
    </xf>
    <xf numFmtId="49" fontId="32" fillId="0" borderId="0" xfId="4" applyNumberFormat="1" applyAlignment="1">
      <alignment horizontal="right"/>
    </xf>
    <xf numFmtId="0" fontId="38" fillId="0" borderId="0" xfId="4" applyFont="1" applyProtection="1">
      <protection locked="0"/>
    </xf>
    <xf numFmtId="0" fontId="32" fillId="0" borderId="0" xfId="4" applyAlignment="1">
      <alignment horizontal="center"/>
    </xf>
    <xf numFmtId="49" fontId="38" fillId="14" borderId="29" xfId="4" applyNumberFormat="1" applyFont="1" applyFill="1" applyBorder="1" applyAlignment="1">
      <alignment horizontal="center" vertical="center" wrapText="1"/>
    </xf>
    <xf numFmtId="0" fontId="38" fillId="14" borderId="29" xfId="4" applyFont="1" applyFill="1" applyBorder="1" applyAlignment="1">
      <alignment horizontal="center" vertical="center"/>
    </xf>
    <xf numFmtId="49" fontId="32" fillId="0" borderId="0" xfId="4" applyNumberFormat="1" applyAlignment="1">
      <alignment horizontal="center" vertical="center" wrapText="1"/>
    </xf>
    <xf numFmtId="0" fontId="32" fillId="0" borderId="0" xfId="4" applyAlignment="1">
      <alignment horizontal="center" vertical="center"/>
    </xf>
    <xf numFmtId="49" fontId="38" fillId="2" borderId="0" xfId="4" applyNumberFormat="1" applyFont="1" applyFill="1" applyAlignment="1">
      <alignment horizontal="center" vertical="top" wrapText="1"/>
    </xf>
    <xf numFmtId="0" fontId="38" fillId="2" borderId="0" xfId="4" applyFont="1" applyFill="1" applyAlignment="1">
      <alignment horizontal="left" vertical="justify" wrapText="1"/>
    </xf>
    <xf numFmtId="0" fontId="32" fillId="13" borderId="63" xfId="4" applyFill="1" applyBorder="1" applyAlignment="1" applyProtection="1">
      <alignment horizontal="center" wrapText="1"/>
      <protection locked="0"/>
    </xf>
    <xf numFmtId="49" fontId="38" fillId="0" borderId="0" xfId="4" applyNumberFormat="1" applyFont="1" applyAlignment="1">
      <alignment horizontal="center" wrapText="1"/>
    </xf>
    <xf numFmtId="0" fontId="32" fillId="0" borderId="0" xfId="4" applyAlignment="1">
      <alignment horizontal="left" vertical="justify" wrapText="1"/>
    </xf>
    <xf numFmtId="0" fontId="32" fillId="0" borderId="0" xfId="4" applyAlignment="1" applyProtection="1">
      <alignment horizontal="center" wrapText="1"/>
      <protection locked="0"/>
    </xf>
    <xf numFmtId="49" fontId="38" fillId="0" borderId="0" xfId="4" applyNumberFormat="1" applyFont="1" applyAlignment="1">
      <alignment horizontal="center" vertical="justify"/>
    </xf>
    <xf numFmtId="0" fontId="73" fillId="0" borderId="0" xfId="4" applyFont="1" applyAlignment="1">
      <alignment vertical="justify" wrapText="1"/>
    </xf>
    <xf numFmtId="0" fontId="32" fillId="0" borderId="0" xfId="4" applyAlignment="1">
      <alignment vertical="justify" wrapText="1"/>
    </xf>
    <xf numFmtId="0" fontId="32" fillId="0" borderId="64" xfId="4" applyBorder="1" applyAlignment="1">
      <alignment horizontal="center" wrapText="1"/>
    </xf>
    <xf numFmtId="0" fontId="32" fillId="0" borderId="0" xfId="4" applyAlignment="1">
      <alignment horizontal="left" vertical="justify"/>
    </xf>
    <xf numFmtId="0" fontId="73" fillId="0" borderId="0" xfId="4" applyFont="1" applyAlignment="1">
      <alignment horizontal="left" vertical="justify"/>
    </xf>
    <xf numFmtId="0" fontId="32" fillId="6" borderId="0" xfId="4" applyFill="1" applyAlignment="1" applyProtection="1">
      <alignment horizontal="center" wrapText="1"/>
      <protection locked="0"/>
    </xf>
    <xf numFmtId="0" fontId="32" fillId="0" borderId="0" xfId="4" applyAlignment="1">
      <alignment horizontal="center" wrapText="1"/>
    </xf>
    <xf numFmtId="0" fontId="73" fillId="0" borderId="0" xfId="4" applyFont="1" applyAlignment="1">
      <alignment horizontal="left" vertical="justify" wrapText="1"/>
    </xf>
    <xf numFmtId="49" fontId="38" fillId="0" borderId="0" xfId="4" applyNumberFormat="1" applyFont="1" applyAlignment="1">
      <alignment horizontal="center"/>
    </xf>
    <xf numFmtId="49" fontId="38" fillId="0" borderId="0" xfId="4" applyNumberFormat="1" applyFont="1"/>
    <xf numFmtId="49" fontId="32" fillId="0" borderId="0" xfId="4" applyNumberFormat="1"/>
    <xf numFmtId="0" fontId="32" fillId="0" borderId="0" xfId="4" applyProtection="1">
      <protection locked="0"/>
    </xf>
    <xf numFmtId="0" fontId="32" fillId="15" borderId="0" xfId="4" applyFill="1" applyAlignment="1" applyProtection="1">
      <alignment horizontal="center" wrapText="1"/>
      <protection locked="0"/>
    </xf>
    <xf numFmtId="0" fontId="38" fillId="0" borderId="0" xfId="4" applyFont="1" applyAlignment="1">
      <alignment horizontal="left" vertical="justify" wrapText="1"/>
    </xf>
    <xf numFmtId="0" fontId="38" fillId="0" borderId="0" xfId="4" applyFont="1" applyAlignment="1">
      <alignment horizontal="right"/>
    </xf>
    <xf numFmtId="44" fontId="38" fillId="13" borderId="63" xfId="13" applyFont="1" applyFill="1" applyBorder="1" applyAlignment="1" applyProtection="1">
      <alignment horizontal="left" wrapText="1"/>
      <protection locked="0"/>
    </xf>
    <xf numFmtId="49" fontId="38" fillId="0" borderId="0" xfId="4" applyNumberFormat="1" applyFont="1" applyAlignment="1">
      <alignment horizontal="right"/>
    </xf>
    <xf numFmtId="0" fontId="38" fillId="0" borderId="0" xfId="4" applyFont="1" applyAlignment="1" applyProtection="1">
      <alignment horizontal="right"/>
      <protection locked="0"/>
    </xf>
    <xf numFmtId="0" fontId="32" fillId="16" borderId="65" xfId="4" applyFill="1" applyBorder="1" applyProtection="1">
      <protection locked="0"/>
    </xf>
    <xf numFmtId="44" fontId="38" fillId="13" borderId="65" xfId="13" applyFont="1" applyFill="1" applyBorder="1" applyAlignment="1">
      <alignment horizontal="left" indent="2"/>
    </xf>
    <xf numFmtId="49" fontId="38" fillId="17" borderId="29" xfId="4" applyNumberFormat="1" applyFont="1" applyFill="1" applyBorder="1" applyAlignment="1">
      <alignment horizontal="center"/>
    </xf>
    <xf numFmtId="0" fontId="38" fillId="17" borderId="29" xfId="4" applyFont="1" applyFill="1" applyBorder="1" applyAlignment="1">
      <alignment horizontal="center"/>
    </xf>
    <xf numFmtId="0" fontId="38" fillId="17" borderId="1" xfId="4" applyFont="1" applyFill="1" applyBorder="1" applyAlignment="1">
      <alignment horizontal="center"/>
    </xf>
    <xf numFmtId="0" fontId="32" fillId="0" borderId="0" xfId="4" applyAlignment="1">
      <alignment horizontal="left"/>
    </xf>
    <xf numFmtId="49" fontId="38" fillId="2" borderId="0" xfId="4" applyNumberFormat="1" applyFont="1" applyFill="1" applyAlignment="1">
      <alignment horizontal="center"/>
    </xf>
    <xf numFmtId="0" fontId="73" fillId="2" borderId="0" xfId="4" applyFont="1" applyFill="1"/>
    <xf numFmtId="49" fontId="32" fillId="2" borderId="0" xfId="4" applyNumberFormat="1" applyFill="1" applyAlignment="1">
      <alignment horizontal="left"/>
    </xf>
    <xf numFmtId="0" fontId="32" fillId="0" borderId="0" xfId="4" applyAlignment="1">
      <alignment wrapText="1"/>
    </xf>
    <xf numFmtId="49" fontId="32" fillId="0" borderId="0" xfId="4" applyNumberFormat="1" applyAlignment="1">
      <alignment horizontal="left"/>
    </xf>
    <xf numFmtId="0" fontId="32" fillId="0" borderId="65" xfId="4" applyBorder="1" applyAlignment="1">
      <alignment horizontal="left" indent="2"/>
    </xf>
    <xf numFmtId="44" fontId="32" fillId="13" borderId="6" xfId="13" applyFont="1" applyFill="1" applyBorder="1" applyAlignment="1">
      <alignment horizontal="left" indent="2"/>
    </xf>
    <xf numFmtId="0" fontId="32" fillId="0" borderId="66" xfId="4" applyBorder="1" applyAlignment="1">
      <alignment horizontal="left" indent="2"/>
    </xf>
    <xf numFmtId="44" fontId="32" fillId="13" borderId="2" xfId="13" applyFont="1" applyFill="1" applyBorder="1" applyAlignment="1">
      <alignment horizontal="left" indent="2"/>
    </xf>
    <xf numFmtId="49" fontId="32" fillId="0" borderId="0" xfId="4" applyNumberFormat="1" applyAlignment="1">
      <alignment horizontal="left" indent="2"/>
    </xf>
    <xf numFmtId="0" fontId="32" fillId="0" borderId="0" xfId="4" applyAlignment="1">
      <alignment horizontal="left" indent="2"/>
    </xf>
    <xf numFmtId="44" fontId="32" fillId="13" borderId="0" xfId="13" applyFont="1" applyFill="1" applyBorder="1" applyAlignment="1">
      <alignment horizontal="left" indent="2"/>
    </xf>
    <xf numFmtId="0" fontId="32" fillId="0" borderId="65" xfId="4" applyBorder="1"/>
    <xf numFmtId="0" fontId="32" fillId="0" borderId="65" xfId="4" applyBorder="1" applyAlignment="1">
      <alignment horizontal="left"/>
    </xf>
    <xf numFmtId="0" fontId="32" fillId="0" borderId="66" xfId="4" applyBorder="1" applyAlignment="1">
      <alignment horizontal="left"/>
    </xf>
    <xf numFmtId="0" fontId="32" fillId="0" borderId="0" xfId="4" applyAlignment="1">
      <alignment horizontal="right" indent="2"/>
    </xf>
    <xf numFmtId="0" fontId="32" fillId="2" borderId="0" xfId="4" applyFill="1"/>
    <xf numFmtId="49" fontId="32" fillId="2" borderId="0" xfId="13" applyNumberFormat="1" applyFont="1" applyFill="1" applyBorder="1" applyAlignment="1">
      <alignment horizontal="left" indent="2"/>
    </xf>
    <xf numFmtId="49" fontId="32" fillId="0" borderId="0" xfId="13" applyNumberFormat="1" applyFont="1" applyFill="1" applyBorder="1" applyAlignment="1">
      <alignment horizontal="left" indent="2"/>
    </xf>
    <xf numFmtId="0" fontId="32" fillId="0" borderId="65" xfId="4" applyBorder="1" applyAlignment="1">
      <alignment horizontal="right" indent="2"/>
    </xf>
    <xf numFmtId="49" fontId="32" fillId="13" borderId="6" xfId="13" applyNumberFormat="1" applyFont="1" applyFill="1" applyBorder="1" applyAlignment="1">
      <alignment horizontal="left" indent="2"/>
    </xf>
    <xf numFmtId="0" fontId="32" fillId="0" borderId="0" xfId="4" applyAlignment="1">
      <alignment horizontal="right"/>
    </xf>
    <xf numFmtId="49" fontId="33" fillId="16" borderId="6" xfId="4" applyNumberFormat="1" applyFont="1" applyFill="1" applyBorder="1" applyAlignment="1">
      <alignment horizontal="left"/>
    </xf>
    <xf numFmtId="49" fontId="32" fillId="16" borderId="2" xfId="4" applyNumberFormat="1" applyFill="1" applyBorder="1" applyAlignment="1">
      <alignment horizontal="left"/>
    </xf>
    <xf numFmtId="49" fontId="32" fillId="13" borderId="6" xfId="4" applyNumberFormat="1" applyFill="1" applyBorder="1" applyAlignment="1">
      <alignment horizontal="left" indent="2"/>
    </xf>
    <xf numFmtId="0" fontId="38" fillId="2" borderId="0" xfId="4" applyFont="1" applyFill="1"/>
    <xf numFmtId="0" fontId="0" fillId="0" borderId="0" xfId="0" applyAlignment="1">
      <alignment vertical="center"/>
    </xf>
    <xf numFmtId="0" fontId="76" fillId="0" borderId="0" xfId="0" applyFont="1" applyAlignment="1">
      <alignment vertical="center"/>
    </xf>
    <xf numFmtId="0" fontId="79" fillId="0" borderId="71" xfId="0" applyFont="1" applyBorder="1" applyAlignment="1">
      <alignment horizontal="left"/>
    </xf>
    <xf numFmtId="0" fontId="79" fillId="0" borderId="46" xfId="0" applyFont="1" applyBorder="1"/>
    <xf numFmtId="0" fontId="80" fillId="0" borderId="72" xfId="0" applyFont="1" applyBorder="1"/>
    <xf numFmtId="0" fontId="79" fillId="0" borderId="0" xfId="0" applyFont="1"/>
    <xf numFmtId="0" fontId="79" fillId="0" borderId="73" xfId="0" applyFont="1" applyBorder="1"/>
    <xf numFmtId="0" fontId="79" fillId="0" borderId="48" xfId="0" applyFont="1" applyBorder="1"/>
    <xf numFmtId="0" fontId="79" fillId="0" borderId="72" xfId="0" applyFont="1" applyBorder="1"/>
    <xf numFmtId="0" fontId="79" fillId="0" borderId="77" xfId="0" applyFont="1" applyBorder="1"/>
    <xf numFmtId="0" fontId="79" fillId="0" borderId="78" xfId="0" applyFont="1" applyBorder="1"/>
    <xf numFmtId="0" fontId="79" fillId="0" borderId="79" xfId="0" applyFont="1" applyBorder="1"/>
    <xf numFmtId="0" fontId="79" fillId="19" borderId="47" xfId="0" applyFont="1" applyFill="1" applyBorder="1"/>
    <xf numFmtId="0" fontId="82" fillId="20" borderId="47" xfId="0" applyFont="1" applyFill="1" applyBorder="1" applyAlignment="1">
      <alignment horizontal="center"/>
    </xf>
    <xf numFmtId="0" fontId="83" fillId="0" borderId="46" xfId="0" applyFont="1" applyBorder="1"/>
    <xf numFmtId="164" fontId="80" fillId="0" borderId="46" xfId="0" applyNumberFormat="1" applyFont="1" applyBorder="1" applyAlignment="1">
      <alignment horizontal="center"/>
    </xf>
    <xf numFmtId="44" fontId="80" fillId="0" borderId="72" xfId="0" applyNumberFormat="1" applyFont="1" applyBorder="1"/>
    <xf numFmtId="0" fontId="80" fillId="19" borderId="47" xfId="0" applyFont="1" applyFill="1" applyBorder="1" applyAlignment="1">
      <alignment horizontal="center"/>
    </xf>
    <xf numFmtId="0" fontId="85" fillId="19" borderId="74" xfId="0" applyFont="1" applyFill="1" applyBorder="1" applyAlignment="1">
      <alignment horizontal="left"/>
    </xf>
    <xf numFmtId="0" fontId="85" fillId="19" borderId="50" xfId="0" applyFont="1" applyFill="1" applyBorder="1" applyAlignment="1">
      <alignment horizontal="left"/>
    </xf>
    <xf numFmtId="0" fontId="85" fillId="19" borderId="50" xfId="0" applyFont="1" applyFill="1" applyBorder="1" applyAlignment="1">
      <alignment horizontal="right"/>
    </xf>
    <xf numFmtId="0" fontId="87" fillId="0" borderId="47" xfId="0" applyFont="1" applyBorder="1" applyAlignment="1">
      <alignment horizontal="center"/>
    </xf>
    <xf numFmtId="0" fontId="87" fillId="0" borderId="46" xfId="0" applyFont="1" applyBorder="1" applyAlignment="1">
      <alignment horizontal="left"/>
    </xf>
    <xf numFmtId="0" fontId="87" fillId="0" borderId="46" xfId="0" applyFont="1" applyBorder="1" applyAlignment="1">
      <alignment horizontal="center"/>
    </xf>
    <xf numFmtId="5" fontId="87" fillId="0" borderId="46" xfId="0" applyNumberFormat="1" applyFont="1" applyBorder="1" applyAlignment="1">
      <alignment horizontal="right" vertical="center"/>
    </xf>
    <xf numFmtId="0" fontId="87" fillId="0" borderId="48" xfId="0" applyFont="1" applyBorder="1"/>
    <xf numFmtId="44" fontId="80" fillId="0" borderId="0" xfId="0" applyNumberFormat="1" applyFont="1"/>
    <xf numFmtId="0" fontId="85" fillId="19" borderId="0" xfId="0" applyFont="1" applyFill="1" applyAlignment="1">
      <alignment horizontal="left"/>
    </xf>
    <xf numFmtId="0" fontId="87" fillId="0" borderId="0" xfId="0" applyFont="1" applyAlignment="1">
      <alignment horizontal="center"/>
    </xf>
    <xf numFmtId="0" fontId="87" fillId="0" borderId="0" xfId="0" applyFont="1" applyAlignment="1">
      <alignment horizontal="left"/>
    </xf>
    <xf numFmtId="0" fontId="82" fillId="0" borderId="0" xfId="0" applyFont="1" applyAlignment="1">
      <alignment horizontal="center"/>
    </xf>
    <xf numFmtId="167" fontId="87" fillId="0" borderId="0" xfId="0" applyNumberFormat="1" applyFont="1" applyAlignment="1">
      <alignment horizontal="center" vertical="center"/>
    </xf>
    <xf numFmtId="0" fontId="89" fillId="0" borderId="47" xfId="0" applyFont="1" applyBorder="1" applyAlignment="1">
      <alignment horizontal="center"/>
    </xf>
    <xf numFmtId="0" fontId="89" fillId="0" borderId="46" xfId="0" applyFont="1" applyBorder="1" applyAlignment="1">
      <alignment horizontal="left" vertical="center"/>
    </xf>
    <xf numFmtId="0" fontId="86" fillId="20" borderId="47" xfId="0" applyFont="1" applyFill="1" applyBorder="1" applyAlignment="1">
      <alignment horizontal="center"/>
    </xf>
    <xf numFmtId="5" fontId="89" fillId="0" borderId="46" xfId="0" applyNumberFormat="1" applyFont="1" applyBorder="1" applyAlignment="1">
      <alignment horizontal="right" vertical="center"/>
    </xf>
    <xf numFmtId="0" fontId="87" fillId="0" borderId="0" xfId="0" applyFont="1" applyAlignment="1">
      <alignment horizontal="left" vertical="center"/>
    </xf>
    <xf numFmtId="167" fontId="87" fillId="0" borderId="0" xfId="0" applyNumberFormat="1" applyFont="1" applyAlignment="1">
      <alignment horizontal="right" vertical="center"/>
    </xf>
    <xf numFmtId="0" fontId="87" fillId="0" borderId="46" xfId="0" applyFont="1" applyBorder="1" applyAlignment="1">
      <alignment horizontal="left" vertical="center"/>
    </xf>
    <xf numFmtId="0" fontId="80" fillId="0" borderId="0" xfId="0" applyFont="1" applyAlignment="1">
      <alignment horizontal="center"/>
    </xf>
    <xf numFmtId="0" fontId="80" fillId="0" borderId="48" xfId="0" applyFont="1" applyBorder="1"/>
    <xf numFmtId="0" fontId="89" fillId="0" borderId="0" xfId="0" applyFont="1" applyAlignment="1">
      <alignment horizontal="center"/>
    </xf>
    <xf numFmtId="0" fontId="89" fillId="0" borderId="0" xfId="0" applyFont="1" applyAlignment="1">
      <alignment horizontal="left"/>
    </xf>
    <xf numFmtId="5" fontId="89" fillId="0" borderId="0" xfId="0" applyNumberFormat="1" applyFont="1" applyAlignment="1">
      <alignment horizontal="right" vertical="center"/>
    </xf>
    <xf numFmtId="0" fontId="85" fillId="19" borderId="74" xfId="0" applyFont="1" applyFill="1" applyBorder="1"/>
    <xf numFmtId="0" fontId="85" fillId="19" borderId="50" xfId="0" applyFont="1" applyFill="1" applyBorder="1"/>
    <xf numFmtId="0" fontId="85" fillId="0" borderId="0" xfId="0" applyFont="1" applyAlignment="1">
      <alignment horizontal="left"/>
    </xf>
    <xf numFmtId="0" fontId="86" fillId="0" borderId="0" xfId="0" applyFont="1" applyAlignment="1">
      <alignment horizontal="center"/>
    </xf>
    <xf numFmtId="0" fontId="85" fillId="0" borderId="0" xfId="0" applyFont="1" applyAlignment="1">
      <alignment horizontal="right"/>
    </xf>
    <xf numFmtId="0" fontId="85" fillId="0" borderId="0" xfId="0" applyFont="1" applyAlignment="1">
      <alignment horizontal="center"/>
    </xf>
    <xf numFmtId="0" fontId="87" fillId="0" borderId="48" xfId="0" applyFont="1" applyBorder="1" applyAlignment="1">
      <alignment horizontal="left"/>
    </xf>
    <xf numFmtId="0" fontId="89" fillId="0" borderId="0" xfId="0" applyFont="1" applyAlignment="1">
      <alignment horizontal="left" vertical="center"/>
    </xf>
    <xf numFmtId="0" fontId="90" fillId="0" borderId="0" xfId="0" applyFont="1" applyAlignment="1">
      <alignment horizontal="left" vertical="center"/>
    </xf>
    <xf numFmtId="0" fontId="91" fillId="0" borderId="46" xfId="0" applyFont="1" applyBorder="1" applyAlignment="1">
      <alignment horizontal="left" vertical="center"/>
    </xf>
    <xf numFmtId="0" fontId="76" fillId="0" borderId="72" xfId="0" applyFont="1" applyBorder="1" applyAlignment="1">
      <alignment vertical="center"/>
    </xf>
    <xf numFmtId="0" fontId="89" fillId="0" borderId="46" xfId="0" applyFont="1" applyBorder="1" applyAlignment="1">
      <alignment horizontal="left"/>
    </xf>
    <xf numFmtId="0" fontId="76" fillId="0" borderId="0" xfId="16" applyFont="1" applyAlignment="1">
      <alignment vertical="center"/>
    </xf>
    <xf numFmtId="0" fontId="93" fillId="0" borderId="0" xfId="16"/>
    <xf numFmtId="0" fontId="79" fillId="0" borderId="71" xfId="16" applyFont="1" applyBorder="1" applyAlignment="1">
      <alignment horizontal="left"/>
    </xf>
    <xf numFmtId="0" fontId="79" fillId="0" borderId="46" xfId="16" applyFont="1" applyBorder="1"/>
    <xf numFmtId="0" fontId="80" fillId="0" borderId="72" xfId="16" applyFont="1" applyBorder="1"/>
    <xf numFmtId="0" fontId="79" fillId="0" borderId="0" xfId="16" applyFont="1"/>
    <xf numFmtId="0" fontId="79" fillId="0" borderId="73" xfId="16" applyFont="1" applyBorder="1"/>
    <xf numFmtId="0" fontId="79" fillId="0" borderId="48" xfId="16" applyFont="1" applyBorder="1"/>
    <xf numFmtId="0" fontId="79" fillId="0" borderId="72" xfId="16" applyFont="1" applyBorder="1"/>
    <xf numFmtId="0" fontId="79" fillId="0" borderId="77" xfId="16" applyFont="1" applyBorder="1"/>
    <xf numFmtId="0" fontId="79" fillId="0" borderId="78" xfId="16" applyFont="1" applyBorder="1"/>
    <xf numFmtId="0" fontId="79" fillId="0" borderId="79" xfId="16" applyFont="1" applyBorder="1"/>
    <xf numFmtId="0" fontId="79" fillId="19" borderId="47" xfId="16" applyFont="1" applyFill="1" applyBorder="1"/>
    <xf numFmtId="0" fontId="82" fillId="20" borderId="47" xfId="16" applyFont="1" applyFill="1" applyBorder="1" applyAlignment="1">
      <alignment horizontal="center"/>
    </xf>
    <xf numFmtId="0" fontId="83" fillId="0" borderId="46" xfId="16" applyFont="1" applyBorder="1"/>
    <xf numFmtId="164" fontId="80" fillId="0" borderId="46" xfId="16" applyNumberFormat="1" applyFont="1" applyBorder="1" applyAlignment="1">
      <alignment horizontal="center"/>
    </xf>
    <xf numFmtId="44" fontId="80" fillId="0" borderId="72" xfId="16" applyNumberFormat="1" applyFont="1" applyBorder="1"/>
    <xf numFmtId="0" fontId="80" fillId="19" borderId="47" xfId="16" applyFont="1" applyFill="1" applyBorder="1" applyAlignment="1">
      <alignment horizontal="center"/>
    </xf>
    <xf numFmtId="0" fontId="85" fillId="19" borderId="74" xfId="16" applyFont="1" applyFill="1" applyBorder="1"/>
    <xf numFmtId="0" fontId="85" fillId="19" borderId="50" xfId="16" applyFont="1" applyFill="1" applyBorder="1"/>
    <xf numFmtId="0" fontId="85" fillId="19" borderId="50" xfId="16" applyFont="1" applyFill="1" applyBorder="1" applyAlignment="1">
      <alignment horizontal="right"/>
    </xf>
    <xf numFmtId="0" fontId="80" fillId="0" borderId="0" xfId="16" applyFont="1" applyAlignment="1">
      <alignment horizontal="center"/>
    </xf>
    <xf numFmtId="0" fontId="85" fillId="0" borderId="0" xfId="16" applyFont="1" applyAlignment="1">
      <alignment horizontal="left"/>
    </xf>
    <xf numFmtId="0" fontId="86" fillId="0" borderId="0" xfId="16" applyFont="1" applyAlignment="1">
      <alignment horizontal="center"/>
    </xf>
    <xf numFmtId="0" fontId="85" fillId="0" borderId="0" xfId="16" applyFont="1" applyAlignment="1">
      <alignment horizontal="right"/>
    </xf>
    <xf numFmtId="0" fontId="85" fillId="0" borderId="0" xfId="16" applyFont="1" applyAlignment="1">
      <alignment horizontal="center"/>
    </xf>
    <xf numFmtId="0" fontId="89" fillId="0" borderId="47" xfId="16" applyFont="1" applyBorder="1" applyAlignment="1">
      <alignment horizontal="center"/>
    </xf>
    <xf numFmtId="0" fontId="89" fillId="0" borderId="46" xfId="16" applyFont="1" applyBorder="1" applyAlignment="1">
      <alignment horizontal="left"/>
    </xf>
    <xf numFmtId="0" fontId="86" fillId="20" borderId="47" xfId="16" applyFont="1" applyFill="1" applyBorder="1" applyAlignment="1">
      <alignment horizontal="center"/>
    </xf>
    <xf numFmtId="5" fontId="89" fillId="0" borderId="46" xfId="16" applyNumberFormat="1" applyFont="1" applyBorder="1" applyAlignment="1">
      <alignment horizontal="right" vertical="center"/>
    </xf>
    <xf numFmtId="44" fontId="87" fillId="0" borderId="72" xfId="16" applyNumberFormat="1" applyFont="1" applyBorder="1"/>
    <xf numFmtId="0" fontId="89" fillId="0" borderId="0" xfId="16" applyFont="1" applyAlignment="1">
      <alignment horizontal="center"/>
    </xf>
    <xf numFmtId="0" fontId="89" fillId="0" borderId="0" xfId="16" applyFont="1" applyAlignment="1">
      <alignment horizontal="left"/>
    </xf>
    <xf numFmtId="0" fontId="87" fillId="0" borderId="0" xfId="16" applyFont="1" applyAlignment="1">
      <alignment horizontal="left"/>
    </xf>
    <xf numFmtId="5" fontId="89" fillId="0" borderId="0" xfId="16" applyNumberFormat="1" applyFont="1" applyAlignment="1">
      <alignment horizontal="right" vertical="center"/>
    </xf>
    <xf numFmtId="0" fontId="87" fillId="0" borderId="47" xfId="16" applyFont="1" applyBorder="1" applyAlignment="1">
      <alignment horizontal="center"/>
    </xf>
    <xf numFmtId="0" fontId="87" fillId="0" borderId="48" xfId="16" applyFont="1" applyBorder="1" applyAlignment="1">
      <alignment horizontal="left"/>
    </xf>
    <xf numFmtId="166" fontId="88" fillId="0" borderId="48" xfId="16" applyNumberFormat="1" applyFont="1" applyBorder="1"/>
    <xf numFmtId="0" fontId="87" fillId="0" borderId="0" xfId="16" applyFont="1" applyAlignment="1">
      <alignment horizontal="center"/>
    </xf>
    <xf numFmtId="0" fontId="82" fillId="0" borderId="0" xfId="16" applyFont="1" applyAlignment="1">
      <alignment horizontal="center"/>
    </xf>
    <xf numFmtId="6" fontId="87" fillId="0" borderId="0" xfId="16" applyNumberFormat="1" applyFont="1" applyAlignment="1">
      <alignment horizontal="right"/>
    </xf>
    <xf numFmtId="167" fontId="87" fillId="0" borderId="0" xfId="16" applyNumberFormat="1" applyFont="1" applyAlignment="1">
      <alignment horizontal="center" vertical="center"/>
    </xf>
    <xf numFmtId="44" fontId="87" fillId="0" borderId="0" xfId="16" applyNumberFormat="1" applyFont="1" applyAlignment="1">
      <alignment horizontal="right"/>
    </xf>
    <xf numFmtId="0" fontId="80" fillId="0" borderId="50" xfId="16" applyFont="1" applyBorder="1"/>
    <xf numFmtId="0" fontId="80" fillId="0" borderId="48" xfId="16" applyFont="1" applyBorder="1"/>
    <xf numFmtId="0" fontId="89" fillId="0" borderId="46" xfId="16" applyFont="1" applyBorder="1" applyAlignment="1">
      <alignment horizontal="left" vertical="center"/>
    </xf>
    <xf numFmtId="0" fontId="89" fillId="0" borderId="0" xfId="16" applyFont="1" applyAlignment="1">
      <alignment horizontal="left" vertical="center"/>
    </xf>
    <xf numFmtId="0" fontId="87" fillId="0" borderId="0" xfId="16" applyFont="1" applyAlignment="1">
      <alignment horizontal="left" vertical="center"/>
    </xf>
    <xf numFmtId="0" fontId="90" fillId="0" borderId="0" xfId="16" applyFont="1" applyAlignment="1">
      <alignment horizontal="left" vertical="center"/>
    </xf>
    <xf numFmtId="167" fontId="87" fillId="0" borderId="0" xfId="16" applyNumberFormat="1" applyFont="1" applyAlignment="1">
      <alignment horizontal="right" vertical="center"/>
    </xf>
    <xf numFmtId="0" fontId="91" fillId="0" borderId="46" xfId="16" applyFont="1" applyBorder="1" applyAlignment="1">
      <alignment horizontal="left" vertical="center"/>
    </xf>
    <xf numFmtId="0" fontId="87" fillId="0" borderId="46" xfId="16" applyFont="1" applyBorder="1" applyAlignment="1">
      <alignment horizontal="left"/>
    </xf>
    <xf numFmtId="0" fontId="85" fillId="19" borderId="50" xfId="16" applyFont="1" applyFill="1" applyBorder="1" applyAlignment="1">
      <alignment horizontal="left"/>
    </xf>
    <xf numFmtId="0" fontId="76" fillId="0" borderId="72" xfId="16" applyFont="1" applyBorder="1" applyAlignment="1">
      <alignment vertical="center"/>
    </xf>
    <xf numFmtId="0" fontId="87" fillId="0" borderId="46" xfId="16" applyFont="1" applyBorder="1" applyAlignment="1">
      <alignment horizontal="left" vertical="center"/>
    </xf>
    <xf numFmtId="0" fontId="85" fillId="19" borderId="74" xfId="16" applyFont="1" applyFill="1" applyBorder="1" applyAlignment="1">
      <alignment horizontal="left"/>
    </xf>
    <xf numFmtId="0" fontId="85" fillId="19" borderId="0" xfId="16" applyFont="1" applyFill="1" applyAlignment="1">
      <alignment horizontal="left"/>
    </xf>
    <xf numFmtId="0" fontId="90" fillId="0" borderId="46" xfId="16" applyFont="1" applyBorder="1" applyAlignment="1">
      <alignment horizontal="left" vertical="center"/>
    </xf>
    <xf numFmtId="0" fontId="80" fillId="23" borderId="50" xfId="16" applyFont="1" applyFill="1" applyBorder="1" applyAlignment="1">
      <alignment horizontal="center"/>
    </xf>
    <xf numFmtId="0" fontId="85" fillId="23" borderId="50" xfId="16" applyFont="1" applyFill="1" applyBorder="1"/>
    <xf numFmtId="0" fontId="80" fillId="23" borderId="50" xfId="16" applyFont="1" applyFill="1" applyBorder="1"/>
    <xf numFmtId="0" fontId="89" fillId="0" borderId="46" xfId="16" applyFont="1" applyBorder="1"/>
    <xf numFmtId="0" fontId="80" fillId="0" borderId="46" xfId="16" applyFont="1" applyBorder="1"/>
    <xf numFmtId="0" fontId="87" fillId="0" borderId="46" xfId="16" applyFont="1" applyBorder="1"/>
    <xf numFmtId="0" fontId="87" fillId="0" borderId="48" xfId="16" applyFont="1" applyBorder="1" applyAlignment="1">
      <alignment horizontal="left" vertical="center"/>
    </xf>
    <xf numFmtId="0" fontId="80" fillId="19" borderId="52" xfId="16" applyFont="1" applyFill="1" applyBorder="1" applyAlignment="1">
      <alignment horizontal="center"/>
    </xf>
    <xf numFmtId="0" fontId="85" fillId="19" borderId="72" xfId="16" applyFont="1" applyFill="1" applyBorder="1" applyAlignment="1">
      <alignment horizontal="left"/>
    </xf>
    <xf numFmtId="0" fontId="85" fillId="19" borderId="0" xfId="16" applyFont="1" applyFill="1" applyAlignment="1">
      <alignment horizontal="right"/>
    </xf>
    <xf numFmtId="0" fontId="32" fillId="0" borderId="0" xfId="4" applyAlignment="1">
      <alignment horizontal="center" vertical="center" wrapText="1"/>
    </xf>
    <xf numFmtId="0" fontId="38" fillId="2" borderId="6" xfId="4" applyFont="1" applyFill="1" applyBorder="1" applyAlignment="1">
      <alignment horizontal="left"/>
    </xf>
    <xf numFmtId="0" fontId="38" fillId="0" borderId="0" xfId="4" applyFont="1" applyAlignment="1">
      <alignment horizontal="left"/>
    </xf>
    <xf numFmtId="0" fontId="32" fillId="0" borderId="0" xfId="4" applyAlignment="1" applyProtection="1">
      <alignment horizontal="center" vertical="center"/>
      <protection locked="0"/>
    </xf>
    <xf numFmtId="0" fontId="36" fillId="0" borderId="0" xfId="4" applyFont="1" applyAlignment="1">
      <alignment horizontal="center" vertical="center"/>
    </xf>
    <xf numFmtId="0" fontId="38" fillId="0" borderId="0" xfId="4" applyFont="1" applyAlignment="1">
      <alignment horizontal="left" vertical="center"/>
    </xf>
    <xf numFmtId="0" fontId="38" fillId="17" borderId="29" xfId="4" applyFont="1" applyFill="1" applyBorder="1" applyAlignment="1">
      <alignment horizontal="center" wrapText="1"/>
    </xf>
    <xf numFmtId="0" fontId="38" fillId="17" borderId="29" xfId="4" applyFont="1" applyFill="1" applyBorder="1" applyAlignment="1">
      <alignment horizontal="center" vertical="center"/>
    </xf>
    <xf numFmtId="44" fontId="38" fillId="17" borderId="29" xfId="4" applyNumberFormat="1" applyFont="1" applyFill="1" applyBorder="1" applyAlignment="1">
      <alignment horizontal="center" vertical="center"/>
    </xf>
    <xf numFmtId="0" fontId="38" fillId="0" borderId="0" xfId="4" applyFont="1" applyAlignment="1">
      <alignment horizontal="center" wrapText="1"/>
    </xf>
    <xf numFmtId="0" fontId="38" fillId="0" borderId="0" xfId="4" applyFont="1" applyAlignment="1">
      <alignment horizontal="center" vertical="center"/>
    </xf>
    <xf numFmtId="44" fontId="38" fillId="0" borderId="0" xfId="4" applyNumberFormat="1" applyFont="1" applyAlignment="1">
      <alignment horizontal="center" vertical="center"/>
    </xf>
    <xf numFmtId="0" fontId="73" fillId="0" borderId="0" xfId="4" applyFont="1" applyAlignment="1">
      <alignment horizontal="right"/>
    </xf>
    <xf numFmtId="0" fontId="32" fillId="16" borderId="38" xfId="4" applyFill="1" applyBorder="1" applyAlignment="1">
      <alignment horizontal="center"/>
    </xf>
    <xf numFmtId="0" fontId="32" fillId="16" borderId="3" xfId="4" applyFill="1" applyBorder="1" applyAlignment="1">
      <alignment horizontal="center"/>
    </xf>
    <xf numFmtId="0" fontId="73" fillId="0" borderId="0" xfId="4" applyFont="1" applyAlignment="1">
      <alignment horizontal="right" wrapText="1"/>
    </xf>
    <xf numFmtId="44" fontId="32" fillId="16" borderId="38" xfId="13" applyFont="1" applyFill="1" applyBorder="1" applyAlignment="1" applyProtection="1">
      <alignment horizontal="center"/>
    </xf>
    <xf numFmtId="0" fontId="36" fillId="0" borderId="0" xfId="4" applyFont="1" applyAlignment="1">
      <alignment horizontal="center"/>
    </xf>
    <xf numFmtId="0" fontId="36" fillId="0" borderId="0" xfId="4" applyFont="1"/>
    <xf numFmtId="0" fontId="96" fillId="0" borderId="0" xfId="4" applyFont="1" applyAlignment="1">
      <alignment horizontal="right" vertical="top"/>
    </xf>
    <xf numFmtId="44" fontId="32" fillId="0" borderId="0" xfId="13" applyFont="1" applyAlignment="1" applyProtection="1"/>
    <xf numFmtId="44" fontId="32" fillId="2" borderId="0" xfId="13" applyFont="1" applyFill="1" applyAlignment="1" applyProtection="1"/>
    <xf numFmtId="0" fontId="32" fillId="0" borderId="0" xfId="4" applyAlignment="1">
      <alignment horizontal="center" vertical="justify"/>
    </xf>
    <xf numFmtId="44" fontId="32" fillId="0" borderId="0" xfId="13" applyFont="1" applyFill="1" applyAlignment="1" applyProtection="1"/>
    <xf numFmtId="49" fontId="32" fillId="0" borderId="0" xfId="4" applyNumberFormat="1" applyAlignment="1">
      <alignment horizontal="center" vertical="justify"/>
    </xf>
    <xf numFmtId="49" fontId="32" fillId="0" borderId="0" xfId="4" applyNumberFormat="1" applyAlignment="1" applyProtection="1">
      <alignment horizontal="right"/>
      <protection locked="0"/>
    </xf>
    <xf numFmtId="0" fontId="32" fillId="13" borderId="63" xfId="4" applyFill="1" applyBorder="1" applyAlignment="1" applyProtection="1">
      <alignment wrapText="1"/>
      <protection locked="0"/>
    </xf>
    <xf numFmtId="0" fontId="32" fillId="0" borderId="0" xfId="4" applyAlignment="1" applyProtection="1">
      <alignment wrapText="1"/>
      <protection locked="0"/>
    </xf>
    <xf numFmtId="44" fontId="32" fillId="16" borderId="38" xfId="13" applyFont="1" applyFill="1" applyBorder="1" applyAlignment="1" applyProtection="1">
      <protection locked="0"/>
    </xf>
    <xf numFmtId="44" fontId="32" fillId="0" borderId="0" xfId="13" applyFont="1" applyFill="1" applyBorder="1" applyAlignment="1" applyProtection="1"/>
    <xf numFmtId="0" fontId="73" fillId="2" borderId="0" xfId="4" applyFont="1" applyFill="1" applyAlignment="1">
      <alignment wrapText="1"/>
    </xf>
    <xf numFmtId="49" fontId="32" fillId="0" borderId="0" xfId="4" applyNumberFormat="1" applyAlignment="1">
      <alignment horizontal="center" wrapText="1"/>
    </xf>
    <xf numFmtId="44" fontId="32" fillId="0" borderId="0" xfId="13" applyFont="1" applyFill="1" applyAlignment="1" applyProtection="1">
      <alignment wrapText="1"/>
    </xf>
    <xf numFmtId="0" fontId="36" fillId="0" borderId="0" xfId="4" applyFont="1" applyAlignment="1">
      <alignment wrapText="1"/>
    </xf>
    <xf numFmtId="0" fontId="32" fillId="13" borderId="88" xfId="4" applyFill="1" applyBorder="1" applyAlignment="1" applyProtection="1">
      <alignment wrapText="1"/>
      <protection locked="0"/>
    </xf>
    <xf numFmtId="0" fontId="32" fillId="0" borderId="51" xfId="4" applyBorder="1" applyAlignment="1">
      <alignment wrapText="1"/>
    </xf>
    <xf numFmtId="49" fontId="32" fillId="0" borderId="0" xfId="4" applyNumberFormat="1" applyAlignment="1" applyProtection="1">
      <alignment horizontal="center"/>
      <protection locked="0"/>
    </xf>
    <xf numFmtId="44" fontId="32" fillId="0" borderId="0" xfId="13" applyFont="1" applyFill="1" applyBorder="1" applyAlignment="1" applyProtection="1">
      <protection locked="0"/>
    </xf>
    <xf numFmtId="49" fontId="38" fillId="2" borderId="0" xfId="4" applyNumberFormat="1" applyFont="1" applyFill="1" applyAlignment="1" applyProtection="1">
      <alignment horizontal="center"/>
      <protection locked="0"/>
    </xf>
    <xf numFmtId="0" fontId="73" fillId="2" borderId="0" xfId="4" applyFont="1" applyFill="1" applyAlignment="1" applyProtection="1">
      <alignment wrapText="1"/>
      <protection locked="0"/>
    </xf>
    <xf numFmtId="44" fontId="32" fillId="2" borderId="0" xfId="13" applyFont="1" applyFill="1" applyBorder="1" applyAlignment="1" applyProtection="1">
      <protection locked="0"/>
    </xf>
    <xf numFmtId="0" fontId="32" fillId="0" borderId="0" xfId="4" applyAlignment="1" applyProtection="1">
      <alignment horizontal="right" wrapText="1"/>
      <protection locked="0"/>
    </xf>
    <xf numFmtId="44" fontId="32" fillId="0" borderId="0" xfId="4" applyNumberFormat="1" applyProtection="1">
      <protection locked="0"/>
    </xf>
    <xf numFmtId="44" fontId="32" fillId="13" borderId="38" xfId="4" applyNumberFormat="1" applyFill="1" applyBorder="1" applyProtection="1">
      <protection locked="0"/>
    </xf>
    <xf numFmtId="170" fontId="38" fillId="2" borderId="0" xfId="4" applyNumberFormat="1" applyFont="1" applyFill="1" applyAlignment="1">
      <alignment horizontal="center"/>
    </xf>
    <xf numFmtId="0" fontId="96" fillId="0" borderId="0" xfId="4" applyFont="1" applyAlignment="1">
      <alignment horizontal="right"/>
    </xf>
    <xf numFmtId="44" fontId="32" fillId="0" borderId="0" xfId="4" applyNumberFormat="1"/>
    <xf numFmtId="44" fontId="32" fillId="2" borderId="0" xfId="4" applyNumberFormat="1" applyFill="1"/>
    <xf numFmtId="0" fontId="27" fillId="0" borderId="0" xfId="4" applyFont="1" applyAlignment="1">
      <alignment horizontal="right" wrapText="1"/>
    </xf>
    <xf numFmtId="44" fontId="32" fillId="13" borderId="38" xfId="4" applyNumberFormat="1" applyFill="1" applyBorder="1" applyAlignment="1" applyProtection="1">
      <alignment horizontal="right"/>
      <protection locked="0"/>
    </xf>
    <xf numFmtId="0" fontId="32" fillId="0" borderId="0" xfId="4" applyAlignment="1">
      <alignment horizontal="right" wrapText="1"/>
    </xf>
    <xf numFmtId="0" fontId="32" fillId="13" borderId="3" xfId="4" applyFill="1" applyBorder="1" applyProtection="1">
      <protection locked="0"/>
    </xf>
    <xf numFmtId="0" fontId="96" fillId="0" borderId="0" xfId="4" applyFont="1" applyAlignment="1">
      <alignment horizontal="right" wrapText="1"/>
    </xf>
    <xf numFmtId="0" fontId="96" fillId="0" borderId="0" xfId="4" applyFont="1" applyAlignment="1">
      <alignment wrapText="1"/>
    </xf>
    <xf numFmtId="49" fontId="38" fillId="2" borderId="0" xfId="4" applyNumberFormat="1" applyFont="1" applyFill="1" applyAlignment="1">
      <alignment horizontal="center" wrapText="1"/>
    </xf>
    <xf numFmtId="0" fontId="98" fillId="2" borderId="0" xfId="4" applyFont="1" applyFill="1"/>
    <xf numFmtId="0" fontId="49" fillId="0" borderId="0" xfId="4" applyFont="1"/>
    <xf numFmtId="0" fontId="36" fillId="0" borderId="0" xfId="4" applyFont="1" applyAlignment="1">
      <alignment horizontal="right"/>
    </xf>
    <xf numFmtId="49" fontId="32" fillId="6" borderId="0" xfId="4" applyNumberFormat="1" applyFill="1" applyAlignment="1">
      <alignment horizontal="center" wrapText="1"/>
    </xf>
    <xf numFmtId="0" fontId="27" fillId="6" borderId="0" xfId="4" applyFont="1" applyFill="1"/>
    <xf numFmtId="0" fontId="73" fillId="0" borderId="0" xfId="4" applyFont="1" applyAlignment="1">
      <alignment horizontal="center"/>
    </xf>
    <xf numFmtId="44" fontId="32" fillId="16" borderId="3" xfId="13" applyFont="1" applyFill="1" applyBorder="1" applyAlignment="1" applyProtection="1">
      <alignment horizontal="center"/>
    </xf>
    <xf numFmtId="0" fontId="32" fillId="0" borderId="63" xfId="4" applyBorder="1" applyAlignment="1">
      <alignment horizontal="center"/>
    </xf>
    <xf numFmtId="44" fontId="32" fillId="16" borderId="89" xfId="13" applyFont="1" applyFill="1" applyBorder="1" applyAlignment="1" applyProtection="1">
      <alignment horizontal="center"/>
    </xf>
    <xf numFmtId="49" fontId="32" fillId="0" borderId="0" xfId="4" applyNumberFormat="1" applyAlignment="1">
      <alignment wrapText="1"/>
    </xf>
    <xf numFmtId="0" fontId="75" fillId="0" borderId="19" xfId="0" applyFont="1" applyBorder="1"/>
    <xf numFmtId="171" fontId="1" fillId="0" borderId="0" xfId="17" applyFont="1" applyAlignment="1">
      <alignment horizontal="right"/>
    </xf>
    <xf numFmtId="0" fontId="1" fillId="0" borderId="0" xfId="0" applyFont="1" applyAlignment="1">
      <alignment horizontal="right"/>
    </xf>
    <xf numFmtId="0" fontId="0" fillId="0" borderId="0" xfId="0" applyAlignment="1">
      <alignment horizontal="left" indent="3"/>
    </xf>
    <xf numFmtId="0" fontId="101" fillId="0" borderId="0" xfId="0" applyFont="1" applyAlignment="1">
      <alignment horizontal="left" vertical="center" indent="6"/>
    </xf>
    <xf numFmtId="171" fontId="0" fillId="0" borderId="0" xfId="17" applyFont="1"/>
    <xf numFmtId="0" fontId="101" fillId="0" borderId="0" xfId="0" applyFont="1" applyAlignment="1">
      <alignment horizontal="left" vertical="center" indent="1"/>
    </xf>
    <xf numFmtId="0" fontId="39" fillId="0" borderId="0" xfId="0" applyFont="1" applyAlignment="1">
      <alignment vertical="center"/>
    </xf>
    <xf numFmtId="0" fontId="103" fillId="0" borderId="0" xfId="0" applyFont="1" applyAlignment="1">
      <alignment horizontal="left" vertical="center" indent="1"/>
    </xf>
    <xf numFmtId="0" fontId="101" fillId="0" borderId="0" xfId="0" applyFont="1" applyAlignment="1">
      <alignment vertical="top" wrapText="1"/>
    </xf>
    <xf numFmtId="171" fontId="0" fillId="0" borderId="0" xfId="17" applyFont="1" applyAlignment="1">
      <alignment horizontal="right"/>
    </xf>
    <xf numFmtId="0" fontId="101" fillId="0" borderId="0" xfId="0" applyFont="1" applyAlignment="1">
      <alignment horizontal="left" vertical="center" indent="3"/>
    </xf>
    <xf numFmtId="0" fontId="0" fillId="0" borderId="0" xfId="0" applyAlignment="1">
      <alignment horizontal="left" indent="2"/>
    </xf>
    <xf numFmtId="0" fontId="8" fillId="0" borderId="0" xfId="0" applyFont="1" applyAlignment="1">
      <alignment vertical="center"/>
    </xf>
    <xf numFmtId="0" fontId="3" fillId="0" borderId="0" xfId="0" applyFont="1" applyAlignment="1">
      <alignment horizontal="left" vertical="center" indent="1"/>
    </xf>
    <xf numFmtId="0" fontId="105" fillId="0" borderId="0" xfId="0" applyFont="1" applyAlignment="1">
      <alignment vertical="center"/>
    </xf>
    <xf numFmtId="0" fontId="108" fillId="0" borderId="3" xfId="0" applyFont="1" applyBorder="1" applyAlignment="1">
      <alignment horizontal="left"/>
    </xf>
    <xf numFmtId="0" fontId="109" fillId="0" borderId="29" xfId="0" applyFont="1" applyBorder="1" applyAlignment="1">
      <alignment horizontal="center"/>
    </xf>
    <xf numFmtId="0" fontId="0" fillId="0" borderId="1" xfId="0" applyBorder="1" applyAlignment="1">
      <alignment vertical="center"/>
    </xf>
    <xf numFmtId="0" fontId="0" fillId="0" borderId="29" xfId="0" applyBorder="1" applyAlignment="1">
      <alignment wrapText="1"/>
    </xf>
    <xf numFmtId="44" fontId="0" fillId="0" borderId="29" xfId="1" applyFont="1" applyBorder="1" applyAlignment="1">
      <alignment horizontal="center" vertical="center" wrapText="1"/>
    </xf>
    <xf numFmtId="0" fontId="0" fillId="0" borderId="29" xfId="0" applyBorder="1" applyAlignment="1">
      <alignment horizontal="left" vertical="center"/>
    </xf>
    <xf numFmtId="0" fontId="0" fillId="7" borderId="0" xfId="0" applyFill="1"/>
    <xf numFmtId="0" fontId="0" fillId="0" borderId="1" xfId="0" applyBorder="1"/>
    <xf numFmtId="0" fontId="0" fillId="0" borderId="29" xfId="0" applyBorder="1" applyAlignment="1">
      <alignment horizontal="left"/>
    </xf>
    <xf numFmtId="0" fontId="0" fillId="0" borderId="37" xfId="0" applyBorder="1"/>
    <xf numFmtId="0" fontId="1" fillId="0" borderId="6" xfId="0" applyFont="1" applyBorder="1" applyAlignment="1">
      <alignment horizontal="center"/>
    </xf>
    <xf numFmtId="164" fontId="0" fillId="0" borderId="29" xfId="1" applyNumberFormat="1" applyFont="1" applyFill="1" applyBorder="1" applyAlignment="1">
      <alignment horizontal="center" vertical="center" wrapText="1"/>
    </xf>
    <xf numFmtId="164" fontId="0" fillId="7" borderId="0" xfId="0" applyNumberFormat="1" applyFill="1" applyAlignment="1">
      <alignment horizontal="center"/>
    </xf>
    <xf numFmtId="164" fontId="0" fillId="0" borderId="29" xfId="1" applyNumberFormat="1" applyFont="1" applyBorder="1" applyAlignment="1">
      <alignment horizontal="center" vertical="center" wrapText="1"/>
    </xf>
    <xf numFmtId="0" fontId="0" fillId="0" borderId="8" xfId="0" applyBorder="1"/>
    <xf numFmtId="0" fontId="42" fillId="0" borderId="29" xfId="0" applyFont="1" applyBorder="1"/>
    <xf numFmtId="0" fontId="1" fillId="0" borderId="0" xfId="0" applyFont="1" applyAlignment="1">
      <alignment horizontal="center" vertical="center"/>
    </xf>
    <xf numFmtId="44" fontId="0" fillId="0" borderId="0" xfId="1" applyFont="1" applyAlignment="1">
      <alignment horizontal="center" vertical="center" wrapText="1"/>
    </xf>
    <xf numFmtId="0" fontId="106" fillId="24" borderId="0" xfId="0" applyFont="1" applyFill="1" applyAlignment="1">
      <alignment vertical="center"/>
    </xf>
    <xf numFmtId="0" fontId="106" fillId="24" borderId="29" xfId="0" applyFont="1" applyFill="1" applyBorder="1" applyAlignment="1">
      <alignment vertical="center"/>
    </xf>
    <xf numFmtId="0" fontId="1" fillId="0" borderId="29" xfId="0" applyFont="1" applyBorder="1" applyAlignment="1">
      <alignment horizontal="left" vertical="center"/>
    </xf>
    <xf numFmtId="0" fontId="114" fillId="0" borderId="29" xfId="0" applyFont="1" applyBorder="1" applyAlignment="1">
      <alignment horizontal="left" vertical="center" wrapText="1"/>
    </xf>
    <xf numFmtId="0" fontId="115" fillId="0" borderId="29" xfId="0" applyFont="1" applyBorder="1" applyAlignment="1">
      <alignment horizontal="left" vertical="center" wrapText="1"/>
    </xf>
    <xf numFmtId="0" fontId="10" fillId="0" borderId="29" xfId="0" applyFont="1" applyBorder="1" applyAlignment="1">
      <alignment vertical="center" wrapText="1"/>
    </xf>
    <xf numFmtId="0" fontId="114" fillId="0" borderId="29" xfId="0" applyFont="1" applyBorder="1" applyAlignment="1">
      <alignment vertical="center" wrapText="1"/>
    </xf>
    <xf numFmtId="0" fontId="9" fillId="0" borderId="29" xfId="0" applyFont="1" applyBorder="1" applyAlignment="1">
      <alignment horizontal="left" vertical="center" wrapText="1"/>
    </xf>
    <xf numFmtId="0" fontId="9" fillId="0" borderId="29" xfId="0" applyFont="1" applyBorder="1" applyAlignment="1">
      <alignment vertical="center" wrapText="1"/>
    </xf>
    <xf numFmtId="0" fontId="115" fillId="0" borderId="29" xfId="0" applyFont="1" applyBorder="1" applyAlignment="1">
      <alignment vertical="center" wrapText="1"/>
    </xf>
    <xf numFmtId="0" fontId="1" fillId="0" borderId="0" xfId="0" applyFont="1" applyAlignment="1">
      <alignment horizontal="left" vertical="center"/>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16" fillId="24" borderId="0" xfId="0" applyFont="1" applyFill="1" applyAlignment="1">
      <alignment vertical="center"/>
    </xf>
    <xf numFmtId="0" fontId="8" fillId="0" borderId="29" xfId="0" applyFont="1" applyBorder="1" applyAlignment="1">
      <alignment horizontal="left" vertical="center"/>
    </xf>
    <xf numFmtId="0" fontId="4" fillId="0" borderId="29" xfId="0" applyFont="1" applyBorder="1" applyAlignment="1">
      <alignment vertical="center"/>
    </xf>
    <xf numFmtId="0" fontId="8" fillId="0" borderId="29" xfId="0" applyFont="1" applyBorder="1" applyAlignment="1">
      <alignment vertical="center"/>
    </xf>
    <xf numFmtId="0" fontId="4" fillId="0" borderId="29" xfId="0" applyFont="1" applyBorder="1" applyAlignment="1">
      <alignment horizontal="left" vertical="center"/>
    </xf>
    <xf numFmtId="0" fontId="10" fillId="0" borderId="29" xfId="0" applyFont="1" applyBorder="1" applyAlignment="1">
      <alignment horizontal="left" vertical="center" wrapText="1"/>
    </xf>
    <xf numFmtId="44" fontId="0" fillId="0" borderId="0" xfId="0" applyNumberFormat="1"/>
    <xf numFmtId="44" fontId="0" fillId="0" borderId="0" xfId="1" applyFont="1"/>
    <xf numFmtId="44" fontId="3" fillId="3" borderId="12" xfId="1" applyFont="1" applyFill="1" applyBorder="1"/>
    <xf numFmtId="42" fontId="3" fillId="3" borderId="12" xfId="1" applyNumberFormat="1" applyFont="1" applyFill="1" applyBorder="1" applyAlignment="1">
      <alignment vertical="center"/>
    </xf>
    <xf numFmtId="0" fontId="3" fillId="0" borderId="29" xfId="0" applyFont="1" applyBorder="1" applyAlignment="1">
      <alignment horizontal="center"/>
    </xf>
    <xf numFmtId="0" fontId="3" fillId="0" borderId="19" xfId="0" applyFont="1" applyBorder="1" applyAlignment="1">
      <alignment horizontal="center"/>
    </xf>
    <xf numFmtId="3" fontId="3" fillId="0" borderId="29" xfId="0" applyNumberFormat="1" applyFont="1" applyBorder="1" applyAlignment="1">
      <alignment horizontal="center"/>
    </xf>
    <xf numFmtId="0" fontId="19" fillId="0" borderId="29" xfId="0" applyFont="1" applyBorder="1" applyAlignment="1">
      <alignment horizontal="center"/>
    </xf>
    <xf numFmtId="0" fontId="19" fillId="0" borderId="31" xfId="0" applyFont="1" applyBorder="1" applyAlignment="1">
      <alignment horizontal="center"/>
    </xf>
    <xf numFmtId="0" fontId="2" fillId="0" borderId="93" xfId="0" applyFont="1" applyBorder="1"/>
    <xf numFmtId="0" fontId="2" fillId="0" borderId="91" xfId="0" applyFont="1" applyBorder="1"/>
    <xf numFmtId="0" fontId="3" fillId="0" borderId="91" xfId="0" applyFont="1" applyBorder="1"/>
    <xf numFmtId="0" fontId="3" fillId="0" borderId="94" xfId="0" applyFont="1" applyBorder="1"/>
    <xf numFmtId="0" fontId="2" fillId="3" borderId="29" xfId="0" applyFont="1" applyFill="1" applyBorder="1" applyAlignment="1">
      <alignment horizontal="center" wrapText="1"/>
    </xf>
    <xf numFmtId="3" fontId="2" fillId="3" borderId="29" xfId="0" applyNumberFormat="1" applyFont="1" applyFill="1" applyBorder="1" applyAlignment="1">
      <alignment horizontal="center"/>
    </xf>
    <xf numFmtId="0" fontId="2" fillId="3" borderId="29" xfId="0" applyFont="1" applyFill="1" applyBorder="1" applyAlignment="1">
      <alignment horizontal="center"/>
    </xf>
    <xf numFmtId="0" fontId="2" fillId="0" borderId="29" xfId="0" applyFont="1" applyBorder="1" applyAlignment="1">
      <alignment horizontal="left" vertical="top" wrapText="1"/>
    </xf>
    <xf numFmtId="0" fontId="0" fillId="0" borderId="0" xfId="0" applyAlignment="1">
      <alignment horizontal="center"/>
    </xf>
    <xf numFmtId="167" fontId="2" fillId="0" borderId="29" xfId="0" applyNumberFormat="1" applyFont="1" applyBorder="1" applyAlignment="1">
      <alignment horizontal="center"/>
    </xf>
    <xf numFmtId="167" fontId="2" fillId="0" borderId="29" xfId="0" applyNumberFormat="1" applyFont="1" applyBorder="1" applyAlignment="1">
      <alignment horizontal="center" wrapText="1"/>
    </xf>
    <xf numFmtId="0" fontId="14" fillId="0" borderId="98" xfId="0" applyFont="1" applyBorder="1" applyAlignment="1">
      <alignment horizontal="left"/>
    </xf>
    <xf numFmtId="167" fontId="2" fillId="3" borderId="29" xfId="0" applyNumberFormat="1" applyFont="1" applyFill="1" applyBorder="1" applyAlignment="1">
      <alignment horizontal="center"/>
    </xf>
    <xf numFmtId="164" fontId="2" fillId="0" borderId="19" xfId="0" applyNumberFormat="1" applyFont="1" applyBorder="1" applyAlignment="1">
      <alignment horizontal="center"/>
    </xf>
    <xf numFmtId="2" fontId="2" fillId="0" borderId="19" xfId="0" applyNumberFormat="1" applyFont="1" applyBorder="1" applyAlignment="1">
      <alignment horizontal="center"/>
    </xf>
    <xf numFmtId="0" fontId="0" fillId="0" borderId="29" xfId="0" applyBorder="1" applyAlignment="1">
      <alignment horizontal="center"/>
    </xf>
    <xf numFmtId="0" fontId="2" fillId="0" borderId="23" xfId="0" applyFont="1" applyBorder="1" applyAlignment="1">
      <alignment horizontal="right" vertical="center"/>
    </xf>
    <xf numFmtId="0" fontId="75" fillId="0" borderId="29" xfId="0" applyFont="1" applyBorder="1" applyAlignment="1">
      <alignment horizontal="center"/>
    </xf>
    <xf numFmtId="44" fontId="0" fillId="0" borderId="0" xfId="1" applyFont="1" applyAlignment="1">
      <alignment wrapText="1"/>
    </xf>
    <xf numFmtId="0" fontId="2" fillId="0" borderId="98" xfId="0" applyFont="1" applyBorder="1" applyAlignment="1">
      <alignment horizontal="center"/>
    </xf>
    <xf numFmtId="0" fontId="2" fillId="0" borderId="32" xfId="0" applyFont="1" applyBorder="1" applyAlignment="1">
      <alignment horizontal="center"/>
    </xf>
    <xf numFmtId="0" fontId="2" fillId="0" borderId="99" xfId="0" applyFont="1" applyBorder="1" applyAlignment="1">
      <alignment horizontal="right"/>
    </xf>
    <xf numFmtId="0" fontId="2" fillId="0" borderId="37" xfId="0" applyFont="1" applyBorder="1" applyAlignment="1">
      <alignment wrapText="1"/>
    </xf>
    <xf numFmtId="0" fontId="2" fillId="0" borderId="37" xfId="0" applyFont="1" applyBorder="1" applyAlignment="1">
      <alignment horizontal="center" vertical="top"/>
    </xf>
    <xf numFmtId="4" fontId="2" fillId="0" borderId="37" xfId="0" applyNumberFormat="1" applyFont="1" applyBorder="1" applyAlignment="1">
      <alignment horizontal="center"/>
    </xf>
    <xf numFmtId="167" fontId="2" fillId="3" borderId="37" xfId="0" applyNumberFormat="1" applyFont="1" applyFill="1" applyBorder="1" applyAlignment="1">
      <alignment horizontal="center"/>
    </xf>
    <xf numFmtId="2" fontId="2" fillId="0" borderId="100" xfId="0" applyNumberFormat="1" applyFont="1" applyBorder="1" applyAlignment="1">
      <alignment horizontal="center"/>
    </xf>
    <xf numFmtId="14" fontId="1" fillId="0" borderId="0" xfId="0" applyNumberFormat="1" applyFont="1" applyAlignment="1">
      <alignment horizontal="right" wrapText="1"/>
    </xf>
    <xf numFmtId="0" fontId="109" fillId="0" borderId="29" xfId="1" applyNumberFormat="1" applyFont="1" applyBorder="1" applyAlignment="1">
      <alignment horizontal="center" vertical="center" wrapText="1"/>
    </xf>
    <xf numFmtId="44" fontId="0" fillId="0" borderId="29" xfId="1" applyFont="1" applyBorder="1"/>
    <xf numFmtId="0" fontId="27" fillId="16" borderId="65" xfId="4" applyFont="1" applyFill="1" applyBorder="1" applyProtection="1">
      <protection locked="0"/>
    </xf>
    <xf numFmtId="0" fontId="117" fillId="25" borderId="101" xfId="0" applyFont="1" applyFill="1" applyBorder="1" applyAlignment="1">
      <alignment horizontal="center" vertical="center"/>
    </xf>
    <xf numFmtId="0" fontId="118" fillId="25" borderId="102" xfId="0" applyFont="1" applyFill="1" applyBorder="1" applyAlignment="1">
      <alignment horizontal="center" vertical="center" wrapText="1"/>
    </xf>
    <xf numFmtId="0" fontId="119" fillId="26" borderId="103" xfId="0" applyFont="1" applyFill="1" applyBorder="1" applyAlignment="1">
      <alignment horizontal="center" vertical="center"/>
    </xf>
    <xf numFmtId="0" fontId="50" fillId="26" borderId="0" xfId="0" applyFont="1" applyFill="1"/>
    <xf numFmtId="0" fontId="50" fillId="0" borderId="103" xfId="0" applyFont="1" applyBorder="1" applyAlignment="1">
      <alignment horizontal="center" vertical="center"/>
    </xf>
    <xf numFmtId="8" fontId="69" fillId="0" borderId="0" xfId="0" applyNumberFormat="1" applyFont="1"/>
    <xf numFmtId="0" fontId="50" fillId="26" borderId="103" xfId="0" applyFont="1" applyFill="1" applyBorder="1" applyAlignment="1">
      <alignment horizontal="center" vertical="center"/>
    </xf>
    <xf numFmtId="8" fontId="69" fillId="26" borderId="0" xfId="0" applyNumberFormat="1" applyFont="1" applyFill="1"/>
    <xf numFmtId="0" fontId="120" fillId="0" borderId="103" xfId="0" applyFont="1" applyBorder="1" applyAlignment="1">
      <alignment horizontal="center" vertical="center"/>
    </xf>
    <xf numFmtId="0" fontId="69" fillId="0" borderId="0" xfId="0" applyFont="1"/>
    <xf numFmtId="0" fontId="69" fillId="26" borderId="103" xfId="0" applyFont="1" applyFill="1" applyBorder="1" applyAlignment="1">
      <alignment horizontal="center" vertical="center"/>
    </xf>
    <xf numFmtId="0" fontId="69" fillId="0" borderId="103" xfId="0" applyFont="1" applyBorder="1" applyAlignment="1">
      <alignment horizontal="center" vertical="center"/>
    </xf>
    <xf numFmtId="0" fontId="119" fillId="0" borderId="103" xfId="0" applyFont="1" applyBorder="1" applyAlignment="1">
      <alignment horizontal="center" vertical="center"/>
    </xf>
    <xf numFmtId="0" fontId="121" fillId="0" borderId="104" xfId="0" applyFont="1" applyBorder="1" applyAlignment="1">
      <alignment horizontal="left" vertical="top"/>
    </xf>
    <xf numFmtId="0" fontId="36" fillId="0" borderId="0" xfId="0" applyFont="1" applyAlignment="1">
      <alignment horizontal="right" vertical="top"/>
    </xf>
    <xf numFmtId="0" fontId="27" fillId="0" borderId="104" xfId="0" applyFont="1" applyBorder="1" applyAlignment="1">
      <alignment horizontal="left" vertical="top"/>
    </xf>
    <xf numFmtId="0" fontId="36" fillId="0" borderId="0" xfId="0" applyFont="1" applyAlignment="1">
      <alignment horizontal="center" vertical="top"/>
    </xf>
    <xf numFmtId="0" fontId="32" fillId="0" borderId="106" xfId="0" applyFont="1" applyBorder="1" applyAlignment="1">
      <alignment horizontal="center" vertical="top"/>
    </xf>
    <xf numFmtId="0" fontId="32" fillId="0" borderId="0" xfId="0" applyFont="1" applyAlignment="1">
      <alignment horizontal="center" vertical="top"/>
    </xf>
    <xf numFmtId="0" fontId="38" fillId="0" borderId="104" xfId="0" applyFont="1" applyBorder="1" applyAlignment="1">
      <alignment horizontal="center" vertical="top"/>
    </xf>
    <xf numFmtId="0" fontId="32" fillId="0" borderId="104" xfId="0" applyFont="1" applyBorder="1" applyAlignment="1">
      <alignment horizontal="center" vertical="top"/>
    </xf>
    <xf numFmtId="0" fontId="32" fillId="0" borderId="0" xfId="0" applyFont="1" applyAlignment="1">
      <alignment vertical="top"/>
    </xf>
    <xf numFmtId="0" fontId="38" fillId="0" borderId="0" xfId="0" applyFont="1" applyAlignment="1">
      <alignment vertical="top"/>
    </xf>
    <xf numFmtId="0" fontId="124" fillId="0" borderId="0" xfId="0" applyFont="1" applyAlignment="1">
      <alignment vertical="top"/>
    </xf>
    <xf numFmtId="0" fontId="32" fillId="0" borderId="105" xfId="0" applyFont="1" applyBorder="1" applyAlignment="1">
      <alignment horizontal="center" vertical="top"/>
    </xf>
    <xf numFmtId="0" fontId="122" fillId="0" borderId="104" xfId="0" applyFont="1" applyBorder="1" applyAlignment="1">
      <alignment horizontal="center" vertical="top"/>
    </xf>
    <xf numFmtId="0" fontId="107" fillId="27" borderId="88" xfId="0" applyFont="1" applyFill="1" applyBorder="1" applyAlignment="1">
      <alignment vertical="top"/>
    </xf>
    <xf numFmtId="0" fontId="32" fillId="28" borderId="63" xfId="0" applyFont="1" applyFill="1" applyBorder="1" applyAlignment="1">
      <alignment horizontal="right" vertical="top"/>
    </xf>
    <xf numFmtId="0" fontId="125" fillId="0" borderId="104" xfId="0" applyFont="1" applyBorder="1" applyAlignment="1">
      <alignment horizontal="center" vertical="top"/>
    </xf>
    <xf numFmtId="0" fontId="36" fillId="0" borderId="59" xfId="0" applyFont="1" applyBorder="1" applyAlignment="1">
      <alignment horizontal="center" vertical="top"/>
    </xf>
    <xf numFmtId="0" fontId="32" fillId="0" borderId="108" xfId="0" applyFont="1" applyBorder="1" applyAlignment="1">
      <alignment horizontal="center" vertical="top"/>
    </xf>
    <xf numFmtId="0" fontId="32" fillId="0" borderId="59" xfId="0" applyFont="1" applyBorder="1" applyAlignment="1">
      <alignment horizontal="center" vertical="top"/>
    </xf>
    <xf numFmtId="0" fontId="32" fillId="0" borderId="109" xfId="0" applyFont="1" applyBorder="1" applyAlignment="1">
      <alignment vertical="top"/>
    </xf>
    <xf numFmtId="0" fontId="27" fillId="0" borderId="104" xfId="0" applyFont="1" applyBorder="1" applyAlignment="1">
      <alignment horizontal="center" vertical="top"/>
    </xf>
    <xf numFmtId="0" fontId="27" fillId="0" borderId="104" xfId="0" applyFont="1" applyBorder="1" applyAlignment="1">
      <alignment vertical="top"/>
    </xf>
    <xf numFmtId="0" fontId="32" fillId="0" borderId="59" xfId="0" applyFont="1" applyBorder="1" applyAlignment="1">
      <alignment vertical="top"/>
    </xf>
    <xf numFmtId="0" fontId="27" fillId="0" borderId="110" xfId="0" applyFont="1" applyBorder="1" applyAlignment="1">
      <alignment vertical="top"/>
    </xf>
    <xf numFmtId="0" fontId="32" fillId="0" borderId="111" xfId="0" applyFont="1" applyBorder="1" applyAlignment="1">
      <alignment vertical="top"/>
    </xf>
    <xf numFmtId="0" fontId="96" fillId="0" borderId="0" xfId="0" applyFont="1" applyAlignment="1">
      <alignment vertical="top"/>
    </xf>
    <xf numFmtId="0" fontId="32" fillId="27" borderId="63" xfId="0" applyFont="1" applyFill="1" applyBorder="1" applyAlignment="1">
      <alignment horizontal="right" vertical="top"/>
    </xf>
    <xf numFmtId="0" fontId="32" fillId="0" borderId="57" xfId="0" applyFont="1" applyBorder="1" applyAlignment="1">
      <alignment vertical="top"/>
    </xf>
    <xf numFmtId="0" fontId="32" fillId="0" borderId="63" xfId="0" applyFont="1" applyBorder="1" applyAlignment="1">
      <alignment vertical="top"/>
    </xf>
    <xf numFmtId="0" fontId="32" fillId="0" borderId="88" xfId="0" applyFont="1" applyBorder="1" applyAlignment="1">
      <alignment vertical="top"/>
    </xf>
    <xf numFmtId="0" fontId="32" fillId="0" borderId="64" xfId="0" applyFont="1" applyBorder="1" applyAlignment="1">
      <alignment vertical="top"/>
    </xf>
    <xf numFmtId="0" fontId="107" fillId="0" borderId="88" xfId="0" applyFont="1" applyBorder="1" applyAlignment="1">
      <alignment vertical="top"/>
    </xf>
    <xf numFmtId="0" fontId="32" fillId="0" borderId="29" xfId="0" applyFont="1" applyBorder="1" applyAlignment="1">
      <alignment vertical="top"/>
    </xf>
    <xf numFmtId="0" fontId="32" fillId="0" borderId="91" xfId="0" applyFont="1" applyBorder="1" applyAlignment="1">
      <alignment vertical="top"/>
    </xf>
    <xf numFmtId="0" fontId="32" fillId="0" borderId="44" xfId="0" applyFont="1" applyBorder="1" applyAlignment="1">
      <alignment vertical="top"/>
    </xf>
    <xf numFmtId="0" fontId="32" fillId="0" borderId="36" xfId="0" applyFont="1" applyBorder="1" applyAlignment="1">
      <alignment vertical="top"/>
    </xf>
    <xf numFmtId="0" fontId="121" fillId="0" borderId="104" xfId="0" applyFont="1" applyBorder="1" applyAlignment="1">
      <alignment vertical="top"/>
    </xf>
    <xf numFmtId="0" fontId="27" fillId="0" borderId="110" xfId="0" applyFont="1" applyBorder="1" applyAlignment="1">
      <alignment horizontal="center" vertical="top"/>
    </xf>
    <xf numFmtId="0" fontId="124" fillId="0" borderId="63" xfId="0" applyFont="1" applyBorder="1" applyAlignment="1">
      <alignment vertical="top"/>
    </xf>
    <xf numFmtId="0" fontId="124" fillId="0" borderId="88" xfId="0" applyFont="1" applyBorder="1" applyAlignment="1">
      <alignment vertical="top"/>
    </xf>
    <xf numFmtId="0" fontId="32" fillId="0" borderId="63" xfId="0" applyFont="1" applyBorder="1" applyAlignment="1">
      <alignment horizontal="right" vertical="top"/>
    </xf>
    <xf numFmtId="0" fontId="73" fillId="0" borderId="0" xfId="0" applyFont="1" applyAlignment="1">
      <alignment vertical="top"/>
    </xf>
    <xf numFmtId="0" fontId="124" fillId="0" borderId="29" xfId="0" applyFont="1" applyBorder="1" applyAlignment="1">
      <alignment vertical="top"/>
    </xf>
    <xf numFmtId="0" fontId="32" fillId="0" borderId="37" xfId="0" applyFont="1" applyBorder="1" applyAlignment="1">
      <alignment vertical="top"/>
    </xf>
    <xf numFmtId="0" fontId="27" fillId="0" borderId="104" xfId="0" applyFont="1" applyBorder="1" applyAlignment="1">
      <alignment horizontal="center" vertical="justify"/>
    </xf>
    <xf numFmtId="0" fontId="128" fillId="0" borderId="104" xfId="0" applyFont="1" applyBorder="1" applyAlignment="1">
      <alignment horizontal="center" vertical="top"/>
    </xf>
    <xf numFmtId="0" fontId="32" fillId="0" borderId="88" xfId="0" applyFont="1" applyBorder="1" applyAlignment="1">
      <alignment horizontal="right" vertical="top"/>
    </xf>
    <xf numFmtId="0" fontId="129" fillId="0" borderId="104" xfId="0" applyFont="1" applyBorder="1" applyAlignment="1">
      <alignment vertical="top"/>
    </xf>
    <xf numFmtId="0" fontId="122" fillId="0" borderId="104" xfId="0" applyFont="1" applyBorder="1" applyAlignment="1">
      <alignment vertical="top"/>
    </xf>
    <xf numFmtId="0" fontId="122" fillId="0" borderId="0" xfId="0" applyFont="1" applyAlignment="1">
      <alignment horizontal="center" vertical="top"/>
    </xf>
    <xf numFmtId="0" fontId="122" fillId="0" borderId="110" xfId="0" applyFont="1" applyBorder="1" applyAlignment="1">
      <alignment vertical="top"/>
    </xf>
    <xf numFmtId="0" fontId="122" fillId="0" borderId="57" xfId="0" applyFont="1" applyBorder="1" applyAlignment="1">
      <alignment horizontal="center" vertical="top"/>
    </xf>
    <xf numFmtId="0" fontId="32" fillId="0" borderId="29" xfId="0" applyFont="1" applyBorder="1" applyAlignment="1">
      <alignment horizontal="center" vertical="top"/>
    </xf>
    <xf numFmtId="0" fontId="32" fillId="0" borderId="36" xfId="0" applyFont="1" applyBorder="1" applyAlignment="1">
      <alignment horizontal="center" vertical="top"/>
    </xf>
    <xf numFmtId="0" fontId="33" fillId="0" borderId="63" xfId="0" applyFont="1" applyBorder="1" applyAlignment="1">
      <alignment vertical="top"/>
    </xf>
    <xf numFmtId="0" fontId="22" fillId="0" borderId="57" xfId="0" applyFont="1" applyBorder="1"/>
    <xf numFmtId="0" fontId="129" fillId="0" borderId="104" xfId="0" applyFont="1" applyBorder="1"/>
    <xf numFmtId="0" fontId="36" fillId="0" borderId="0" xfId="0" applyFont="1" applyAlignment="1">
      <alignment horizontal="right"/>
    </xf>
    <xf numFmtId="0" fontId="122" fillId="0" borderId="104" xfId="0" applyFont="1" applyBorder="1"/>
    <xf numFmtId="0" fontId="36" fillId="0" borderId="59" xfId="0" applyFont="1" applyBorder="1" applyAlignment="1">
      <alignment horizontal="center"/>
    </xf>
    <xf numFmtId="0" fontId="32" fillId="0" borderId="105" xfId="0" applyFont="1" applyBorder="1" applyAlignment="1">
      <alignment horizontal="center" vertical="center"/>
    </xf>
    <xf numFmtId="0" fontId="32" fillId="0" borderId="106" xfId="0" applyFont="1" applyBorder="1" applyAlignment="1">
      <alignment horizontal="center" vertical="center"/>
    </xf>
    <xf numFmtId="0" fontId="32" fillId="0" borderId="108" xfId="0" applyFont="1" applyBorder="1" applyAlignment="1">
      <alignment horizontal="center" vertical="center"/>
    </xf>
    <xf numFmtId="0" fontId="32" fillId="0" borderId="104" xfId="0" applyFont="1" applyBorder="1" applyAlignment="1">
      <alignment horizontal="center" vertical="center"/>
    </xf>
    <xf numFmtId="0" fontId="32" fillId="0" borderId="0" xfId="0" applyFont="1" applyAlignment="1">
      <alignment horizontal="center" vertical="center"/>
    </xf>
    <xf numFmtId="0" fontId="32" fillId="0" borderId="59" xfId="0" applyFont="1" applyBorder="1" applyAlignment="1">
      <alignment horizontal="center" vertical="center"/>
    </xf>
    <xf numFmtId="0" fontId="38" fillId="0" borderId="104" xfId="0" applyFont="1" applyBorder="1" applyAlignment="1">
      <alignment horizontal="center"/>
    </xf>
    <xf numFmtId="0" fontId="32" fillId="0" borderId="104" xfId="0" applyFont="1" applyBorder="1" applyAlignment="1">
      <alignment horizontal="center"/>
    </xf>
    <xf numFmtId="0" fontId="38" fillId="0" borderId="104" xfId="0" applyFont="1" applyBorder="1" applyAlignment="1">
      <alignment horizontal="center" vertical="justify"/>
    </xf>
    <xf numFmtId="0" fontId="32" fillId="0" borderId="104" xfId="0" applyFont="1" applyBorder="1" applyAlignment="1">
      <alignment horizontal="center" vertical="justify"/>
    </xf>
    <xf numFmtId="0" fontId="122" fillId="0" borderId="110" xfId="0" applyFont="1" applyBorder="1" applyAlignment="1">
      <alignment horizontal="center"/>
    </xf>
    <xf numFmtId="0" fontId="32" fillId="0" borderId="88" xfId="0" applyFont="1" applyBorder="1"/>
    <xf numFmtId="0" fontId="32" fillId="0" borderId="63" xfId="0" applyFont="1" applyBorder="1"/>
    <xf numFmtId="0" fontId="32" fillId="0" borderId="0" xfId="0" applyFont="1" applyAlignment="1">
      <alignment horizontal="center" vertical="justify"/>
    </xf>
    <xf numFmtId="0" fontId="124" fillId="0" borderId="63" xfId="0" applyFont="1" applyBorder="1"/>
    <xf numFmtId="0" fontId="32" fillId="0" borderId="57" xfId="0" applyFont="1" applyBorder="1"/>
    <xf numFmtId="0" fontId="32" fillId="27" borderId="29" xfId="0" applyFont="1" applyFill="1" applyBorder="1" applyAlignment="1">
      <alignment vertical="top"/>
    </xf>
    <xf numFmtId="0" fontId="32" fillId="0" borderId="29" xfId="0" applyFont="1" applyBorder="1" applyAlignment="1">
      <alignment horizontal="center"/>
    </xf>
    <xf numFmtId="0" fontId="32" fillId="0" borderId="29" xfId="0" applyFont="1" applyBorder="1"/>
    <xf numFmtId="0" fontId="38" fillId="0" borderId="29" xfId="0" applyFont="1" applyBorder="1" applyAlignment="1">
      <alignment vertical="top"/>
    </xf>
    <xf numFmtId="0" fontId="32" fillId="0" borderId="29" xfId="0" applyFont="1" applyBorder="1" applyAlignment="1">
      <alignment horizontal="center" vertical="justify"/>
    </xf>
    <xf numFmtId="0" fontId="22" fillId="0" borderId="29" xfId="0" applyFont="1" applyBorder="1"/>
    <xf numFmtId="0" fontId="32" fillId="0" borderId="3" xfId="0" applyFont="1" applyBorder="1" applyAlignment="1">
      <alignment vertical="top"/>
    </xf>
    <xf numFmtId="0" fontId="32" fillId="0" borderId="114" xfId="0" applyFont="1" applyBorder="1" applyAlignment="1">
      <alignment vertical="top"/>
    </xf>
    <xf numFmtId="0" fontId="38" fillId="0" borderId="29" xfId="0" applyFont="1" applyBorder="1" applyAlignment="1">
      <alignment horizontal="right" vertical="top"/>
    </xf>
    <xf numFmtId="44" fontId="32" fillId="27" borderId="29" xfId="1" applyFont="1" applyFill="1" applyBorder="1" applyAlignment="1">
      <alignment vertical="top"/>
    </xf>
    <xf numFmtId="44" fontId="32" fillId="0" borderId="29" xfId="1" applyFont="1" applyBorder="1" applyAlignment="1">
      <alignment vertical="top"/>
    </xf>
    <xf numFmtId="44" fontId="32" fillId="0" borderId="29" xfId="1" applyFont="1" applyBorder="1" applyAlignment="1">
      <alignment horizontal="center" vertical="top"/>
    </xf>
    <xf numFmtId="44" fontId="124" fillId="0" borderId="29" xfId="1" applyFont="1" applyBorder="1" applyAlignment="1">
      <alignment vertical="top"/>
    </xf>
    <xf numFmtId="44" fontId="124" fillId="0" borderId="29" xfId="1" applyFont="1" applyBorder="1" applyAlignment="1"/>
    <xf numFmtId="44" fontId="32" fillId="27" borderId="29" xfId="1" applyFont="1" applyFill="1" applyBorder="1" applyAlignment="1">
      <alignment vertical="center"/>
    </xf>
    <xf numFmtId="44" fontId="32" fillId="0" borderId="29" xfId="1" applyFont="1" applyBorder="1" applyAlignment="1"/>
    <xf numFmtId="44" fontId="32" fillId="0" borderId="0" xfId="1" applyFont="1" applyAlignment="1">
      <alignment vertical="top"/>
    </xf>
    <xf numFmtId="44" fontId="32" fillId="0" borderId="107" xfId="1" applyFont="1" applyFill="1" applyBorder="1" applyAlignment="1">
      <alignment vertical="top"/>
    </xf>
    <xf numFmtId="44" fontId="32" fillId="0" borderId="113" xfId="1" applyFont="1" applyFill="1" applyBorder="1" applyAlignment="1">
      <alignment vertical="top"/>
    </xf>
    <xf numFmtId="44" fontId="32" fillId="27" borderId="38" xfId="1" applyFont="1" applyFill="1" applyBorder="1" applyAlignment="1">
      <alignment vertical="top"/>
    </xf>
    <xf numFmtId="44" fontId="32" fillId="0" borderId="38" xfId="1" applyFont="1" applyFill="1" applyBorder="1" applyAlignment="1">
      <alignment vertical="top"/>
    </xf>
    <xf numFmtId="44" fontId="32" fillId="0" borderId="51" xfId="1" applyFont="1" applyFill="1" applyBorder="1" applyAlignment="1">
      <alignment vertical="top"/>
    </xf>
    <xf numFmtId="44" fontId="32" fillId="27" borderId="29" xfId="1" applyFont="1" applyFill="1" applyBorder="1" applyAlignment="1"/>
    <xf numFmtId="44" fontId="32" fillId="0" borderId="29" xfId="1" applyFont="1" applyBorder="1" applyAlignment="1">
      <alignment horizontal="center" vertical="justify"/>
    </xf>
    <xf numFmtId="0" fontId="2" fillId="0" borderId="1" xfId="0" applyFont="1" applyBorder="1" applyAlignment="1">
      <alignment horizontal="left"/>
    </xf>
    <xf numFmtId="0" fontId="2" fillId="0" borderId="2" xfId="0" applyFont="1" applyBorder="1" applyAlignment="1">
      <alignment horizontal="left"/>
    </xf>
    <xf numFmtId="0" fontId="2" fillId="0" borderId="14" xfId="0" applyFont="1" applyBorder="1" applyAlignment="1">
      <alignment horizontal="left"/>
    </xf>
    <xf numFmtId="0" fontId="2" fillId="0" borderId="1" xfId="0" applyFont="1" applyBorder="1" applyAlignment="1">
      <alignment horizontal="left" wrapText="1"/>
    </xf>
    <xf numFmtId="0" fontId="2" fillId="0" borderId="2" xfId="0" applyFont="1" applyBorder="1" applyAlignment="1">
      <alignment horizontal="left" wrapText="1"/>
    </xf>
    <xf numFmtId="0" fontId="2" fillId="0" borderId="14" xfId="0" applyFont="1" applyBorder="1" applyAlignment="1">
      <alignment horizontal="left" wrapText="1"/>
    </xf>
    <xf numFmtId="0" fontId="2" fillId="0" borderId="22" xfId="0" applyFont="1" applyBorder="1" applyAlignment="1">
      <alignment horizontal="center"/>
    </xf>
    <xf numFmtId="0" fontId="2" fillId="0" borderId="18" xfId="0" applyFont="1" applyBorder="1" applyAlignment="1">
      <alignment horizontal="center"/>
    </xf>
    <xf numFmtId="0" fontId="2" fillId="0" borderId="26" xfId="0" applyFont="1" applyBorder="1" applyAlignment="1">
      <alignment horizontal="center"/>
    </xf>
    <xf numFmtId="0" fontId="2" fillId="0" borderId="10" xfId="0" applyFont="1" applyBorder="1" applyAlignment="1">
      <alignment horizontal="center"/>
    </xf>
    <xf numFmtId="0" fontId="2" fillId="0" borderId="9" xfId="0" applyFont="1" applyBorder="1" applyAlignment="1">
      <alignment horizontal="center"/>
    </xf>
    <xf numFmtId="0" fontId="2" fillId="0" borderId="25" xfId="0" applyFont="1" applyBorder="1" applyAlignment="1">
      <alignment horizontal="center"/>
    </xf>
    <xf numFmtId="0" fontId="2" fillId="0" borderId="17" xfId="0" applyFont="1" applyBorder="1" applyAlignment="1">
      <alignment horizontal="center"/>
    </xf>
    <xf numFmtId="0" fontId="2" fillId="0" borderId="6" xfId="0" applyFont="1" applyBorder="1" applyAlignment="1">
      <alignment horizontal="center"/>
    </xf>
    <xf numFmtId="0" fontId="1" fillId="2" borderId="4" xfId="0" applyFont="1" applyFill="1" applyBorder="1" applyAlignment="1">
      <alignment horizontal="left"/>
    </xf>
    <xf numFmtId="0" fontId="1" fillId="2" borderId="0" xfId="0" applyFont="1" applyFill="1" applyAlignment="1">
      <alignment horizontal="left"/>
    </xf>
    <xf numFmtId="0" fontId="1" fillId="2" borderId="13" xfId="0" applyFont="1" applyFill="1" applyBorder="1" applyAlignment="1">
      <alignment horizontal="left"/>
    </xf>
    <xf numFmtId="0" fontId="3" fillId="0" borderId="35" xfId="0" applyFont="1" applyBorder="1" applyAlignment="1">
      <alignment horizontal="center" wrapText="1"/>
    </xf>
    <xf numFmtId="0" fontId="3" fillId="0" borderId="34" xfId="0" applyFont="1" applyBorder="1" applyAlignment="1">
      <alignment horizontal="center" wrapText="1"/>
    </xf>
    <xf numFmtId="0" fontId="2" fillId="0" borderId="33" xfId="0" applyFont="1" applyBorder="1" applyAlignment="1">
      <alignment horizontal="center" wrapText="1"/>
    </xf>
    <xf numFmtId="0" fontId="2" fillId="0" borderId="34" xfId="0" applyFont="1" applyBorder="1" applyAlignment="1">
      <alignment horizontal="center" wrapText="1"/>
    </xf>
    <xf numFmtId="0" fontId="11" fillId="0" borderId="0" xfId="0" applyFont="1" applyAlignment="1">
      <alignment horizontal="center" vertical="center"/>
    </xf>
    <xf numFmtId="0" fontId="12" fillId="0" borderId="0" xfId="0" applyFont="1" applyAlignment="1">
      <alignment horizontal="center" vertical="center"/>
    </xf>
    <xf numFmtId="0" fontId="15" fillId="0" borderId="0" xfId="0" applyFont="1" applyAlignment="1">
      <alignment horizontal="left" vertical="top" wrapText="1"/>
    </xf>
    <xf numFmtId="0" fontId="8" fillId="0" borderId="0" xfId="0" applyFont="1" applyAlignment="1">
      <alignment horizontal="left" vertical="top" wrapText="1"/>
    </xf>
    <xf numFmtId="0" fontId="3" fillId="0" borderId="0" xfId="0" applyFont="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0" fontId="18" fillId="5" borderId="0" xfId="0" applyFont="1" applyFill="1" applyAlignment="1">
      <alignment horizontal="center" vertical="center"/>
    </xf>
    <xf numFmtId="0" fontId="6" fillId="0" borderId="0" xfId="0" applyFont="1" applyAlignment="1">
      <alignment horizontal="center" vertical="center"/>
    </xf>
    <xf numFmtId="0" fontId="17" fillId="4" borderId="0" xfId="0" applyFont="1" applyFill="1" applyAlignment="1">
      <alignment horizontal="left"/>
    </xf>
    <xf numFmtId="0" fontId="19" fillId="0" borderId="23" xfId="0" applyFont="1" applyBorder="1" applyAlignment="1">
      <alignment horizontal="center"/>
    </xf>
    <xf numFmtId="0" fontId="19" fillId="0" borderId="29" xfId="0" applyFont="1" applyBorder="1" applyAlignment="1">
      <alignment horizontal="center"/>
    </xf>
    <xf numFmtId="0" fontId="4" fillId="0" borderId="93" xfId="0" applyFont="1" applyBorder="1" applyAlignment="1">
      <alignment horizontal="left"/>
    </xf>
    <xf numFmtId="0" fontId="4" fillId="0" borderId="91" xfId="0" applyFont="1" applyBorder="1" applyAlignment="1">
      <alignment horizontal="left"/>
    </xf>
    <xf numFmtId="0" fontId="4" fillId="0" borderId="94" xfId="0" applyFont="1" applyBorder="1" applyAlignment="1">
      <alignment horizontal="left"/>
    </xf>
    <xf numFmtId="0" fontId="14" fillId="0" borderId="96" xfId="0" applyFont="1" applyBorder="1" applyAlignment="1">
      <alignment horizontal="left"/>
    </xf>
    <xf numFmtId="0" fontId="14" fillId="0" borderId="97" xfId="0" applyFont="1" applyBorder="1" applyAlignment="1">
      <alignment horizontal="left"/>
    </xf>
    <xf numFmtId="0" fontId="4" fillId="0" borderId="23" xfId="0" applyFont="1" applyBorder="1" applyAlignment="1">
      <alignment horizontal="left"/>
    </xf>
    <xf numFmtId="0" fontId="4" fillId="0" borderId="29" xfId="0" applyFont="1" applyBorder="1" applyAlignment="1">
      <alignment horizontal="left"/>
    </xf>
    <xf numFmtId="0" fontId="4" fillId="0" borderId="19" xfId="0" applyFont="1" applyBorder="1" applyAlignment="1">
      <alignment horizontal="left"/>
    </xf>
    <xf numFmtId="0" fontId="19" fillId="0" borderId="30" xfId="0" applyFont="1" applyBorder="1" applyAlignment="1">
      <alignment horizontal="center"/>
    </xf>
    <xf numFmtId="0" fontId="19" fillId="0" borderId="31" xfId="0" applyFont="1" applyBorder="1" applyAlignment="1">
      <alignment horizontal="center"/>
    </xf>
    <xf numFmtId="0" fontId="2" fillId="0" borderId="95" xfId="0" applyFont="1" applyBorder="1" applyAlignment="1">
      <alignment horizontal="left"/>
    </xf>
    <xf numFmtId="0" fontId="2" fillId="0" borderId="90" xfId="0" applyFont="1" applyBorder="1" applyAlignment="1">
      <alignment horizontal="left"/>
    </xf>
    <xf numFmtId="0" fontId="2" fillId="0" borderId="92" xfId="0" applyFont="1" applyBorder="1" applyAlignment="1">
      <alignment horizontal="left"/>
    </xf>
    <xf numFmtId="0" fontId="14" fillId="0" borderId="30" xfId="0" applyFont="1" applyBorder="1" applyAlignment="1">
      <alignment horizontal="left"/>
    </xf>
    <xf numFmtId="0" fontId="14" fillId="0" borderId="31" xfId="0" applyFont="1" applyBorder="1" applyAlignment="1">
      <alignment horizontal="left"/>
    </xf>
    <xf numFmtId="0" fontId="12" fillId="0" borderId="0" xfId="0" applyFont="1" applyAlignment="1">
      <alignment horizontal="left"/>
    </xf>
    <xf numFmtId="0" fontId="0" fillId="0" borderId="0" xfId="0"/>
    <xf numFmtId="0" fontId="21" fillId="0" borderId="45" xfId="0" applyFont="1" applyBorder="1" applyAlignment="1">
      <alignment horizontal="center"/>
    </xf>
    <xf numFmtId="0" fontId="21" fillId="0" borderId="44" xfId="0" applyFont="1" applyBorder="1" applyAlignment="1">
      <alignment horizontal="center"/>
    </xf>
    <xf numFmtId="0" fontId="32" fillId="0" borderId="0" xfId="0" applyFont="1" applyAlignment="1">
      <alignment horizontal="left" wrapText="1"/>
    </xf>
    <xf numFmtId="0" fontId="32" fillId="0" borderId="0" xfId="0" applyFont="1"/>
    <xf numFmtId="0" fontId="48" fillId="0" borderId="46" xfId="10" applyFont="1" applyBorder="1" applyAlignment="1">
      <alignment horizontal="left" vertical="top" wrapText="1"/>
    </xf>
    <xf numFmtId="0" fontId="48" fillId="0" borderId="0" xfId="10" applyFont="1" applyAlignment="1">
      <alignment horizontal="left" vertical="top" wrapText="1"/>
    </xf>
    <xf numFmtId="167" fontId="49" fillId="0" borderId="0" xfId="10" applyNumberFormat="1" applyFont="1" applyAlignment="1">
      <alignment horizontal="left" vertical="top" wrapText="1"/>
    </xf>
    <xf numFmtId="167" fontId="49" fillId="0" borderId="0" xfId="10" applyNumberFormat="1" applyFont="1" applyAlignment="1">
      <alignment horizontal="left" vertical="center" wrapText="1"/>
    </xf>
    <xf numFmtId="167" fontId="49" fillId="0" borderId="0" xfId="10" applyNumberFormat="1" applyFont="1" applyAlignment="1">
      <alignment horizontal="center" vertical="center" wrapText="1"/>
    </xf>
    <xf numFmtId="0" fontId="21" fillId="0" borderId="0" xfId="0" applyFont="1" applyAlignment="1">
      <alignment vertical="center" wrapText="1"/>
    </xf>
    <xf numFmtId="0" fontId="36" fillId="0" borderId="45" xfId="0" applyFont="1" applyBorder="1" applyAlignment="1">
      <alignment horizontal="center"/>
    </xf>
    <xf numFmtId="0" fontId="36" fillId="0" borderId="44" xfId="0" applyFont="1" applyBorder="1" applyAlignment="1">
      <alignment horizontal="center"/>
    </xf>
    <xf numFmtId="1" fontId="45" fillId="12" borderId="1" xfId="4" applyNumberFormat="1" applyFont="1" applyFill="1" applyBorder="1" applyAlignment="1" applyProtection="1">
      <alignment horizontal="center" vertical="center"/>
      <protection locked="0"/>
    </xf>
    <xf numFmtId="0" fontId="36" fillId="0" borderId="2" xfId="4" applyFont="1" applyBorder="1" applyAlignment="1">
      <alignment vertical="center"/>
    </xf>
    <xf numFmtId="0" fontId="21" fillId="2" borderId="37" xfId="4" applyFont="1" applyFill="1" applyBorder="1" applyAlignment="1">
      <alignment horizontal="center" vertical="top" wrapText="1"/>
    </xf>
    <xf numFmtId="0" fontId="21" fillId="2" borderId="36" xfId="4" applyFont="1" applyFill="1" applyBorder="1" applyAlignment="1">
      <alignment horizontal="center" vertical="top" wrapText="1"/>
    </xf>
    <xf numFmtId="1" fontId="23" fillId="0" borderId="8" xfId="4" applyNumberFormat="1" applyFont="1" applyBorder="1" applyAlignment="1" applyProtection="1">
      <alignment horizontal="center"/>
      <protection locked="0"/>
    </xf>
    <xf numFmtId="1" fontId="23" fillId="0" borderId="0" xfId="4" applyNumberFormat="1" applyFont="1" applyAlignment="1" applyProtection="1">
      <alignment horizontal="center"/>
      <protection locked="0"/>
    </xf>
    <xf numFmtId="167" fontId="21" fillId="0" borderId="8" xfId="4" applyNumberFormat="1" applyFont="1" applyBorder="1" applyAlignment="1">
      <alignment horizontal="center" vertical="center"/>
    </xf>
    <xf numFmtId="167" fontId="32" fillId="0" borderId="0" xfId="4" applyNumberFormat="1" applyAlignment="1">
      <alignment horizontal="center" vertical="center"/>
    </xf>
    <xf numFmtId="1" fontId="21" fillId="0" borderId="0" xfId="4" applyNumberFormat="1" applyFont="1" applyAlignment="1" applyProtection="1">
      <alignment horizontal="center"/>
      <protection locked="0"/>
    </xf>
    <xf numFmtId="1" fontId="21" fillId="0" borderId="59" xfId="4" applyNumberFormat="1" applyFont="1" applyBorder="1" applyAlignment="1" applyProtection="1">
      <alignment horizontal="center"/>
      <protection locked="0"/>
    </xf>
    <xf numFmtId="0" fontId="21" fillId="0" borderId="60" xfId="4" applyFont="1" applyBorder="1" applyAlignment="1">
      <alignment horizontal="center"/>
    </xf>
    <xf numFmtId="0" fontId="32" fillId="0" borderId="61" xfId="4" applyBorder="1"/>
    <xf numFmtId="0" fontId="34" fillId="0" borderId="0" xfId="4" applyFont="1" applyAlignment="1">
      <alignment horizontal="center"/>
    </xf>
    <xf numFmtId="0" fontId="21" fillId="0" borderId="39" xfId="4" applyFont="1" applyBorder="1" applyAlignment="1">
      <alignment horizontal="center"/>
    </xf>
    <xf numFmtId="0" fontId="32" fillId="0" borderId="51" xfId="4" applyBorder="1" applyAlignment="1">
      <alignment horizontal="center"/>
    </xf>
    <xf numFmtId="0" fontId="21" fillId="0" borderId="37" xfId="4" applyFont="1" applyBorder="1" applyAlignment="1">
      <alignment horizontal="center" vertical="top" wrapText="1"/>
    </xf>
    <xf numFmtId="0" fontId="21" fillId="0" borderId="45" xfId="4" applyFont="1" applyBorder="1" applyAlignment="1">
      <alignment horizontal="center" vertical="top" wrapText="1"/>
    </xf>
    <xf numFmtId="0" fontId="21" fillId="0" borderId="36" xfId="4" applyFont="1" applyBorder="1" applyAlignment="1">
      <alignment horizontal="center" vertical="top" wrapText="1"/>
    </xf>
    <xf numFmtId="0" fontId="13" fillId="0" borderId="0" xfId="0" applyFont="1" applyAlignment="1">
      <alignment horizontal="center"/>
    </xf>
    <xf numFmtId="0" fontId="101" fillId="0" borderId="0" xfId="0" applyFont="1" applyAlignment="1">
      <alignment horizontal="left" vertical="top" wrapText="1"/>
    </xf>
    <xf numFmtId="0" fontId="101" fillId="0" borderId="0" xfId="0" applyFont="1" applyAlignment="1">
      <alignment horizontal="left" vertical="top" wrapText="1" indent="1"/>
    </xf>
    <xf numFmtId="0" fontId="3" fillId="0" borderId="0" xfId="0" applyFont="1" applyAlignment="1">
      <alignment horizontal="left" vertical="top" wrapText="1" indent="1"/>
    </xf>
    <xf numFmtId="0" fontId="38" fillId="13" borderId="2" xfId="4" applyFont="1" applyFill="1" applyBorder="1" applyAlignment="1" applyProtection="1">
      <alignment horizontal="left"/>
      <protection locked="0"/>
    </xf>
    <xf numFmtId="0" fontId="32" fillId="0" borderId="2" xfId="4" applyBorder="1"/>
    <xf numFmtId="0" fontId="38" fillId="13" borderId="6" xfId="4" applyFont="1" applyFill="1" applyBorder="1" applyAlignment="1" applyProtection="1">
      <alignment horizontal="left"/>
      <protection locked="0"/>
    </xf>
    <xf numFmtId="0" fontId="32" fillId="0" borderId="6" xfId="4" applyBorder="1"/>
    <xf numFmtId="0" fontId="74" fillId="13" borderId="2" xfId="15" applyFill="1" applyBorder="1" applyAlignment="1" applyProtection="1">
      <alignment horizontal="left"/>
      <protection locked="0"/>
    </xf>
    <xf numFmtId="49" fontId="72" fillId="0" borderId="0" xfId="4" applyNumberFormat="1" applyFont="1" applyAlignment="1">
      <alignment horizontal="right"/>
    </xf>
    <xf numFmtId="0" fontId="72" fillId="0" borderId="0" xfId="4" applyFont="1" applyAlignment="1">
      <alignment horizontal="right"/>
    </xf>
    <xf numFmtId="49" fontId="32" fillId="0" borderId="0" xfId="4" applyNumberFormat="1" applyAlignment="1">
      <alignment horizontal="center"/>
    </xf>
    <xf numFmtId="0" fontId="81" fillId="0" borderId="46" xfId="0" applyFont="1" applyBorder="1" applyAlignment="1">
      <alignment horizontal="center" vertical="center"/>
    </xf>
    <xf numFmtId="0" fontId="69" fillId="0" borderId="46" xfId="0" applyFont="1" applyBorder="1"/>
    <xf numFmtId="0" fontId="81" fillId="0" borderId="46" xfId="0" applyFont="1" applyBorder="1" applyAlignment="1">
      <alignment horizontal="center"/>
    </xf>
    <xf numFmtId="0" fontId="79" fillId="19" borderId="53" xfId="0" applyFont="1" applyFill="1" applyBorder="1" applyAlignment="1">
      <alignment horizontal="center"/>
    </xf>
    <xf numFmtId="0" fontId="69" fillId="0" borderId="48" xfId="0" applyFont="1" applyBorder="1"/>
    <xf numFmtId="0" fontId="69" fillId="0" borderId="54" xfId="0" applyFont="1" applyBorder="1"/>
    <xf numFmtId="0" fontId="80" fillId="0" borderId="74" xfId="0" applyFont="1" applyBorder="1" applyAlignment="1">
      <alignment horizontal="center"/>
    </xf>
    <xf numFmtId="0" fontId="69" fillId="0" borderId="50" xfId="0" applyFont="1" applyBorder="1"/>
    <xf numFmtId="0" fontId="69" fillId="0" borderId="75" xfId="0" applyFont="1" applyBorder="1"/>
    <xf numFmtId="0" fontId="69" fillId="0" borderId="72" xfId="0" applyFont="1" applyBorder="1"/>
    <xf numFmtId="0" fontId="69" fillId="0" borderId="76" xfId="0" applyFont="1" applyBorder="1"/>
    <xf numFmtId="0" fontId="69" fillId="0" borderId="80" xfId="0" applyFont="1" applyBorder="1"/>
    <xf numFmtId="0" fontId="69" fillId="0" borderId="70" xfId="0" applyFont="1" applyBorder="1"/>
    <xf numFmtId="0" fontId="69" fillId="0" borderId="81" xfId="0" applyFont="1" applyBorder="1"/>
    <xf numFmtId="0" fontId="79" fillId="19" borderId="74" xfId="0" applyFont="1" applyFill="1" applyBorder="1" applyAlignment="1">
      <alignment horizontal="center"/>
    </xf>
    <xf numFmtId="166" fontId="84" fillId="21" borderId="46" xfId="0" applyNumberFormat="1" applyFont="1" applyFill="1" applyBorder="1" applyAlignment="1">
      <alignment horizontal="center"/>
    </xf>
    <xf numFmtId="0" fontId="76" fillId="18" borderId="67" xfId="0" applyFont="1" applyFill="1" applyBorder="1" applyAlignment="1">
      <alignment horizontal="center" vertical="center"/>
    </xf>
    <xf numFmtId="0" fontId="69" fillId="0" borderId="68" xfId="0" applyFont="1" applyBorder="1"/>
    <xf numFmtId="0" fontId="69" fillId="0" borderId="69" xfId="0" applyFont="1" applyBorder="1"/>
    <xf numFmtId="0" fontId="80" fillId="19" borderId="53" xfId="0" applyFont="1" applyFill="1" applyBorder="1" applyAlignment="1">
      <alignment horizontal="center"/>
    </xf>
    <xf numFmtId="0" fontId="86" fillId="20" borderId="53" xfId="0" applyFont="1" applyFill="1" applyBorder="1" applyAlignment="1">
      <alignment horizontal="center"/>
    </xf>
    <xf numFmtId="0" fontId="85" fillId="19" borderId="50" xfId="0" applyFont="1" applyFill="1" applyBorder="1" applyAlignment="1">
      <alignment horizontal="center"/>
    </xf>
    <xf numFmtId="167" fontId="87" fillId="0" borderId="0" xfId="0" applyNumberFormat="1" applyFont="1" applyAlignment="1">
      <alignment horizontal="center" vertical="center"/>
    </xf>
    <xf numFmtId="0" fontId="89" fillId="0" borderId="46" xfId="0" applyFont="1" applyBorder="1" applyAlignment="1">
      <alignment horizontal="center"/>
    </xf>
    <xf numFmtId="167" fontId="87" fillId="0" borderId="0" xfId="0" applyNumberFormat="1" applyFont="1" applyAlignment="1">
      <alignment horizontal="right" vertical="center"/>
    </xf>
    <xf numFmtId="166" fontId="88" fillId="0" borderId="48" xfId="0" applyNumberFormat="1" applyFont="1" applyBorder="1" applyAlignment="1">
      <alignment horizontal="center"/>
    </xf>
    <xf numFmtId="167" fontId="87" fillId="0" borderId="48" xfId="0" applyNumberFormat="1" applyFont="1" applyBorder="1" applyAlignment="1">
      <alignment horizontal="right"/>
    </xf>
    <xf numFmtId="167" fontId="87" fillId="0" borderId="48" xfId="0" applyNumberFormat="1" applyFont="1" applyBorder="1" applyAlignment="1">
      <alignment horizontal="center" vertical="center"/>
    </xf>
    <xf numFmtId="167" fontId="87" fillId="0" borderId="53" xfId="0" applyNumberFormat="1" applyFont="1" applyBorder="1" applyAlignment="1">
      <alignment horizontal="right"/>
    </xf>
    <xf numFmtId="167" fontId="87" fillId="0" borderId="48" xfId="0" applyNumberFormat="1" applyFont="1" applyBorder="1" applyAlignment="1">
      <alignment horizontal="center"/>
    </xf>
    <xf numFmtId="169" fontId="87" fillId="0" borderId="0" xfId="0" applyNumberFormat="1" applyFont="1" applyAlignment="1">
      <alignment horizontal="right"/>
    </xf>
    <xf numFmtId="0" fontId="89" fillId="0" borderId="0" xfId="0" applyFont="1" applyAlignment="1">
      <alignment horizontal="center"/>
    </xf>
    <xf numFmtId="0" fontId="89" fillId="0" borderId="46" xfId="0" applyFont="1" applyBorder="1" applyAlignment="1">
      <alignment horizontal="right" vertical="center"/>
    </xf>
    <xf numFmtId="0" fontId="86" fillId="0" borderId="0" xfId="0" applyFont="1" applyAlignment="1">
      <alignment horizontal="center"/>
    </xf>
    <xf numFmtId="167" fontId="87" fillId="0" borderId="48" xfId="0" applyNumberFormat="1" applyFont="1" applyBorder="1" applyAlignment="1">
      <alignment horizontal="right" vertical="center"/>
    </xf>
    <xf numFmtId="6" fontId="87" fillId="0" borderId="48" xfId="0" applyNumberFormat="1" applyFont="1" applyBorder="1" applyAlignment="1">
      <alignment horizontal="right"/>
    </xf>
    <xf numFmtId="169" fontId="87" fillId="0" borderId="48" xfId="0" applyNumberFormat="1" applyFont="1" applyBorder="1" applyAlignment="1">
      <alignment horizontal="right"/>
    </xf>
    <xf numFmtId="166" fontId="85" fillId="0" borderId="82" xfId="0" applyNumberFormat="1" applyFont="1" applyBorder="1" applyAlignment="1">
      <alignment horizontal="center" vertical="center"/>
    </xf>
    <xf numFmtId="0" fontId="69" fillId="0" borderId="83" xfId="0" applyFont="1" applyBorder="1"/>
    <xf numFmtId="0" fontId="69" fillId="0" borderId="84" xfId="0" applyFont="1" applyBorder="1"/>
    <xf numFmtId="0" fontId="85" fillId="0" borderId="0" xfId="0" applyFont="1" applyAlignment="1">
      <alignment horizontal="center"/>
    </xf>
    <xf numFmtId="44" fontId="85" fillId="0" borderId="0" xfId="0" applyNumberFormat="1" applyFont="1" applyAlignment="1">
      <alignment horizontal="center"/>
    </xf>
    <xf numFmtId="167" fontId="87" fillId="0" borderId="0" xfId="0" applyNumberFormat="1" applyFont="1" applyAlignment="1">
      <alignment horizontal="right"/>
    </xf>
    <xf numFmtId="166" fontId="85" fillId="0" borderId="0" xfId="0" applyNumberFormat="1" applyFont="1" applyAlignment="1">
      <alignment horizontal="center" vertical="center"/>
    </xf>
    <xf numFmtId="167" fontId="87" fillId="0" borderId="50" xfId="0" applyNumberFormat="1" applyFont="1" applyBorder="1" applyAlignment="1">
      <alignment horizontal="right" vertical="center"/>
    </xf>
    <xf numFmtId="167" fontId="92" fillId="0" borderId="48" xfId="0" applyNumberFormat="1" applyFont="1" applyBorder="1" applyAlignment="1">
      <alignment horizontal="center"/>
    </xf>
    <xf numFmtId="0" fontId="85" fillId="0" borderId="0" xfId="0" applyFont="1" applyAlignment="1">
      <alignment horizontal="left"/>
    </xf>
    <xf numFmtId="167" fontId="89" fillId="0" borderId="48" xfId="0" applyNumberFormat="1" applyFont="1" applyBorder="1" applyAlignment="1">
      <alignment horizontal="right" vertical="center"/>
    </xf>
    <xf numFmtId="0" fontId="79" fillId="19" borderId="53" xfId="16" applyFont="1" applyFill="1" applyBorder="1" applyAlignment="1">
      <alignment horizontal="center"/>
    </xf>
    <xf numFmtId="0" fontId="69" fillId="0" borderId="48" xfId="16" applyFont="1" applyBorder="1"/>
    <xf numFmtId="0" fontId="69" fillId="0" borderId="54" xfId="16" applyFont="1" applyBorder="1"/>
    <xf numFmtId="0" fontId="80" fillId="0" borderId="74" xfId="16" applyFont="1" applyBorder="1" applyAlignment="1">
      <alignment horizontal="center"/>
    </xf>
    <xf numFmtId="0" fontId="69" fillId="0" borderId="50" xfId="16" applyFont="1" applyBorder="1"/>
    <xf numFmtId="0" fontId="69" fillId="0" borderId="75" xfId="16" applyFont="1" applyBorder="1"/>
    <xf numFmtId="0" fontId="69" fillId="0" borderId="72" xfId="16" applyFont="1" applyBorder="1"/>
    <xf numFmtId="0" fontId="93" fillId="0" borderId="0" xfId="16"/>
    <xf numFmtId="0" fontId="69" fillId="0" borderId="76" xfId="16" applyFont="1" applyBorder="1"/>
    <xf numFmtId="0" fontId="69" fillId="0" borderId="80" xfId="16" applyFont="1" applyBorder="1"/>
    <xf numFmtId="0" fontId="69" fillId="0" borderId="70" xfId="16" applyFont="1" applyBorder="1"/>
    <xf numFmtId="0" fontId="69" fillId="0" borderId="81" xfId="16" applyFont="1" applyBorder="1"/>
    <xf numFmtId="0" fontId="79" fillId="19" borderId="74" xfId="16" applyFont="1" applyFill="1" applyBorder="1" applyAlignment="1">
      <alignment horizontal="center"/>
    </xf>
    <xf numFmtId="0" fontId="76" fillId="18" borderId="67" xfId="16" applyFont="1" applyFill="1" applyBorder="1" applyAlignment="1">
      <alignment horizontal="center" vertical="center"/>
    </xf>
    <xf numFmtId="0" fontId="69" fillId="0" borderId="68" xfId="16" applyFont="1" applyBorder="1"/>
    <xf numFmtId="0" fontId="69" fillId="0" borderId="69" xfId="16" applyFont="1" applyBorder="1"/>
    <xf numFmtId="0" fontId="80" fillId="19" borderId="53" xfId="16" applyFont="1" applyFill="1" applyBorder="1" applyAlignment="1">
      <alignment horizontal="center"/>
    </xf>
    <xf numFmtId="0" fontId="81" fillId="0" borderId="46" xfId="16" applyFont="1" applyBorder="1" applyAlignment="1">
      <alignment horizontal="center" vertical="center"/>
    </xf>
    <xf numFmtId="0" fontId="69" fillId="0" borderId="46" xfId="16" applyFont="1" applyBorder="1"/>
    <xf numFmtId="0" fontId="81" fillId="0" borderId="46" xfId="16" applyFont="1" applyBorder="1" applyAlignment="1">
      <alignment horizontal="center"/>
    </xf>
    <xf numFmtId="166" fontId="84" fillId="21" borderId="46" xfId="16" applyNumberFormat="1" applyFont="1" applyFill="1" applyBorder="1" applyAlignment="1">
      <alignment horizontal="center"/>
    </xf>
    <xf numFmtId="167" fontId="87" fillId="0" borderId="0" xfId="16" applyNumberFormat="1" applyFont="1" applyAlignment="1">
      <alignment horizontal="center" vertical="center"/>
    </xf>
    <xf numFmtId="0" fontId="86" fillId="0" borderId="0" xfId="16" applyFont="1" applyAlignment="1">
      <alignment horizontal="center"/>
    </xf>
    <xf numFmtId="0" fontId="89" fillId="0" borderId="46" xfId="16" applyFont="1" applyBorder="1" applyAlignment="1">
      <alignment horizontal="center"/>
    </xf>
    <xf numFmtId="0" fontId="89" fillId="0" borderId="0" xfId="16" applyFont="1" applyAlignment="1">
      <alignment horizontal="center"/>
    </xf>
    <xf numFmtId="167" fontId="87" fillId="0" borderId="48" xfId="16" applyNumberFormat="1" applyFont="1" applyBorder="1" applyAlignment="1">
      <alignment horizontal="right"/>
    </xf>
    <xf numFmtId="167" fontId="87" fillId="0" borderId="48" xfId="16" applyNumberFormat="1" applyFont="1" applyBorder="1" applyAlignment="1">
      <alignment horizontal="center" vertical="center"/>
    </xf>
    <xf numFmtId="6" fontId="87" fillId="0" borderId="0" xfId="16" applyNumberFormat="1" applyFont="1" applyAlignment="1">
      <alignment horizontal="right"/>
    </xf>
    <xf numFmtId="0" fontId="86" fillId="20" borderId="53" xfId="16" applyFont="1" applyFill="1" applyBorder="1" applyAlignment="1">
      <alignment horizontal="center"/>
    </xf>
    <xf numFmtId="0" fontId="85" fillId="19" borderId="50" xfId="16" applyFont="1" applyFill="1" applyBorder="1" applyAlignment="1">
      <alignment horizontal="center"/>
    </xf>
    <xf numFmtId="0" fontId="89" fillId="0" borderId="46" xfId="16" applyFont="1" applyBorder="1" applyAlignment="1">
      <alignment horizontal="right" vertical="center"/>
    </xf>
    <xf numFmtId="167" fontId="87" fillId="0" borderId="48" xfId="16" applyNumberFormat="1" applyFont="1" applyBorder="1" applyAlignment="1">
      <alignment horizontal="right" vertical="center"/>
    </xf>
    <xf numFmtId="167" fontId="87" fillId="0" borderId="0" xfId="16" applyNumberFormat="1" applyFont="1" applyAlignment="1">
      <alignment horizontal="right" vertical="center"/>
    </xf>
    <xf numFmtId="166" fontId="85" fillId="0" borderId="0" xfId="16" applyNumberFormat="1" applyFont="1" applyAlignment="1">
      <alignment horizontal="center" vertical="center"/>
    </xf>
    <xf numFmtId="167" fontId="87" fillId="0" borderId="50" xfId="16" applyNumberFormat="1" applyFont="1" applyBorder="1" applyAlignment="1">
      <alignment horizontal="right" vertical="center"/>
    </xf>
    <xf numFmtId="167" fontId="92" fillId="0" borderId="48" xfId="16" applyNumberFormat="1" applyFont="1" applyBorder="1" applyAlignment="1">
      <alignment horizontal="center"/>
    </xf>
    <xf numFmtId="0" fontId="85" fillId="0" borderId="0" xfId="16" applyFont="1" applyAlignment="1">
      <alignment horizontal="left"/>
    </xf>
    <xf numFmtId="6" fontId="87" fillId="0" borderId="48" xfId="16" applyNumberFormat="1" applyFont="1" applyBorder="1" applyAlignment="1">
      <alignment horizontal="right"/>
    </xf>
    <xf numFmtId="169" fontId="87" fillId="0" borderId="48" xfId="16" applyNumberFormat="1" applyFont="1" applyBorder="1" applyAlignment="1">
      <alignment horizontal="right"/>
    </xf>
    <xf numFmtId="0" fontId="85" fillId="0" borderId="0" xfId="16" applyFont="1" applyAlignment="1">
      <alignment horizontal="center"/>
    </xf>
    <xf numFmtId="44" fontId="85" fillId="0" borderId="0" xfId="16" applyNumberFormat="1" applyFont="1" applyAlignment="1">
      <alignment horizontal="center"/>
    </xf>
    <xf numFmtId="166" fontId="85" fillId="0" borderId="82" xfId="16" applyNumberFormat="1" applyFont="1" applyBorder="1" applyAlignment="1">
      <alignment horizontal="center" vertical="center"/>
    </xf>
    <xf numFmtId="0" fontId="69" fillId="0" borderId="83" xfId="16" applyFont="1" applyBorder="1"/>
    <xf numFmtId="0" fontId="69" fillId="0" borderId="84" xfId="16" applyFont="1" applyBorder="1"/>
    <xf numFmtId="167" fontId="89" fillId="0" borderId="48" xfId="16" applyNumberFormat="1" applyFont="1" applyBorder="1" applyAlignment="1">
      <alignment horizontal="right" vertical="center"/>
    </xf>
    <xf numFmtId="169" fontId="87" fillId="0" borderId="0" xfId="16" applyNumberFormat="1" applyFont="1" applyAlignment="1">
      <alignment horizontal="right"/>
    </xf>
    <xf numFmtId="167" fontId="87" fillId="0" borderId="0" xfId="16" applyNumberFormat="1" applyFont="1" applyAlignment="1">
      <alignment horizontal="right"/>
    </xf>
    <xf numFmtId="0" fontId="69" fillId="0" borderId="85" xfId="16" applyFont="1" applyBorder="1"/>
    <xf numFmtId="0" fontId="69" fillId="0" borderId="0" xfId="16" applyFont="1"/>
    <xf numFmtId="5" fontId="87" fillId="0" borderId="53" xfId="16" applyNumberFormat="1" applyFont="1" applyBorder="1" applyAlignment="1">
      <alignment horizontal="right"/>
    </xf>
    <xf numFmtId="0" fontId="80" fillId="22" borderId="53" xfId="16" applyFont="1" applyFill="1" applyBorder="1" applyAlignment="1">
      <alignment horizontal="center"/>
    </xf>
    <xf numFmtId="169" fontId="87" fillId="0" borderId="48" xfId="16" applyNumberFormat="1" applyFont="1" applyBorder="1" applyAlignment="1">
      <alignment horizontal="right" vertical="center"/>
    </xf>
    <xf numFmtId="0" fontId="69" fillId="0" borderId="86" xfId="16" applyFont="1" applyBorder="1"/>
    <xf numFmtId="0" fontId="86" fillId="20" borderId="87" xfId="16" applyFont="1" applyFill="1" applyBorder="1" applyAlignment="1">
      <alignment horizontal="center"/>
    </xf>
    <xf numFmtId="0" fontId="85" fillId="19" borderId="0" xfId="16" applyFont="1" applyFill="1" applyAlignment="1">
      <alignment horizontal="center"/>
    </xf>
    <xf numFmtId="0" fontId="36" fillId="27" borderId="0" xfId="0" applyFont="1" applyFill="1" applyAlignment="1">
      <alignment horizontal="center"/>
    </xf>
    <xf numFmtId="0" fontId="36" fillId="27" borderId="0" xfId="0" applyFont="1" applyFill="1" applyAlignment="1">
      <alignment horizontal="center" vertical="top"/>
    </xf>
    <xf numFmtId="44" fontId="124" fillId="0" borderId="29" xfId="1" applyFont="1" applyBorder="1" applyAlignment="1">
      <alignment vertical="top"/>
    </xf>
    <xf numFmtId="0" fontId="124" fillId="0" borderId="29" xfId="0" applyFont="1" applyBorder="1" applyAlignment="1">
      <alignment vertical="top"/>
    </xf>
    <xf numFmtId="0" fontId="33" fillId="0" borderId="112" xfId="0" applyFont="1" applyBorder="1" applyAlignment="1">
      <alignment horizontal="center" vertical="top"/>
    </xf>
    <xf numFmtId="0" fontId="33" fillId="0" borderId="65" xfId="0" applyFont="1" applyBorder="1" applyAlignment="1">
      <alignment horizontal="center" vertical="top"/>
    </xf>
    <xf numFmtId="0" fontId="36" fillId="27" borderId="0" xfId="0" applyFont="1" applyFill="1" applyAlignment="1">
      <alignment horizontal="center" vertical="center"/>
    </xf>
  </cellXfs>
  <cellStyles count="19">
    <cellStyle name="Currency" xfId="1" builtinId="4"/>
    <cellStyle name="Currency 2" xfId="11" xr:uid="{A5200503-A0D5-40BB-AA8A-1F67B482B9A0}"/>
    <cellStyle name="Currency 3" xfId="13" xr:uid="{091BEBDB-B246-4071-B320-19E6CFED3377}"/>
    <cellStyle name="Currency 4" xfId="17" xr:uid="{B87A89BB-638C-4D24-9119-A1EE1C777A66}"/>
    <cellStyle name="Hyperlink" xfId="15" builtinId="8"/>
    <cellStyle name="Normal" xfId="0" builtinId="0"/>
    <cellStyle name="Normal 2" xfId="5" xr:uid="{595CAF2B-04FD-470A-8F3A-EC23907DD47E}"/>
    <cellStyle name="Normal 2 2" xfId="4" xr:uid="{18442C50-293D-4EBA-852E-388A2DABA58E}"/>
    <cellStyle name="Normal 2 2 2" xfId="8" xr:uid="{90B55045-1682-48A0-B20D-BD5A1CE20A42}"/>
    <cellStyle name="Normal 2 3" xfId="6" xr:uid="{55DD0C2B-4B2D-4CD4-9C0D-82C070E42D88}"/>
    <cellStyle name="Normal 3" xfId="3" xr:uid="{43BF881A-2772-4119-A0D5-1CB1E977D4B7}"/>
    <cellStyle name="Normal 4" xfId="10" xr:uid="{06D4C948-5B62-4BA7-9E0E-79E34A6CF391}"/>
    <cellStyle name="Normal 5" xfId="7" xr:uid="{502CF7E9-4147-4EFE-9E2F-D1B192AA3BC8}"/>
    <cellStyle name="Normal 6" xfId="16" xr:uid="{6CD2AF0C-880D-497A-9125-3AA4235A8E9B}"/>
    <cellStyle name="Normal_Sheet1" xfId="9" xr:uid="{2E36D53D-A350-4526-8CA5-E89C31EFA4D1}"/>
    <cellStyle name="Percent" xfId="2" builtinId="5"/>
    <cellStyle name="Percent 2" xfId="12" xr:uid="{C918482F-3E15-4588-8A9D-9539A0B40CA4}"/>
    <cellStyle name="Percent 2 2" xfId="18" xr:uid="{8CC315E8-34C3-4A32-8459-671AAF30E4C3}"/>
    <cellStyle name="Percent 3" xfId="14" xr:uid="{D16BEA1C-0F2C-49A2-9CD3-F73335521982}"/>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xdr:col>
      <xdr:colOff>1066800</xdr:colOff>
      <xdr:row>4</xdr:row>
      <xdr:rowOff>85725</xdr:rowOff>
    </xdr:to>
    <xdr:pic>
      <xdr:nvPicPr>
        <xdr:cNvPr id="2" name="Picture 2" descr="Elgin Logo with sub">
          <a:extLst>
            <a:ext uri="{FF2B5EF4-FFF2-40B4-BE49-F238E27FC236}">
              <a16:creationId xmlns:a16="http://schemas.microsoft.com/office/drawing/2014/main" id="{A6561815-5135-45CF-920E-E9F9FC50B36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152400"/>
          <a:ext cx="1095375" cy="6953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3076575</xdr:colOff>
      <xdr:row>0</xdr:row>
      <xdr:rowOff>171449</xdr:rowOff>
    </xdr:from>
    <xdr:ext cx="719118" cy="603885"/>
    <xdr:pic>
      <xdr:nvPicPr>
        <xdr:cNvPr id="2" name="Picture 1">
          <a:extLst>
            <a:ext uri="{FF2B5EF4-FFF2-40B4-BE49-F238E27FC236}">
              <a16:creationId xmlns:a16="http://schemas.microsoft.com/office/drawing/2014/main" id="{FA555E3A-C74D-4E55-8466-09F4181DFF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76575" y="171449"/>
          <a:ext cx="719118" cy="60388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8</xdr:col>
      <xdr:colOff>190500</xdr:colOff>
      <xdr:row>4</xdr:row>
      <xdr:rowOff>76200</xdr:rowOff>
    </xdr:from>
    <xdr:ext cx="2152650" cy="685800"/>
    <xdr:pic>
      <xdr:nvPicPr>
        <xdr:cNvPr id="2" name="image5.png">
          <a:extLst>
            <a:ext uri="{FF2B5EF4-FFF2-40B4-BE49-F238E27FC236}">
              <a16:creationId xmlns:a16="http://schemas.microsoft.com/office/drawing/2014/main" id="{44C8D9B2-FB44-44C1-AEC4-31A157503D5D}"/>
            </a:ext>
          </a:extLst>
        </xdr:cNvPr>
        <xdr:cNvPicPr preferRelativeResize="0"/>
      </xdr:nvPicPr>
      <xdr:blipFill>
        <a:blip xmlns:r="http://schemas.openxmlformats.org/officeDocument/2006/relationships" r:embed="rId1" cstate="print"/>
        <a:stretch>
          <a:fillRect/>
        </a:stretch>
      </xdr:blipFill>
      <xdr:spPr>
        <a:xfrm>
          <a:off x="5067300" y="847725"/>
          <a:ext cx="2152650" cy="6858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8</xdr:col>
      <xdr:colOff>95250</xdr:colOff>
      <xdr:row>4</xdr:row>
      <xdr:rowOff>0</xdr:rowOff>
    </xdr:from>
    <xdr:ext cx="2228850" cy="809625"/>
    <xdr:pic>
      <xdr:nvPicPr>
        <xdr:cNvPr id="2" name="image6.png">
          <a:extLst>
            <a:ext uri="{FF2B5EF4-FFF2-40B4-BE49-F238E27FC236}">
              <a16:creationId xmlns:a16="http://schemas.microsoft.com/office/drawing/2014/main" id="{23DA8E59-D1AB-47A3-B7AC-6633228B35BA}"/>
            </a:ext>
          </a:extLst>
        </xdr:cNvPr>
        <xdr:cNvPicPr preferRelativeResize="0"/>
      </xdr:nvPicPr>
      <xdr:blipFill>
        <a:blip xmlns:r="http://schemas.openxmlformats.org/officeDocument/2006/relationships" r:embed="rId1" cstate="print"/>
        <a:stretch>
          <a:fillRect/>
        </a:stretch>
      </xdr:blipFill>
      <xdr:spPr>
        <a:xfrm>
          <a:off x="4972050" y="771525"/>
          <a:ext cx="2228850" cy="8096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8</xdr:col>
      <xdr:colOff>85725</xdr:colOff>
      <xdr:row>4</xdr:row>
      <xdr:rowOff>19050</xdr:rowOff>
    </xdr:from>
    <xdr:ext cx="2219325" cy="733425"/>
    <xdr:pic>
      <xdr:nvPicPr>
        <xdr:cNvPr id="2" name="image2.png">
          <a:extLst>
            <a:ext uri="{FF2B5EF4-FFF2-40B4-BE49-F238E27FC236}">
              <a16:creationId xmlns:a16="http://schemas.microsoft.com/office/drawing/2014/main" id="{39A32493-F2B7-49E0-AFE1-EE4B2CDAD93C}"/>
            </a:ext>
          </a:extLst>
        </xdr:cNvPr>
        <xdr:cNvPicPr preferRelativeResize="0"/>
      </xdr:nvPicPr>
      <xdr:blipFill>
        <a:blip xmlns:r="http://schemas.openxmlformats.org/officeDocument/2006/relationships" r:embed="rId1" cstate="print"/>
        <a:stretch>
          <a:fillRect/>
        </a:stretch>
      </xdr:blipFill>
      <xdr:spPr>
        <a:xfrm>
          <a:off x="4962525" y="790575"/>
          <a:ext cx="221932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8</xdr:col>
      <xdr:colOff>19050</xdr:colOff>
      <xdr:row>4</xdr:row>
      <xdr:rowOff>9525</xdr:rowOff>
    </xdr:from>
    <xdr:ext cx="2352675" cy="723900"/>
    <xdr:pic>
      <xdr:nvPicPr>
        <xdr:cNvPr id="2" name="image4.png">
          <a:extLst>
            <a:ext uri="{FF2B5EF4-FFF2-40B4-BE49-F238E27FC236}">
              <a16:creationId xmlns:a16="http://schemas.microsoft.com/office/drawing/2014/main" id="{8B8B9351-968D-47B7-8440-9C6E52C28972}"/>
            </a:ext>
          </a:extLst>
        </xdr:cNvPr>
        <xdr:cNvPicPr preferRelativeResize="0"/>
      </xdr:nvPicPr>
      <xdr:blipFill>
        <a:blip xmlns:r="http://schemas.openxmlformats.org/officeDocument/2006/relationships" r:embed="rId1" cstate="print"/>
        <a:stretch>
          <a:fillRect/>
        </a:stretch>
      </xdr:blipFill>
      <xdr:spPr>
        <a:xfrm>
          <a:off x="4933950" y="781050"/>
          <a:ext cx="235267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552450</xdr:colOff>
      <xdr:row>4</xdr:row>
      <xdr:rowOff>95250</xdr:rowOff>
    </xdr:from>
    <xdr:ext cx="2409825" cy="638175"/>
    <xdr:pic>
      <xdr:nvPicPr>
        <xdr:cNvPr id="2" name="image1.png">
          <a:extLst>
            <a:ext uri="{FF2B5EF4-FFF2-40B4-BE49-F238E27FC236}">
              <a16:creationId xmlns:a16="http://schemas.microsoft.com/office/drawing/2014/main" id="{CD2FB3AC-DC15-4BBF-A2CF-A4A8882B4A7F}"/>
            </a:ext>
          </a:extLst>
        </xdr:cNvPr>
        <xdr:cNvPicPr preferRelativeResize="0"/>
      </xdr:nvPicPr>
      <xdr:blipFill>
        <a:blip xmlns:r="http://schemas.openxmlformats.org/officeDocument/2006/relationships" r:embed="rId1" cstate="print"/>
        <a:stretch>
          <a:fillRect/>
        </a:stretch>
      </xdr:blipFill>
      <xdr:spPr>
        <a:xfrm>
          <a:off x="4914900" y="866775"/>
          <a:ext cx="2409825" cy="6381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295275</xdr:colOff>
      <xdr:row>3</xdr:row>
      <xdr:rowOff>57150</xdr:rowOff>
    </xdr:from>
    <xdr:ext cx="2876550" cy="1009650"/>
    <xdr:pic>
      <xdr:nvPicPr>
        <xdr:cNvPr id="2" name="image3.png">
          <a:extLst>
            <a:ext uri="{FF2B5EF4-FFF2-40B4-BE49-F238E27FC236}">
              <a16:creationId xmlns:a16="http://schemas.microsoft.com/office/drawing/2014/main" id="{96D170F0-D9FE-4AAA-87FB-8E26E4058EE7}"/>
            </a:ext>
          </a:extLst>
        </xdr:cNvPr>
        <xdr:cNvPicPr preferRelativeResize="0"/>
      </xdr:nvPicPr>
      <xdr:blipFill>
        <a:blip xmlns:r="http://schemas.openxmlformats.org/officeDocument/2006/relationships" r:embed="rId1" cstate="print"/>
        <a:stretch>
          <a:fillRect/>
        </a:stretch>
      </xdr:blipFill>
      <xdr:spPr>
        <a:xfrm>
          <a:off x="4629150" y="638175"/>
          <a:ext cx="2876550" cy="1009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1</xdr:col>
      <xdr:colOff>1295400</xdr:colOff>
      <xdr:row>4</xdr:row>
      <xdr:rowOff>95250</xdr:rowOff>
    </xdr:to>
    <xdr:pic>
      <xdr:nvPicPr>
        <xdr:cNvPr id="2" name="Picture 2" descr="Elgin Logo with sub">
          <a:extLst>
            <a:ext uri="{FF2B5EF4-FFF2-40B4-BE49-F238E27FC236}">
              <a16:creationId xmlns:a16="http://schemas.microsoft.com/office/drawing/2014/main" id="{1AE7F9D5-B58B-4C64-81A4-5B38755EFB6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675" y="123825"/>
          <a:ext cx="2133600" cy="7334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247650</xdr:colOff>
      <xdr:row>0</xdr:row>
      <xdr:rowOff>133350</xdr:rowOff>
    </xdr:from>
    <xdr:to>
      <xdr:col>1</xdr:col>
      <xdr:colOff>1009650</xdr:colOff>
      <xdr:row>4</xdr:row>
      <xdr:rowOff>47625</xdr:rowOff>
    </xdr:to>
    <xdr:pic>
      <xdr:nvPicPr>
        <xdr:cNvPr id="2" name="Picture 1" descr="Elgin Logo with sub">
          <a:extLst>
            <a:ext uri="{FF2B5EF4-FFF2-40B4-BE49-F238E27FC236}">
              <a16:creationId xmlns:a16="http://schemas.microsoft.com/office/drawing/2014/main" id="{05DEFC58-B1B8-439A-A1F8-F7A3FD8C03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33350"/>
          <a:ext cx="16287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171450</xdr:colOff>
      <xdr:row>1</xdr:row>
      <xdr:rowOff>0</xdr:rowOff>
    </xdr:from>
    <xdr:to>
      <xdr:col>1</xdr:col>
      <xdr:colOff>942975</xdr:colOff>
      <xdr:row>3</xdr:row>
      <xdr:rowOff>161925</xdr:rowOff>
    </xdr:to>
    <xdr:pic>
      <xdr:nvPicPr>
        <xdr:cNvPr id="2" name="Picture 1" descr="Elgin Logo with sub">
          <a:extLst>
            <a:ext uri="{FF2B5EF4-FFF2-40B4-BE49-F238E27FC236}">
              <a16:creationId xmlns:a16="http://schemas.microsoft.com/office/drawing/2014/main" id="{34C4BC30-B809-442F-BC21-4F8CBEFB5E2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190500"/>
          <a:ext cx="2038350" cy="5429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200025</xdr:colOff>
      <xdr:row>1</xdr:row>
      <xdr:rowOff>76200</xdr:rowOff>
    </xdr:from>
    <xdr:to>
      <xdr:col>1</xdr:col>
      <xdr:colOff>1009650</xdr:colOff>
      <xdr:row>4</xdr:row>
      <xdr:rowOff>28575</xdr:rowOff>
    </xdr:to>
    <xdr:pic>
      <xdr:nvPicPr>
        <xdr:cNvPr id="2" name="Picture 1" descr="Elgin Logo with sub">
          <a:extLst>
            <a:ext uri="{FF2B5EF4-FFF2-40B4-BE49-F238E27FC236}">
              <a16:creationId xmlns:a16="http://schemas.microsoft.com/office/drawing/2014/main" id="{B8D27B11-FCA1-4E38-B079-51293A447C5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0025" y="276225"/>
          <a:ext cx="1762125" cy="5524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171450</xdr:colOff>
      <xdr:row>1</xdr:row>
      <xdr:rowOff>0</xdr:rowOff>
    </xdr:from>
    <xdr:to>
      <xdr:col>1</xdr:col>
      <xdr:colOff>990600</xdr:colOff>
      <xdr:row>4</xdr:row>
      <xdr:rowOff>76200</xdr:rowOff>
    </xdr:to>
    <xdr:pic>
      <xdr:nvPicPr>
        <xdr:cNvPr id="2" name="Picture 1" descr="Elgin Logo with sub">
          <a:extLst>
            <a:ext uri="{FF2B5EF4-FFF2-40B4-BE49-F238E27FC236}">
              <a16:creationId xmlns:a16="http://schemas.microsoft.com/office/drawing/2014/main" id="{33F4372E-BE99-481E-8476-FE40A036702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200025"/>
          <a:ext cx="1733550" cy="6762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xdr:row>
      <xdr:rowOff>0</xdr:rowOff>
    </xdr:from>
    <xdr:to>
      <xdr:col>1</xdr:col>
      <xdr:colOff>990600</xdr:colOff>
      <xdr:row>4</xdr:row>
      <xdr:rowOff>76200</xdr:rowOff>
    </xdr:to>
    <xdr:pic>
      <xdr:nvPicPr>
        <xdr:cNvPr id="2" name="Picture 1" descr="Elgin Logo with sub">
          <a:extLst>
            <a:ext uri="{FF2B5EF4-FFF2-40B4-BE49-F238E27FC236}">
              <a16:creationId xmlns:a16="http://schemas.microsoft.com/office/drawing/2014/main" id="{6A59A13F-7054-4D66-B4F1-3C7D4E19551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200025"/>
          <a:ext cx="1733550" cy="6762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2552700</xdr:colOff>
      <xdr:row>1</xdr:row>
      <xdr:rowOff>66675</xdr:rowOff>
    </xdr:from>
    <xdr:to>
      <xdr:col>2</xdr:col>
      <xdr:colOff>4707255</xdr:colOff>
      <xdr:row>5</xdr:row>
      <xdr:rowOff>97155</xdr:rowOff>
    </xdr:to>
    <xdr:pic>
      <xdr:nvPicPr>
        <xdr:cNvPr id="2" name="Picture 10">
          <a:extLst>
            <a:ext uri="{FF2B5EF4-FFF2-40B4-BE49-F238E27FC236}">
              <a16:creationId xmlns:a16="http://schemas.microsoft.com/office/drawing/2014/main" id="{315FC00B-98CE-464A-B923-061FD7886F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91075" y="257175"/>
          <a:ext cx="2154555" cy="792480"/>
        </a:xfrm>
        <a:prstGeom prst="rect">
          <a:avLst/>
        </a:prstGeom>
        <a:noFill/>
        <a:ln w="9525">
          <a:noFill/>
          <a:miter lim="800000"/>
          <a:headEnd/>
          <a:tailEnd/>
        </a:ln>
      </xdr:spPr>
    </xdr:pic>
    <xdr:clientData/>
  </xdr:twoCellAnchor>
  <xdr:twoCellAnchor>
    <xdr:from>
      <xdr:col>0</xdr:col>
      <xdr:colOff>200025</xdr:colOff>
      <xdr:row>2</xdr:row>
      <xdr:rowOff>85725</xdr:rowOff>
    </xdr:from>
    <xdr:to>
      <xdr:col>1</xdr:col>
      <xdr:colOff>1085850</xdr:colOff>
      <xdr:row>5</xdr:row>
      <xdr:rowOff>114300</xdr:rowOff>
    </xdr:to>
    <xdr:pic>
      <xdr:nvPicPr>
        <xdr:cNvPr id="3" name="Picture 1" descr="Elgin Logo with sub">
          <a:extLst>
            <a:ext uri="{FF2B5EF4-FFF2-40B4-BE49-F238E27FC236}">
              <a16:creationId xmlns:a16="http://schemas.microsoft.com/office/drawing/2014/main" id="{4DD24CFB-185D-48BF-9523-3613F487B4C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0025" y="466725"/>
          <a:ext cx="1704975" cy="600075"/>
        </a:xfrm>
        <a:prstGeom prst="rect">
          <a:avLst/>
        </a:prstGeom>
        <a:noFill/>
        <a:ln w="9525">
          <a:noFill/>
          <a:miter lim="800000"/>
          <a:headEnd/>
          <a:tailEnd/>
        </a:ln>
      </xdr:spPr>
    </xdr:pic>
    <xdr:clientData/>
  </xdr:twoCellAnchor>
  <xdr:twoCellAnchor editAs="oneCell">
    <xdr:from>
      <xdr:col>2</xdr:col>
      <xdr:colOff>66675</xdr:colOff>
      <xdr:row>1</xdr:row>
      <xdr:rowOff>95250</xdr:rowOff>
    </xdr:from>
    <xdr:to>
      <xdr:col>2</xdr:col>
      <xdr:colOff>2535555</xdr:colOff>
      <xdr:row>5</xdr:row>
      <xdr:rowOff>133350</xdr:rowOff>
    </xdr:to>
    <xdr:pic>
      <xdr:nvPicPr>
        <xdr:cNvPr id="4" name="Picture 9" descr="V:\Marketing Communications Intern\Logos\EcoInfused.jpg">
          <a:extLst>
            <a:ext uri="{FF2B5EF4-FFF2-40B4-BE49-F238E27FC236}">
              <a16:creationId xmlns:a16="http://schemas.microsoft.com/office/drawing/2014/main" id="{D6B30855-234F-4482-9480-E5E68D5967CB}"/>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05050" y="285750"/>
          <a:ext cx="2468880" cy="800100"/>
        </a:xfrm>
        <a:prstGeom prst="rect">
          <a:avLst/>
        </a:prstGeom>
        <a:noFill/>
        <a:ln w="9525">
          <a:noFill/>
          <a:miter lim="800000"/>
          <a:headEnd/>
          <a:tailEnd/>
        </a:ln>
      </xdr:spPr>
    </xdr:pic>
    <xdr:clientData/>
  </xdr:twoCellAnchor>
  <xdr:twoCellAnchor>
    <xdr:from>
      <xdr:col>0</xdr:col>
      <xdr:colOff>152400</xdr:colOff>
      <xdr:row>241</xdr:row>
      <xdr:rowOff>114300</xdr:rowOff>
    </xdr:from>
    <xdr:to>
      <xdr:col>1</xdr:col>
      <xdr:colOff>676275</xdr:colOff>
      <xdr:row>244</xdr:row>
      <xdr:rowOff>95250</xdr:rowOff>
    </xdr:to>
    <xdr:pic>
      <xdr:nvPicPr>
        <xdr:cNvPr id="5" name="Picture 1" descr="Elgin Logo with sub">
          <a:extLst>
            <a:ext uri="{FF2B5EF4-FFF2-40B4-BE49-F238E27FC236}">
              <a16:creationId xmlns:a16="http://schemas.microsoft.com/office/drawing/2014/main" id="{3575ADBB-00E7-4B82-A897-63AC2C7A598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50034825"/>
          <a:ext cx="1343025" cy="5334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3076575</xdr:colOff>
      <xdr:row>0</xdr:row>
      <xdr:rowOff>171449</xdr:rowOff>
    </xdr:from>
    <xdr:ext cx="715308" cy="607695"/>
    <xdr:pic>
      <xdr:nvPicPr>
        <xdr:cNvPr id="2" name="Picture 1">
          <a:extLst>
            <a:ext uri="{FF2B5EF4-FFF2-40B4-BE49-F238E27FC236}">
              <a16:creationId xmlns:a16="http://schemas.microsoft.com/office/drawing/2014/main" id="{B6B1F9AF-B792-49B9-9D6D-37624B4EBD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76575" y="171449"/>
          <a:ext cx="715308" cy="6076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bell\Dropbox\PC%20(2)\Downloads\2024-DP-5000-v3-7.19.2023%20(1).xlsx" TargetMode="External"/><Relationship Id="rId1" Type="http://schemas.openxmlformats.org/officeDocument/2006/relationships/externalLinkPath" Target="file:///C:\Users\dbell\Dropbox\PC%20(2)\Downloads\2024-DP-5000-v3-7.19.20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P 5000 Standards"/>
      <sheetName val="DP 5000"/>
      <sheetName val="Bayne"/>
      <sheetName val="Training, Ready Truck &amp; Mods"/>
      <sheetName val="SPR"/>
      <sheetName val="SO Coverpage"/>
      <sheetName val="Summary"/>
      <sheetName val="Terms and Conditions"/>
      <sheetName val="Warranty Statement"/>
      <sheetName val="Destina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2">
          <cell r="D2" t="str">
            <v>Heil</v>
          </cell>
          <cell r="E2" t="str">
            <v>American LaFrance</v>
          </cell>
          <cell r="G2" t="str">
            <v xml:space="preserve">Canada / North Region </v>
          </cell>
        </row>
        <row r="3">
          <cell r="C3" t="str">
            <v xml:space="preserve">Ashley Murray </v>
          </cell>
          <cell r="D3" t="str">
            <v>Aceros America</v>
          </cell>
          <cell r="E3" t="str">
            <v>Ashok</v>
          </cell>
          <cell r="G3" t="str">
            <v xml:space="preserve">Export </v>
          </cell>
        </row>
        <row r="4">
          <cell r="C4" t="str">
            <v>Kyle McCoy</v>
          </cell>
          <cell r="D4" t="str">
            <v>Ahui</v>
          </cell>
          <cell r="E4" t="str">
            <v>American LaFrance</v>
          </cell>
          <cell r="G4" t="str">
            <v xml:space="preserve">Key Account </v>
          </cell>
        </row>
        <row r="5">
          <cell r="C5" t="str">
            <v xml:space="preserve">Brad Gust </v>
          </cell>
          <cell r="D5" t="str">
            <v>Amco</v>
          </cell>
          <cell r="E5" t="str">
            <v>Autocar</v>
          </cell>
          <cell r="G5" t="str">
            <v xml:space="preserve">Midwest Region </v>
          </cell>
        </row>
        <row r="6">
          <cell r="C6" t="str">
            <v xml:space="preserve">Burgess Lane </v>
          </cell>
          <cell r="D6" t="str">
            <v>ARS</v>
          </cell>
          <cell r="E6" t="str">
            <v>Berliet</v>
          </cell>
          <cell r="G6" t="str">
            <v xml:space="preserve">Northcentral Region </v>
          </cell>
        </row>
        <row r="7">
          <cell r="C7" t="str">
            <v xml:space="preserve">Craig Thomas </v>
          </cell>
          <cell r="D7" t="str">
            <v>Amrep</v>
          </cell>
          <cell r="E7" t="str">
            <v>CCC</v>
          </cell>
          <cell r="G7" t="str">
            <v xml:space="preserve">Northeast Region </v>
          </cell>
        </row>
        <row r="8">
          <cell r="C8" t="str">
            <v xml:space="preserve">Dave Young </v>
          </cell>
          <cell r="D8" t="str">
            <v>Askam</v>
          </cell>
          <cell r="E8" t="str">
            <v>Chevrolet</v>
          </cell>
          <cell r="G8" t="str">
            <v xml:space="preserve">Northwest Region </v>
          </cell>
        </row>
        <row r="9">
          <cell r="C9" t="str">
            <v xml:space="preserve">Drew Ziemer </v>
          </cell>
          <cell r="D9" t="str">
            <v>Attar</v>
          </cell>
          <cell r="E9" t="str">
            <v>China Heavy Truck</v>
          </cell>
          <cell r="G9" t="str">
            <v xml:space="preserve">Other </v>
          </cell>
        </row>
        <row r="10">
          <cell r="C10" t="str">
            <v xml:space="preserve">Eric Monsen </v>
          </cell>
          <cell r="D10" t="str">
            <v>Automch Medias</v>
          </cell>
          <cell r="E10" t="str">
            <v>Daewoo</v>
          </cell>
          <cell r="G10" t="str">
            <v xml:space="preserve">Southcentral Region </v>
          </cell>
        </row>
        <row r="11">
          <cell r="C11" t="str">
            <v>Cameron Rollins</v>
          </cell>
          <cell r="D11" t="str">
            <v>Basrio</v>
          </cell>
          <cell r="E11" t="str">
            <v>DAF</v>
          </cell>
          <cell r="G11" t="str">
            <v xml:space="preserve">Southeast Region </v>
          </cell>
        </row>
        <row r="12">
          <cell r="C12" t="str">
            <v xml:space="preserve">John Osterkamp </v>
          </cell>
          <cell r="D12" t="str">
            <v>Bicupiro</v>
          </cell>
          <cell r="E12" t="str">
            <v>Ford</v>
          </cell>
          <cell r="G12" t="str">
            <v>Southwest Region</v>
          </cell>
        </row>
        <row r="13">
          <cell r="C13" t="str">
            <v>Dan Dillon</v>
          </cell>
          <cell r="D13" t="str">
            <v>Brevido</v>
          </cell>
          <cell r="E13" t="str">
            <v>Freightliner</v>
          </cell>
        </row>
        <row r="14">
          <cell r="C14" t="str">
            <v>Nick Micelli</v>
          </cell>
          <cell r="D14" t="str">
            <v>Bridgeport</v>
          </cell>
          <cell r="E14" t="str">
            <v>GMC</v>
          </cell>
        </row>
        <row r="15">
          <cell r="C15" t="str">
            <v xml:space="preserve">Tim Trainum </v>
          </cell>
          <cell r="D15" t="str">
            <v>Calabrese</v>
          </cell>
          <cell r="E15" t="str">
            <v>Hino</v>
          </cell>
        </row>
        <row r="16">
          <cell r="C16" t="str">
            <v xml:space="preserve">Todd Christel </v>
          </cell>
          <cell r="D16" t="str">
            <v>Cemsa</v>
          </cell>
          <cell r="E16" t="str">
            <v>Hyundai</v>
          </cell>
        </row>
        <row r="17">
          <cell r="D17" t="str">
            <v>Cesco Forbes</v>
          </cell>
          <cell r="E17" t="str">
            <v>International</v>
          </cell>
        </row>
        <row r="18">
          <cell r="D18" t="str">
            <v>Chagnon</v>
          </cell>
          <cell r="E18" t="str">
            <v>Isuzu</v>
          </cell>
        </row>
        <row r="19">
          <cell r="D19" t="str">
            <v>China First</v>
          </cell>
          <cell r="E19" t="str">
            <v>Iveco</v>
          </cell>
        </row>
        <row r="20">
          <cell r="D20" t="str">
            <v>Compaction Systems</v>
          </cell>
          <cell r="E20" t="str">
            <v>Kenworth</v>
          </cell>
        </row>
        <row r="21">
          <cell r="D21" t="str">
            <v>Consat Beius</v>
          </cell>
          <cell r="E21" t="str">
            <v>Leyland</v>
          </cell>
        </row>
        <row r="22">
          <cell r="D22" t="str">
            <v>CTI-Sympa</v>
          </cell>
          <cell r="E22" t="str">
            <v>Mack</v>
          </cell>
        </row>
        <row r="23">
          <cell r="D23" t="str">
            <v>DCH Gentech</v>
          </cell>
          <cell r="E23" t="str">
            <v>MAN</v>
          </cell>
        </row>
        <row r="24">
          <cell r="D24" t="str">
            <v>Dempster</v>
          </cell>
          <cell r="E24" t="str">
            <v>Mercedes</v>
          </cell>
        </row>
        <row r="25">
          <cell r="D25" t="str">
            <v>Dennis Eagle</v>
          </cell>
          <cell r="E25" t="str">
            <v>Mitsubishi</v>
          </cell>
        </row>
        <row r="26">
          <cell r="D26" t="str">
            <v>Didi</v>
          </cell>
          <cell r="E26" t="str">
            <v>Pegaso</v>
          </cell>
        </row>
        <row r="27">
          <cell r="D27" t="str">
            <v>Dima</v>
          </cell>
          <cell r="E27" t="str">
            <v>Peterbilt</v>
          </cell>
        </row>
        <row r="28">
          <cell r="D28" t="str">
            <v>Duncanmech</v>
          </cell>
          <cell r="E28" t="str">
            <v>Renault</v>
          </cell>
        </row>
        <row r="29">
          <cell r="D29" t="str">
            <v>DuaLift</v>
          </cell>
          <cell r="E29" t="str">
            <v>Roman</v>
          </cell>
        </row>
        <row r="30">
          <cell r="D30" t="str">
            <v>Ecopac</v>
          </cell>
          <cell r="E30" t="str">
            <v>Scania</v>
          </cell>
        </row>
        <row r="31">
          <cell r="D31" t="str">
            <v>Ecosol</v>
          </cell>
          <cell r="E31" t="str">
            <v>Tata</v>
          </cell>
        </row>
        <row r="32">
          <cell r="D32" t="str">
            <v>Edge</v>
          </cell>
          <cell r="E32" t="str">
            <v>Volvo</v>
          </cell>
        </row>
        <row r="33">
          <cell r="D33" t="str">
            <v>EFE</v>
          </cell>
          <cell r="E33" t="str">
            <v>VW</v>
          </cell>
        </row>
        <row r="34">
          <cell r="D34" t="str">
            <v>Ensol</v>
          </cell>
          <cell r="E34" t="str">
            <v>Western Star</v>
          </cell>
        </row>
        <row r="35">
          <cell r="D35" t="str">
            <v>EZ Pack</v>
          </cell>
          <cell r="E35" t="str">
            <v>Unknown</v>
          </cell>
        </row>
        <row r="36">
          <cell r="D36" t="str">
            <v>Fanalca</v>
          </cell>
        </row>
        <row r="37">
          <cell r="D37" t="str">
            <v>Fanotech</v>
          </cell>
        </row>
        <row r="38">
          <cell r="D38" t="str">
            <v>Farid</v>
          </cell>
        </row>
        <row r="39">
          <cell r="D39" t="str">
            <v>Faun</v>
          </cell>
        </row>
        <row r="40">
          <cell r="D40" t="str">
            <v>Fuji Mightly</v>
          </cell>
        </row>
        <row r="41">
          <cell r="D41" t="str">
            <v>G &amp; H</v>
          </cell>
        </row>
        <row r="42">
          <cell r="D42" t="str">
            <v>Galbreath</v>
          </cell>
        </row>
        <row r="43">
          <cell r="D43" t="str">
            <v>Hyva</v>
          </cell>
        </row>
        <row r="44">
          <cell r="D44" t="str">
            <v>IPWT</v>
          </cell>
        </row>
        <row r="45">
          <cell r="D45" t="str">
            <v>Jeddah Metal Works</v>
          </cell>
        </row>
        <row r="46">
          <cell r="D46" t="str">
            <v>Jinan Haller</v>
          </cell>
        </row>
        <row r="47">
          <cell r="D47" t="str">
            <v>Jinan Hongquin</v>
          </cell>
        </row>
        <row r="48">
          <cell r="D48" t="str">
            <v>JJ Richards</v>
          </cell>
        </row>
        <row r="49">
          <cell r="D49" t="str">
            <v>JSC</v>
          </cell>
        </row>
        <row r="50">
          <cell r="D50" t="str">
            <v>Kader</v>
          </cell>
        </row>
        <row r="51">
          <cell r="D51" t="str">
            <v>Kaileh</v>
          </cell>
        </row>
        <row r="52">
          <cell r="D52" t="str">
            <v>KAM</v>
          </cell>
        </row>
        <row r="53">
          <cell r="D53" t="str">
            <v>Kanglim</v>
          </cell>
        </row>
        <row r="54">
          <cell r="D54" t="str">
            <v>Kann</v>
          </cell>
        </row>
        <row r="55">
          <cell r="D55" t="str">
            <v>Kings</v>
          </cell>
        </row>
        <row r="56">
          <cell r="D56" t="str">
            <v>Kyukuto</v>
          </cell>
        </row>
        <row r="57">
          <cell r="D57" t="str">
            <v>Labrie</v>
          </cell>
        </row>
        <row r="58">
          <cell r="D58" t="str">
            <v>Leach</v>
          </cell>
        </row>
        <row r="59">
          <cell r="D59" t="str">
            <v>Loadmaster</v>
          </cell>
        </row>
        <row r="60">
          <cell r="D60" t="str">
            <v>Lodal</v>
          </cell>
        </row>
        <row r="61">
          <cell r="D61" t="str">
            <v>Lugarth</v>
          </cell>
        </row>
        <row r="62">
          <cell r="D62" t="str">
            <v>Magana</v>
          </cell>
        </row>
        <row r="63">
          <cell r="D63" t="str">
            <v>Magesa</v>
          </cell>
        </row>
        <row r="64">
          <cell r="D64" t="str">
            <v>McNeilus</v>
          </cell>
        </row>
        <row r="65">
          <cell r="D65" t="str">
            <v>MDJ</v>
          </cell>
        </row>
        <row r="66">
          <cell r="D66" t="str">
            <v>Nanjing</v>
          </cell>
        </row>
        <row r="67">
          <cell r="D67" t="str">
            <v>New Way</v>
          </cell>
        </row>
        <row r="68">
          <cell r="D68" t="str">
            <v>NTM</v>
          </cell>
        </row>
        <row r="69">
          <cell r="D69" t="str">
            <v>OMB</v>
          </cell>
        </row>
        <row r="70">
          <cell r="D70" t="str">
            <v>OSGS</v>
          </cell>
        </row>
        <row r="71">
          <cell r="D71" t="str">
            <v>OTHER</v>
          </cell>
        </row>
        <row r="72">
          <cell r="D72" t="str">
            <v>Pak Mor</v>
          </cell>
        </row>
        <row r="73">
          <cell r="D73" t="str">
            <v>Papas</v>
          </cell>
        </row>
        <row r="74">
          <cell r="D74" t="str">
            <v>Pelizzari</v>
          </cell>
        </row>
        <row r="75">
          <cell r="D75" t="str">
            <v>Pendpac</v>
          </cell>
        </row>
        <row r="76">
          <cell r="D76" t="str">
            <v>Picapsa</v>
          </cell>
        </row>
        <row r="77">
          <cell r="D77" t="str">
            <v>Pinelli</v>
          </cell>
        </row>
        <row r="78">
          <cell r="D78" t="str">
            <v>Planalto</v>
          </cell>
        </row>
        <row r="79">
          <cell r="D79" t="str">
            <v>Quingdao SP</v>
          </cell>
        </row>
        <row r="80">
          <cell r="D80" t="str">
            <v>Ramon "R"</v>
          </cell>
        </row>
        <row r="81">
          <cell r="D81" t="str">
            <v>Refuse Equip Mfg</v>
          </cell>
        </row>
        <row r="82">
          <cell r="D82" t="str">
            <v>Repsa</v>
          </cell>
        </row>
        <row r="83">
          <cell r="D83" t="str">
            <v>Ros Roca</v>
          </cell>
        </row>
        <row r="84">
          <cell r="D84" t="str">
            <v>Scomi</v>
          </cell>
        </row>
        <row r="85">
          <cell r="D85" t="str">
            <v>Scorza</v>
          </cell>
        </row>
        <row r="86">
          <cell r="D86" t="str">
            <v>Semat</v>
          </cell>
        </row>
        <row r="87">
          <cell r="D87" t="str">
            <v>Shinmaywa</v>
          </cell>
        </row>
        <row r="88">
          <cell r="D88" t="str">
            <v>Shu-Pak</v>
          </cell>
        </row>
        <row r="89">
          <cell r="D89" t="str">
            <v>Sita</v>
          </cell>
        </row>
        <row r="90">
          <cell r="D90" t="str">
            <v>Soldaweld</v>
          </cell>
        </row>
        <row r="91">
          <cell r="D91" t="str">
            <v>SPV</v>
          </cell>
        </row>
        <row r="92">
          <cell r="D92" t="str">
            <v>Stummer</v>
          </cell>
        </row>
        <row r="93">
          <cell r="D93" t="str">
            <v>Superior Pak</v>
          </cell>
        </row>
        <row r="94">
          <cell r="D94" t="str">
            <v>Tecno</v>
          </cell>
        </row>
        <row r="95">
          <cell r="D95" t="str">
            <v>TFM</v>
          </cell>
        </row>
        <row r="96">
          <cell r="D96" t="str">
            <v>Thai Hydraulics</v>
          </cell>
        </row>
        <row r="97">
          <cell r="D97" t="str">
            <v>Tisan</v>
          </cell>
        </row>
        <row r="98">
          <cell r="D98" t="str">
            <v>Trimulti</v>
          </cell>
        </row>
        <row r="99">
          <cell r="D99" t="str">
            <v>Ubemar Ploeiesti</v>
          </cell>
        </row>
        <row r="100">
          <cell r="D100" t="str">
            <v>Unity</v>
          </cell>
        </row>
        <row r="101">
          <cell r="D101" t="str">
            <v>Universal</v>
          </cell>
        </row>
        <row r="102">
          <cell r="D102" t="str">
            <v>Usimeca</v>
          </cell>
        </row>
        <row r="103">
          <cell r="D103" t="str">
            <v>Wagon</v>
          </cell>
        </row>
        <row r="104">
          <cell r="D104" t="str">
            <v>Wayne</v>
          </cell>
        </row>
        <row r="105">
          <cell r="D105" t="str">
            <v>Yunmar</v>
          </cell>
        </row>
        <row r="106">
          <cell r="D106" t="str">
            <v>Zenith</v>
          </cell>
        </row>
        <row r="107">
          <cell r="D107" t="str">
            <v>Kuka Roca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dbell@bellequip.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88"/>
  <sheetViews>
    <sheetView topLeftCell="A47" zoomScale="110" zoomScaleNormal="110" workbookViewId="0">
      <selection activeCell="G63" sqref="G63:G64"/>
    </sheetView>
  </sheetViews>
  <sheetFormatPr defaultColWidth="9.109375" defaultRowHeight="12"/>
  <cols>
    <col min="1" max="1" width="4" style="1" customWidth="1"/>
    <col min="2" max="2" width="34.5546875" style="1" customWidth="1"/>
    <col min="3" max="3" width="10.44140625" style="1" customWidth="1"/>
    <col min="4" max="4" width="12.44140625" style="1" customWidth="1"/>
    <col min="5" max="5" width="10.5546875" style="1" customWidth="1"/>
    <col min="6" max="6" width="11" style="1" customWidth="1"/>
    <col min="7" max="7" width="12.109375" style="1" customWidth="1"/>
    <col min="8" max="8" width="7" style="1" customWidth="1"/>
    <col min="9" max="9" width="9.109375" style="1" customWidth="1"/>
    <col min="10" max="10" width="7.88671875" style="1" customWidth="1"/>
    <col min="11" max="11" width="6.44140625" style="1" customWidth="1"/>
    <col min="12" max="12" width="8.109375" style="1" customWidth="1"/>
    <col min="13" max="13" width="8.5546875" style="1" customWidth="1"/>
    <col min="14" max="14" width="7.5546875" style="1" customWidth="1"/>
    <col min="15" max="15" width="7.44140625" style="1" customWidth="1"/>
    <col min="16" max="16" width="93.109375" style="1" customWidth="1"/>
    <col min="17" max="17" width="6" style="1" customWidth="1"/>
    <col min="18" max="18" width="8.109375" style="1" customWidth="1"/>
    <col min="19" max="19" width="8.5546875" style="1" customWidth="1"/>
    <col min="20" max="20" width="8.44140625" style="1" customWidth="1"/>
    <col min="21" max="16384" width="9.109375" style="1"/>
  </cols>
  <sheetData>
    <row r="1" spans="1:15" ht="27.75" customHeight="1">
      <c r="A1" s="1356" t="s">
        <v>38</v>
      </c>
      <c r="B1" s="1356"/>
      <c r="C1" s="1356"/>
      <c r="D1" s="1356"/>
      <c r="E1" s="1356"/>
      <c r="F1" s="1356"/>
      <c r="G1" s="1356"/>
    </row>
    <row r="2" spans="1:15" ht="3.75" customHeight="1">
      <c r="B2" s="26"/>
    </row>
    <row r="3" spans="1:15" ht="15" customHeight="1">
      <c r="A3" s="1363" t="s">
        <v>2638</v>
      </c>
      <c r="B3" s="1363"/>
      <c r="C3" s="1363"/>
      <c r="D3" s="1363"/>
      <c r="E3" s="1363"/>
      <c r="F3" s="1363"/>
      <c r="G3" s="1363"/>
    </row>
    <row r="4" spans="1:15" ht="15" customHeight="1">
      <c r="A4" s="1364" t="s">
        <v>49</v>
      </c>
      <c r="B4" s="1364"/>
      <c r="C4" s="1364"/>
      <c r="D4" s="1364"/>
      <c r="E4" s="1364"/>
      <c r="F4" s="1364"/>
      <c r="G4" s="1364"/>
    </row>
    <row r="5" spans="1:15" ht="9" customHeight="1">
      <c r="B5" s="27"/>
    </row>
    <row r="6" spans="1:15" ht="15" customHeight="1">
      <c r="A6" s="1357" t="s">
        <v>39</v>
      </c>
      <c r="B6" s="1357"/>
      <c r="C6" s="1357"/>
      <c r="D6" s="1357"/>
      <c r="E6" s="1357"/>
      <c r="F6" s="1357"/>
      <c r="G6" s="1357"/>
    </row>
    <row r="7" spans="1:15" ht="15" customHeight="1">
      <c r="A7" s="1357" t="s">
        <v>40</v>
      </c>
      <c r="B7" s="1357"/>
      <c r="C7" s="1357"/>
      <c r="D7" s="1357"/>
      <c r="E7" s="1357"/>
      <c r="F7" s="1357"/>
      <c r="G7" s="1357"/>
    </row>
    <row r="8" spans="1:15" ht="6" customHeight="1">
      <c r="A8" s="27"/>
      <c r="B8" s="27"/>
      <c r="C8" s="27"/>
      <c r="D8" s="27"/>
      <c r="E8" s="27"/>
      <c r="F8" s="27"/>
      <c r="O8" s="40"/>
    </row>
    <row r="9" spans="1:15" ht="54" customHeight="1">
      <c r="A9" s="28" t="s">
        <v>41</v>
      </c>
      <c r="B9" s="1359" t="s">
        <v>56</v>
      </c>
      <c r="C9" s="1359"/>
      <c r="D9" s="1359"/>
      <c r="E9" s="1359"/>
      <c r="F9" s="1359"/>
      <c r="G9" s="1359"/>
    </row>
    <row r="10" spans="1:15" ht="6.6" customHeight="1">
      <c r="A10" s="28"/>
      <c r="B10" s="48"/>
      <c r="C10" s="48"/>
      <c r="D10" s="48"/>
      <c r="E10" s="48"/>
      <c r="F10" s="48"/>
      <c r="G10" s="40"/>
    </row>
    <row r="11" spans="1:15" ht="29.4" customHeight="1">
      <c r="A11" s="28" t="s">
        <v>43</v>
      </c>
      <c r="B11" s="1361" t="s">
        <v>42</v>
      </c>
      <c r="C11" s="1361"/>
      <c r="D11" s="1361"/>
      <c r="E11" s="1361"/>
      <c r="F11" s="1361"/>
      <c r="G11" s="1361"/>
    </row>
    <row r="12" spans="1:15" ht="6" customHeight="1">
      <c r="A12" s="28"/>
      <c r="B12" s="48"/>
      <c r="C12" s="48"/>
      <c r="D12" s="48"/>
      <c r="E12" s="48"/>
      <c r="F12" s="48"/>
      <c r="G12" s="40"/>
    </row>
    <row r="13" spans="1:15" ht="28.65" customHeight="1">
      <c r="A13" s="28" t="s">
        <v>46</v>
      </c>
      <c r="B13" s="1361" t="s">
        <v>45</v>
      </c>
      <c r="C13" s="1361"/>
      <c r="D13" s="1361"/>
      <c r="E13" s="1361"/>
      <c r="F13" s="1361"/>
      <c r="G13" s="1361"/>
    </row>
    <row r="14" spans="1:15" ht="15.6" customHeight="1">
      <c r="A14" s="28"/>
      <c r="B14" s="1362" t="s">
        <v>44</v>
      </c>
      <c r="C14" s="1362"/>
      <c r="D14" s="1362"/>
      <c r="E14" s="1362"/>
      <c r="F14" s="1362"/>
      <c r="G14" s="1362"/>
    </row>
    <row r="15" spans="1:15" ht="6" customHeight="1">
      <c r="A15" s="28"/>
      <c r="B15" s="49"/>
      <c r="C15" s="49"/>
      <c r="D15" s="49"/>
      <c r="E15" s="49"/>
      <c r="F15" s="49"/>
      <c r="G15" s="40"/>
    </row>
    <row r="16" spans="1:15" ht="28.35" customHeight="1">
      <c r="A16" s="28" t="s">
        <v>48</v>
      </c>
      <c r="B16" s="1359" t="s">
        <v>47</v>
      </c>
      <c r="C16" s="1359"/>
      <c r="D16" s="1359"/>
      <c r="E16" s="1359"/>
      <c r="F16" s="1359"/>
      <c r="G16" s="1359"/>
    </row>
    <row r="17" spans="1:17" ht="6" customHeight="1">
      <c r="A17" s="28"/>
      <c r="B17" s="47"/>
      <c r="C17" s="47"/>
      <c r="D17" s="47"/>
      <c r="E17" s="47"/>
      <c r="F17" s="47"/>
      <c r="G17" s="40"/>
    </row>
    <row r="18" spans="1:17" ht="39" customHeight="1">
      <c r="A18" s="28" t="s">
        <v>58</v>
      </c>
      <c r="B18" s="1360" t="s">
        <v>61</v>
      </c>
      <c r="C18" s="1360"/>
      <c r="D18" s="1360"/>
      <c r="E18" s="1360"/>
      <c r="F18" s="1360"/>
      <c r="G18" s="1360"/>
      <c r="H18" s="40"/>
      <c r="I18" s="40"/>
      <c r="J18" s="40"/>
      <c r="K18" s="40"/>
      <c r="L18" s="40"/>
      <c r="M18" s="40"/>
      <c r="N18" s="40"/>
      <c r="O18" s="40"/>
      <c r="P18" s="40"/>
      <c r="Q18" s="40"/>
    </row>
    <row r="19" spans="1:17" ht="15" customHeight="1">
      <c r="A19" s="42" t="s">
        <v>66</v>
      </c>
      <c r="B19" s="1358" t="s">
        <v>59</v>
      </c>
      <c r="C19" s="1358"/>
      <c r="D19" s="1358"/>
      <c r="E19" s="1358"/>
      <c r="F19" s="1358"/>
      <c r="G19" s="1358"/>
    </row>
    <row r="20" spans="1:17" ht="25.65" customHeight="1">
      <c r="A20" s="42" t="s">
        <v>67</v>
      </c>
      <c r="B20" s="1358" t="s">
        <v>60</v>
      </c>
      <c r="C20" s="1358"/>
      <c r="D20" s="1358"/>
      <c r="E20" s="1358"/>
      <c r="F20" s="1358"/>
      <c r="G20" s="1358"/>
    </row>
    <row r="21" spans="1:17" ht="6" customHeight="1">
      <c r="A21" s="27"/>
      <c r="B21" s="50"/>
      <c r="C21" s="50"/>
      <c r="D21" s="50"/>
      <c r="E21" s="50"/>
      <c r="F21" s="50"/>
      <c r="G21" s="40"/>
    </row>
    <row r="22" spans="1:17" ht="51" customHeight="1">
      <c r="A22" s="28" t="s">
        <v>62</v>
      </c>
      <c r="B22" s="1360" t="s">
        <v>63</v>
      </c>
      <c r="C22" s="1360"/>
      <c r="D22" s="1360"/>
      <c r="E22" s="1360"/>
      <c r="F22" s="1360"/>
      <c r="G22" s="1360"/>
    </row>
    <row r="23" spans="1:17" ht="37.35" customHeight="1">
      <c r="A23" s="42" t="s">
        <v>66</v>
      </c>
      <c r="B23" s="1358" t="s">
        <v>64</v>
      </c>
      <c r="C23" s="1358"/>
      <c r="D23" s="1358"/>
      <c r="E23" s="1358"/>
      <c r="F23" s="1358"/>
      <c r="G23" s="1358"/>
    </row>
    <row r="24" spans="1:17" ht="51.6" customHeight="1">
      <c r="A24" s="42" t="s">
        <v>67</v>
      </c>
      <c r="B24" s="1358" t="s">
        <v>65</v>
      </c>
      <c r="C24" s="1358"/>
      <c r="D24" s="1358"/>
      <c r="E24" s="1358"/>
      <c r="F24" s="1358"/>
      <c r="G24" s="1358"/>
    </row>
    <row r="25" spans="1:17" ht="6" customHeight="1">
      <c r="A25" s="42"/>
      <c r="B25" s="41"/>
      <c r="C25" s="41"/>
      <c r="D25" s="41"/>
      <c r="E25" s="41"/>
      <c r="F25" s="41"/>
    </row>
    <row r="26" spans="1:17" ht="13.5" customHeight="1">
      <c r="A26" s="43" t="s">
        <v>68</v>
      </c>
      <c r="B26" s="1365" t="s">
        <v>69</v>
      </c>
      <c r="C26" s="1365"/>
      <c r="D26" s="1365"/>
      <c r="E26" s="1365"/>
      <c r="F26" s="1365"/>
      <c r="G26" s="1365"/>
    </row>
    <row r="27" spans="1:17" ht="6" customHeight="1">
      <c r="A27" s="27"/>
      <c r="B27" s="27"/>
      <c r="C27" s="27"/>
      <c r="D27" s="27"/>
      <c r="E27" s="27"/>
      <c r="F27" s="27"/>
    </row>
    <row r="28" spans="1:17" ht="15.75" customHeight="1" thickBot="1">
      <c r="A28" s="45" t="s">
        <v>75</v>
      </c>
      <c r="B28" s="45"/>
      <c r="C28" s="45"/>
      <c r="D28" s="45"/>
      <c r="E28" s="45"/>
      <c r="F28" s="45"/>
      <c r="G28" s="46"/>
    </row>
    <row r="29" spans="1:17" ht="12.6" customHeight="1" thickTop="1">
      <c r="A29" s="1345" t="s">
        <v>0</v>
      </c>
      <c r="B29" s="1346"/>
      <c r="C29" s="1341" t="s">
        <v>29</v>
      </c>
      <c r="D29" s="1342"/>
      <c r="E29" s="1343" t="s">
        <v>25</v>
      </c>
      <c r="F29" s="1344"/>
      <c r="G29" s="1354" t="s">
        <v>70</v>
      </c>
    </row>
    <row r="30" spans="1:17" ht="24" customHeight="1">
      <c r="A30" s="1347"/>
      <c r="B30" s="1348"/>
      <c r="C30" s="12" t="s">
        <v>1</v>
      </c>
      <c r="D30" s="17" t="s">
        <v>30</v>
      </c>
      <c r="E30" s="22" t="s">
        <v>1</v>
      </c>
      <c r="F30" s="6" t="s">
        <v>30</v>
      </c>
      <c r="G30" s="1355"/>
    </row>
    <row r="31" spans="1:17" ht="18">
      <c r="A31" s="51">
        <v>20</v>
      </c>
      <c r="B31" s="1349" t="s">
        <v>73</v>
      </c>
      <c r="C31" s="1350"/>
      <c r="D31" s="1350"/>
      <c r="E31" s="1350"/>
      <c r="F31" s="1351"/>
      <c r="G31" s="44" t="s">
        <v>71</v>
      </c>
    </row>
    <row r="32" spans="1:17">
      <c r="A32" s="7" t="s">
        <v>18</v>
      </c>
      <c r="B32" s="14" t="s">
        <v>31</v>
      </c>
      <c r="C32" s="13" t="s">
        <v>23</v>
      </c>
      <c r="D32" s="53">
        <v>169028</v>
      </c>
      <c r="E32" s="23" t="s">
        <v>22</v>
      </c>
      <c r="F32" s="11" t="s">
        <v>77</v>
      </c>
      <c r="G32" s="55">
        <v>190</v>
      </c>
    </row>
    <row r="33" spans="1:7">
      <c r="A33" s="5"/>
      <c r="B33" s="15" t="s">
        <v>76</v>
      </c>
      <c r="C33" s="13"/>
      <c r="D33" s="18"/>
      <c r="E33" s="23" t="s">
        <v>24</v>
      </c>
      <c r="F33" s="11" t="s">
        <v>77</v>
      </c>
      <c r="G33" s="1352" t="s">
        <v>72</v>
      </c>
    </row>
    <row r="34" spans="1:7">
      <c r="A34" s="5"/>
      <c r="B34" s="15"/>
      <c r="C34" s="13"/>
      <c r="D34" s="18"/>
      <c r="E34" s="23" t="s">
        <v>27</v>
      </c>
      <c r="F34" s="11" t="s">
        <v>77</v>
      </c>
      <c r="G34" s="1353"/>
    </row>
    <row r="35" spans="1:7">
      <c r="A35" s="5"/>
      <c r="B35" s="16"/>
      <c r="C35" s="13"/>
      <c r="D35" s="18"/>
      <c r="E35" s="23" t="s">
        <v>28</v>
      </c>
      <c r="F35" s="11" t="s">
        <v>77</v>
      </c>
      <c r="G35" s="54">
        <v>0.05</v>
      </c>
    </row>
    <row r="36" spans="1:7">
      <c r="A36" s="7" t="s">
        <v>19</v>
      </c>
      <c r="B36" s="1335" t="s">
        <v>17</v>
      </c>
      <c r="C36" s="1336"/>
      <c r="D36" s="1336"/>
      <c r="E36" s="1336"/>
      <c r="F36" s="1337"/>
      <c r="G36" s="8"/>
    </row>
    <row r="37" spans="1:7" ht="24">
      <c r="A37" s="5"/>
      <c r="B37" s="29" t="s">
        <v>57</v>
      </c>
      <c r="C37" s="13" t="s">
        <v>2</v>
      </c>
      <c r="D37" s="19" t="s">
        <v>78</v>
      </c>
      <c r="E37" s="23" t="s">
        <v>2</v>
      </c>
      <c r="F37" s="11" t="s">
        <v>77</v>
      </c>
      <c r="G37" s="8"/>
    </row>
    <row r="38" spans="1:7">
      <c r="A38" s="5"/>
      <c r="B38" s="1338" t="s">
        <v>32</v>
      </c>
      <c r="C38" s="1339"/>
      <c r="D38" s="1339"/>
      <c r="E38" s="1339"/>
      <c r="F38" s="1340"/>
      <c r="G38" s="8"/>
    </row>
    <row r="39" spans="1:7">
      <c r="A39" s="5"/>
      <c r="B39" s="2" t="s">
        <v>3</v>
      </c>
      <c r="C39" s="13" t="s">
        <v>16</v>
      </c>
      <c r="D39" s="19" t="s">
        <v>78</v>
      </c>
      <c r="E39" s="23" t="s">
        <v>16</v>
      </c>
      <c r="F39" s="11" t="s">
        <v>77</v>
      </c>
      <c r="G39" s="8"/>
    </row>
    <row r="40" spans="1:7">
      <c r="A40" s="5"/>
      <c r="B40" s="2" t="s">
        <v>4</v>
      </c>
      <c r="C40" s="13" t="s">
        <v>16</v>
      </c>
      <c r="D40" s="19" t="s">
        <v>78</v>
      </c>
      <c r="E40" s="23" t="s">
        <v>16</v>
      </c>
      <c r="F40" s="11" t="s">
        <v>77</v>
      </c>
      <c r="G40" s="8"/>
    </row>
    <row r="41" spans="1:7">
      <c r="A41" s="5"/>
      <c r="B41" s="2" t="s">
        <v>5</v>
      </c>
      <c r="C41" s="13" t="s">
        <v>16</v>
      </c>
      <c r="D41" s="19" t="s">
        <v>78</v>
      </c>
      <c r="E41" s="23" t="s">
        <v>16</v>
      </c>
      <c r="F41" s="11" t="s">
        <v>77</v>
      </c>
      <c r="G41" s="8"/>
    </row>
    <row r="42" spans="1:7">
      <c r="A42" s="5"/>
      <c r="B42" s="2" t="s">
        <v>6</v>
      </c>
      <c r="C42" s="13" t="s">
        <v>16</v>
      </c>
      <c r="D42" s="19" t="s">
        <v>78</v>
      </c>
      <c r="E42" s="23" t="s">
        <v>16</v>
      </c>
      <c r="F42" s="11" t="s">
        <v>77</v>
      </c>
      <c r="G42" s="8"/>
    </row>
    <row r="43" spans="1:7">
      <c r="A43" s="5"/>
      <c r="B43" s="2" t="s">
        <v>7</v>
      </c>
      <c r="C43" s="13" t="s">
        <v>16</v>
      </c>
      <c r="D43" s="19" t="s">
        <v>78</v>
      </c>
      <c r="E43" s="23" t="s">
        <v>16</v>
      </c>
      <c r="F43" s="11" t="s">
        <v>77</v>
      </c>
      <c r="G43" s="8"/>
    </row>
    <row r="44" spans="1:7">
      <c r="A44" s="5"/>
      <c r="B44" s="2" t="s">
        <v>8</v>
      </c>
      <c r="C44" s="13" t="s">
        <v>16</v>
      </c>
      <c r="D44" s="19" t="s">
        <v>78</v>
      </c>
      <c r="E44" s="23" t="s">
        <v>16</v>
      </c>
      <c r="F44" s="11" t="s">
        <v>77</v>
      </c>
      <c r="G44" s="8"/>
    </row>
    <row r="45" spans="1:7">
      <c r="A45" s="5"/>
      <c r="B45" s="2" t="s">
        <v>9</v>
      </c>
      <c r="C45" s="13" t="s">
        <v>16</v>
      </c>
      <c r="D45" s="19" t="s">
        <v>78</v>
      </c>
      <c r="E45" s="23" t="s">
        <v>16</v>
      </c>
      <c r="F45" s="11" t="s">
        <v>77</v>
      </c>
      <c r="G45" s="8"/>
    </row>
    <row r="46" spans="1:7">
      <c r="A46" s="5"/>
      <c r="B46" s="2" t="s">
        <v>11</v>
      </c>
      <c r="C46" s="13" t="s">
        <v>16</v>
      </c>
      <c r="D46" s="19" t="s">
        <v>78</v>
      </c>
      <c r="E46" s="23" t="s">
        <v>16</v>
      </c>
      <c r="F46" s="11" t="s">
        <v>77</v>
      </c>
      <c r="G46" s="8"/>
    </row>
    <row r="47" spans="1:7">
      <c r="A47" s="5"/>
      <c r="B47" s="2" t="s">
        <v>10</v>
      </c>
      <c r="C47" s="13" t="s">
        <v>16</v>
      </c>
      <c r="D47" s="19" t="s">
        <v>78</v>
      </c>
      <c r="E47" s="23" t="s">
        <v>16</v>
      </c>
      <c r="F47" s="11" t="s">
        <v>77</v>
      </c>
      <c r="G47" s="8"/>
    </row>
    <row r="48" spans="1:7">
      <c r="A48" s="5"/>
      <c r="B48" s="2" t="s">
        <v>12</v>
      </c>
      <c r="C48" s="13" t="s">
        <v>16</v>
      </c>
      <c r="D48" s="19" t="s">
        <v>78</v>
      </c>
      <c r="E48" s="23" t="s">
        <v>16</v>
      </c>
      <c r="F48" s="11" t="s">
        <v>77</v>
      </c>
      <c r="G48" s="8"/>
    </row>
    <row r="49" spans="1:7">
      <c r="A49" s="5"/>
      <c r="B49" s="2" t="s">
        <v>13</v>
      </c>
      <c r="C49" s="13" t="s">
        <v>16</v>
      </c>
      <c r="D49" s="19" t="s">
        <v>78</v>
      </c>
      <c r="E49" s="23" t="s">
        <v>16</v>
      </c>
      <c r="F49" s="11" t="s">
        <v>77</v>
      </c>
      <c r="G49" s="8"/>
    </row>
    <row r="50" spans="1:7">
      <c r="A50" s="5"/>
      <c r="B50" s="2" t="s">
        <v>14</v>
      </c>
      <c r="C50" s="13" t="s">
        <v>16</v>
      </c>
      <c r="D50" s="19" t="s">
        <v>78</v>
      </c>
      <c r="E50" s="23" t="s">
        <v>16</v>
      </c>
      <c r="F50" s="11" t="s">
        <v>77</v>
      </c>
      <c r="G50" s="8"/>
    </row>
    <row r="51" spans="1:7">
      <c r="A51" s="5"/>
      <c r="B51" s="2" t="s">
        <v>15</v>
      </c>
      <c r="C51" s="13" t="s">
        <v>16</v>
      </c>
      <c r="D51" s="19" t="s">
        <v>78</v>
      </c>
      <c r="E51" s="23" t="s">
        <v>16</v>
      </c>
      <c r="F51" s="11" t="s">
        <v>77</v>
      </c>
      <c r="G51" s="8"/>
    </row>
    <row r="52" spans="1:7">
      <c r="A52" s="7" t="s">
        <v>20</v>
      </c>
      <c r="B52" s="1335" t="s">
        <v>33</v>
      </c>
      <c r="C52" s="1336"/>
      <c r="D52" s="1336"/>
      <c r="E52" s="1336"/>
      <c r="F52" s="1337"/>
      <c r="G52" s="8"/>
    </row>
    <row r="53" spans="1:7">
      <c r="A53" s="7"/>
      <c r="B53" s="2"/>
      <c r="C53" s="13" t="s">
        <v>34</v>
      </c>
      <c r="D53" s="19" t="s">
        <v>77</v>
      </c>
      <c r="E53" s="24"/>
      <c r="F53" s="8"/>
      <c r="G53" s="8"/>
    </row>
    <row r="54" spans="1:7">
      <c r="A54" s="7"/>
      <c r="B54" s="2"/>
      <c r="C54" s="13" t="s">
        <v>35</v>
      </c>
      <c r="D54" s="19" t="s">
        <v>77</v>
      </c>
      <c r="E54" s="24"/>
      <c r="F54" s="8"/>
      <c r="G54" s="8"/>
    </row>
    <row r="55" spans="1:7">
      <c r="A55" s="7"/>
      <c r="B55" s="2"/>
      <c r="C55" s="13" t="s">
        <v>36</v>
      </c>
      <c r="D55" s="19" t="s">
        <v>77</v>
      </c>
      <c r="E55" s="24"/>
      <c r="F55" s="8"/>
      <c r="G55" s="8"/>
    </row>
    <row r="56" spans="1:7">
      <c r="A56" s="7"/>
      <c r="B56" s="2"/>
      <c r="C56" s="13" t="s">
        <v>37</v>
      </c>
      <c r="D56" s="19" t="s">
        <v>77</v>
      </c>
      <c r="E56" s="24"/>
      <c r="F56" s="8"/>
      <c r="G56" s="8"/>
    </row>
    <row r="57" spans="1:7" ht="24.6" thickBot="1">
      <c r="A57" s="9" t="s">
        <v>26</v>
      </c>
      <c r="B57" s="52" t="s">
        <v>21</v>
      </c>
      <c r="C57" s="20" t="s">
        <v>22</v>
      </c>
      <c r="D57" s="21" t="s">
        <v>78</v>
      </c>
      <c r="E57" s="25"/>
      <c r="F57" s="10"/>
      <c r="G57" s="10"/>
    </row>
    <row r="58" spans="1:7" ht="13.2" thickTop="1" thickBot="1">
      <c r="A58" s="4"/>
      <c r="B58" s="3"/>
      <c r="C58" s="3"/>
      <c r="D58" s="3"/>
      <c r="E58" s="3"/>
      <c r="F58" s="3"/>
    </row>
    <row r="59" spans="1:7" ht="12.6" customHeight="1" thickTop="1">
      <c r="A59" s="1345" t="s">
        <v>0</v>
      </c>
      <c r="B59" s="1346"/>
      <c r="C59" s="1341" t="s">
        <v>29</v>
      </c>
      <c r="D59" s="1342"/>
      <c r="E59" s="1343" t="s">
        <v>25</v>
      </c>
      <c r="F59" s="1344"/>
      <c r="G59" s="1354" t="s">
        <v>70</v>
      </c>
    </row>
    <row r="60" spans="1:7" ht="24" customHeight="1">
      <c r="A60" s="1347"/>
      <c r="B60" s="1348"/>
      <c r="C60" s="12" t="s">
        <v>1</v>
      </c>
      <c r="D60" s="17" t="s">
        <v>30</v>
      </c>
      <c r="E60" s="22" t="s">
        <v>1</v>
      </c>
      <c r="F60" s="6" t="s">
        <v>30</v>
      </c>
      <c r="G60" s="1355"/>
    </row>
    <row r="61" spans="1:7" ht="18">
      <c r="A61" s="51">
        <f>A31+1</f>
        <v>21</v>
      </c>
      <c r="B61" s="1349" t="s">
        <v>74</v>
      </c>
      <c r="C61" s="1350"/>
      <c r="D61" s="1350"/>
      <c r="E61" s="1350"/>
      <c r="F61" s="1351"/>
      <c r="G61" s="44" t="s">
        <v>71</v>
      </c>
    </row>
    <row r="62" spans="1:7">
      <c r="A62" s="7" t="s">
        <v>18</v>
      </c>
      <c r="B62" s="14" t="s">
        <v>31</v>
      </c>
      <c r="C62" s="13" t="s">
        <v>23</v>
      </c>
      <c r="D62" s="53">
        <v>297989</v>
      </c>
      <c r="E62" s="23" t="s">
        <v>22</v>
      </c>
      <c r="F62" s="11" t="s">
        <v>81</v>
      </c>
      <c r="G62" s="55">
        <v>190</v>
      </c>
    </row>
    <row r="63" spans="1:7">
      <c r="A63" s="5"/>
      <c r="B63" s="15" t="s">
        <v>79</v>
      </c>
      <c r="C63" s="13"/>
      <c r="D63" s="18"/>
      <c r="E63" s="23" t="s">
        <v>24</v>
      </c>
      <c r="F63" s="1185">
        <v>1675</v>
      </c>
      <c r="G63" s="1352" t="s">
        <v>72</v>
      </c>
    </row>
    <row r="64" spans="1:7">
      <c r="A64" s="5"/>
      <c r="B64" s="15" t="s">
        <v>80</v>
      </c>
      <c r="C64" s="13"/>
      <c r="D64" s="18"/>
      <c r="E64" s="23" t="s">
        <v>27</v>
      </c>
      <c r="F64" s="1185">
        <v>4500</v>
      </c>
      <c r="G64" s="1353"/>
    </row>
    <row r="65" spans="1:7">
      <c r="A65" s="5"/>
      <c r="B65" s="16"/>
      <c r="C65" s="13"/>
      <c r="D65" s="18"/>
      <c r="E65" s="23" t="s">
        <v>28</v>
      </c>
      <c r="F65" s="1185">
        <v>13000</v>
      </c>
      <c r="G65" s="11">
        <v>0</v>
      </c>
    </row>
    <row r="66" spans="1:7">
      <c r="A66" s="7" t="s">
        <v>19</v>
      </c>
      <c r="B66" s="1335" t="s">
        <v>17</v>
      </c>
      <c r="C66" s="1336"/>
      <c r="D66" s="1336"/>
      <c r="E66" s="1336"/>
      <c r="F66" s="1337"/>
      <c r="G66" s="8"/>
    </row>
    <row r="67" spans="1:7" ht="24">
      <c r="A67" s="5"/>
      <c r="B67" s="29" t="s">
        <v>57</v>
      </c>
      <c r="C67" s="13" t="s">
        <v>2</v>
      </c>
      <c r="D67" s="19" t="s">
        <v>81</v>
      </c>
      <c r="E67" s="23" t="s">
        <v>2</v>
      </c>
      <c r="F67" s="11"/>
      <c r="G67" s="8"/>
    </row>
    <row r="68" spans="1:7">
      <c r="A68" s="5"/>
      <c r="B68" s="1338" t="s">
        <v>32</v>
      </c>
      <c r="C68" s="1339"/>
      <c r="D68" s="1339"/>
      <c r="E68" s="1339"/>
      <c r="F68" s="1340"/>
      <c r="G68" s="8"/>
    </row>
    <row r="69" spans="1:7">
      <c r="A69" s="5"/>
      <c r="B69" s="2" t="s">
        <v>3</v>
      </c>
      <c r="C69" s="13" t="s">
        <v>16</v>
      </c>
      <c r="D69" s="19" t="s">
        <v>78</v>
      </c>
      <c r="E69" s="23" t="s">
        <v>16</v>
      </c>
      <c r="F69" s="1184">
        <v>1900</v>
      </c>
      <c r="G69" s="8"/>
    </row>
    <row r="70" spans="1:7">
      <c r="A70" s="5"/>
      <c r="B70" s="2" t="s">
        <v>4</v>
      </c>
      <c r="C70" s="13" t="s">
        <v>16</v>
      </c>
      <c r="D70" s="19" t="s">
        <v>78</v>
      </c>
      <c r="E70" s="23" t="s">
        <v>16</v>
      </c>
      <c r="F70" s="1184">
        <v>1650</v>
      </c>
      <c r="G70" s="8"/>
    </row>
    <row r="71" spans="1:7">
      <c r="A71" s="5"/>
      <c r="B71" s="2" t="s">
        <v>5</v>
      </c>
      <c r="C71" s="13" t="s">
        <v>16</v>
      </c>
      <c r="D71" s="19" t="s">
        <v>78</v>
      </c>
      <c r="E71" s="23" t="s">
        <v>16</v>
      </c>
      <c r="F71" s="1184">
        <v>1400</v>
      </c>
      <c r="G71" s="8"/>
    </row>
    <row r="72" spans="1:7">
      <c r="A72" s="5"/>
      <c r="B72" s="2" t="s">
        <v>6</v>
      </c>
      <c r="C72" s="13" t="s">
        <v>16</v>
      </c>
      <c r="D72" s="19" t="s">
        <v>78</v>
      </c>
      <c r="E72" s="23" t="s">
        <v>16</v>
      </c>
      <c r="F72" s="1184">
        <v>1050</v>
      </c>
      <c r="G72" s="8"/>
    </row>
    <row r="73" spans="1:7">
      <c r="A73" s="5"/>
      <c r="B73" s="2" t="s">
        <v>7</v>
      </c>
      <c r="C73" s="13" t="s">
        <v>16</v>
      </c>
      <c r="D73" s="19" t="s">
        <v>78</v>
      </c>
      <c r="E73" s="23" t="s">
        <v>16</v>
      </c>
      <c r="F73" s="1184">
        <v>1050</v>
      </c>
      <c r="G73" s="8"/>
    </row>
    <row r="74" spans="1:7">
      <c r="A74" s="5"/>
      <c r="B74" s="2" t="s">
        <v>8</v>
      </c>
      <c r="C74" s="13" t="s">
        <v>16</v>
      </c>
      <c r="D74" s="19" t="s">
        <v>78</v>
      </c>
      <c r="E74" s="23" t="s">
        <v>16</v>
      </c>
      <c r="F74" s="1184">
        <v>750</v>
      </c>
      <c r="G74" s="8"/>
    </row>
    <row r="75" spans="1:7">
      <c r="A75" s="5"/>
      <c r="B75" s="2" t="s">
        <v>9</v>
      </c>
      <c r="C75" s="13" t="s">
        <v>16</v>
      </c>
      <c r="D75" s="19" t="s">
        <v>78</v>
      </c>
      <c r="E75" s="23" t="s">
        <v>16</v>
      </c>
      <c r="F75" s="1184">
        <v>750</v>
      </c>
      <c r="G75" s="8"/>
    </row>
    <row r="76" spans="1:7">
      <c r="A76" s="5"/>
      <c r="B76" s="2" t="s">
        <v>11</v>
      </c>
      <c r="C76" s="13" t="s">
        <v>16</v>
      </c>
      <c r="D76" s="19" t="s">
        <v>78</v>
      </c>
      <c r="E76" s="23" t="s">
        <v>16</v>
      </c>
      <c r="F76" s="1184">
        <v>750</v>
      </c>
      <c r="G76" s="8"/>
    </row>
    <row r="77" spans="1:7">
      <c r="A77" s="5"/>
      <c r="B77" s="2" t="s">
        <v>10</v>
      </c>
      <c r="C77" s="13" t="s">
        <v>16</v>
      </c>
      <c r="D77" s="19" t="s">
        <v>78</v>
      </c>
      <c r="E77" s="23" t="s">
        <v>16</v>
      </c>
      <c r="F77" s="1184">
        <v>750</v>
      </c>
      <c r="G77" s="8"/>
    </row>
    <row r="78" spans="1:7">
      <c r="A78" s="5"/>
      <c r="B78" s="2" t="s">
        <v>12</v>
      </c>
      <c r="C78" s="13" t="s">
        <v>16</v>
      </c>
      <c r="D78" s="19" t="s">
        <v>78</v>
      </c>
      <c r="E78" s="23" t="s">
        <v>16</v>
      </c>
      <c r="F78" s="1184">
        <v>750</v>
      </c>
      <c r="G78" s="8"/>
    </row>
    <row r="79" spans="1:7">
      <c r="A79" s="5"/>
      <c r="B79" s="2" t="s">
        <v>13</v>
      </c>
      <c r="C79" s="13" t="s">
        <v>16</v>
      </c>
      <c r="D79" s="19" t="s">
        <v>78</v>
      </c>
      <c r="E79" s="23" t="s">
        <v>16</v>
      </c>
      <c r="F79" s="1184">
        <v>750</v>
      </c>
      <c r="G79" s="8"/>
    </row>
    <row r="80" spans="1:7">
      <c r="A80" s="5"/>
      <c r="B80" s="2" t="s">
        <v>14</v>
      </c>
      <c r="C80" s="13" t="s">
        <v>16</v>
      </c>
      <c r="D80" s="19" t="s">
        <v>78</v>
      </c>
      <c r="E80" s="23" t="s">
        <v>16</v>
      </c>
      <c r="F80" s="1184">
        <v>625</v>
      </c>
      <c r="G80" s="8"/>
    </row>
    <row r="81" spans="1:7">
      <c r="A81" s="5"/>
      <c r="B81" s="2" t="s">
        <v>15</v>
      </c>
      <c r="C81" s="13" t="s">
        <v>16</v>
      </c>
      <c r="D81" s="19" t="s">
        <v>78</v>
      </c>
      <c r="E81" s="23" t="s">
        <v>16</v>
      </c>
      <c r="F81" s="1184">
        <v>625</v>
      </c>
      <c r="G81" s="8"/>
    </row>
    <row r="82" spans="1:7">
      <c r="A82" s="7" t="s">
        <v>20</v>
      </c>
      <c r="B82" s="1335" t="s">
        <v>33</v>
      </c>
      <c r="C82" s="1336"/>
      <c r="D82" s="1336"/>
      <c r="E82" s="1336"/>
      <c r="F82" s="1337"/>
      <c r="G82" s="8"/>
    </row>
    <row r="83" spans="1:7">
      <c r="A83" s="7"/>
      <c r="B83" s="2"/>
      <c r="C83" s="13" t="s">
        <v>34</v>
      </c>
      <c r="D83" s="19" t="s">
        <v>77</v>
      </c>
      <c r="E83" s="24"/>
      <c r="F83" s="8"/>
      <c r="G83" s="8"/>
    </row>
    <row r="84" spans="1:7">
      <c r="A84" s="7"/>
      <c r="B84" s="2"/>
      <c r="C84" s="13" t="s">
        <v>35</v>
      </c>
      <c r="D84" s="19" t="s">
        <v>77</v>
      </c>
      <c r="E84" s="24"/>
      <c r="F84" s="8"/>
      <c r="G84" s="8"/>
    </row>
    <row r="85" spans="1:7">
      <c r="A85" s="7"/>
      <c r="B85" s="2"/>
      <c r="C85" s="13" t="s">
        <v>36</v>
      </c>
      <c r="D85" s="19" t="s">
        <v>77</v>
      </c>
      <c r="E85" s="24"/>
      <c r="F85" s="8"/>
      <c r="G85" s="8"/>
    </row>
    <row r="86" spans="1:7">
      <c r="A86" s="7"/>
      <c r="B86" s="2"/>
      <c r="C86" s="13" t="s">
        <v>37</v>
      </c>
      <c r="D86" s="19" t="s">
        <v>77</v>
      </c>
      <c r="E86" s="24"/>
      <c r="F86" s="8"/>
      <c r="G86" s="8"/>
    </row>
    <row r="87" spans="1:7" ht="24.6" thickBot="1">
      <c r="A87" s="9" t="s">
        <v>26</v>
      </c>
      <c r="B87" s="52" t="s">
        <v>21</v>
      </c>
      <c r="C87" s="20" t="s">
        <v>22</v>
      </c>
      <c r="D87" s="21" t="s">
        <v>78</v>
      </c>
      <c r="E87" s="25"/>
      <c r="F87" s="10"/>
      <c r="G87" s="10"/>
    </row>
    <row r="88" spans="1:7" ht="12.6" thickTop="1">
      <c r="A88" s="4"/>
      <c r="B88" s="3"/>
      <c r="C88" s="3"/>
      <c r="D88" s="3"/>
      <c r="E88" s="3"/>
      <c r="F88" s="3"/>
    </row>
  </sheetData>
  <mergeCells count="35">
    <mergeCell ref="B13:G13"/>
    <mergeCell ref="B14:G14"/>
    <mergeCell ref="A3:G3"/>
    <mergeCell ref="A4:G4"/>
    <mergeCell ref="G33:G34"/>
    <mergeCell ref="E29:F29"/>
    <mergeCell ref="A29:B30"/>
    <mergeCell ref="B26:G26"/>
    <mergeCell ref="G29:G30"/>
    <mergeCell ref="G63:G64"/>
    <mergeCell ref="B31:F31"/>
    <mergeCell ref="G59:G60"/>
    <mergeCell ref="A1:G1"/>
    <mergeCell ref="A6:G6"/>
    <mergeCell ref="A7:G7"/>
    <mergeCell ref="B24:G24"/>
    <mergeCell ref="B16:G16"/>
    <mergeCell ref="B18:G18"/>
    <mergeCell ref="B19:G19"/>
    <mergeCell ref="B20:G20"/>
    <mergeCell ref="B22:G22"/>
    <mergeCell ref="B23:G23"/>
    <mergeCell ref="B9:G9"/>
    <mergeCell ref="B11:G11"/>
    <mergeCell ref="C29:D29"/>
    <mergeCell ref="B82:F82"/>
    <mergeCell ref="B36:F36"/>
    <mergeCell ref="B38:F38"/>
    <mergeCell ref="B52:F52"/>
    <mergeCell ref="C59:D59"/>
    <mergeCell ref="E59:F59"/>
    <mergeCell ref="A59:B60"/>
    <mergeCell ref="B61:F61"/>
    <mergeCell ref="B66:F66"/>
    <mergeCell ref="B68:F68"/>
  </mergeCells>
  <printOptions horizontalCentered="1"/>
  <pageMargins left="0.25" right="0.25" top="0.25" bottom="0.25" header="0.3" footer="0.3"/>
  <pageSetup fitToHeight="0" orientation="portrait" r:id="rId1"/>
  <rowBreaks count="1" manualBreakCount="1">
    <brk id="2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95A06-B49D-4AF8-A7B7-5E9F758BE36F}">
  <sheetPr codeName="Sheet8">
    <pageSetUpPr fitToPage="1"/>
  </sheetPr>
  <dimension ref="A1:H165"/>
  <sheetViews>
    <sheetView topLeftCell="A99" workbookViewId="0">
      <selection activeCell="C1" sqref="C1:E1"/>
    </sheetView>
  </sheetViews>
  <sheetFormatPr defaultColWidth="9.109375" defaultRowHeight="13.2"/>
  <cols>
    <col min="1" max="1" width="4.109375" style="334" customWidth="1"/>
    <col min="2" max="2" width="26.88671875" style="335" customWidth="1"/>
    <col min="3" max="3" width="68.6640625" style="334" customWidth="1"/>
    <col min="4" max="4" width="15.44140625" style="334" customWidth="1"/>
    <col min="5" max="5" width="12.109375" style="334" customWidth="1"/>
    <col min="6" max="6" width="9.109375" style="334"/>
    <col min="7" max="7" width="10.6640625" style="334" bestFit="1" customWidth="1"/>
    <col min="8" max="16384" width="9.109375" style="334"/>
  </cols>
  <sheetData>
    <row r="1" spans="1:8" ht="26.1" customHeight="1">
      <c r="A1" s="334">
        <v>1</v>
      </c>
      <c r="C1" s="1389" t="s">
        <v>2659</v>
      </c>
      <c r="D1" s="1390"/>
      <c r="E1" s="1390"/>
    </row>
    <row r="2" spans="1:8" ht="27.75" customHeight="1">
      <c r="A2" s="336">
        <v>0</v>
      </c>
      <c r="B2" s="337" t="s">
        <v>701</v>
      </c>
      <c r="C2" s="338" t="s">
        <v>702</v>
      </c>
      <c r="D2" s="339"/>
      <c r="E2" s="340" t="s">
        <v>703</v>
      </c>
    </row>
    <row r="3" spans="1:8" ht="52.8">
      <c r="A3" s="336">
        <v>0</v>
      </c>
      <c r="B3" s="341">
        <v>1130001</v>
      </c>
      <c r="C3" s="342" t="s">
        <v>704</v>
      </c>
      <c r="D3" s="343">
        <v>175076</v>
      </c>
      <c r="E3" s="344">
        <f>A3*D3</f>
        <v>0</v>
      </c>
      <c r="F3" s="345"/>
      <c r="G3" s="346"/>
      <c r="H3" s="347"/>
    </row>
    <row r="4" spans="1:8" ht="15" customHeight="1">
      <c r="A4" s="336">
        <v>0</v>
      </c>
      <c r="B4" s="348">
        <v>1130040</v>
      </c>
      <c r="C4" s="349" t="s">
        <v>705</v>
      </c>
      <c r="D4" s="350" t="s">
        <v>706</v>
      </c>
      <c r="E4" s="344">
        <v>0</v>
      </c>
      <c r="F4" s="345"/>
      <c r="G4" s="346"/>
      <c r="H4" s="347"/>
    </row>
    <row r="5" spans="1:8" ht="15" customHeight="1">
      <c r="A5" s="336">
        <v>0</v>
      </c>
      <c r="B5" s="348">
        <v>1125645</v>
      </c>
      <c r="C5" s="349" t="s">
        <v>707</v>
      </c>
      <c r="D5" s="350" t="s">
        <v>706</v>
      </c>
      <c r="E5" s="344">
        <v>0</v>
      </c>
      <c r="F5" s="345"/>
      <c r="G5" s="346"/>
      <c r="H5" s="347"/>
    </row>
    <row r="6" spans="1:8" ht="15" customHeight="1">
      <c r="A6" s="336">
        <v>0</v>
      </c>
      <c r="B6" s="348">
        <v>1136104</v>
      </c>
      <c r="C6" s="351" t="s">
        <v>708</v>
      </c>
      <c r="D6" s="350" t="s">
        <v>706</v>
      </c>
      <c r="E6" s="344">
        <v>0</v>
      </c>
      <c r="F6" s="345"/>
      <c r="G6" s="346"/>
      <c r="H6" s="347"/>
    </row>
    <row r="7" spans="1:8" ht="15" customHeight="1">
      <c r="A7" s="336">
        <v>0</v>
      </c>
      <c r="B7" s="348">
        <v>1136105</v>
      </c>
      <c r="C7" s="351" t="s">
        <v>709</v>
      </c>
      <c r="D7" s="350" t="s">
        <v>706</v>
      </c>
      <c r="E7" s="344">
        <v>0</v>
      </c>
      <c r="F7" s="345"/>
      <c r="G7" s="346"/>
      <c r="H7" s="347"/>
    </row>
    <row r="8" spans="1:8" ht="15" customHeight="1">
      <c r="A8" s="336">
        <v>0</v>
      </c>
      <c r="B8" s="352" t="s">
        <v>206</v>
      </c>
      <c r="C8" s="353" t="s">
        <v>710</v>
      </c>
      <c r="D8" s="350" t="s">
        <v>706</v>
      </c>
      <c r="E8" s="344">
        <v>0</v>
      </c>
      <c r="F8" s="345"/>
      <c r="G8" s="346"/>
      <c r="H8" s="347"/>
    </row>
    <row r="9" spans="1:8" ht="15" customHeight="1">
      <c r="A9" s="354">
        <v>0</v>
      </c>
      <c r="B9" s="355"/>
      <c r="C9" s="339" t="s">
        <v>711</v>
      </c>
      <c r="D9" s="1391"/>
      <c r="E9" s="1391"/>
      <c r="F9" s="345"/>
      <c r="G9" s="346"/>
      <c r="H9" s="347"/>
    </row>
    <row r="10" spans="1:8" ht="15" customHeight="1">
      <c r="A10" s="354">
        <v>1</v>
      </c>
      <c r="B10" s="355"/>
      <c r="C10" s="356" t="s">
        <v>712</v>
      </c>
      <c r="D10" s="1391"/>
      <c r="E10" s="1391"/>
      <c r="F10" s="345"/>
      <c r="G10" s="346"/>
      <c r="H10" s="347"/>
    </row>
    <row r="11" spans="1:8" ht="15" customHeight="1">
      <c r="A11" s="354">
        <v>1</v>
      </c>
      <c r="B11" s="355"/>
      <c r="C11" s="357" t="s">
        <v>713</v>
      </c>
      <c r="D11" s="345"/>
      <c r="E11" s="358"/>
      <c r="F11" s="345"/>
      <c r="G11" s="346"/>
      <c r="H11" s="347"/>
    </row>
    <row r="12" spans="1:8" ht="15" customHeight="1">
      <c r="A12" s="354">
        <v>1</v>
      </c>
      <c r="B12" s="355"/>
      <c r="C12" s="357" t="s">
        <v>714</v>
      </c>
      <c r="D12" s="345"/>
      <c r="E12" s="358"/>
      <c r="F12" s="345"/>
      <c r="G12" s="346"/>
      <c r="H12" s="347"/>
    </row>
    <row r="13" spans="1:8" ht="15" customHeight="1">
      <c r="A13" s="354">
        <v>1</v>
      </c>
      <c r="B13" s="355"/>
      <c r="C13" s="357" t="s">
        <v>715</v>
      </c>
      <c r="D13" s="345"/>
      <c r="E13" s="358"/>
      <c r="F13" s="345"/>
      <c r="G13" s="346"/>
      <c r="H13" s="347"/>
    </row>
    <row r="14" spans="1:8" ht="15" customHeight="1">
      <c r="A14" s="354">
        <v>1</v>
      </c>
      <c r="B14" s="355"/>
      <c r="C14" s="357" t="s">
        <v>716</v>
      </c>
      <c r="D14" s="345"/>
      <c r="E14" s="358"/>
      <c r="F14" s="345"/>
      <c r="G14" s="346"/>
      <c r="H14" s="347"/>
    </row>
    <row r="15" spans="1:8" ht="15" customHeight="1">
      <c r="A15" s="354">
        <v>1</v>
      </c>
      <c r="B15" s="355"/>
      <c r="C15" s="357" t="s">
        <v>717</v>
      </c>
      <c r="D15" s="345"/>
      <c r="E15" s="358"/>
      <c r="F15" s="345"/>
      <c r="G15" s="346"/>
      <c r="H15" s="347"/>
    </row>
    <row r="16" spans="1:8" ht="15" customHeight="1">
      <c r="A16" s="354">
        <v>1</v>
      </c>
      <c r="B16" s="355"/>
      <c r="C16" s="357" t="s">
        <v>718</v>
      </c>
      <c r="D16" s="345"/>
      <c r="E16" s="358"/>
      <c r="F16" s="345"/>
      <c r="G16" s="346"/>
      <c r="H16" s="347"/>
    </row>
    <row r="17" spans="1:8" ht="15" customHeight="1">
      <c r="A17" s="354">
        <v>1</v>
      </c>
      <c r="B17" s="355"/>
      <c r="C17" s="357" t="s">
        <v>719</v>
      </c>
      <c r="D17" s="345"/>
      <c r="E17" s="358"/>
      <c r="F17" s="345"/>
      <c r="G17" s="346"/>
      <c r="H17" s="347"/>
    </row>
    <row r="18" spans="1:8" ht="15" customHeight="1">
      <c r="A18" s="354">
        <v>1</v>
      </c>
      <c r="B18" s="355"/>
      <c r="C18" s="357" t="s">
        <v>720</v>
      </c>
      <c r="D18" s="345"/>
      <c r="E18" s="358"/>
      <c r="F18" s="345"/>
      <c r="G18" s="346"/>
      <c r="H18" s="347"/>
    </row>
    <row r="19" spans="1:8" ht="15" customHeight="1">
      <c r="A19" s="354">
        <v>1</v>
      </c>
      <c r="B19" s="355"/>
      <c r="C19" s="357" t="s">
        <v>721</v>
      </c>
      <c r="D19" s="345"/>
      <c r="E19" s="358"/>
      <c r="F19" s="345"/>
      <c r="G19" s="346"/>
      <c r="H19" s="347"/>
    </row>
    <row r="20" spans="1:8" ht="15" customHeight="1">
      <c r="A20" s="354">
        <v>1</v>
      </c>
      <c r="B20" s="355"/>
      <c r="C20" s="357" t="s">
        <v>722</v>
      </c>
      <c r="D20" s="345"/>
      <c r="E20" s="358"/>
      <c r="F20" s="345"/>
      <c r="G20" s="346"/>
      <c r="H20" s="347"/>
    </row>
    <row r="21" spans="1:8" ht="15" customHeight="1">
      <c r="A21" s="354">
        <v>1</v>
      </c>
      <c r="B21" s="355"/>
      <c r="C21" s="357" t="s">
        <v>723</v>
      </c>
      <c r="D21" s="345"/>
      <c r="E21" s="358"/>
      <c r="F21" s="345"/>
      <c r="G21" s="346"/>
      <c r="H21" s="347"/>
    </row>
    <row r="22" spans="1:8" ht="15" customHeight="1">
      <c r="A22" s="354">
        <v>1</v>
      </c>
      <c r="B22" s="355"/>
      <c r="C22" s="357" t="s">
        <v>724</v>
      </c>
      <c r="D22" s="345"/>
      <c r="E22" s="358"/>
      <c r="F22" s="345"/>
      <c r="G22" s="346"/>
      <c r="H22" s="347"/>
    </row>
    <row r="23" spans="1:8" ht="15" customHeight="1">
      <c r="A23" s="354">
        <v>1</v>
      </c>
      <c r="B23" s="355"/>
      <c r="C23" s="357" t="s">
        <v>725</v>
      </c>
      <c r="D23" s="345"/>
      <c r="E23" s="358"/>
      <c r="F23" s="345"/>
      <c r="G23" s="346"/>
      <c r="H23" s="347"/>
    </row>
    <row r="24" spans="1:8" ht="15" customHeight="1">
      <c r="A24" s="354">
        <v>1</v>
      </c>
      <c r="B24" s="355"/>
      <c r="C24" s="357" t="s">
        <v>726</v>
      </c>
      <c r="D24" s="345"/>
      <c r="E24" s="358"/>
      <c r="F24" s="345"/>
      <c r="G24" s="346"/>
      <c r="H24" s="347"/>
    </row>
    <row r="25" spans="1:8" ht="55.2" customHeight="1">
      <c r="A25" s="354">
        <v>1</v>
      </c>
      <c r="B25" s="355"/>
      <c r="C25" s="359" t="s">
        <v>727</v>
      </c>
      <c r="D25" s="345"/>
      <c r="E25" s="358"/>
      <c r="F25" s="345"/>
      <c r="G25" s="346"/>
      <c r="H25" s="347"/>
    </row>
    <row r="26" spans="1:8" ht="15" customHeight="1">
      <c r="A26" s="354">
        <v>1</v>
      </c>
      <c r="B26" s="355"/>
      <c r="C26" s="357" t="s">
        <v>728</v>
      </c>
      <c r="D26" s="345"/>
      <c r="E26" s="358"/>
      <c r="F26" s="345"/>
      <c r="G26" s="346"/>
      <c r="H26" s="347"/>
    </row>
    <row r="27" spans="1:8" ht="15" customHeight="1">
      <c r="A27" s="354">
        <v>1</v>
      </c>
      <c r="B27" s="355"/>
      <c r="C27" s="357" t="s">
        <v>729</v>
      </c>
      <c r="D27" s="345"/>
      <c r="E27" s="358"/>
      <c r="F27" s="345"/>
      <c r="G27" s="346"/>
      <c r="H27" s="347"/>
    </row>
    <row r="28" spans="1:8" ht="15" customHeight="1">
      <c r="A28" s="354">
        <v>1</v>
      </c>
      <c r="B28" s="355"/>
      <c r="C28" s="357" t="s">
        <v>730</v>
      </c>
      <c r="D28" s="345"/>
      <c r="E28" s="358"/>
      <c r="F28" s="345"/>
      <c r="G28" s="346"/>
      <c r="H28" s="347"/>
    </row>
    <row r="29" spans="1:8" ht="15" customHeight="1">
      <c r="A29" s="354">
        <v>1</v>
      </c>
      <c r="B29" s="355"/>
      <c r="C29" s="357" t="s">
        <v>731</v>
      </c>
      <c r="D29" s="345"/>
      <c r="E29" s="358"/>
      <c r="F29" s="345"/>
      <c r="G29" s="346"/>
      <c r="H29" s="347"/>
    </row>
    <row r="30" spans="1:8" ht="15" customHeight="1">
      <c r="A30" s="354">
        <v>1</v>
      </c>
      <c r="B30" s="355"/>
      <c r="C30" s="357" t="s">
        <v>732</v>
      </c>
      <c r="D30" s="345"/>
      <c r="E30" s="358"/>
      <c r="F30" s="345"/>
      <c r="G30" s="346"/>
      <c r="H30" s="347"/>
    </row>
    <row r="31" spans="1:8" ht="15" customHeight="1">
      <c r="A31" s="354">
        <v>1</v>
      </c>
      <c r="B31" s="355"/>
      <c r="C31" s="357" t="s">
        <v>733</v>
      </c>
      <c r="D31" s="345"/>
      <c r="E31" s="358"/>
      <c r="F31" s="345"/>
      <c r="G31" s="346"/>
      <c r="H31" s="347"/>
    </row>
    <row r="32" spans="1:8" ht="15" customHeight="1">
      <c r="A32" s="354">
        <v>1</v>
      </c>
      <c r="B32" s="355"/>
      <c r="C32" s="357" t="s">
        <v>734</v>
      </c>
      <c r="D32" s="345"/>
      <c r="E32" s="358"/>
      <c r="F32" s="345"/>
      <c r="G32" s="346"/>
      <c r="H32" s="347"/>
    </row>
    <row r="33" spans="1:8" ht="15" customHeight="1">
      <c r="A33" s="354"/>
      <c r="B33" s="355"/>
      <c r="C33" s="357" t="s">
        <v>735</v>
      </c>
      <c r="D33" s="345"/>
      <c r="E33" s="358"/>
      <c r="F33" s="345"/>
      <c r="G33" s="346"/>
      <c r="H33" s="347"/>
    </row>
    <row r="34" spans="1:8" ht="15" customHeight="1">
      <c r="A34" s="354">
        <v>1</v>
      </c>
      <c r="B34" s="355"/>
      <c r="C34" s="359" t="s">
        <v>736</v>
      </c>
      <c r="D34" s="345"/>
      <c r="E34" s="358"/>
      <c r="F34" s="345"/>
      <c r="G34" s="346"/>
      <c r="H34" s="347"/>
    </row>
    <row r="35" spans="1:8" ht="30" customHeight="1">
      <c r="A35" s="354">
        <v>1</v>
      </c>
      <c r="B35" s="355"/>
      <c r="C35" s="359" t="s">
        <v>737</v>
      </c>
      <c r="D35" s="345"/>
      <c r="E35" s="358"/>
      <c r="F35" s="345"/>
      <c r="G35" s="346"/>
      <c r="H35" s="347"/>
    </row>
    <row r="36" spans="1:8" ht="15" customHeight="1">
      <c r="A36" s="354">
        <v>1</v>
      </c>
      <c r="B36" s="355"/>
      <c r="C36" s="357" t="s">
        <v>738</v>
      </c>
      <c r="D36" s="345"/>
      <c r="E36" s="358"/>
      <c r="F36" s="345"/>
      <c r="G36" s="346"/>
      <c r="H36" s="347"/>
    </row>
    <row r="37" spans="1:8" ht="15" customHeight="1">
      <c r="A37" s="354">
        <v>1</v>
      </c>
      <c r="B37" s="355"/>
      <c r="C37" s="357" t="s">
        <v>739</v>
      </c>
      <c r="D37" s="345"/>
      <c r="E37" s="358"/>
      <c r="F37" s="345"/>
      <c r="G37" s="346"/>
      <c r="H37" s="347"/>
    </row>
    <row r="38" spans="1:8" ht="15" customHeight="1">
      <c r="A38" s="354">
        <v>1</v>
      </c>
      <c r="B38" s="355"/>
      <c r="C38" s="357" t="s">
        <v>740</v>
      </c>
      <c r="D38" s="345"/>
      <c r="E38" s="358"/>
      <c r="F38" s="345"/>
      <c r="G38" s="346"/>
      <c r="H38" s="347"/>
    </row>
    <row r="39" spans="1:8" ht="15" customHeight="1">
      <c r="A39" s="354">
        <v>1</v>
      </c>
      <c r="B39" s="355"/>
      <c r="C39" s="357" t="s">
        <v>741</v>
      </c>
      <c r="D39" s="345"/>
      <c r="E39" s="358"/>
      <c r="F39" s="345"/>
      <c r="G39" s="346"/>
      <c r="H39" s="347"/>
    </row>
    <row r="40" spans="1:8" ht="15" customHeight="1">
      <c r="A40" s="354">
        <v>1</v>
      </c>
      <c r="B40" s="355"/>
      <c r="C40" s="357" t="s">
        <v>742</v>
      </c>
      <c r="D40" s="345"/>
      <c r="E40" s="358"/>
      <c r="F40" s="345"/>
      <c r="G40" s="346"/>
      <c r="H40" s="347"/>
    </row>
    <row r="41" spans="1:8" ht="45" customHeight="1">
      <c r="A41" s="354">
        <v>1</v>
      </c>
      <c r="B41" s="355"/>
      <c r="C41" s="359" t="s">
        <v>743</v>
      </c>
      <c r="D41" s="345"/>
      <c r="E41" s="358"/>
      <c r="F41" s="345"/>
      <c r="G41" s="346"/>
      <c r="H41" s="347"/>
    </row>
    <row r="42" spans="1:8" ht="15" customHeight="1">
      <c r="A42" s="354"/>
      <c r="B42" s="355"/>
      <c r="C42" s="359" t="s">
        <v>744</v>
      </c>
      <c r="D42" s="345"/>
      <c r="E42" s="358"/>
      <c r="F42" s="345"/>
      <c r="G42" s="346"/>
      <c r="H42" s="347"/>
    </row>
    <row r="43" spans="1:8" ht="15" customHeight="1">
      <c r="A43" s="354">
        <v>1</v>
      </c>
      <c r="B43" s="355"/>
      <c r="C43" s="357" t="s">
        <v>745</v>
      </c>
      <c r="D43" s="345"/>
      <c r="E43" s="358"/>
      <c r="F43" s="345"/>
      <c r="G43" s="346"/>
      <c r="H43" s="347"/>
    </row>
    <row r="44" spans="1:8" ht="15" customHeight="1">
      <c r="A44" s="354"/>
      <c r="B44" s="355"/>
      <c r="C44" s="360"/>
      <c r="D44" s="361"/>
      <c r="E44" s="361"/>
      <c r="F44" s="345"/>
      <c r="G44" s="346"/>
      <c r="H44" s="347"/>
    </row>
    <row r="45" spans="1:8" ht="16.5" customHeight="1">
      <c r="A45" s="354">
        <v>0</v>
      </c>
      <c r="B45" s="354"/>
      <c r="C45" s="339" t="s">
        <v>746</v>
      </c>
      <c r="D45" s="1392"/>
      <c r="E45" s="1392"/>
      <c r="F45" s="345"/>
      <c r="G45" s="346"/>
      <c r="H45" s="347"/>
    </row>
    <row r="46" spans="1:8" ht="28.5" customHeight="1">
      <c r="A46" s="362">
        <v>0</v>
      </c>
      <c r="B46" s="339" t="s">
        <v>701</v>
      </c>
      <c r="C46" s="363" t="s">
        <v>712</v>
      </c>
      <c r="D46" s="364"/>
      <c r="E46" s="364" t="s">
        <v>703</v>
      </c>
      <c r="F46" s="345"/>
      <c r="G46" s="346"/>
      <c r="H46" s="347"/>
    </row>
    <row r="47" spans="1:8" ht="15" customHeight="1">
      <c r="A47" s="365">
        <v>0</v>
      </c>
      <c r="B47" s="366">
        <v>704048</v>
      </c>
      <c r="C47" s="349" t="s">
        <v>747</v>
      </c>
      <c r="D47" s="343">
        <v>227</v>
      </c>
      <c r="E47" s="343">
        <f t="shared" ref="E47:E62" si="0">A47*D47</f>
        <v>0</v>
      </c>
      <c r="F47" s="345"/>
      <c r="G47" s="346"/>
      <c r="H47" s="347"/>
    </row>
    <row r="48" spans="1:8" ht="15" customHeight="1">
      <c r="A48" s="336">
        <v>0</v>
      </c>
      <c r="B48" s="367">
        <v>702472</v>
      </c>
      <c r="C48" s="349" t="s">
        <v>748</v>
      </c>
      <c r="D48" s="343">
        <v>119</v>
      </c>
      <c r="E48" s="343">
        <f t="shared" si="0"/>
        <v>0</v>
      </c>
      <c r="F48" s="345"/>
      <c r="G48" s="346"/>
      <c r="H48" s="347"/>
    </row>
    <row r="49" spans="1:8" ht="15" customHeight="1">
      <c r="A49" s="336">
        <v>0</v>
      </c>
      <c r="B49" s="368">
        <v>1131223</v>
      </c>
      <c r="C49" s="349" t="s">
        <v>749</v>
      </c>
      <c r="D49" s="343">
        <v>902</v>
      </c>
      <c r="E49" s="343">
        <f t="shared" si="0"/>
        <v>0</v>
      </c>
      <c r="F49" s="345"/>
      <c r="G49" s="346"/>
      <c r="H49" s="347"/>
    </row>
    <row r="50" spans="1:8" ht="15" customHeight="1">
      <c r="A50" s="336">
        <v>0</v>
      </c>
      <c r="B50" s="368">
        <v>1131222</v>
      </c>
      <c r="C50" s="349" t="s">
        <v>750</v>
      </c>
      <c r="D50" s="343">
        <v>902</v>
      </c>
      <c r="E50" s="343">
        <f t="shared" si="0"/>
        <v>0</v>
      </c>
      <c r="F50" s="345"/>
      <c r="G50" s="346"/>
      <c r="H50" s="347"/>
    </row>
    <row r="51" spans="1:8" ht="39.9" customHeight="1">
      <c r="A51" s="336">
        <v>0</v>
      </c>
      <c r="B51" s="368">
        <v>1132709</v>
      </c>
      <c r="C51" s="342" t="s">
        <v>751</v>
      </c>
      <c r="D51" s="343">
        <v>1510</v>
      </c>
      <c r="E51" s="343">
        <f t="shared" si="0"/>
        <v>0</v>
      </c>
      <c r="F51" s="345"/>
      <c r="G51" s="346"/>
      <c r="H51" s="347"/>
    </row>
    <row r="52" spans="1:8" ht="15" customHeight="1">
      <c r="A52" s="336">
        <v>0</v>
      </c>
      <c r="B52" s="368">
        <v>1131286</v>
      </c>
      <c r="C52" s="369" t="s">
        <v>752</v>
      </c>
      <c r="D52" s="343">
        <v>505</v>
      </c>
      <c r="E52" s="343">
        <f t="shared" si="0"/>
        <v>0</v>
      </c>
      <c r="F52" s="345"/>
      <c r="G52" s="346"/>
      <c r="H52" s="347"/>
    </row>
    <row r="53" spans="1:8" ht="15" customHeight="1">
      <c r="A53" s="336">
        <v>0</v>
      </c>
      <c r="B53" s="368">
        <v>1130055</v>
      </c>
      <c r="C53" s="349" t="s">
        <v>753</v>
      </c>
      <c r="D53" s="343">
        <v>1562</v>
      </c>
      <c r="E53" s="343">
        <f t="shared" si="0"/>
        <v>0</v>
      </c>
      <c r="F53" s="345"/>
      <c r="G53" s="346"/>
      <c r="H53" s="347"/>
    </row>
    <row r="54" spans="1:8" ht="15" customHeight="1">
      <c r="A54" s="336">
        <v>0</v>
      </c>
      <c r="B54" s="368">
        <v>1061886</v>
      </c>
      <c r="C54" s="349" t="s">
        <v>754</v>
      </c>
      <c r="D54" s="343">
        <v>242</v>
      </c>
      <c r="E54" s="343">
        <f t="shared" si="0"/>
        <v>0</v>
      </c>
      <c r="F54" s="345"/>
      <c r="G54" s="346"/>
      <c r="H54" s="347"/>
    </row>
    <row r="55" spans="1:8" ht="15" customHeight="1">
      <c r="A55" s="336">
        <v>0</v>
      </c>
      <c r="B55" s="368">
        <v>1133498</v>
      </c>
      <c r="C55" s="349" t="s">
        <v>755</v>
      </c>
      <c r="D55" s="343">
        <v>216</v>
      </c>
      <c r="E55" s="343">
        <f t="shared" si="0"/>
        <v>0</v>
      </c>
      <c r="F55" s="345"/>
      <c r="G55" s="346"/>
      <c r="H55" s="347"/>
    </row>
    <row r="56" spans="1:8" ht="15" customHeight="1">
      <c r="A56" s="336">
        <v>0</v>
      </c>
      <c r="B56" s="368">
        <v>1130042</v>
      </c>
      <c r="C56" s="349" t="s">
        <v>756</v>
      </c>
      <c r="D56" s="343">
        <v>593</v>
      </c>
      <c r="E56" s="343">
        <f t="shared" si="0"/>
        <v>0</v>
      </c>
      <c r="F56" s="345"/>
      <c r="G56" s="346"/>
      <c r="H56" s="347"/>
    </row>
    <row r="57" spans="1:8" ht="15" customHeight="1">
      <c r="A57" s="336">
        <v>0</v>
      </c>
      <c r="B57" s="368">
        <v>1130061</v>
      </c>
      <c r="C57" s="349" t="s">
        <v>757</v>
      </c>
      <c r="D57" s="343">
        <v>619</v>
      </c>
      <c r="E57" s="343">
        <f t="shared" si="0"/>
        <v>0</v>
      </c>
      <c r="F57" s="345"/>
      <c r="G57" s="346"/>
      <c r="H57" s="347"/>
    </row>
    <row r="58" spans="1:8" ht="15" customHeight="1">
      <c r="A58" s="336">
        <v>0</v>
      </c>
      <c r="B58" s="368">
        <v>1130062</v>
      </c>
      <c r="C58" s="349" t="s">
        <v>758</v>
      </c>
      <c r="D58" s="343">
        <v>1103</v>
      </c>
      <c r="E58" s="343">
        <f t="shared" si="0"/>
        <v>0</v>
      </c>
      <c r="F58" s="345"/>
      <c r="G58" s="346"/>
      <c r="H58" s="347"/>
    </row>
    <row r="59" spans="1:8" ht="15" customHeight="1">
      <c r="A59" s="336">
        <v>0</v>
      </c>
      <c r="B59" s="370">
        <v>1130065</v>
      </c>
      <c r="C59" s="349" t="s">
        <v>759</v>
      </c>
      <c r="D59" s="343">
        <v>5680</v>
      </c>
      <c r="E59" s="343">
        <f t="shared" si="0"/>
        <v>0</v>
      </c>
      <c r="F59" s="345"/>
      <c r="G59" s="346"/>
      <c r="H59" s="347"/>
    </row>
    <row r="60" spans="1:8" ht="15" customHeight="1">
      <c r="A60" s="336">
        <v>0</v>
      </c>
      <c r="B60" s="368">
        <v>1132891</v>
      </c>
      <c r="C60" s="349" t="s">
        <v>760</v>
      </c>
      <c r="D60" s="343">
        <v>1392</v>
      </c>
      <c r="E60" s="343">
        <f t="shared" si="0"/>
        <v>0</v>
      </c>
      <c r="F60" s="345"/>
      <c r="G60" s="346"/>
      <c r="H60" s="347"/>
    </row>
    <row r="61" spans="1:8" ht="15" customHeight="1">
      <c r="A61" s="336">
        <v>0</v>
      </c>
      <c r="B61" s="368">
        <v>1130056</v>
      </c>
      <c r="C61" s="349" t="s">
        <v>296</v>
      </c>
      <c r="D61" s="343">
        <v>10448</v>
      </c>
      <c r="E61" s="343">
        <f t="shared" si="0"/>
        <v>0</v>
      </c>
      <c r="F61" s="345"/>
      <c r="G61" s="346"/>
      <c r="H61" s="347"/>
    </row>
    <row r="62" spans="1:8" ht="15" customHeight="1">
      <c r="A62" s="336">
        <v>0</v>
      </c>
      <c r="B62" s="370">
        <v>1134082</v>
      </c>
      <c r="C62" s="349" t="s">
        <v>761</v>
      </c>
      <c r="D62" s="343">
        <v>27649</v>
      </c>
      <c r="E62" s="343">
        <f t="shared" si="0"/>
        <v>0</v>
      </c>
      <c r="F62" s="345"/>
      <c r="G62" s="346"/>
      <c r="H62" s="347"/>
    </row>
    <row r="63" spans="1:8" ht="15" customHeight="1">
      <c r="A63" s="336">
        <v>0</v>
      </c>
      <c r="B63" s="370" t="s">
        <v>206</v>
      </c>
      <c r="C63" s="349" t="s">
        <v>762</v>
      </c>
      <c r="D63" s="343" t="s">
        <v>204</v>
      </c>
      <c r="E63" s="343">
        <v>0</v>
      </c>
      <c r="F63" s="345"/>
      <c r="G63" s="346"/>
      <c r="H63" s="347"/>
    </row>
    <row r="64" spans="1:8" ht="15" customHeight="1">
      <c r="A64" s="336">
        <v>0</v>
      </c>
      <c r="B64" s="368">
        <v>4811018</v>
      </c>
      <c r="C64" s="349" t="s">
        <v>594</v>
      </c>
      <c r="D64" s="343">
        <v>619</v>
      </c>
      <c r="E64" s="343">
        <f>A64*D64</f>
        <v>0</v>
      </c>
      <c r="F64" s="345"/>
      <c r="G64" s="346"/>
      <c r="H64" s="347"/>
    </row>
    <row r="65" spans="1:8" ht="15" customHeight="1">
      <c r="A65" s="336">
        <v>0</v>
      </c>
      <c r="B65" s="368">
        <v>4811023</v>
      </c>
      <c r="C65" s="349" t="s">
        <v>595</v>
      </c>
      <c r="D65" s="343">
        <v>665</v>
      </c>
      <c r="E65" s="343">
        <f>A65*D65</f>
        <v>0</v>
      </c>
      <c r="F65" s="345"/>
      <c r="G65" s="346"/>
      <c r="H65" s="347"/>
    </row>
    <row r="66" spans="1:8" ht="15" customHeight="1">
      <c r="A66" s="336">
        <v>0</v>
      </c>
      <c r="B66" s="368">
        <v>4811037</v>
      </c>
      <c r="C66" s="349" t="s">
        <v>763</v>
      </c>
      <c r="D66" s="343">
        <v>665</v>
      </c>
      <c r="E66" s="343">
        <f>A66*D66</f>
        <v>0</v>
      </c>
      <c r="F66" s="345"/>
      <c r="G66" s="346"/>
      <c r="H66" s="347"/>
    </row>
    <row r="67" spans="1:8" ht="15" customHeight="1">
      <c r="A67" s="336">
        <v>0</v>
      </c>
      <c r="B67" s="368">
        <v>4813020</v>
      </c>
      <c r="C67" s="349" t="s">
        <v>764</v>
      </c>
      <c r="D67" s="343">
        <v>619</v>
      </c>
      <c r="E67" s="343">
        <f>A67*D67</f>
        <v>0</v>
      </c>
      <c r="F67" s="345"/>
      <c r="G67" s="346"/>
      <c r="H67" s="347"/>
    </row>
    <row r="68" spans="1:8" ht="15" customHeight="1">
      <c r="A68" s="336">
        <v>0</v>
      </c>
      <c r="B68" s="370" t="s">
        <v>206</v>
      </c>
      <c r="C68" s="349" t="s">
        <v>765</v>
      </c>
      <c r="D68" s="343" t="s">
        <v>204</v>
      </c>
      <c r="E68" s="343">
        <v>0</v>
      </c>
      <c r="F68" s="345"/>
      <c r="G68" s="346"/>
      <c r="H68" s="347"/>
    </row>
    <row r="69" spans="1:8" ht="15" customHeight="1">
      <c r="A69" s="336">
        <v>0</v>
      </c>
      <c r="B69" s="370" t="s">
        <v>206</v>
      </c>
      <c r="C69" s="349" t="s">
        <v>205</v>
      </c>
      <c r="D69" s="343" t="s">
        <v>204</v>
      </c>
      <c r="E69" s="343">
        <v>0</v>
      </c>
      <c r="F69" s="345"/>
      <c r="G69" s="346"/>
      <c r="H69" s="347"/>
    </row>
    <row r="70" spans="1:8" ht="15" customHeight="1">
      <c r="A70" s="336">
        <v>0</v>
      </c>
      <c r="B70" s="368">
        <v>1130779</v>
      </c>
      <c r="C70" s="349" t="s">
        <v>571</v>
      </c>
      <c r="D70" s="343">
        <v>206</v>
      </c>
      <c r="E70" s="343">
        <f t="shared" ref="E70:E93" si="1">A70*D70</f>
        <v>0</v>
      </c>
      <c r="F70" s="345"/>
      <c r="G70" s="346"/>
      <c r="H70" s="347"/>
    </row>
    <row r="71" spans="1:8" ht="15" customHeight="1">
      <c r="A71" s="336">
        <v>0</v>
      </c>
      <c r="B71" s="368">
        <v>5007219</v>
      </c>
      <c r="C71" s="349" t="s">
        <v>766</v>
      </c>
      <c r="D71" s="343">
        <v>345</v>
      </c>
      <c r="E71" s="343">
        <f t="shared" si="1"/>
        <v>0</v>
      </c>
      <c r="F71" s="345"/>
      <c r="G71" s="346"/>
      <c r="H71" s="347"/>
    </row>
    <row r="72" spans="1:8" ht="15" customHeight="1">
      <c r="A72" s="336">
        <v>0</v>
      </c>
      <c r="B72" s="368">
        <v>9306848</v>
      </c>
      <c r="C72" s="349" t="s">
        <v>767</v>
      </c>
      <c r="D72" s="343">
        <v>124</v>
      </c>
      <c r="E72" s="343">
        <f t="shared" si="1"/>
        <v>0</v>
      </c>
      <c r="F72" s="345"/>
      <c r="G72" s="346"/>
      <c r="H72" s="347"/>
    </row>
    <row r="73" spans="1:8" ht="15" customHeight="1">
      <c r="A73" s="336">
        <v>0</v>
      </c>
      <c r="B73" s="368">
        <v>1095548</v>
      </c>
      <c r="C73" s="349" t="s">
        <v>236</v>
      </c>
      <c r="D73" s="343">
        <v>789</v>
      </c>
      <c r="E73" s="343">
        <f t="shared" si="1"/>
        <v>0</v>
      </c>
      <c r="F73" s="345"/>
      <c r="G73" s="346"/>
      <c r="H73" s="347"/>
    </row>
    <row r="74" spans="1:8" ht="15" customHeight="1">
      <c r="A74" s="336">
        <v>0</v>
      </c>
      <c r="B74" s="368">
        <v>1120793</v>
      </c>
      <c r="C74" s="349" t="s">
        <v>768</v>
      </c>
      <c r="D74" s="343">
        <v>665</v>
      </c>
      <c r="E74" s="343">
        <f t="shared" si="1"/>
        <v>0</v>
      </c>
      <c r="F74" s="345"/>
      <c r="G74" s="346"/>
      <c r="H74" s="347"/>
    </row>
    <row r="75" spans="1:8" ht="15" customHeight="1">
      <c r="A75" s="336">
        <v>0</v>
      </c>
      <c r="B75" s="368">
        <v>6063004</v>
      </c>
      <c r="C75" s="349" t="s">
        <v>769</v>
      </c>
      <c r="D75" s="343">
        <v>57</v>
      </c>
      <c r="E75" s="343">
        <f t="shared" si="1"/>
        <v>0</v>
      </c>
      <c r="F75" s="345"/>
      <c r="G75" s="346"/>
      <c r="H75" s="347"/>
    </row>
    <row r="76" spans="1:8" ht="15" customHeight="1">
      <c r="A76" s="336">
        <v>0</v>
      </c>
      <c r="B76" s="368">
        <v>1131235</v>
      </c>
      <c r="C76" s="342" t="s">
        <v>770</v>
      </c>
      <c r="D76" s="343">
        <v>1474</v>
      </c>
      <c r="E76" s="343">
        <f t="shared" si="1"/>
        <v>0</v>
      </c>
      <c r="F76" s="345"/>
      <c r="G76" s="346"/>
      <c r="H76" s="347"/>
    </row>
    <row r="77" spans="1:8" ht="15" customHeight="1">
      <c r="A77" s="336">
        <v>0</v>
      </c>
      <c r="B77" s="368">
        <v>1131236</v>
      </c>
      <c r="C77" s="342" t="s">
        <v>771</v>
      </c>
      <c r="D77" s="343">
        <v>1495</v>
      </c>
      <c r="E77" s="343">
        <f t="shared" si="1"/>
        <v>0</v>
      </c>
      <c r="F77" s="345"/>
      <c r="G77" s="346"/>
      <c r="H77" s="347"/>
    </row>
    <row r="78" spans="1:8" ht="15" customHeight="1">
      <c r="A78" s="336">
        <v>0</v>
      </c>
      <c r="B78" s="368">
        <v>1036150</v>
      </c>
      <c r="C78" s="349" t="s">
        <v>772</v>
      </c>
      <c r="D78" s="343">
        <v>149</v>
      </c>
      <c r="E78" s="343">
        <f t="shared" si="1"/>
        <v>0</v>
      </c>
      <c r="F78" s="345"/>
      <c r="G78" s="346"/>
      <c r="H78" s="347"/>
    </row>
    <row r="79" spans="1:8" ht="15" customHeight="1">
      <c r="A79" s="336">
        <v>0</v>
      </c>
      <c r="B79" s="368">
        <v>1130043</v>
      </c>
      <c r="C79" s="349" t="s">
        <v>773</v>
      </c>
      <c r="D79" s="343">
        <v>1067</v>
      </c>
      <c r="E79" s="343">
        <f t="shared" si="1"/>
        <v>0</v>
      </c>
      <c r="F79" s="345"/>
      <c r="G79" s="346"/>
      <c r="H79" s="347"/>
    </row>
    <row r="80" spans="1:8" ht="15" customHeight="1">
      <c r="A80" s="336">
        <v>0</v>
      </c>
      <c r="B80" s="368">
        <v>1130044</v>
      </c>
      <c r="C80" s="349" t="s">
        <v>774</v>
      </c>
      <c r="D80" s="343">
        <v>912</v>
      </c>
      <c r="E80" s="343">
        <f t="shared" si="1"/>
        <v>0</v>
      </c>
      <c r="F80" s="345"/>
      <c r="G80" s="346"/>
      <c r="H80" s="347"/>
    </row>
    <row r="81" spans="1:8" ht="15" customHeight="1">
      <c r="A81" s="336">
        <v>0</v>
      </c>
      <c r="B81" s="368">
        <v>1032484</v>
      </c>
      <c r="C81" s="349" t="s">
        <v>775</v>
      </c>
      <c r="D81" s="343">
        <v>278</v>
      </c>
      <c r="E81" s="343">
        <f t="shared" si="1"/>
        <v>0</v>
      </c>
      <c r="F81" s="345"/>
      <c r="G81" s="346"/>
      <c r="H81" s="347"/>
    </row>
    <row r="82" spans="1:8" ht="15" customHeight="1">
      <c r="A82" s="336">
        <v>0</v>
      </c>
      <c r="B82" s="368">
        <v>1040094</v>
      </c>
      <c r="C82" s="349" t="s">
        <v>776</v>
      </c>
      <c r="D82" s="343">
        <v>691</v>
      </c>
      <c r="E82" s="343">
        <f t="shared" si="1"/>
        <v>0</v>
      </c>
      <c r="F82" s="345"/>
      <c r="G82" s="346"/>
      <c r="H82" s="347"/>
    </row>
    <row r="83" spans="1:8" ht="15" customHeight="1">
      <c r="A83" s="336">
        <v>0</v>
      </c>
      <c r="B83" s="368">
        <v>1130776</v>
      </c>
      <c r="C83" s="349" t="s">
        <v>777</v>
      </c>
      <c r="D83" s="343">
        <v>1376</v>
      </c>
      <c r="E83" s="343">
        <f t="shared" si="1"/>
        <v>0</v>
      </c>
      <c r="F83" s="345"/>
      <c r="G83" s="346"/>
      <c r="H83" s="347"/>
    </row>
    <row r="84" spans="1:8" ht="15" customHeight="1">
      <c r="A84" s="336">
        <v>0</v>
      </c>
      <c r="B84" s="368">
        <v>1132945</v>
      </c>
      <c r="C84" s="349" t="s">
        <v>778</v>
      </c>
      <c r="D84" s="343">
        <v>4521</v>
      </c>
      <c r="E84" s="343">
        <f t="shared" si="1"/>
        <v>0</v>
      </c>
      <c r="F84" s="345"/>
      <c r="G84" s="346"/>
      <c r="H84" s="347"/>
    </row>
    <row r="85" spans="1:8" ht="15" customHeight="1">
      <c r="A85" s="336">
        <v>0</v>
      </c>
      <c r="B85" s="368">
        <v>1133131</v>
      </c>
      <c r="C85" s="349" t="s">
        <v>779</v>
      </c>
      <c r="D85" s="343">
        <v>4541</v>
      </c>
      <c r="E85" s="343">
        <f t="shared" si="1"/>
        <v>0</v>
      </c>
      <c r="F85" s="345"/>
      <c r="G85" s="346"/>
      <c r="H85" s="347"/>
    </row>
    <row r="86" spans="1:8" ht="15" customHeight="1">
      <c r="A86" s="336">
        <v>0</v>
      </c>
      <c r="B86" s="368">
        <v>1134935</v>
      </c>
      <c r="C86" s="349" t="s">
        <v>780</v>
      </c>
      <c r="D86" s="343">
        <v>6438</v>
      </c>
      <c r="E86" s="343">
        <f t="shared" si="1"/>
        <v>0</v>
      </c>
      <c r="F86" s="345"/>
      <c r="G86" s="346"/>
      <c r="H86" s="347"/>
    </row>
    <row r="87" spans="1:8" ht="15" customHeight="1">
      <c r="A87" s="336">
        <v>0</v>
      </c>
      <c r="B87" s="368">
        <v>1132957</v>
      </c>
      <c r="C87" s="349" t="s">
        <v>781</v>
      </c>
      <c r="D87" s="343">
        <v>1124</v>
      </c>
      <c r="E87" s="343">
        <f t="shared" si="1"/>
        <v>0</v>
      </c>
      <c r="F87" s="345"/>
      <c r="G87" s="346"/>
      <c r="H87" s="347"/>
    </row>
    <row r="88" spans="1:8" ht="15" customHeight="1">
      <c r="A88" s="336">
        <v>0</v>
      </c>
      <c r="B88" s="368">
        <v>1134452</v>
      </c>
      <c r="C88" s="349" t="s">
        <v>782</v>
      </c>
      <c r="D88" s="343">
        <v>1103</v>
      </c>
      <c r="E88" s="343">
        <f t="shared" si="1"/>
        <v>0</v>
      </c>
      <c r="F88" s="345"/>
      <c r="G88" s="346"/>
      <c r="H88" s="347"/>
    </row>
    <row r="89" spans="1:8" ht="15" customHeight="1">
      <c r="A89" s="336">
        <v>0</v>
      </c>
      <c r="B89" s="370">
        <v>1133671</v>
      </c>
      <c r="C89" s="349" t="s">
        <v>783</v>
      </c>
      <c r="D89" s="343">
        <v>6273</v>
      </c>
      <c r="E89" s="343">
        <f t="shared" si="1"/>
        <v>0</v>
      </c>
      <c r="F89" s="345"/>
      <c r="G89" s="346"/>
      <c r="H89" s="347"/>
    </row>
    <row r="90" spans="1:8" ht="15" customHeight="1">
      <c r="A90" s="336">
        <v>0</v>
      </c>
      <c r="B90" s="370">
        <v>1133674</v>
      </c>
      <c r="C90" s="349" t="s">
        <v>784</v>
      </c>
      <c r="D90" s="343">
        <v>871</v>
      </c>
      <c r="E90" s="343">
        <f t="shared" si="1"/>
        <v>0</v>
      </c>
      <c r="F90" s="345"/>
      <c r="G90" s="346"/>
      <c r="H90" s="347"/>
    </row>
    <row r="91" spans="1:8" ht="15" customHeight="1">
      <c r="A91" s="336">
        <v>0</v>
      </c>
      <c r="B91" s="370">
        <v>1133675</v>
      </c>
      <c r="C91" s="349" t="s">
        <v>785</v>
      </c>
      <c r="D91" s="343">
        <v>1227</v>
      </c>
      <c r="E91" s="343">
        <f t="shared" si="1"/>
        <v>0</v>
      </c>
      <c r="F91" s="345"/>
      <c r="G91" s="346"/>
      <c r="H91" s="347"/>
    </row>
    <row r="92" spans="1:8" ht="15" customHeight="1">
      <c r="A92" s="336">
        <v>0</v>
      </c>
      <c r="B92" s="370">
        <v>1133700</v>
      </c>
      <c r="C92" s="349" t="s">
        <v>786</v>
      </c>
      <c r="D92" s="343">
        <v>5459</v>
      </c>
      <c r="E92" s="343">
        <f t="shared" si="1"/>
        <v>0</v>
      </c>
      <c r="F92" s="345"/>
      <c r="G92" s="346"/>
      <c r="H92" s="347"/>
    </row>
    <row r="93" spans="1:8" ht="15" customHeight="1">
      <c r="A93" s="336">
        <v>0</v>
      </c>
      <c r="B93" s="368">
        <v>1134112</v>
      </c>
      <c r="C93" s="349" t="s">
        <v>787</v>
      </c>
      <c r="D93" s="343">
        <v>526</v>
      </c>
      <c r="E93" s="343">
        <f t="shared" si="1"/>
        <v>0</v>
      </c>
      <c r="F93" s="345"/>
      <c r="G93" s="346"/>
      <c r="H93" s="347"/>
    </row>
    <row r="94" spans="1:8" ht="15" customHeight="1">
      <c r="A94" s="336"/>
      <c r="B94" s="371"/>
      <c r="C94" s="349"/>
      <c r="D94" s="372"/>
      <c r="E94" s="373"/>
      <c r="F94" s="345"/>
      <c r="G94" s="346"/>
      <c r="H94" s="347"/>
    </row>
    <row r="95" spans="1:8" ht="31.5" customHeight="1">
      <c r="A95" s="336">
        <v>0</v>
      </c>
      <c r="B95" s="337" t="s">
        <v>701</v>
      </c>
      <c r="C95" s="338" t="s">
        <v>788</v>
      </c>
      <c r="D95" s="364"/>
      <c r="E95" s="364" t="s">
        <v>703</v>
      </c>
      <c r="F95" s="345"/>
      <c r="G95" s="346"/>
      <c r="H95" s="347"/>
    </row>
    <row r="96" spans="1:8" ht="15" customHeight="1">
      <c r="A96" s="336">
        <v>0</v>
      </c>
      <c r="B96" s="368">
        <v>1130049</v>
      </c>
      <c r="C96" s="349" t="s">
        <v>789</v>
      </c>
      <c r="D96" s="343">
        <v>3289</v>
      </c>
      <c r="E96" s="343">
        <f t="shared" ref="E96:E107" si="2">A96*D96</f>
        <v>0</v>
      </c>
      <c r="F96" s="345"/>
      <c r="G96" s="346"/>
      <c r="H96" s="347"/>
    </row>
    <row r="97" spans="1:8" ht="15" customHeight="1">
      <c r="A97" s="336">
        <v>0</v>
      </c>
      <c r="B97" s="368">
        <v>1130773</v>
      </c>
      <c r="C97" s="349" t="s">
        <v>790</v>
      </c>
      <c r="D97" s="343">
        <v>2258</v>
      </c>
      <c r="E97" s="343">
        <f t="shared" si="2"/>
        <v>0</v>
      </c>
      <c r="F97" s="345"/>
      <c r="G97" s="346"/>
      <c r="H97" s="347"/>
    </row>
    <row r="98" spans="1:8" ht="15" customHeight="1">
      <c r="A98" s="336">
        <v>0</v>
      </c>
      <c r="B98" s="368">
        <v>1130774</v>
      </c>
      <c r="C98" s="349" t="s">
        <v>791</v>
      </c>
      <c r="D98" s="343">
        <v>773</v>
      </c>
      <c r="E98" s="343">
        <f t="shared" si="2"/>
        <v>0</v>
      </c>
      <c r="F98" s="345"/>
      <c r="G98" s="346"/>
      <c r="H98" s="347"/>
    </row>
    <row r="99" spans="1:8" ht="15" customHeight="1">
      <c r="A99" s="336">
        <v>0</v>
      </c>
      <c r="B99" s="368">
        <v>1133170</v>
      </c>
      <c r="C99" s="349" t="s">
        <v>792</v>
      </c>
      <c r="D99" s="343">
        <v>1835</v>
      </c>
      <c r="E99" s="343">
        <f t="shared" si="2"/>
        <v>0</v>
      </c>
      <c r="F99" s="345"/>
      <c r="G99" s="346"/>
      <c r="H99" s="347"/>
    </row>
    <row r="100" spans="1:8" ht="15" customHeight="1">
      <c r="A100" s="336">
        <v>0</v>
      </c>
      <c r="B100" s="368">
        <v>1133172</v>
      </c>
      <c r="C100" s="349" t="s">
        <v>793</v>
      </c>
      <c r="D100" s="343">
        <v>2634</v>
      </c>
      <c r="E100" s="343">
        <f t="shared" si="2"/>
        <v>0</v>
      </c>
      <c r="F100" s="345"/>
      <c r="G100" s="346"/>
      <c r="H100" s="347"/>
    </row>
    <row r="101" spans="1:8" ht="15" customHeight="1">
      <c r="A101" s="336">
        <v>0</v>
      </c>
      <c r="B101" s="368">
        <v>1070639</v>
      </c>
      <c r="C101" s="349" t="s">
        <v>794</v>
      </c>
      <c r="D101" s="343">
        <v>835</v>
      </c>
      <c r="E101" s="343">
        <f t="shared" si="2"/>
        <v>0</v>
      </c>
      <c r="F101" s="345"/>
      <c r="G101" s="346"/>
      <c r="H101" s="347"/>
    </row>
    <row r="102" spans="1:8" ht="15" customHeight="1">
      <c r="A102" s="336">
        <v>0</v>
      </c>
      <c r="B102" s="368">
        <v>1130046</v>
      </c>
      <c r="C102" s="349" t="s">
        <v>795</v>
      </c>
      <c r="D102" s="343">
        <v>763</v>
      </c>
      <c r="E102" s="343">
        <f t="shared" si="2"/>
        <v>0</v>
      </c>
      <c r="F102" s="345"/>
      <c r="G102" s="346"/>
      <c r="H102" s="347"/>
    </row>
    <row r="103" spans="1:8" ht="15" customHeight="1">
      <c r="A103" s="336">
        <v>0</v>
      </c>
      <c r="B103" s="368">
        <v>1133077</v>
      </c>
      <c r="C103" s="349" t="s">
        <v>796</v>
      </c>
      <c r="D103" s="343">
        <v>768</v>
      </c>
      <c r="E103" s="343">
        <f t="shared" si="2"/>
        <v>0</v>
      </c>
      <c r="F103" s="345"/>
      <c r="G103" s="346"/>
      <c r="H103" s="347"/>
    </row>
    <row r="104" spans="1:8" ht="15" customHeight="1">
      <c r="A104" s="336">
        <v>0</v>
      </c>
      <c r="B104" s="368">
        <v>1133078</v>
      </c>
      <c r="C104" s="349" t="s">
        <v>797</v>
      </c>
      <c r="D104" s="343">
        <v>1397</v>
      </c>
      <c r="E104" s="343">
        <f t="shared" si="2"/>
        <v>0</v>
      </c>
      <c r="F104" s="345"/>
      <c r="G104" s="346"/>
      <c r="H104" s="347"/>
    </row>
    <row r="105" spans="1:8" ht="15" customHeight="1">
      <c r="A105" s="336">
        <v>0</v>
      </c>
      <c r="B105" s="368">
        <v>1133171</v>
      </c>
      <c r="C105" s="349" t="s">
        <v>798</v>
      </c>
      <c r="D105" s="343">
        <v>1624</v>
      </c>
      <c r="E105" s="343">
        <f t="shared" si="2"/>
        <v>0</v>
      </c>
      <c r="F105" s="345"/>
      <c r="G105" s="346"/>
      <c r="H105" s="347"/>
    </row>
    <row r="106" spans="1:8" ht="15" customHeight="1">
      <c r="A106" s="336">
        <v>0</v>
      </c>
      <c r="B106" s="368">
        <v>1133173</v>
      </c>
      <c r="C106" s="349" t="s">
        <v>799</v>
      </c>
      <c r="D106" s="343">
        <v>2263</v>
      </c>
      <c r="E106" s="343">
        <f t="shared" si="2"/>
        <v>0</v>
      </c>
      <c r="F106" s="345"/>
      <c r="G106" s="346"/>
      <c r="H106" s="347"/>
    </row>
    <row r="107" spans="1:8" ht="15" customHeight="1">
      <c r="A107" s="336">
        <v>0</v>
      </c>
      <c r="B107" s="368">
        <v>1132252</v>
      </c>
      <c r="C107" s="349" t="s">
        <v>800</v>
      </c>
      <c r="D107" s="343">
        <v>1031</v>
      </c>
      <c r="E107" s="343">
        <f t="shared" si="2"/>
        <v>0</v>
      </c>
      <c r="F107" s="345"/>
      <c r="G107" s="346"/>
      <c r="H107" s="347"/>
    </row>
    <row r="108" spans="1:8" ht="15" customHeight="1">
      <c r="A108" s="336">
        <v>0</v>
      </c>
      <c r="B108" s="374"/>
      <c r="C108" s="375"/>
      <c r="D108" s="1393"/>
      <c r="E108" s="1393"/>
      <c r="F108" s="345"/>
      <c r="G108" s="346"/>
      <c r="H108" s="347"/>
    </row>
    <row r="109" spans="1:8" ht="26.25" customHeight="1">
      <c r="A109" s="336">
        <v>0</v>
      </c>
      <c r="B109" s="337" t="s">
        <v>701</v>
      </c>
      <c r="C109" s="376" t="s">
        <v>801</v>
      </c>
      <c r="D109" s="364"/>
      <c r="E109" s="364" t="s">
        <v>703</v>
      </c>
      <c r="F109" s="345"/>
      <c r="G109" s="346"/>
      <c r="H109" s="347"/>
    </row>
    <row r="110" spans="1:8" ht="15" customHeight="1">
      <c r="A110" s="336">
        <v>0</v>
      </c>
      <c r="B110" s="368">
        <v>704005</v>
      </c>
      <c r="C110" s="349" t="s">
        <v>802</v>
      </c>
      <c r="D110" s="343">
        <v>474</v>
      </c>
      <c r="E110" s="343">
        <f t="shared" ref="E110:E133" si="3">A110*D110</f>
        <v>0</v>
      </c>
      <c r="F110" s="345"/>
      <c r="G110" s="346"/>
      <c r="H110" s="347"/>
    </row>
    <row r="111" spans="1:8" ht="15" customHeight="1">
      <c r="A111" s="336">
        <v>0</v>
      </c>
      <c r="B111" s="368">
        <v>704006</v>
      </c>
      <c r="C111" s="349" t="s">
        <v>803</v>
      </c>
      <c r="D111" s="343">
        <v>62</v>
      </c>
      <c r="E111" s="343">
        <f t="shared" si="3"/>
        <v>0</v>
      </c>
      <c r="F111" s="345"/>
      <c r="G111" s="346"/>
      <c r="H111" s="347"/>
    </row>
    <row r="112" spans="1:8" ht="15" customHeight="1">
      <c r="A112" s="336">
        <v>0</v>
      </c>
      <c r="B112" s="368">
        <v>704007</v>
      </c>
      <c r="C112" s="349" t="s">
        <v>804</v>
      </c>
      <c r="D112" s="343">
        <v>387</v>
      </c>
      <c r="E112" s="343">
        <f t="shared" si="3"/>
        <v>0</v>
      </c>
      <c r="F112" s="345"/>
      <c r="G112" s="346"/>
      <c r="H112" s="347"/>
    </row>
    <row r="113" spans="1:8" ht="15" customHeight="1">
      <c r="A113" s="336">
        <v>0</v>
      </c>
      <c r="B113" s="368">
        <v>1063734</v>
      </c>
      <c r="C113" s="349" t="s">
        <v>805</v>
      </c>
      <c r="D113" s="343">
        <v>5768</v>
      </c>
      <c r="E113" s="343">
        <f t="shared" si="3"/>
        <v>0</v>
      </c>
      <c r="F113" s="345"/>
      <c r="G113" s="346"/>
      <c r="H113" s="347"/>
    </row>
    <row r="114" spans="1:8" ht="15" customHeight="1">
      <c r="A114" s="336">
        <v>0</v>
      </c>
      <c r="B114" s="368">
        <v>1071626</v>
      </c>
      <c r="C114" s="349" t="s">
        <v>806</v>
      </c>
      <c r="D114" s="343">
        <v>1448</v>
      </c>
      <c r="E114" s="343">
        <f t="shared" si="3"/>
        <v>0</v>
      </c>
      <c r="F114" s="345"/>
      <c r="G114" s="346"/>
      <c r="H114" s="347"/>
    </row>
    <row r="115" spans="1:8" ht="15" customHeight="1">
      <c r="A115" s="336">
        <v>0</v>
      </c>
      <c r="B115" s="368">
        <v>1080756</v>
      </c>
      <c r="C115" s="349" t="s">
        <v>652</v>
      </c>
      <c r="D115" s="343">
        <v>892</v>
      </c>
      <c r="E115" s="343">
        <f t="shared" si="3"/>
        <v>0</v>
      </c>
      <c r="F115" s="345"/>
      <c r="G115" s="346"/>
      <c r="H115" s="347"/>
    </row>
    <row r="116" spans="1:8" ht="15" customHeight="1">
      <c r="A116" s="336">
        <v>0</v>
      </c>
      <c r="B116" s="368">
        <v>1109607</v>
      </c>
      <c r="C116" s="349" t="s">
        <v>807</v>
      </c>
      <c r="D116" s="343">
        <v>428</v>
      </c>
      <c r="E116" s="343">
        <f t="shared" si="3"/>
        <v>0</v>
      </c>
      <c r="F116" s="345"/>
      <c r="G116" s="346"/>
      <c r="H116" s="347"/>
    </row>
    <row r="117" spans="1:8" ht="15" customHeight="1">
      <c r="A117" s="336">
        <v>0</v>
      </c>
      <c r="B117" s="368">
        <v>1081188</v>
      </c>
      <c r="C117" s="349" t="s">
        <v>808</v>
      </c>
      <c r="D117" s="343">
        <v>62</v>
      </c>
      <c r="E117" s="343">
        <f t="shared" si="3"/>
        <v>0</v>
      </c>
      <c r="F117" s="345"/>
      <c r="G117" s="346"/>
      <c r="H117" s="347"/>
    </row>
    <row r="118" spans="1:8" ht="15" customHeight="1">
      <c r="A118" s="336">
        <v>0</v>
      </c>
      <c r="B118" s="368">
        <v>1081745</v>
      </c>
      <c r="C118" s="349" t="s">
        <v>809</v>
      </c>
      <c r="D118" s="343">
        <v>2356</v>
      </c>
      <c r="E118" s="343">
        <f t="shared" si="3"/>
        <v>0</v>
      </c>
      <c r="F118" s="345"/>
      <c r="G118" s="346"/>
      <c r="H118" s="347"/>
    </row>
    <row r="119" spans="1:8" ht="15" customHeight="1">
      <c r="A119" s="336">
        <v>0</v>
      </c>
      <c r="B119" s="368">
        <v>1081746</v>
      </c>
      <c r="C119" s="349" t="s">
        <v>810</v>
      </c>
      <c r="D119" s="343">
        <v>1165</v>
      </c>
      <c r="E119" s="343">
        <f t="shared" si="3"/>
        <v>0</v>
      </c>
      <c r="F119" s="345"/>
      <c r="G119" s="346"/>
      <c r="H119" s="347"/>
    </row>
    <row r="120" spans="1:8" ht="15" customHeight="1">
      <c r="A120" s="336">
        <v>0</v>
      </c>
      <c r="B120" s="368">
        <v>1081747</v>
      </c>
      <c r="C120" s="349" t="s">
        <v>811</v>
      </c>
      <c r="D120" s="343">
        <v>2856</v>
      </c>
      <c r="E120" s="343">
        <f t="shared" si="3"/>
        <v>0</v>
      </c>
      <c r="F120" s="345"/>
      <c r="G120" s="346"/>
      <c r="H120" s="347"/>
    </row>
    <row r="121" spans="1:8" ht="15" customHeight="1">
      <c r="A121" s="336">
        <v>0</v>
      </c>
      <c r="B121" s="368">
        <v>1081901</v>
      </c>
      <c r="C121" s="349" t="s">
        <v>812</v>
      </c>
      <c r="D121" s="343">
        <v>1619</v>
      </c>
      <c r="E121" s="343">
        <f t="shared" si="3"/>
        <v>0</v>
      </c>
      <c r="F121" s="345"/>
      <c r="G121" s="346"/>
      <c r="H121" s="347"/>
    </row>
    <row r="122" spans="1:8" ht="15" customHeight="1">
      <c r="A122" s="336">
        <v>0</v>
      </c>
      <c r="B122" s="368">
        <v>1081909</v>
      </c>
      <c r="C122" s="342" t="s">
        <v>813</v>
      </c>
      <c r="D122" s="343">
        <v>469</v>
      </c>
      <c r="E122" s="343">
        <f t="shared" si="3"/>
        <v>0</v>
      </c>
      <c r="F122" s="345"/>
      <c r="G122" s="346"/>
      <c r="H122" s="347"/>
    </row>
    <row r="123" spans="1:8" ht="15" customHeight="1">
      <c r="A123" s="336">
        <v>0</v>
      </c>
      <c r="B123" s="368">
        <v>1081910</v>
      </c>
      <c r="C123" s="342" t="s">
        <v>814</v>
      </c>
      <c r="D123" s="343">
        <v>856</v>
      </c>
      <c r="E123" s="343">
        <f t="shared" si="3"/>
        <v>0</v>
      </c>
      <c r="F123" s="345"/>
      <c r="G123" s="346"/>
      <c r="H123" s="347"/>
    </row>
    <row r="124" spans="1:8" ht="15" customHeight="1">
      <c r="A124" s="336">
        <v>0</v>
      </c>
      <c r="B124" s="368">
        <v>1081911</v>
      </c>
      <c r="C124" s="342" t="s">
        <v>815</v>
      </c>
      <c r="D124" s="343">
        <v>495</v>
      </c>
      <c r="E124" s="343">
        <f t="shared" si="3"/>
        <v>0</v>
      </c>
      <c r="F124" s="345"/>
      <c r="G124" s="346"/>
      <c r="H124" s="347"/>
    </row>
    <row r="125" spans="1:8" ht="15" customHeight="1">
      <c r="A125" s="336">
        <v>0</v>
      </c>
      <c r="B125" s="368">
        <v>1081912</v>
      </c>
      <c r="C125" s="342" t="s">
        <v>816</v>
      </c>
      <c r="D125" s="343">
        <v>918</v>
      </c>
      <c r="E125" s="343">
        <f t="shared" si="3"/>
        <v>0</v>
      </c>
      <c r="F125" s="345"/>
      <c r="G125" s="346"/>
      <c r="H125" s="347"/>
    </row>
    <row r="126" spans="1:8" ht="15" customHeight="1">
      <c r="A126" s="336">
        <v>0</v>
      </c>
      <c r="B126" s="368">
        <v>1081365</v>
      </c>
      <c r="C126" s="349" t="s">
        <v>817</v>
      </c>
      <c r="D126" s="343">
        <v>1093</v>
      </c>
      <c r="E126" s="343">
        <f t="shared" si="3"/>
        <v>0</v>
      </c>
      <c r="F126" s="345"/>
      <c r="G126" s="346"/>
      <c r="H126" s="347"/>
    </row>
    <row r="127" spans="1:8" ht="15" customHeight="1">
      <c r="A127" s="336">
        <v>0</v>
      </c>
      <c r="B127" s="368">
        <v>1130047</v>
      </c>
      <c r="C127" s="349" t="s">
        <v>818</v>
      </c>
      <c r="D127" s="343">
        <v>938</v>
      </c>
      <c r="E127" s="343">
        <f t="shared" si="3"/>
        <v>0</v>
      </c>
      <c r="F127" s="345"/>
      <c r="G127" s="346"/>
      <c r="H127" s="347"/>
    </row>
    <row r="128" spans="1:8" ht="15" customHeight="1">
      <c r="A128" s="336">
        <v>0</v>
      </c>
      <c r="B128" s="368">
        <v>1118356</v>
      </c>
      <c r="C128" s="349" t="s">
        <v>819</v>
      </c>
      <c r="D128" s="343">
        <v>284</v>
      </c>
      <c r="E128" s="343">
        <f t="shared" si="3"/>
        <v>0</v>
      </c>
      <c r="F128" s="345"/>
      <c r="G128" s="346"/>
      <c r="H128" s="347"/>
    </row>
    <row r="129" spans="1:8" ht="15" customHeight="1">
      <c r="A129" s="336">
        <v>0</v>
      </c>
      <c r="B129" s="368">
        <v>1118357</v>
      </c>
      <c r="C129" s="349" t="s">
        <v>653</v>
      </c>
      <c r="D129" s="343">
        <v>320</v>
      </c>
      <c r="E129" s="343">
        <f t="shared" si="3"/>
        <v>0</v>
      </c>
      <c r="F129" s="345"/>
      <c r="G129" s="346"/>
      <c r="H129" s="347"/>
    </row>
    <row r="130" spans="1:8" ht="15" customHeight="1">
      <c r="A130" s="336">
        <v>0</v>
      </c>
      <c r="B130" s="368">
        <v>1123271</v>
      </c>
      <c r="C130" s="349" t="s">
        <v>820</v>
      </c>
      <c r="D130" s="343">
        <v>1985</v>
      </c>
      <c r="E130" s="343">
        <f t="shared" si="3"/>
        <v>0</v>
      </c>
      <c r="F130" s="345"/>
      <c r="G130" s="346"/>
      <c r="H130" s="347"/>
    </row>
    <row r="131" spans="1:8" ht="15" customHeight="1">
      <c r="A131" s="336">
        <v>0</v>
      </c>
      <c r="B131" s="368">
        <v>1133102</v>
      </c>
      <c r="C131" s="349" t="s">
        <v>821</v>
      </c>
      <c r="D131" s="343">
        <v>943</v>
      </c>
      <c r="E131" s="343">
        <f t="shared" si="3"/>
        <v>0</v>
      </c>
      <c r="F131" s="345"/>
      <c r="G131" s="346"/>
      <c r="H131" s="347"/>
    </row>
    <row r="132" spans="1:8" ht="15" customHeight="1">
      <c r="A132" s="336">
        <v>0</v>
      </c>
      <c r="B132" s="368">
        <v>1133133</v>
      </c>
      <c r="C132" s="349" t="s">
        <v>822</v>
      </c>
      <c r="D132" s="343">
        <v>4907</v>
      </c>
      <c r="E132" s="343">
        <f t="shared" si="3"/>
        <v>0</v>
      </c>
      <c r="F132" s="345"/>
      <c r="G132" s="346"/>
      <c r="H132" s="347"/>
    </row>
    <row r="133" spans="1:8" ht="15" customHeight="1">
      <c r="A133" s="336">
        <v>0</v>
      </c>
      <c r="B133" s="368">
        <v>1081365</v>
      </c>
      <c r="C133" s="349" t="s">
        <v>823</v>
      </c>
      <c r="D133" s="343">
        <v>1093</v>
      </c>
      <c r="E133" s="343">
        <f t="shared" si="3"/>
        <v>0</v>
      </c>
      <c r="F133" s="345"/>
      <c r="G133" s="346"/>
      <c r="H133" s="347"/>
    </row>
    <row r="134" spans="1:8" ht="15" customHeight="1">
      <c r="A134" s="336">
        <v>0</v>
      </c>
      <c r="B134" s="370" t="s">
        <v>206</v>
      </c>
      <c r="C134" s="349" t="s">
        <v>824</v>
      </c>
      <c r="D134" s="343" t="s">
        <v>206</v>
      </c>
      <c r="E134" s="343">
        <v>0</v>
      </c>
      <c r="F134" s="345"/>
      <c r="G134" s="346"/>
      <c r="H134" s="347"/>
    </row>
    <row r="135" spans="1:8" ht="15" customHeight="1">
      <c r="A135" s="336">
        <v>0</v>
      </c>
      <c r="B135" s="370" t="s">
        <v>206</v>
      </c>
      <c r="C135" s="349" t="s">
        <v>825</v>
      </c>
      <c r="D135" s="343" t="s">
        <v>206</v>
      </c>
      <c r="E135" s="343">
        <v>0</v>
      </c>
      <c r="F135" s="345"/>
      <c r="G135" s="346"/>
      <c r="H135" s="347"/>
    </row>
    <row r="136" spans="1:8" ht="15" customHeight="1">
      <c r="A136" s="374"/>
      <c r="B136" s="377"/>
      <c r="C136" s="378"/>
      <c r="D136" s="373"/>
      <c r="E136" s="373"/>
      <c r="F136" s="345"/>
      <c r="G136" s="346"/>
      <c r="H136" s="347"/>
    </row>
    <row r="137" spans="1:8" ht="25.5" customHeight="1">
      <c r="A137" s="336">
        <v>0</v>
      </c>
      <c r="B137" s="337" t="s">
        <v>701</v>
      </c>
      <c r="C137" s="338" t="s">
        <v>826</v>
      </c>
      <c r="D137" s="364"/>
      <c r="E137" s="364" t="s">
        <v>703</v>
      </c>
      <c r="F137" s="345"/>
      <c r="G137" s="346"/>
      <c r="H137" s="347"/>
    </row>
    <row r="138" spans="1:8" ht="14.4">
      <c r="A138" s="336">
        <v>0</v>
      </c>
      <c r="B138" s="379" t="s">
        <v>827</v>
      </c>
      <c r="C138" s="380" t="s">
        <v>828</v>
      </c>
      <c r="D138" s="381">
        <v>3474</v>
      </c>
      <c r="E138" s="343">
        <f>A138*D138</f>
        <v>0</v>
      </c>
      <c r="F138" s="345"/>
      <c r="G138" s="346"/>
      <c r="H138" s="347"/>
    </row>
    <row r="139" spans="1:8" ht="14.4">
      <c r="A139" s="336">
        <v>0</v>
      </c>
      <c r="B139" s="379" t="s">
        <v>829</v>
      </c>
      <c r="C139" s="380" t="s">
        <v>830</v>
      </c>
      <c r="D139" s="381">
        <v>5284</v>
      </c>
      <c r="E139" s="343">
        <f>A139*D139</f>
        <v>0</v>
      </c>
      <c r="F139" s="345"/>
      <c r="G139" s="346"/>
      <c r="H139" s="347"/>
    </row>
    <row r="140" spans="1:8" ht="14.4">
      <c r="A140" s="336">
        <v>0</v>
      </c>
      <c r="B140" s="379" t="s">
        <v>831</v>
      </c>
      <c r="C140" s="380" t="s">
        <v>832</v>
      </c>
      <c r="D140" s="381">
        <v>8062</v>
      </c>
      <c r="E140" s="343">
        <f>A140*D140</f>
        <v>0</v>
      </c>
      <c r="F140" s="345"/>
      <c r="G140" s="346"/>
      <c r="H140" s="347"/>
    </row>
    <row r="141" spans="1:8" ht="14.4">
      <c r="A141" s="336">
        <v>0</v>
      </c>
      <c r="B141" s="379" t="s">
        <v>833</v>
      </c>
      <c r="C141" s="380" t="s">
        <v>834</v>
      </c>
      <c r="D141" s="381">
        <v>10990</v>
      </c>
      <c r="E141" s="343">
        <f>A141*D141</f>
        <v>0</v>
      </c>
      <c r="F141" s="345"/>
      <c r="G141" s="346"/>
      <c r="H141" s="347"/>
    </row>
    <row r="142" spans="1:8" ht="14.4">
      <c r="A142" s="374"/>
      <c r="B142" s="377"/>
      <c r="C142" s="378"/>
      <c r="D142" s="373"/>
      <c r="E142" s="373"/>
      <c r="F142" s="345"/>
      <c r="G142" s="346"/>
      <c r="H142" s="347"/>
    </row>
    <row r="143" spans="1:8" ht="14.4">
      <c r="D143" s="345"/>
      <c r="E143" s="345"/>
      <c r="F143" s="345"/>
      <c r="G143" s="346"/>
      <c r="H143" s="347"/>
    </row>
    <row r="144" spans="1:8" ht="26.4">
      <c r="A144" s="336">
        <v>0</v>
      </c>
      <c r="B144" s="337" t="s">
        <v>701</v>
      </c>
      <c r="C144" s="338" t="s">
        <v>835</v>
      </c>
      <c r="D144" s="364"/>
      <c r="E144" s="364" t="s">
        <v>703</v>
      </c>
      <c r="F144" s="345"/>
      <c r="G144" s="346"/>
      <c r="H144" s="347"/>
    </row>
    <row r="145" spans="1:8" ht="14.4">
      <c r="A145" s="336">
        <v>0</v>
      </c>
      <c r="B145" s="382" t="s">
        <v>471</v>
      </c>
      <c r="C145" s="383" t="s">
        <v>199</v>
      </c>
      <c r="D145" s="384">
        <v>1005</v>
      </c>
      <c r="E145" s="343">
        <f t="shared" ref="E145:E159" si="4">A145*D145</f>
        <v>0</v>
      </c>
      <c r="F145" s="345"/>
      <c r="G145" s="346"/>
      <c r="H145" s="347"/>
    </row>
    <row r="146" spans="1:8" ht="14.4">
      <c r="A146" s="336">
        <v>0</v>
      </c>
      <c r="B146" s="382" t="s">
        <v>472</v>
      </c>
      <c r="C146" s="385" t="s">
        <v>197</v>
      </c>
      <c r="D146" s="384">
        <v>2139</v>
      </c>
      <c r="E146" s="343">
        <f t="shared" si="4"/>
        <v>0</v>
      </c>
      <c r="F146" s="345"/>
      <c r="G146" s="346"/>
      <c r="H146" s="347"/>
    </row>
    <row r="147" spans="1:8" ht="14.4">
      <c r="A147" s="336">
        <v>0</v>
      </c>
      <c r="B147" s="382" t="s">
        <v>473</v>
      </c>
      <c r="C147" s="385" t="s">
        <v>195</v>
      </c>
      <c r="D147" s="384">
        <v>4227</v>
      </c>
      <c r="E147" s="343">
        <f t="shared" si="4"/>
        <v>0</v>
      </c>
      <c r="F147" s="345"/>
      <c r="G147" s="346"/>
      <c r="H147" s="347"/>
    </row>
    <row r="148" spans="1:8" ht="14.4">
      <c r="A148" s="336">
        <v>0</v>
      </c>
      <c r="B148" s="382" t="s">
        <v>474</v>
      </c>
      <c r="C148" s="385" t="s">
        <v>193</v>
      </c>
      <c r="D148" s="384">
        <v>4954</v>
      </c>
      <c r="E148" s="343">
        <f t="shared" si="4"/>
        <v>0</v>
      </c>
      <c r="F148" s="345"/>
      <c r="G148" s="346"/>
      <c r="H148" s="347"/>
    </row>
    <row r="149" spans="1:8" ht="14.4">
      <c r="A149" s="336">
        <v>0</v>
      </c>
      <c r="B149" s="382" t="s">
        <v>475</v>
      </c>
      <c r="C149" s="385" t="s">
        <v>191</v>
      </c>
      <c r="D149" s="384">
        <v>5526</v>
      </c>
      <c r="E149" s="343">
        <f t="shared" si="4"/>
        <v>0</v>
      </c>
      <c r="F149" s="345"/>
      <c r="G149" s="346"/>
      <c r="H149" s="347"/>
    </row>
    <row r="150" spans="1:8" ht="14.4">
      <c r="A150" s="336">
        <v>0</v>
      </c>
      <c r="B150" s="382" t="s">
        <v>476</v>
      </c>
      <c r="C150" s="385" t="s">
        <v>189</v>
      </c>
      <c r="D150" s="384">
        <v>3737</v>
      </c>
      <c r="E150" s="343">
        <f t="shared" si="4"/>
        <v>0</v>
      </c>
      <c r="F150" s="345"/>
      <c r="G150" s="346"/>
      <c r="H150" s="347"/>
    </row>
    <row r="151" spans="1:8" ht="14.4">
      <c r="A151" s="336">
        <v>0</v>
      </c>
      <c r="B151" s="382" t="s">
        <v>477</v>
      </c>
      <c r="C151" s="385" t="s">
        <v>187</v>
      </c>
      <c r="D151" s="384">
        <v>6845</v>
      </c>
      <c r="E151" s="343">
        <f t="shared" si="4"/>
        <v>0</v>
      </c>
      <c r="F151" s="345"/>
      <c r="G151" s="346"/>
      <c r="H151" s="347"/>
    </row>
    <row r="152" spans="1:8" ht="14.4">
      <c r="A152" s="336">
        <v>0</v>
      </c>
      <c r="B152" s="382" t="s">
        <v>478</v>
      </c>
      <c r="C152" s="385" t="s">
        <v>185</v>
      </c>
      <c r="D152" s="384">
        <v>7840</v>
      </c>
      <c r="E152" s="343">
        <f t="shared" si="4"/>
        <v>0</v>
      </c>
      <c r="F152" s="345"/>
      <c r="G152" s="346"/>
      <c r="H152" s="347"/>
    </row>
    <row r="153" spans="1:8" ht="14.4">
      <c r="A153" s="336">
        <v>0</v>
      </c>
      <c r="B153" s="382" t="s">
        <v>479</v>
      </c>
      <c r="C153" s="385" t="s">
        <v>183</v>
      </c>
      <c r="D153" s="384">
        <v>1160</v>
      </c>
      <c r="E153" s="343">
        <f t="shared" si="4"/>
        <v>0</v>
      </c>
      <c r="F153" s="345"/>
      <c r="G153" s="346"/>
      <c r="H153" s="347"/>
    </row>
    <row r="154" spans="1:8" ht="14.4">
      <c r="A154" s="336">
        <v>0</v>
      </c>
      <c r="B154" s="382" t="s">
        <v>480</v>
      </c>
      <c r="C154" s="385" t="s">
        <v>181</v>
      </c>
      <c r="D154" s="384">
        <v>5562</v>
      </c>
      <c r="E154" s="343">
        <f t="shared" si="4"/>
        <v>0</v>
      </c>
      <c r="F154" s="345"/>
      <c r="G154" s="346"/>
      <c r="H154" s="347"/>
    </row>
    <row r="155" spans="1:8" ht="14.4">
      <c r="A155" s="336">
        <v>0</v>
      </c>
      <c r="B155" s="382" t="s">
        <v>481</v>
      </c>
      <c r="C155" s="385" t="s">
        <v>179</v>
      </c>
      <c r="D155" s="384">
        <v>2242</v>
      </c>
      <c r="E155" s="343">
        <f t="shared" si="4"/>
        <v>0</v>
      </c>
      <c r="F155" s="345"/>
      <c r="G155" s="346"/>
      <c r="H155" s="347"/>
    </row>
    <row r="156" spans="1:8" ht="14.4">
      <c r="A156" s="336">
        <v>0</v>
      </c>
      <c r="B156" s="382" t="s">
        <v>482</v>
      </c>
      <c r="C156" s="385" t="s">
        <v>177</v>
      </c>
      <c r="D156" s="384">
        <v>4515</v>
      </c>
      <c r="E156" s="343">
        <f t="shared" si="4"/>
        <v>0</v>
      </c>
      <c r="F156" s="345"/>
      <c r="G156" s="346"/>
      <c r="H156" s="347"/>
    </row>
    <row r="157" spans="1:8" ht="14.4">
      <c r="A157" s="336">
        <v>0</v>
      </c>
      <c r="B157" s="382" t="s">
        <v>483</v>
      </c>
      <c r="C157" s="385" t="s">
        <v>175</v>
      </c>
      <c r="D157" s="384">
        <v>4113</v>
      </c>
      <c r="E157" s="343">
        <f t="shared" si="4"/>
        <v>0</v>
      </c>
      <c r="F157" s="345"/>
      <c r="G157" s="346"/>
      <c r="H157" s="347"/>
    </row>
    <row r="158" spans="1:8" ht="14.4">
      <c r="A158" s="336">
        <v>0</v>
      </c>
      <c r="B158" s="382" t="s">
        <v>484</v>
      </c>
      <c r="C158" s="385" t="s">
        <v>173</v>
      </c>
      <c r="D158" s="384">
        <v>8196</v>
      </c>
      <c r="E158" s="343">
        <f t="shared" si="4"/>
        <v>0</v>
      </c>
      <c r="F158" s="345"/>
      <c r="G158" s="346"/>
      <c r="H158" s="347"/>
    </row>
    <row r="159" spans="1:8" ht="14.4">
      <c r="A159" s="336">
        <v>0</v>
      </c>
      <c r="B159" s="382" t="s">
        <v>485</v>
      </c>
      <c r="C159" s="385" t="s">
        <v>171</v>
      </c>
      <c r="D159" s="384">
        <v>1314</v>
      </c>
      <c r="E159" s="343">
        <f t="shared" si="4"/>
        <v>0</v>
      </c>
      <c r="F159" s="345"/>
      <c r="G159" s="346"/>
      <c r="H159" s="347"/>
    </row>
    <row r="160" spans="1:8">
      <c r="D160" s="345"/>
      <c r="E160" s="345"/>
    </row>
    <row r="161" spans="1:5" ht="13.8" thickBot="1">
      <c r="D161" s="345"/>
      <c r="E161" s="345"/>
    </row>
    <row r="162" spans="1:5" ht="15.6" thickBot="1">
      <c r="A162" s="386"/>
      <c r="B162" s="387"/>
      <c r="C162" s="388" t="s">
        <v>836</v>
      </c>
      <c r="D162" s="389" t="s">
        <v>688</v>
      </c>
      <c r="E162" s="390">
        <f>SUM(E3:E161)</f>
        <v>0</v>
      </c>
    </row>
    <row r="163" spans="1:5">
      <c r="A163" s="391">
        <v>0</v>
      </c>
      <c r="B163" s="392"/>
      <c r="C163" s="393" t="s">
        <v>837</v>
      </c>
      <c r="D163" s="394">
        <v>0</v>
      </c>
      <c r="E163" s="395">
        <f>-D163*A163</f>
        <v>0</v>
      </c>
    </row>
    <row r="164" spans="1:5">
      <c r="D164" s="345"/>
      <c r="E164" s="396"/>
    </row>
    <row r="165" spans="1:5" ht="17.399999999999999">
      <c r="A165" s="391"/>
      <c r="B165" s="392"/>
      <c r="C165" s="397" t="s">
        <v>838</v>
      </c>
      <c r="D165" s="398"/>
      <c r="E165" s="399">
        <f>E162-E163</f>
        <v>0</v>
      </c>
    </row>
  </sheetData>
  <mergeCells count="4">
    <mergeCell ref="C1:E1"/>
    <mergeCell ref="D9:E10"/>
    <mergeCell ref="D45:E45"/>
    <mergeCell ref="D108:E108"/>
  </mergeCells>
  <pageMargins left="0.7" right="0.7" top="0.75" bottom="0.75" header="0.3" footer="0.3"/>
  <pageSetup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7B67A-1AC6-49B7-A16A-A88B751AD6A2}">
  <sheetPr codeName="Sheet9"/>
  <dimension ref="A1:F270"/>
  <sheetViews>
    <sheetView workbookViewId="0">
      <pane ySplit="6" topLeftCell="A7" activePane="bottomLeft" state="frozen"/>
      <selection pane="bottomLeft" activeCell="C205" sqref="C205"/>
    </sheetView>
  </sheetViews>
  <sheetFormatPr defaultColWidth="19" defaultRowHeight="13.8"/>
  <cols>
    <col min="1" max="1" width="17.88671875" style="65" customWidth="1"/>
    <col min="2" max="2" width="18.109375" style="64" customWidth="1"/>
    <col min="3" max="3" width="67" style="64" customWidth="1"/>
    <col min="4" max="4" width="29" style="64" customWidth="1"/>
    <col min="5" max="5" width="29.109375" style="64" customWidth="1"/>
    <col min="6" max="16384" width="19" style="64"/>
  </cols>
  <sheetData>
    <row r="1" spans="1:5">
      <c r="C1" s="179" t="s">
        <v>971</v>
      </c>
      <c r="D1" s="178" t="s">
        <v>970</v>
      </c>
    </row>
    <row r="2" spans="1:5">
      <c r="C2" s="179"/>
      <c r="D2" s="181" t="s">
        <v>2660</v>
      </c>
    </row>
    <row r="3" spans="1:5">
      <c r="C3" s="179"/>
      <c r="D3" s="178" t="s">
        <v>416</v>
      </c>
    </row>
    <row r="4" spans="1:5">
      <c r="C4" s="179"/>
      <c r="D4" s="178" t="s">
        <v>415</v>
      </c>
    </row>
    <row r="5" spans="1:5" ht="14.4" thickBot="1">
      <c r="A5" s="64"/>
      <c r="C5" s="179"/>
      <c r="D5" s="181" t="s">
        <v>414</v>
      </c>
    </row>
    <row r="6" spans="1:5" s="101" customFormat="1" ht="14.4" thickBot="1">
      <c r="A6" s="461" t="s">
        <v>413</v>
      </c>
      <c r="B6" s="460" t="s">
        <v>412</v>
      </c>
      <c r="C6" s="460" t="s">
        <v>411</v>
      </c>
      <c r="D6" s="256" t="s">
        <v>2654</v>
      </c>
      <c r="E6" s="257" t="s">
        <v>2655</v>
      </c>
    </row>
    <row r="7" spans="1:5" s="101" customFormat="1">
      <c r="A7" s="168">
        <v>0</v>
      </c>
      <c r="B7" s="167">
        <v>1117695</v>
      </c>
      <c r="C7" s="459" t="s">
        <v>969</v>
      </c>
      <c r="D7" s="410">
        <v>263419</v>
      </c>
      <c r="E7" s="458">
        <f>+D7*A7</f>
        <v>0</v>
      </c>
    </row>
    <row r="8" spans="1:5" s="101" customFormat="1" ht="52.8">
      <c r="A8" s="457">
        <f>A7</f>
        <v>0</v>
      </c>
      <c r="B8" s="169" t="s">
        <v>688</v>
      </c>
      <c r="C8" s="456" t="s">
        <v>966</v>
      </c>
      <c r="D8" s="455"/>
      <c r="E8" s="163"/>
    </row>
    <row r="9" spans="1:5" s="101" customFormat="1">
      <c r="A9" s="168">
        <v>0</v>
      </c>
      <c r="B9" s="167">
        <v>1121718</v>
      </c>
      <c r="C9" s="459" t="s">
        <v>968</v>
      </c>
      <c r="D9" s="410">
        <v>263419</v>
      </c>
      <c r="E9" s="458">
        <f>+D9*A9</f>
        <v>0</v>
      </c>
    </row>
    <row r="10" spans="1:5" s="101" customFormat="1" ht="52.8">
      <c r="A10" s="457">
        <f>A9</f>
        <v>0</v>
      </c>
      <c r="B10" s="169" t="s">
        <v>688</v>
      </c>
      <c r="C10" s="456" t="s">
        <v>966</v>
      </c>
      <c r="D10" s="455"/>
      <c r="E10" s="163"/>
    </row>
    <row r="11" spans="1:5" s="101" customFormat="1">
      <c r="A11" s="168">
        <v>0</v>
      </c>
      <c r="B11" s="167">
        <v>1122458</v>
      </c>
      <c r="C11" s="459" t="s">
        <v>967</v>
      </c>
      <c r="D11" s="410">
        <v>263419</v>
      </c>
      <c r="E11" s="458">
        <f>+D11*A11</f>
        <v>0</v>
      </c>
    </row>
    <row r="12" spans="1:5" s="101" customFormat="1" ht="52.8">
      <c r="A12" s="457">
        <f>A11</f>
        <v>0</v>
      </c>
      <c r="B12" s="169" t="s">
        <v>688</v>
      </c>
      <c r="C12" s="456" t="s">
        <v>966</v>
      </c>
      <c r="D12" s="455" t="s">
        <v>840</v>
      </c>
      <c r="E12" s="163"/>
    </row>
    <row r="13" spans="1:5" s="101" customFormat="1">
      <c r="B13" s="453"/>
      <c r="C13" s="454"/>
      <c r="D13" s="452" t="s">
        <v>840</v>
      </c>
    </row>
    <row r="14" spans="1:5" s="101" customFormat="1" ht="15.6">
      <c r="B14" s="453"/>
      <c r="C14" s="318" t="s">
        <v>965</v>
      </c>
      <c r="D14" s="452" t="s">
        <v>840</v>
      </c>
    </row>
    <row r="15" spans="1:5" ht="27.6">
      <c r="A15" s="102">
        <v>0</v>
      </c>
      <c r="B15" s="114">
        <v>1122276</v>
      </c>
      <c r="C15" s="99" t="s">
        <v>964</v>
      </c>
      <c r="D15" s="448" t="s">
        <v>961</v>
      </c>
      <c r="E15" s="195">
        <v>0</v>
      </c>
    </row>
    <row r="16" spans="1:5" ht="27.6">
      <c r="A16" s="102">
        <v>0</v>
      </c>
      <c r="B16" s="114">
        <v>1122277</v>
      </c>
      <c r="C16" s="99" t="s">
        <v>963</v>
      </c>
      <c r="D16" s="448" t="s">
        <v>961</v>
      </c>
      <c r="E16" s="195">
        <v>0</v>
      </c>
    </row>
    <row r="17" spans="1:5">
      <c r="A17" s="102">
        <v>0</v>
      </c>
      <c r="B17" s="114">
        <v>1124539</v>
      </c>
      <c r="C17" s="99" t="s">
        <v>962</v>
      </c>
      <c r="D17" s="448" t="s">
        <v>961</v>
      </c>
      <c r="E17" s="195">
        <v>0</v>
      </c>
    </row>
    <row r="18" spans="1:5" ht="15">
      <c r="B18" s="312"/>
      <c r="C18" s="320"/>
      <c r="D18" s="451" t="s">
        <v>840</v>
      </c>
      <c r="E18" s="450"/>
    </row>
    <row r="19" spans="1:5" ht="15.6">
      <c r="A19" s="72"/>
      <c r="B19" s="320"/>
      <c r="C19" s="318" t="s">
        <v>960</v>
      </c>
      <c r="D19" s="449" t="s">
        <v>840</v>
      </c>
      <c r="E19" s="303"/>
    </row>
    <row r="20" spans="1:5">
      <c r="A20" s="281">
        <v>0</v>
      </c>
      <c r="B20" s="80">
        <v>1116594</v>
      </c>
      <c r="C20" s="80" t="s">
        <v>959</v>
      </c>
      <c r="D20" s="410">
        <v>3692</v>
      </c>
      <c r="E20" s="195">
        <f>+D20*A20</f>
        <v>0</v>
      </c>
    </row>
    <row r="21" spans="1:5">
      <c r="A21" s="436">
        <v>0</v>
      </c>
      <c r="B21" s="80">
        <v>1122411</v>
      </c>
      <c r="C21" s="80" t="s">
        <v>500</v>
      </c>
      <c r="D21" s="410">
        <v>3692</v>
      </c>
      <c r="E21" s="195">
        <f>+D21*A21</f>
        <v>0</v>
      </c>
    </row>
    <row r="22" spans="1:5">
      <c r="A22" s="436">
        <v>0</v>
      </c>
      <c r="B22" s="80">
        <v>1120762</v>
      </c>
      <c r="C22" s="80" t="s">
        <v>958</v>
      </c>
      <c r="D22" s="410">
        <v>3692</v>
      </c>
      <c r="E22" s="195">
        <f>+D22*A22</f>
        <v>0</v>
      </c>
    </row>
    <row r="23" spans="1:5">
      <c r="A23" s="70">
        <v>0</v>
      </c>
      <c r="B23" s="80" t="s">
        <v>206</v>
      </c>
      <c r="C23" s="96" t="s">
        <v>502</v>
      </c>
      <c r="D23" s="448" t="s">
        <v>204</v>
      </c>
      <c r="E23" s="195">
        <v>0</v>
      </c>
    </row>
    <row r="24" spans="1:5">
      <c r="A24" s="281">
        <f>A23</f>
        <v>0</v>
      </c>
      <c r="B24" s="80" t="s">
        <v>503</v>
      </c>
      <c r="C24" s="80" t="s">
        <v>504</v>
      </c>
      <c r="D24" s="447">
        <v>4011</v>
      </c>
      <c r="E24" s="195">
        <f>+D24*A24</f>
        <v>0</v>
      </c>
    </row>
    <row r="25" spans="1:5">
      <c r="B25" s="283" t="s">
        <v>505</v>
      </c>
      <c r="D25" s="411" t="s">
        <v>840</v>
      </c>
    </row>
    <row r="26" spans="1:5">
      <c r="A26" s="291"/>
      <c r="B26" s="65"/>
      <c r="C26" s="446"/>
      <c r="D26" s="414" t="s">
        <v>840</v>
      </c>
    </row>
    <row r="27" spans="1:5">
      <c r="A27" s="70">
        <v>0</v>
      </c>
      <c r="B27" s="80">
        <v>4820001</v>
      </c>
      <c r="C27" s="288" t="s">
        <v>957</v>
      </c>
      <c r="D27" s="425" t="s">
        <v>956</v>
      </c>
      <c r="E27" s="287">
        <v>0</v>
      </c>
    </row>
    <row r="28" spans="1:5">
      <c r="A28" s="281">
        <v>0</v>
      </c>
      <c r="B28" s="80">
        <v>4810001</v>
      </c>
      <c r="C28" s="288" t="s">
        <v>591</v>
      </c>
      <c r="D28" s="425" t="s">
        <v>956</v>
      </c>
      <c r="E28" s="287">
        <v>0</v>
      </c>
    </row>
    <row r="29" spans="1:5">
      <c r="A29" s="441">
        <v>1</v>
      </c>
      <c r="C29" s="65"/>
      <c r="D29" s="411"/>
    </row>
    <row r="30" spans="1:5" ht="14.4">
      <c r="A30" s="441">
        <v>1</v>
      </c>
      <c r="B30" s="445" t="s">
        <v>955</v>
      </c>
      <c r="D30" s="411"/>
    </row>
    <row r="31" spans="1:5">
      <c r="A31" s="441">
        <v>1</v>
      </c>
      <c r="D31" s="411"/>
    </row>
    <row r="32" spans="1:5" ht="14.4">
      <c r="A32" s="441">
        <v>1</v>
      </c>
      <c r="B32" s="445" t="s">
        <v>954</v>
      </c>
      <c r="D32" s="411"/>
    </row>
    <row r="33" spans="1:5">
      <c r="A33" s="441">
        <v>1</v>
      </c>
      <c r="D33" s="411"/>
    </row>
    <row r="34" spans="1:5" ht="14.4">
      <c r="A34" s="441">
        <v>1</v>
      </c>
      <c r="B34" s="445" t="s">
        <v>953</v>
      </c>
      <c r="D34" s="411"/>
    </row>
    <row r="35" spans="1:5">
      <c r="A35" s="441">
        <v>1</v>
      </c>
      <c r="B35" s="178"/>
      <c r="D35" s="411"/>
    </row>
    <row r="36" spans="1:5" ht="14.4">
      <c r="A36" s="441">
        <v>1</v>
      </c>
      <c r="B36" s="445" t="s">
        <v>952</v>
      </c>
      <c r="D36" s="411"/>
    </row>
    <row r="37" spans="1:5">
      <c r="A37" s="441">
        <v>1</v>
      </c>
      <c r="D37" s="411"/>
      <c r="E37" s="444"/>
    </row>
    <row r="38" spans="1:5">
      <c r="C38" s="82" t="s">
        <v>403</v>
      </c>
      <c r="D38" s="411"/>
    </row>
    <row r="39" spans="1:5">
      <c r="B39" s="182" t="s">
        <v>951</v>
      </c>
      <c r="D39" s="411"/>
    </row>
    <row r="40" spans="1:5">
      <c r="B40" s="64" t="s">
        <v>950</v>
      </c>
      <c r="D40" s="442" t="s">
        <v>949</v>
      </c>
    </row>
    <row r="41" spans="1:5">
      <c r="B41" s="64" t="s">
        <v>948</v>
      </c>
      <c r="D41" s="94" t="s">
        <v>947</v>
      </c>
    </row>
    <row r="42" spans="1:5">
      <c r="B42" s="64" t="s">
        <v>946</v>
      </c>
      <c r="D42" s="442" t="s">
        <v>514</v>
      </c>
    </row>
    <row r="43" spans="1:5">
      <c r="B43" s="64" t="s">
        <v>517</v>
      </c>
      <c r="D43" s="442" t="s">
        <v>516</v>
      </c>
    </row>
    <row r="44" spans="1:5">
      <c r="B44" s="64" t="s">
        <v>519</v>
      </c>
      <c r="D44" s="442" t="s">
        <v>945</v>
      </c>
    </row>
    <row r="45" spans="1:5">
      <c r="B45" s="64" t="s">
        <v>944</v>
      </c>
      <c r="D45" s="442" t="s">
        <v>383</v>
      </c>
    </row>
    <row r="46" spans="1:5">
      <c r="B46" s="328" t="s">
        <v>528</v>
      </c>
      <c r="D46" s="442" t="s">
        <v>523</v>
      </c>
    </row>
    <row r="47" spans="1:5">
      <c r="B47" s="328" t="s">
        <v>530</v>
      </c>
      <c r="D47" s="443" t="s">
        <v>525</v>
      </c>
    </row>
    <row r="48" spans="1:5">
      <c r="B48" s="328" t="s">
        <v>532</v>
      </c>
      <c r="D48" s="442" t="s">
        <v>943</v>
      </c>
    </row>
    <row r="49" spans="1:5">
      <c r="B49" s="64" t="s">
        <v>942</v>
      </c>
      <c r="D49" s="443" t="s">
        <v>941</v>
      </c>
    </row>
    <row r="50" spans="1:5">
      <c r="B50" s="64" t="s">
        <v>536</v>
      </c>
      <c r="D50" s="442" t="s">
        <v>535</v>
      </c>
    </row>
    <row r="51" spans="1:5">
      <c r="B51" s="64" t="s">
        <v>940</v>
      </c>
      <c r="D51" s="442" t="s">
        <v>537</v>
      </c>
    </row>
    <row r="52" spans="1:5">
      <c r="B52" s="64" t="s">
        <v>538</v>
      </c>
      <c r="D52" s="442" t="s">
        <v>539</v>
      </c>
    </row>
    <row r="53" spans="1:5">
      <c r="B53" s="64" t="s">
        <v>939</v>
      </c>
      <c r="D53" s="442" t="s">
        <v>541</v>
      </c>
    </row>
    <row r="54" spans="1:5">
      <c r="B54" s="64" t="s">
        <v>938</v>
      </c>
      <c r="D54" s="442" t="s">
        <v>543</v>
      </c>
    </row>
    <row r="55" spans="1:5">
      <c r="B55" s="64" t="s">
        <v>937</v>
      </c>
      <c r="D55" s="442" t="s">
        <v>936</v>
      </c>
    </row>
    <row r="56" spans="1:5">
      <c r="B56" s="64" t="s">
        <v>546</v>
      </c>
      <c r="D56" s="442" t="s">
        <v>935</v>
      </c>
    </row>
    <row r="57" spans="1:5">
      <c r="D57" s="411"/>
    </row>
    <row r="58" spans="1:5">
      <c r="A58" s="441"/>
      <c r="B58" s="186"/>
      <c r="C58" s="82" t="s">
        <v>934</v>
      </c>
      <c r="D58" s="411"/>
    </row>
    <row r="59" spans="1:5">
      <c r="A59" s="70">
        <v>0</v>
      </c>
      <c r="B59" s="80">
        <v>1104970</v>
      </c>
      <c r="C59" s="288" t="s">
        <v>553</v>
      </c>
      <c r="D59" s="410">
        <v>479</v>
      </c>
      <c r="E59" s="195">
        <f>+D59*A59</f>
        <v>0</v>
      </c>
    </row>
    <row r="60" spans="1:5">
      <c r="A60" s="70">
        <v>0</v>
      </c>
      <c r="B60" s="80">
        <v>1101528</v>
      </c>
      <c r="C60" s="416" t="s">
        <v>552</v>
      </c>
      <c r="D60" s="410">
        <v>521</v>
      </c>
      <c r="E60" s="195">
        <f>+D60*A60</f>
        <v>0</v>
      </c>
    </row>
    <row r="61" spans="1:5">
      <c r="A61" s="70">
        <v>0</v>
      </c>
      <c r="B61" s="99">
        <v>1104705</v>
      </c>
      <c r="C61" s="80" t="s">
        <v>554</v>
      </c>
      <c r="D61" s="410">
        <v>1139</v>
      </c>
      <c r="E61" s="195">
        <f>+D61*A61</f>
        <v>0</v>
      </c>
    </row>
    <row r="62" spans="1:5">
      <c r="A62" s="72"/>
      <c r="B62" s="65"/>
      <c r="C62" s="275"/>
      <c r="D62" s="412"/>
      <c r="E62" s="317"/>
    </row>
    <row r="63" spans="1:5">
      <c r="A63" s="192"/>
      <c r="B63" s="291"/>
      <c r="C63" s="82" t="s">
        <v>933</v>
      </c>
      <c r="D63" s="411"/>
    </row>
    <row r="64" spans="1:5">
      <c r="A64" s="439">
        <v>0</v>
      </c>
      <c r="B64" s="293">
        <v>1140400</v>
      </c>
      <c r="C64" s="440" t="s">
        <v>932</v>
      </c>
      <c r="D64" s="438">
        <v>7088</v>
      </c>
      <c r="E64" s="437">
        <f>+D64*A64</f>
        <v>0</v>
      </c>
    </row>
    <row r="65" spans="1:6">
      <c r="A65" s="439">
        <v>0</v>
      </c>
      <c r="B65" s="293">
        <v>1140401</v>
      </c>
      <c r="C65" s="293" t="s">
        <v>931</v>
      </c>
      <c r="D65" s="438">
        <v>9871</v>
      </c>
      <c r="E65" s="437">
        <f>+D65*A65</f>
        <v>0</v>
      </c>
    </row>
    <row r="66" spans="1:6">
      <c r="A66" s="407"/>
      <c r="B66" s="291"/>
      <c r="C66" s="65"/>
      <c r="D66" s="411"/>
    </row>
    <row r="67" spans="1:6">
      <c r="A67" s="192"/>
      <c r="B67" s="291"/>
      <c r="C67" s="82" t="s">
        <v>930</v>
      </c>
      <c r="D67" s="411"/>
    </row>
    <row r="68" spans="1:6">
      <c r="A68" s="281">
        <v>0</v>
      </c>
      <c r="B68" s="80">
        <v>1101380</v>
      </c>
      <c r="C68" s="80" t="s">
        <v>929</v>
      </c>
      <c r="D68" s="410">
        <v>263</v>
      </c>
      <c r="E68" s="413">
        <f>+D68*A68</f>
        <v>0</v>
      </c>
    </row>
    <row r="69" spans="1:6">
      <c r="A69" s="281">
        <v>0</v>
      </c>
      <c r="B69" s="80">
        <v>1102798</v>
      </c>
      <c r="C69" s="80" t="s">
        <v>317</v>
      </c>
      <c r="D69" s="410">
        <v>263</v>
      </c>
      <c r="E69" s="413">
        <f>+D69*A69</f>
        <v>0</v>
      </c>
    </row>
    <row r="70" spans="1:6">
      <c r="A70" s="407"/>
      <c r="B70" s="65"/>
      <c r="C70" s="65"/>
      <c r="D70" s="412"/>
      <c r="E70" s="107"/>
    </row>
    <row r="71" spans="1:6">
      <c r="A71" s="192"/>
      <c r="B71" s="291"/>
      <c r="C71" s="82" t="s">
        <v>558</v>
      </c>
      <c r="D71" s="411"/>
    </row>
    <row r="72" spans="1:6">
      <c r="A72" s="70">
        <v>0</v>
      </c>
      <c r="B72" s="80">
        <v>1058158</v>
      </c>
      <c r="C72" s="288" t="s">
        <v>561</v>
      </c>
      <c r="D72" s="410">
        <v>619</v>
      </c>
      <c r="E72" s="413">
        <f t="shared" ref="E72:E82" si="0">+D72*A72</f>
        <v>0</v>
      </c>
    </row>
    <row r="73" spans="1:6">
      <c r="A73" s="102">
        <v>0</v>
      </c>
      <c r="B73" s="80">
        <v>1077151</v>
      </c>
      <c r="C73" s="288" t="s">
        <v>562</v>
      </c>
      <c r="D73" s="410">
        <v>619</v>
      </c>
      <c r="E73" s="413">
        <f t="shared" si="0"/>
        <v>0</v>
      </c>
    </row>
    <row r="74" spans="1:6" s="275" customFormat="1">
      <c r="A74" s="70">
        <v>0</v>
      </c>
      <c r="B74" s="80">
        <v>1116786</v>
      </c>
      <c r="C74" s="288" t="s">
        <v>928</v>
      </c>
      <c r="D74" s="410">
        <v>2912</v>
      </c>
      <c r="E74" s="413">
        <f t="shared" si="0"/>
        <v>0</v>
      </c>
      <c r="F74" s="64"/>
    </row>
    <row r="75" spans="1:6">
      <c r="A75" s="436">
        <f>A163</f>
        <v>0</v>
      </c>
      <c r="B75" s="80">
        <v>1096691</v>
      </c>
      <c r="C75" s="288" t="s">
        <v>927</v>
      </c>
      <c r="D75" s="194">
        <v>-242</v>
      </c>
      <c r="E75" s="413">
        <f t="shared" si="0"/>
        <v>0</v>
      </c>
    </row>
    <row r="76" spans="1:6" ht="27">
      <c r="A76" s="435">
        <f>A164</f>
        <v>0</v>
      </c>
      <c r="B76" s="114">
        <v>1118838</v>
      </c>
      <c r="C76" s="99" t="s">
        <v>926</v>
      </c>
      <c r="D76" s="410">
        <v>0</v>
      </c>
      <c r="E76" s="413">
        <f t="shared" si="0"/>
        <v>0</v>
      </c>
    </row>
    <row r="77" spans="1:6" ht="27.6">
      <c r="A77" s="435">
        <f>A165</f>
        <v>0</v>
      </c>
      <c r="B77" s="424">
        <v>1118869</v>
      </c>
      <c r="C77" s="434" t="s">
        <v>925</v>
      </c>
      <c r="D77" s="410">
        <v>0</v>
      </c>
      <c r="E77" s="413">
        <f t="shared" si="0"/>
        <v>0</v>
      </c>
    </row>
    <row r="78" spans="1:6" ht="27.6">
      <c r="A78" s="435">
        <f>A166</f>
        <v>0</v>
      </c>
      <c r="B78" s="424">
        <v>1122691</v>
      </c>
      <c r="C78" s="434" t="s">
        <v>924</v>
      </c>
      <c r="D78" s="410">
        <v>0</v>
      </c>
      <c r="E78" s="413">
        <f t="shared" si="0"/>
        <v>0</v>
      </c>
    </row>
    <row r="79" spans="1:6" ht="27.6">
      <c r="A79" s="102">
        <v>0</v>
      </c>
      <c r="B79" s="114">
        <v>1109605</v>
      </c>
      <c r="C79" s="99" t="s">
        <v>923</v>
      </c>
      <c r="D79" s="410">
        <v>1809</v>
      </c>
      <c r="E79" s="413">
        <f t="shared" si="0"/>
        <v>0</v>
      </c>
    </row>
    <row r="80" spans="1:6" ht="27.6">
      <c r="A80" s="102">
        <v>0</v>
      </c>
      <c r="B80" s="114">
        <v>1105519</v>
      </c>
      <c r="C80" s="99" t="s">
        <v>922</v>
      </c>
      <c r="D80" s="410">
        <v>2500</v>
      </c>
      <c r="E80" s="413">
        <f t="shared" si="0"/>
        <v>0</v>
      </c>
    </row>
    <row r="81" spans="1:5" ht="27.6">
      <c r="A81" s="102">
        <v>0</v>
      </c>
      <c r="B81" s="114">
        <v>1120361</v>
      </c>
      <c r="C81" s="99" t="s">
        <v>921</v>
      </c>
      <c r="D81" s="410">
        <v>1809</v>
      </c>
      <c r="E81" s="413">
        <f t="shared" si="0"/>
        <v>0</v>
      </c>
    </row>
    <row r="82" spans="1:5" ht="27.6">
      <c r="A82" s="102">
        <v>0</v>
      </c>
      <c r="B82" s="114">
        <v>1120782</v>
      </c>
      <c r="C82" s="99" t="s">
        <v>920</v>
      </c>
      <c r="D82" s="410">
        <v>2500</v>
      </c>
      <c r="E82" s="413">
        <f t="shared" si="0"/>
        <v>0</v>
      </c>
    </row>
    <row r="83" spans="1:5">
      <c r="A83" s="72"/>
      <c r="B83" s="291"/>
      <c r="C83" s="65"/>
      <c r="D83" s="411"/>
    </row>
    <row r="84" spans="1:5">
      <c r="A84" s="72"/>
      <c r="B84" s="291"/>
      <c r="C84" s="82" t="s">
        <v>919</v>
      </c>
      <c r="D84" s="411"/>
    </row>
    <row r="85" spans="1:5">
      <c r="A85" s="102">
        <v>0</v>
      </c>
      <c r="B85" s="80">
        <v>1106049</v>
      </c>
      <c r="C85" s="99" t="s">
        <v>616</v>
      </c>
      <c r="D85" s="410">
        <v>1603</v>
      </c>
      <c r="E85" s="433">
        <f>+D85*A85</f>
        <v>0</v>
      </c>
    </row>
    <row r="86" spans="1:5">
      <c r="A86" s="102">
        <v>0</v>
      </c>
      <c r="B86" s="80">
        <v>1118107</v>
      </c>
      <c r="C86" s="99" t="s">
        <v>918</v>
      </c>
      <c r="D86" s="410">
        <v>598</v>
      </c>
      <c r="E86" s="433">
        <f>+D86*A86</f>
        <v>0</v>
      </c>
    </row>
    <row r="87" spans="1:5">
      <c r="A87" s="102">
        <v>0</v>
      </c>
      <c r="B87" s="114">
        <v>1120662</v>
      </c>
      <c r="C87" s="99" t="s">
        <v>917</v>
      </c>
      <c r="D87" s="410">
        <v>0</v>
      </c>
      <c r="E87" s="433">
        <f>+D87*A87</f>
        <v>0</v>
      </c>
    </row>
    <row r="88" spans="1:5">
      <c r="A88" s="222"/>
      <c r="B88" s="275"/>
      <c r="C88" s="305"/>
      <c r="D88" s="412"/>
      <c r="E88" s="317"/>
    </row>
    <row r="89" spans="1:5">
      <c r="A89" s="72"/>
      <c r="B89" s="291"/>
      <c r="C89" s="82" t="s">
        <v>916</v>
      </c>
      <c r="D89" s="411"/>
    </row>
    <row r="90" spans="1:5">
      <c r="A90" s="281">
        <v>0</v>
      </c>
      <c r="B90" s="80">
        <v>1102783</v>
      </c>
      <c r="C90" s="288" t="s">
        <v>915</v>
      </c>
      <c r="D90" s="410">
        <v>0</v>
      </c>
      <c r="E90" s="413">
        <v>0</v>
      </c>
    </row>
    <row r="91" spans="1:5">
      <c r="A91" s="70">
        <v>0</v>
      </c>
      <c r="B91" s="80">
        <v>1102784</v>
      </c>
      <c r="C91" s="288" t="s">
        <v>914</v>
      </c>
      <c r="D91" s="410">
        <v>0</v>
      </c>
      <c r="E91" s="413">
        <v>0</v>
      </c>
    </row>
    <row r="92" spans="1:5">
      <c r="A92" s="70">
        <v>0</v>
      </c>
      <c r="B92" s="114">
        <v>1122929</v>
      </c>
      <c r="C92" s="80" t="s">
        <v>272</v>
      </c>
      <c r="D92" s="410">
        <v>0</v>
      </c>
      <c r="E92" s="415">
        <v>0</v>
      </c>
    </row>
    <row r="93" spans="1:5">
      <c r="A93" s="72"/>
      <c r="B93" s="275"/>
      <c r="C93" s="65"/>
      <c r="D93" s="412"/>
      <c r="E93" s="310"/>
    </row>
    <row r="94" spans="1:5" ht="15">
      <c r="A94" s="432"/>
      <c r="B94" s="291"/>
      <c r="C94" s="82" t="s">
        <v>300</v>
      </c>
      <c r="D94" s="411"/>
    </row>
    <row r="95" spans="1:5">
      <c r="A95" s="70">
        <v>0</v>
      </c>
      <c r="B95" s="80">
        <v>1101379</v>
      </c>
      <c r="C95" s="288" t="s">
        <v>913</v>
      </c>
      <c r="D95" s="410">
        <v>546</v>
      </c>
      <c r="E95" s="195">
        <f>+D95*A95</f>
        <v>0</v>
      </c>
    </row>
    <row r="96" spans="1:5">
      <c r="A96" s="70">
        <v>0</v>
      </c>
      <c r="B96" s="80">
        <v>1111656</v>
      </c>
      <c r="C96" s="288" t="s">
        <v>912</v>
      </c>
      <c r="D96" s="410">
        <v>428</v>
      </c>
      <c r="E96" s="195">
        <f>+D96*A96</f>
        <v>0</v>
      </c>
    </row>
    <row r="97" spans="1:5">
      <c r="A97" s="70">
        <v>0</v>
      </c>
      <c r="B97" s="80">
        <v>1119940</v>
      </c>
      <c r="C97" s="80" t="s">
        <v>911</v>
      </c>
      <c r="D97" s="410">
        <v>1155</v>
      </c>
      <c r="E97" s="195">
        <f>+D97*A97</f>
        <v>0</v>
      </c>
    </row>
    <row r="98" spans="1:5" ht="9.75" customHeight="1">
      <c r="A98" s="72"/>
      <c r="B98" s="291"/>
      <c r="C98" s="65"/>
      <c r="D98" s="412"/>
      <c r="E98" s="317"/>
    </row>
    <row r="99" spans="1:5">
      <c r="A99" s="72"/>
      <c r="B99" s="291"/>
      <c r="C99" s="82" t="s">
        <v>575</v>
      </c>
      <c r="D99" s="411"/>
    </row>
    <row r="100" spans="1:5">
      <c r="A100" s="70">
        <v>0</v>
      </c>
      <c r="B100" s="80">
        <v>1101951</v>
      </c>
      <c r="C100" s="96" t="s">
        <v>910</v>
      </c>
      <c r="D100" s="410">
        <v>15046</v>
      </c>
      <c r="E100" s="431">
        <f>+D100*A100</f>
        <v>0</v>
      </c>
    </row>
    <row r="101" spans="1:5">
      <c r="A101" s="70">
        <v>0</v>
      </c>
      <c r="B101" s="80">
        <v>1115491</v>
      </c>
      <c r="C101" s="96" t="s">
        <v>909</v>
      </c>
      <c r="D101" s="410">
        <v>1273</v>
      </c>
      <c r="E101" s="431">
        <f>+D101*A101</f>
        <v>0</v>
      </c>
    </row>
    <row r="102" spans="1:5" ht="10.5" customHeight="1">
      <c r="A102" s="72"/>
      <c r="D102" s="411"/>
    </row>
    <row r="103" spans="1:5">
      <c r="A103" s="72"/>
      <c r="B103" s="291"/>
      <c r="C103" s="82" t="s">
        <v>908</v>
      </c>
      <c r="D103" s="411"/>
    </row>
    <row r="104" spans="1:5">
      <c r="A104" s="70">
        <v>0</v>
      </c>
      <c r="B104" s="286">
        <v>701682</v>
      </c>
      <c r="C104" s="288" t="s">
        <v>907</v>
      </c>
      <c r="D104" s="410">
        <v>62</v>
      </c>
      <c r="E104" s="413">
        <f>+D104*A104</f>
        <v>0</v>
      </c>
    </row>
    <row r="105" spans="1:5">
      <c r="A105" s="70">
        <v>0</v>
      </c>
      <c r="B105" s="286">
        <v>702466</v>
      </c>
      <c r="C105" s="288" t="s">
        <v>906</v>
      </c>
      <c r="D105" s="410">
        <v>119</v>
      </c>
      <c r="E105" s="413">
        <f>+D105*A105</f>
        <v>0</v>
      </c>
    </row>
    <row r="106" spans="1:5">
      <c r="A106" s="70">
        <v>0</v>
      </c>
      <c r="B106" s="286">
        <v>702242</v>
      </c>
      <c r="C106" s="288" t="s">
        <v>905</v>
      </c>
      <c r="D106" s="410">
        <v>113</v>
      </c>
      <c r="E106" s="413">
        <f>+D106*A106</f>
        <v>0</v>
      </c>
    </row>
    <row r="107" spans="1:5">
      <c r="A107" s="70">
        <v>0</v>
      </c>
      <c r="B107" s="286">
        <v>704072</v>
      </c>
      <c r="C107" s="426" t="s">
        <v>904</v>
      </c>
      <c r="D107" s="410">
        <v>160</v>
      </c>
      <c r="E107" s="413">
        <f>+D107*A107</f>
        <v>0</v>
      </c>
    </row>
    <row r="108" spans="1:5">
      <c r="A108" s="70">
        <v>0</v>
      </c>
      <c r="B108" s="286">
        <v>704073</v>
      </c>
      <c r="C108" s="288" t="s">
        <v>903</v>
      </c>
      <c r="D108" s="410">
        <v>211</v>
      </c>
      <c r="E108" s="413">
        <f>+D108*A108</f>
        <v>0</v>
      </c>
    </row>
    <row r="109" spans="1:5">
      <c r="A109" s="72"/>
      <c r="D109" s="411"/>
    </row>
    <row r="110" spans="1:5">
      <c r="A110" s="72"/>
      <c r="B110" s="291"/>
      <c r="C110" s="82" t="s">
        <v>902</v>
      </c>
      <c r="D110" s="411"/>
    </row>
    <row r="111" spans="1:5">
      <c r="A111" s="70">
        <v>0</v>
      </c>
      <c r="B111" s="80">
        <v>1104503</v>
      </c>
      <c r="C111" s="288" t="s">
        <v>296</v>
      </c>
      <c r="D111" s="410">
        <v>6129</v>
      </c>
      <c r="E111" s="413">
        <f>+D111*A111</f>
        <v>0</v>
      </c>
    </row>
    <row r="112" spans="1:5">
      <c r="A112" s="70">
        <v>0</v>
      </c>
      <c r="B112" s="80">
        <v>1115546</v>
      </c>
      <c r="C112" s="96" t="s">
        <v>901</v>
      </c>
      <c r="D112" s="410">
        <v>7335</v>
      </c>
      <c r="E112" s="413">
        <f>+D112*A112</f>
        <v>0</v>
      </c>
    </row>
    <row r="113" spans="1:5">
      <c r="A113" s="72"/>
      <c r="B113" s="65"/>
      <c r="C113" s="65"/>
      <c r="D113" s="412"/>
      <c r="E113" s="107"/>
    </row>
    <row r="114" spans="1:5">
      <c r="A114" s="72"/>
      <c r="B114" s="291"/>
      <c r="C114" s="82" t="s">
        <v>295</v>
      </c>
      <c r="D114" s="411"/>
    </row>
    <row r="115" spans="1:5" ht="27.6">
      <c r="A115" s="307">
        <v>0</v>
      </c>
      <c r="B115" s="114">
        <v>1103553</v>
      </c>
      <c r="C115" s="99" t="s">
        <v>580</v>
      </c>
      <c r="D115" s="410">
        <v>2541</v>
      </c>
      <c r="E115" s="415">
        <f t="shared" ref="E115:E124" si="1">+D115*A115</f>
        <v>0</v>
      </c>
    </row>
    <row r="116" spans="1:5" ht="27.6">
      <c r="A116" s="307">
        <v>0</v>
      </c>
      <c r="B116" s="114">
        <v>1104619</v>
      </c>
      <c r="C116" s="99" t="s">
        <v>581</v>
      </c>
      <c r="D116" s="410">
        <v>2629</v>
      </c>
      <c r="E116" s="415">
        <f t="shared" si="1"/>
        <v>0</v>
      </c>
    </row>
    <row r="117" spans="1:5" ht="41.4">
      <c r="A117" s="307">
        <v>0</v>
      </c>
      <c r="B117" s="114">
        <v>1125926</v>
      </c>
      <c r="C117" s="99" t="s">
        <v>582</v>
      </c>
      <c r="D117" s="410">
        <v>5423</v>
      </c>
      <c r="E117" s="415">
        <f t="shared" si="1"/>
        <v>0</v>
      </c>
    </row>
    <row r="118" spans="1:5" ht="41.4">
      <c r="A118" s="307">
        <v>0</v>
      </c>
      <c r="B118" s="114">
        <v>1104618</v>
      </c>
      <c r="C118" s="99" t="s">
        <v>900</v>
      </c>
      <c r="D118" s="410">
        <v>2119</v>
      </c>
      <c r="E118" s="415">
        <f t="shared" si="1"/>
        <v>0</v>
      </c>
    </row>
    <row r="119" spans="1:5" ht="41.4">
      <c r="A119" s="307">
        <v>0</v>
      </c>
      <c r="B119" s="114">
        <v>1104619</v>
      </c>
      <c r="C119" s="99" t="s">
        <v>899</v>
      </c>
      <c r="D119" s="410">
        <v>2629</v>
      </c>
      <c r="E119" s="415">
        <f t="shared" si="1"/>
        <v>0</v>
      </c>
    </row>
    <row r="120" spans="1:5">
      <c r="A120" s="307">
        <v>0</v>
      </c>
      <c r="B120" s="114">
        <v>1102735</v>
      </c>
      <c r="C120" s="306" t="s">
        <v>585</v>
      </c>
      <c r="D120" s="410">
        <v>443</v>
      </c>
      <c r="E120" s="415">
        <f t="shared" si="1"/>
        <v>0</v>
      </c>
    </row>
    <row r="121" spans="1:5">
      <c r="A121" s="307">
        <v>0</v>
      </c>
      <c r="B121" s="114">
        <v>1125927</v>
      </c>
      <c r="C121" s="99" t="s">
        <v>586</v>
      </c>
      <c r="D121" s="410">
        <v>2268</v>
      </c>
      <c r="E121" s="415">
        <f t="shared" si="1"/>
        <v>0</v>
      </c>
    </row>
    <row r="122" spans="1:5">
      <c r="A122" s="307">
        <v>0</v>
      </c>
      <c r="B122" s="114">
        <v>1102736</v>
      </c>
      <c r="C122" s="99" t="s">
        <v>587</v>
      </c>
      <c r="D122" s="410">
        <v>577</v>
      </c>
      <c r="E122" s="415">
        <f t="shared" si="1"/>
        <v>0</v>
      </c>
    </row>
    <row r="123" spans="1:5">
      <c r="A123" s="307">
        <v>0</v>
      </c>
      <c r="B123" s="114">
        <v>1103898</v>
      </c>
      <c r="C123" s="99" t="s">
        <v>588</v>
      </c>
      <c r="D123" s="410">
        <v>582</v>
      </c>
      <c r="E123" s="415">
        <f t="shared" si="1"/>
        <v>0</v>
      </c>
    </row>
    <row r="124" spans="1:5">
      <c r="A124" s="307">
        <v>0</v>
      </c>
      <c r="B124" s="114">
        <v>1104481</v>
      </c>
      <c r="C124" s="416" t="s">
        <v>589</v>
      </c>
      <c r="D124" s="410">
        <v>2773</v>
      </c>
      <c r="E124" s="415">
        <f t="shared" si="1"/>
        <v>0</v>
      </c>
    </row>
    <row r="125" spans="1:5">
      <c r="A125" s="72"/>
      <c r="B125" s="291"/>
      <c r="C125" s="65"/>
      <c r="D125" s="411"/>
    </row>
    <row r="126" spans="1:5">
      <c r="A126" s="72"/>
      <c r="B126" s="291"/>
      <c r="C126" s="82" t="s">
        <v>898</v>
      </c>
      <c r="D126" s="411"/>
    </row>
    <row r="127" spans="1:5">
      <c r="A127" s="290">
        <v>0</v>
      </c>
      <c r="B127" s="80">
        <v>1116589</v>
      </c>
      <c r="C127" s="288" t="s">
        <v>603</v>
      </c>
      <c r="D127" s="410">
        <v>4119</v>
      </c>
      <c r="E127" s="415">
        <f>+D127*A127</f>
        <v>0</v>
      </c>
    </row>
    <row r="128" spans="1:5">
      <c r="A128" s="72"/>
      <c r="B128" s="291"/>
      <c r="C128" s="65"/>
      <c r="D128" s="411"/>
    </row>
    <row r="129" spans="1:5">
      <c r="A129" s="72"/>
      <c r="B129" s="291"/>
      <c r="C129" s="82" t="s">
        <v>897</v>
      </c>
      <c r="D129" s="411"/>
    </row>
    <row r="130" spans="1:5">
      <c r="A130" s="70">
        <v>0</v>
      </c>
      <c r="B130" s="80">
        <v>1101037</v>
      </c>
      <c r="C130" s="288" t="s">
        <v>571</v>
      </c>
      <c r="D130" s="410">
        <v>206</v>
      </c>
      <c r="E130" s="409">
        <f>+D130*A130</f>
        <v>0</v>
      </c>
    </row>
    <row r="131" spans="1:5">
      <c r="A131" s="290">
        <v>0</v>
      </c>
      <c r="B131" s="80">
        <v>1104991</v>
      </c>
      <c r="C131" s="419" t="s">
        <v>237</v>
      </c>
      <c r="D131" s="410">
        <v>0</v>
      </c>
      <c r="E131" s="409">
        <f>+D131*A131</f>
        <v>0</v>
      </c>
    </row>
    <row r="132" spans="1:5">
      <c r="A132" s="70">
        <v>0</v>
      </c>
      <c r="B132" s="80">
        <v>9306848</v>
      </c>
      <c r="C132" s="430" t="s">
        <v>234</v>
      </c>
      <c r="D132" s="410">
        <v>124</v>
      </c>
      <c r="E132" s="409">
        <f>+D132*A132</f>
        <v>0</v>
      </c>
    </row>
    <row r="133" spans="1:5">
      <c r="A133" s="72"/>
      <c r="B133" s="65"/>
      <c r="C133" s="233"/>
      <c r="D133" s="411"/>
    </row>
    <row r="134" spans="1:5">
      <c r="A134" s="72"/>
      <c r="B134" s="291"/>
      <c r="C134" s="82" t="s">
        <v>896</v>
      </c>
      <c r="D134" s="411"/>
    </row>
    <row r="135" spans="1:5">
      <c r="A135" s="70">
        <v>0</v>
      </c>
      <c r="B135" s="80">
        <v>1116574</v>
      </c>
      <c r="C135" s="288" t="s">
        <v>895</v>
      </c>
      <c r="D135" s="410">
        <v>1103</v>
      </c>
      <c r="E135" s="413">
        <f t="shared" ref="E135:E141" si="2">+D135*A135</f>
        <v>0</v>
      </c>
    </row>
    <row r="136" spans="1:5" ht="27.6">
      <c r="A136" s="81">
        <v>0</v>
      </c>
      <c r="B136" s="114">
        <v>1116575</v>
      </c>
      <c r="C136" s="418" t="s">
        <v>894</v>
      </c>
      <c r="D136" s="410">
        <v>1036</v>
      </c>
      <c r="E136" s="413">
        <f t="shared" si="2"/>
        <v>0</v>
      </c>
    </row>
    <row r="137" spans="1:5">
      <c r="A137" s="81">
        <v>0</v>
      </c>
      <c r="B137" s="80">
        <v>1100656</v>
      </c>
      <c r="C137" s="288" t="s">
        <v>893</v>
      </c>
      <c r="D137" s="410">
        <v>1294</v>
      </c>
      <c r="E137" s="413">
        <f t="shared" si="2"/>
        <v>0</v>
      </c>
    </row>
    <row r="138" spans="1:5">
      <c r="A138" s="81">
        <v>0</v>
      </c>
      <c r="B138" s="80">
        <v>1100660</v>
      </c>
      <c r="C138" s="288" t="s">
        <v>892</v>
      </c>
      <c r="D138" s="410">
        <v>1289</v>
      </c>
      <c r="E138" s="413">
        <f t="shared" si="2"/>
        <v>0</v>
      </c>
    </row>
    <row r="139" spans="1:5">
      <c r="A139" s="81">
        <v>0</v>
      </c>
      <c r="B139" s="80">
        <v>1117070</v>
      </c>
      <c r="C139" s="288" t="s">
        <v>891</v>
      </c>
      <c r="D139" s="410">
        <v>1320</v>
      </c>
      <c r="E139" s="413">
        <f t="shared" si="2"/>
        <v>0</v>
      </c>
    </row>
    <row r="140" spans="1:5">
      <c r="A140" s="81">
        <v>0</v>
      </c>
      <c r="B140" s="80">
        <v>1117071</v>
      </c>
      <c r="C140" s="288" t="s">
        <v>890</v>
      </c>
      <c r="D140" s="410">
        <v>1320</v>
      </c>
      <c r="E140" s="413">
        <f t="shared" si="2"/>
        <v>0</v>
      </c>
    </row>
    <row r="141" spans="1:5">
      <c r="A141" s="70">
        <v>0</v>
      </c>
      <c r="B141" s="80">
        <v>1120662</v>
      </c>
      <c r="C141" s="80" t="s">
        <v>889</v>
      </c>
      <c r="D141" s="410">
        <v>0</v>
      </c>
      <c r="E141" s="413">
        <f t="shared" si="2"/>
        <v>0</v>
      </c>
    </row>
    <row r="142" spans="1:5">
      <c r="A142" s="429"/>
      <c r="B142" s="158"/>
      <c r="C142" s="158"/>
      <c r="D142" s="428"/>
    </row>
    <row r="143" spans="1:5">
      <c r="A143" s="72"/>
      <c r="B143" s="291"/>
      <c r="C143" s="82" t="s">
        <v>888</v>
      </c>
      <c r="D143" s="411"/>
    </row>
    <row r="144" spans="1:5">
      <c r="A144" s="70">
        <v>0</v>
      </c>
      <c r="B144" s="80">
        <v>1120322</v>
      </c>
      <c r="C144" s="288" t="s">
        <v>887</v>
      </c>
      <c r="D144" s="410">
        <v>665</v>
      </c>
      <c r="E144" s="409">
        <f>+D144*A144</f>
        <v>0</v>
      </c>
    </row>
    <row r="145" spans="1:5">
      <c r="A145" s="290">
        <v>0</v>
      </c>
      <c r="B145" s="80">
        <v>6063004</v>
      </c>
      <c r="C145" s="288" t="s">
        <v>654</v>
      </c>
      <c r="D145" s="410">
        <v>57</v>
      </c>
      <c r="E145" s="409">
        <f>+D145*A145</f>
        <v>0</v>
      </c>
    </row>
    <row r="146" spans="1:5">
      <c r="A146" s="290">
        <v>0</v>
      </c>
      <c r="B146" s="80">
        <v>1102752</v>
      </c>
      <c r="C146" s="80" t="s">
        <v>886</v>
      </c>
      <c r="D146" s="410">
        <v>830</v>
      </c>
      <c r="E146" s="409">
        <f>+D146*A146</f>
        <v>0</v>
      </c>
    </row>
    <row r="147" spans="1:5">
      <c r="A147" s="290">
        <v>0</v>
      </c>
      <c r="B147" s="80">
        <v>1119563</v>
      </c>
      <c r="C147" s="80" t="s">
        <v>885</v>
      </c>
      <c r="D147" s="410">
        <v>582</v>
      </c>
      <c r="E147" s="409">
        <f>+D147*A147</f>
        <v>0</v>
      </c>
    </row>
    <row r="148" spans="1:5">
      <c r="A148" s="427"/>
      <c r="B148" s="65"/>
      <c r="C148" s="65"/>
      <c r="D148" s="412"/>
      <c r="E148" s="310"/>
    </row>
    <row r="149" spans="1:5">
      <c r="A149" s="72"/>
      <c r="B149" s="291"/>
      <c r="C149" s="82" t="s">
        <v>618</v>
      </c>
      <c r="D149" s="411"/>
    </row>
    <row r="150" spans="1:5">
      <c r="A150" s="70">
        <v>0</v>
      </c>
      <c r="B150" s="80">
        <v>1036150</v>
      </c>
      <c r="C150" s="288" t="s">
        <v>220</v>
      </c>
      <c r="D150" s="410">
        <v>149</v>
      </c>
      <c r="E150" s="409">
        <f>+D150*A150</f>
        <v>0</v>
      </c>
    </row>
    <row r="151" spans="1:5">
      <c r="A151" s="72"/>
      <c r="B151" s="65"/>
      <c r="C151" s="65"/>
      <c r="D151" s="412"/>
      <c r="E151" s="402"/>
    </row>
    <row r="152" spans="1:5">
      <c r="A152" s="72"/>
      <c r="B152" s="291"/>
      <c r="C152" s="82" t="s">
        <v>884</v>
      </c>
      <c r="D152" s="411"/>
    </row>
    <row r="153" spans="1:5">
      <c r="A153" s="70">
        <v>0</v>
      </c>
      <c r="B153" s="80">
        <v>1032484</v>
      </c>
      <c r="C153" s="288" t="s">
        <v>271</v>
      </c>
      <c r="D153" s="410">
        <v>278</v>
      </c>
      <c r="E153" s="409">
        <f>+D153*A153</f>
        <v>0</v>
      </c>
    </row>
    <row r="154" spans="1:5">
      <c r="A154" s="70">
        <v>0</v>
      </c>
      <c r="B154" s="80">
        <v>1108830</v>
      </c>
      <c r="C154" s="426" t="s">
        <v>623</v>
      </c>
      <c r="D154" s="410">
        <v>536</v>
      </c>
      <c r="E154" s="409">
        <f>+D154*A154</f>
        <v>0</v>
      </c>
    </row>
    <row r="155" spans="1:5">
      <c r="A155" s="72"/>
      <c r="B155" s="65"/>
      <c r="C155" s="224"/>
      <c r="D155" s="412"/>
      <c r="E155" s="310"/>
    </row>
    <row r="156" spans="1:5">
      <c r="A156" s="64"/>
      <c r="C156" s="82" t="s">
        <v>883</v>
      </c>
      <c r="D156" s="411"/>
    </row>
    <row r="157" spans="1:5">
      <c r="A157" s="70">
        <v>0</v>
      </c>
      <c r="B157" s="80" t="s">
        <v>206</v>
      </c>
      <c r="C157" s="288" t="s">
        <v>882</v>
      </c>
      <c r="D157" s="425" t="s">
        <v>2656</v>
      </c>
      <c r="E157" s="409">
        <v>0</v>
      </c>
    </row>
    <row r="158" spans="1:5">
      <c r="A158" s="70">
        <v>0</v>
      </c>
      <c r="B158" s="80" t="s">
        <v>206</v>
      </c>
      <c r="C158" s="288" t="s">
        <v>881</v>
      </c>
      <c r="D158" s="425" t="s">
        <v>2656</v>
      </c>
      <c r="E158" s="409">
        <v>0</v>
      </c>
    </row>
    <row r="159" spans="1:5">
      <c r="A159" s="70">
        <v>0</v>
      </c>
      <c r="B159" s="80" t="s">
        <v>206</v>
      </c>
      <c r="C159" s="288" t="s">
        <v>880</v>
      </c>
      <c r="D159" s="425" t="s">
        <v>2656</v>
      </c>
      <c r="E159" s="409">
        <v>0</v>
      </c>
    </row>
    <row r="160" spans="1:5">
      <c r="A160" s="72"/>
      <c r="B160" s="291"/>
      <c r="C160" s="65"/>
      <c r="D160" s="411"/>
    </row>
    <row r="161" spans="1:5">
      <c r="A161" s="407"/>
      <c r="B161" s="65"/>
      <c r="C161" s="82" t="s">
        <v>879</v>
      </c>
      <c r="D161" s="411"/>
      <c r="E161" s="182"/>
    </row>
    <row r="162" spans="1:5">
      <c r="A162" s="281">
        <v>0</v>
      </c>
      <c r="B162" s="80">
        <v>1081188</v>
      </c>
      <c r="C162" s="419" t="s">
        <v>654</v>
      </c>
      <c r="D162" s="410">
        <v>62</v>
      </c>
      <c r="E162" s="409">
        <f t="shared" ref="E162:E177" si="3">+D162*A162</f>
        <v>0</v>
      </c>
    </row>
    <row r="163" spans="1:5">
      <c r="A163" s="80">
        <v>0</v>
      </c>
      <c r="B163" s="80">
        <v>1081365</v>
      </c>
      <c r="C163" s="288" t="s">
        <v>631</v>
      </c>
      <c r="D163" s="410">
        <v>1093</v>
      </c>
      <c r="E163" s="409">
        <f t="shared" si="3"/>
        <v>0</v>
      </c>
    </row>
    <row r="164" spans="1:5">
      <c r="A164" s="424">
        <v>0</v>
      </c>
      <c r="B164" s="80">
        <v>1081747</v>
      </c>
      <c r="C164" s="288" t="s">
        <v>878</v>
      </c>
      <c r="D164" s="410">
        <v>2856</v>
      </c>
      <c r="E164" s="409">
        <f t="shared" si="3"/>
        <v>0</v>
      </c>
    </row>
    <row r="165" spans="1:5">
      <c r="A165" s="70">
        <v>0</v>
      </c>
      <c r="B165" s="80">
        <v>1081748</v>
      </c>
      <c r="C165" s="80" t="s">
        <v>633</v>
      </c>
      <c r="D165" s="410">
        <v>1479</v>
      </c>
      <c r="E165" s="409">
        <f t="shared" si="3"/>
        <v>0</v>
      </c>
    </row>
    <row r="166" spans="1:5">
      <c r="A166" s="281">
        <v>0</v>
      </c>
      <c r="B166" s="80">
        <v>1081909</v>
      </c>
      <c r="C166" s="288" t="s">
        <v>877</v>
      </c>
      <c r="D166" s="410">
        <v>469</v>
      </c>
      <c r="E166" s="409">
        <f t="shared" si="3"/>
        <v>0</v>
      </c>
    </row>
    <row r="167" spans="1:5">
      <c r="A167" s="424">
        <v>0</v>
      </c>
      <c r="B167" s="80">
        <v>1081910</v>
      </c>
      <c r="C167" s="288" t="s">
        <v>876</v>
      </c>
      <c r="D167" s="410">
        <v>856</v>
      </c>
      <c r="E167" s="409">
        <f t="shared" si="3"/>
        <v>0</v>
      </c>
    </row>
    <row r="168" spans="1:5">
      <c r="A168" s="70">
        <v>0</v>
      </c>
      <c r="B168" s="80">
        <v>1081911</v>
      </c>
      <c r="C168" s="288" t="s">
        <v>875</v>
      </c>
      <c r="D168" s="410">
        <v>495</v>
      </c>
      <c r="E168" s="409">
        <f t="shared" si="3"/>
        <v>0</v>
      </c>
    </row>
    <row r="169" spans="1:5">
      <c r="A169" s="70">
        <v>0</v>
      </c>
      <c r="B169" s="80">
        <v>1081912</v>
      </c>
      <c r="C169" s="288" t="s">
        <v>874</v>
      </c>
      <c r="D169" s="410">
        <v>918</v>
      </c>
      <c r="E169" s="409">
        <f t="shared" si="3"/>
        <v>0</v>
      </c>
    </row>
    <row r="170" spans="1:5">
      <c r="A170" s="281">
        <v>0</v>
      </c>
      <c r="B170" s="80">
        <v>1081956</v>
      </c>
      <c r="C170" s="288" t="s">
        <v>639</v>
      </c>
      <c r="D170" s="410">
        <v>1335</v>
      </c>
      <c r="E170" s="409">
        <f t="shared" si="3"/>
        <v>0</v>
      </c>
    </row>
    <row r="171" spans="1:5">
      <c r="A171" s="281">
        <v>0</v>
      </c>
      <c r="B171" s="80">
        <v>1090653</v>
      </c>
      <c r="C171" s="419" t="s">
        <v>873</v>
      </c>
      <c r="D171" s="410">
        <v>2098</v>
      </c>
      <c r="E171" s="409">
        <f t="shared" si="3"/>
        <v>0</v>
      </c>
    </row>
    <row r="172" spans="1:5">
      <c r="A172" s="70">
        <v>0</v>
      </c>
      <c r="B172" s="80">
        <v>1101567</v>
      </c>
      <c r="C172" s="288" t="s">
        <v>642</v>
      </c>
      <c r="D172" s="410">
        <v>284</v>
      </c>
      <c r="E172" s="409">
        <f t="shared" si="3"/>
        <v>0</v>
      </c>
    </row>
    <row r="173" spans="1:5">
      <c r="A173" s="70">
        <v>0</v>
      </c>
      <c r="B173" s="80">
        <v>1101568</v>
      </c>
      <c r="C173" s="288" t="s">
        <v>643</v>
      </c>
      <c r="D173" s="410">
        <v>340</v>
      </c>
      <c r="E173" s="409">
        <f t="shared" si="3"/>
        <v>0</v>
      </c>
    </row>
    <row r="174" spans="1:5">
      <c r="A174" s="80">
        <v>0</v>
      </c>
      <c r="B174" s="80">
        <v>1109607</v>
      </c>
      <c r="C174" s="288" t="s">
        <v>629</v>
      </c>
      <c r="D174" s="410">
        <v>428</v>
      </c>
      <c r="E174" s="409">
        <f t="shared" si="3"/>
        <v>0</v>
      </c>
    </row>
    <row r="175" spans="1:5">
      <c r="A175" s="102">
        <v>0</v>
      </c>
      <c r="B175" s="80">
        <v>1103751</v>
      </c>
      <c r="C175" s="236" t="s">
        <v>872</v>
      </c>
      <c r="D175" s="410">
        <v>2211</v>
      </c>
      <c r="E175" s="409">
        <f t="shared" si="3"/>
        <v>0</v>
      </c>
    </row>
    <row r="176" spans="1:5">
      <c r="A176" s="70">
        <v>0</v>
      </c>
      <c r="B176" s="80">
        <v>1117611</v>
      </c>
      <c r="C176" s="80" t="s">
        <v>644</v>
      </c>
      <c r="D176" s="410">
        <v>1361</v>
      </c>
      <c r="E176" s="409">
        <f t="shared" si="3"/>
        <v>0</v>
      </c>
    </row>
    <row r="177" spans="1:5">
      <c r="A177" s="405">
        <v>0</v>
      </c>
      <c r="B177" s="80">
        <v>1120505</v>
      </c>
      <c r="C177" s="423" t="s">
        <v>871</v>
      </c>
      <c r="D177" s="410">
        <v>1727</v>
      </c>
      <c r="E177" s="409">
        <f t="shared" si="3"/>
        <v>0</v>
      </c>
    </row>
    <row r="178" spans="1:5">
      <c r="A178" s="407"/>
      <c r="B178" s="65"/>
      <c r="C178" s="224"/>
      <c r="D178" s="412"/>
      <c r="E178" s="402"/>
    </row>
    <row r="179" spans="1:5" ht="15.6">
      <c r="B179" s="65"/>
      <c r="C179" s="318" t="s">
        <v>650</v>
      </c>
      <c r="D179" s="422"/>
      <c r="E179" s="421"/>
    </row>
    <row r="180" spans="1:5">
      <c r="A180" s="290">
        <v>0</v>
      </c>
      <c r="B180" s="114">
        <v>4820001</v>
      </c>
      <c r="C180" s="288" t="s">
        <v>645</v>
      </c>
      <c r="D180" s="410">
        <v>0</v>
      </c>
      <c r="E180" s="415">
        <f t="shared" ref="E180:E195" si="4">+D180*A180</f>
        <v>0</v>
      </c>
    </row>
    <row r="181" spans="1:5">
      <c r="A181" s="290">
        <v>0</v>
      </c>
      <c r="B181" s="114">
        <v>1063731</v>
      </c>
      <c r="C181" s="288" t="s">
        <v>651</v>
      </c>
      <c r="D181" s="410">
        <v>4572</v>
      </c>
      <c r="E181" s="415">
        <f t="shared" si="4"/>
        <v>0</v>
      </c>
    </row>
    <row r="182" spans="1:5">
      <c r="A182" s="290">
        <v>0</v>
      </c>
      <c r="B182" s="114">
        <v>1086733</v>
      </c>
      <c r="C182" s="419" t="s">
        <v>652</v>
      </c>
      <c r="D182" s="410">
        <v>660</v>
      </c>
      <c r="E182" s="415">
        <f t="shared" si="4"/>
        <v>0</v>
      </c>
    </row>
    <row r="183" spans="1:5">
      <c r="A183" s="290">
        <v>0</v>
      </c>
      <c r="B183" s="114">
        <v>1091761</v>
      </c>
      <c r="C183" s="420" t="s">
        <v>654</v>
      </c>
      <c r="D183" s="410">
        <v>88</v>
      </c>
      <c r="E183" s="415">
        <f t="shared" si="4"/>
        <v>0</v>
      </c>
    </row>
    <row r="184" spans="1:5">
      <c r="A184" s="290">
        <v>0</v>
      </c>
      <c r="B184" s="114">
        <v>1091770</v>
      </c>
      <c r="C184" s="419" t="s">
        <v>655</v>
      </c>
      <c r="D184" s="410">
        <v>2351</v>
      </c>
      <c r="E184" s="415">
        <f t="shared" si="4"/>
        <v>0</v>
      </c>
    </row>
    <row r="185" spans="1:5">
      <c r="A185" s="290">
        <v>0</v>
      </c>
      <c r="B185" s="114">
        <v>1097641</v>
      </c>
      <c r="C185" s="416" t="s">
        <v>870</v>
      </c>
      <c r="D185" s="410">
        <v>3010</v>
      </c>
      <c r="E185" s="415">
        <f t="shared" si="4"/>
        <v>0</v>
      </c>
    </row>
    <row r="186" spans="1:5">
      <c r="A186" s="307">
        <v>0</v>
      </c>
      <c r="B186" s="114">
        <v>1097643</v>
      </c>
      <c r="C186" s="416" t="s">
        <v>869</v>
      </c>
      <c r="D186" s="410">
        <v>2845</v>
      </c>
      <c r="E186" s="415">
        <f t="shared" si="4"/>
        <v>0</v>
      </c>
    </row>
    <row r="187" spans="1:5" ht="27.6">
      <c r="A187" s="307">
        <v>0</v>
      </c>
      <c r="B187" s="114">
        <v>1097644</v>
      </c>
      <c r="C187" s="418" t="s">
        <v>868</v>
      </c>
      <c r="D187" s="410">
        <v>3031</v>
      </c>
      <c r="E187" s="415">
        <f t="shared" si="4"/>
        <v>0</v>
      </c>
    </row>
    <row r="188" spans="1:5">
      <c r="A188" s="307">
        <v>0</v>
      </c>
      <c r="B188" s="114">
        <v>1097645</v>
      </c>
      <c r="C188" s="418" t="s">
        <v>867</v>
      </c>
      <c r="D188" s="410">
        <v>2686</v>
      </c>
      <c r="E188" s="415">
        <f t="shared" si="4"/>
        <v>0</v>
      </c>
    </row>
    <row r="189" spans="1:5">
      <c r="A189" s="307">
        <v>0</v>
      </c>
      <c r="B189" s="114">
        <v>1097647</v>
      </c>
      <c r="C189" s="418" t="s">
        <v>866</v>
      </c>
      <c r="D189" s="410">
        <v>2845</v>
      </c>
      <c r="E189" s="415">
        <f t="shared" si="4"/>
        <v>0</v>
      </c>
    </row>
    <row r="190" spans="1:5" ht="27.6">
      <c r="A190" s="307">
        <v>0</v>
      </c>
      <c r="B190" s="114">
        <v>1097648</v>
      </c>
      <c r="C190" s="418" t="s">
        <v>865</v>
      </c>
      <c r="D190" s="410">
        <v>3263</v>
      </c>
      <c r="E190" s="415">
        <f t="shared" si="4"/>
        <v>0</v>
      </c>
    </row>
    <row r="191" spans="1:5">
      <c r="A191" s="307">
        <v>0</v>
      </c>
      <c r="B191" s="114">
        <v>1099317</v>
      </c>
      <c r="C191" s="418" t="s">
        <v>656</v>
      </c>
      <c r="D191" s="410">
        <v>490</v>
      </c>
      <c r="E191" s="415">
        <f t="shared" si="4"/>
        <v>0</v>
      </c>
    </row>
    <row r="192" spans="1:5">
      <c r="A192" s="102">
        <v>0</v>
      </c>
      <c r="B192" s="114">
        <v>1091822</v>
      </c>
      <c r="C192" s="417" t="s">
        <v>864</v>
      </c>
      <c r="D192" s="410">
        <v>1510</v>
      </c>
      <c r="E192" s="415">
        <f t="shared" si="4"/>
        <v>0</v>
      </c>
    </row>
    <row r="193" spans="1:5">
      <c r="A193" s="307">
        <v>0</v>
      </c>
      <c r="B193" s="114">
        <v>1101567</v>
      </c>
      <c r="C193" s="416" t="s">
        <v>642</v>
      </c>
      <c r="D193" s="410">
        <v>284</v>
      </c>
      <c r="E193" s="415">
        <f t="shared" si="4"/>
        <v>0</v>
      </c>
    </row>
    <row r="194" spans="1:5">
      <c r="A194" s="290">
        <v>0</v>
      </c>
      <c r="B194" s="114">
        <v>1101568</v>
      </c>
      <c r="C194" s="288" t="s">
        <v>653</v>
      </c>
      <c r="D194" s="410">
        <v>340</v>
      </c>
      <c r="E194" s="415">
        <f t="shared" si="4"/>
        <v>0</v>
      </c>
    </row>
    <row r="195" spans="1:5">
      <c r="A195" s="70">
        <v>0</v>
      </c>
      <c r="B195" s="114">
        <v>1117611</v>
      </c>
      <c r="C195" s="80" t="s">
        <v>644</v>
      </c>
      <c r="D195" s="410">
        <v>1361</v>
      </c>
      <c r="E195" s="415">
        <f t="shared" si="4"/>
        <v>0</v>
      </c>
    </row>
    <row r="196" spans="1:5">
      <c r="A196" s="72"/>
      <c r="B196" s="275"/>
      <c r="C196" s="65"/>
      <c r="D196" s="414"/>
      <c r="E196" s="310"/>
    </row>
    <row r="197" spans="1:5">
      <c r="A197" s="72"/>
      <c r="B197" s="291"/>
      <c r="C197" s="82" t="s">
        <v>863</v>
      </c>
      <c r="D197" s="411"/>
    </row>
    <row r="198" spans="1:5" ht="16.2">
      <c r="A198" s="70">
        <v>0</v>
      </c>
      <c r="B198" s="285" t="s">
        <v>690</v>
      </c>
      <c r="C198" s="288" t="s">
        <v>862</v>
      </c>
      <c r="D198" s="410">
        <v>3619</v>
      </c>
      <c r="E198" s="413">
        <f>+D198*A198</f>
        <v>0</v>
      </c>
    </row>
    <row r="199" spans="1:5" ht="16.2">
      <c r="A199" s="70">
        <v>0</v>
      </c>
      <c r="B199" s="285" t="s">
        <v>692</v>
      </c>
      <c r="C199" s="288" t="s">
        <v>861</v>
      </c>
      <c r="D199" s="410">
        <v>6845</v>
      </c>
      <c r="E199" s="413">
        <f>+D199*A199</f>
        <v>0</v>
      </c>
    </row>
    <row r="200" spans="1:5" ht="16.2">
      <c r="A200" s="70">
        <v>0</v>
      </c>
      <c r="B200" s="285" t="s">
        <v>694</v>
      </c>
      <c r="C200" s="288" t="s">
        <v>860</v>
      </c>
      <c r="D200" s="410">
        <v>9747</v>
      </c>
      <c r="E200" s="413">
        <f>+D200*A200</f>
        <v>0</v>
      </c>
    </row>
    <row r="201" spans="1:5" ht="16.2">
      <c r="A201" s="70">
        <v>0</v>
      </c>
      <c r="B201" s="285" t="s">
        <v>696</v>
      </c>
      <c r="C201" s="288" t="s">
        <v>859</v>
      </c>
      <c r="D201" s="410">
        <v>12392</v>
      </c>
      <c r="E201" s="413">
        <f>+D201*A201</f>
        <v>0</v>
      </c>
    </row>
    <row r="202" spans="1:5">
      <c r="A202" s="401"/>
      <c r="B202" s="65"/>
      <c r="D202" s="412"/>
      <c r="E202" s="402"/>
    </row>
    <row r="203" spans="1:5">
      <c r="A203" s="72"/>
      <c r="B203" s="186"/>
      <c r="C203" s="82" t="s">
        <v>858</v>
      </c>
      <c r="D203" s="411"/>
    </row>
    <row r="204" spans="1:5">
      <c r="A204" s="72"/>
      <c r="B204" s="186"/>
      <c r="C204" s="82" t="s">
        <v>2661</v>
      </c>
      <c r="D204" s="411"/>
    </row>
    <row r="205" spans="1:5">
      <c r="A205" s="70">
        <v>0</v>
      </c>
      <c r="B205" s="90" t="s">
        <v>857</v>
      </c>
      <c r="C205" s="245" t="s">
        <v>199</v>
      </c>
      <c r="D205" s="410">
        <v>1005</v>
      </c>
      <c r="E205" s="409">
        <f t="shared" ref="E205:E219" si="5">+D205*A205</f>
        <v>0</v>
      </c>
    </row>
    <row r="206" spans="1:5">
      <c r="A206" s="70">
        <v>0</v>
      </c>
      <c r="B206" s="90" t="s">
        <v>856</v>
      </c>
      <c r="C206" s="236" t="s">
        <v>197</v>
      </c>
      <c r="D206" s="410">
        <v>2139</v>
      </c>
      <c r="E206" s="409">
        <f t="shared" si="5"/>
        <v>0</v>
      </c>
    </row>
    <row r="207" spans="1:5">
      <c r="A207" s="70">
        <v>0</v>
      </c>
      <c r="B207" s="90" t="s">
        <v>855</v>
      </c>
      <c r="C207" s="236" t="s">
        <v>195</v>
      </c>
      <c r="D207" s="410">
        <v>4227</v>
      </c>
      <c r="E207" s="409">
        <f t="shared" si="5"/>
        <v>0</v>
      </c>
    </row>
    <row r="208" spans="1:5">
      <c r="A208" s="70">
        <v>0</v>
      </c>
      <c r="B208" s="90" t="s">
        <v>854</v>
      </c>
      <c r="C208" s="236" t="s">
        <v>193</v>
      </c>
      <c r="D208" s="410">
        <v>4954</v>
      </c>
      <c r="E208" s="409">
        <f t="shared" si="5"/>
        <v>0</v>
      </c>
    </row>
    <row r="209" spans="1:5">
      <c r="A209" s="70">
        <v>0</v>
      </c>
      <c r="B209" s="90" t="s">
        <v>853</v>
      </c>
      <c r="C209" s="236" t="s">
        <v>191</v>
      </c>
      <c r="D209" s="410">
        <v>5526</v>
      </c>
      <c r="E209" s="409">
        <f t="shared" si="5"/>
        <v>0</v>
      </c>
    </row>
    <row r="210" spans="1:5">
      <c r="A210" s="70">
        <v>0</v>
      </c>
      <c r="B210" s="90" t="s">
        <v>852</v>
      </c>
      <c r="C210" s="236" t="s">
        <v>189</v>
      </c>
      <c r="D210" s="410">
        <v>3737</v>
      </c>
      <c r="E210" s="409">
        <f t="shared" si="5"/>
        <v>0</v>
      </c>
    </row>
    <row r="211" spans="1:5">
      <c r="A211" s="70">
        <v>0</v>
      </c>
      <c r="B211" s="90" t="s">
        <v>851</v>
      </c>
      <c r="C211" s="236" t="s">
        <v>187</v>
      </c>
      <c r="D211" s="410">
        <v>6845</v>
      </c>
      <c r="E211" s="409">
        <f t="shared" si="5"/>
        <v>0</v>
      </c>
    </row>
    <row r="212" spans="1:5">
      <c r="A212" s="70">
        <v>0</v>
      </c>
      <c r="B212" s="90" t="s">
        <v>850</v>
      </c>
      <c r="C212" s="236" t="s">
        <v>185</v>
      </c>
      <c r="D212" s="410">
        <v>7840</v>
      </c>
      <c r="E212" s="409">
        <f t="shared" si="5"/>
        <v>0</v>
      </c>
    </row>
    <row r="213" spans="1:5">
      <c r="A213" s="70">
        <v>0</v>
      </c>
      <c r="B213" s="90" t="s">
        <v>849</v>
      </c>
      <c r="C213" s="236" t="s">
        <v>183</v>
      </c>
      <c r="D213" s="410">
        <v>1160</v>
      </c>
      <c r="E213" s="409">
        <f t="shared" si="5"/>
        <v>0</v>
      </c>
    </row>
    <row r="214" spans="1:5">
      <c r="A214" s="70">
        <v>0</v>
      </c>
      <c r="B214" s="90" t="s">
        <v>848</v>
      </c>
      <c r="C214" s="236" t="s">
        <v>181</v>
      </c>
      <c r="D214" s="410">
        <v>5562</v>
      </c>
      <c r="E214" s="409">
        <f t="shared" si="5"/>
        <v>0</v>
      </c>
    </row>
    <row r="215" spans="1:5">
      <c r="A215" s="70">
        <v>0</v>
      </c>
      <c r="B215" s="90" t="s">
        <v>847</v>
      </c>
      <c r="C215" s="236" t="s">
        <v>179</v>
      </c>
      <c r="D215" s="410">
        <v>2242</v>
      </c>
      <c r="E215" s="409">
        <f t="shared" si="5"/>
        <v>0</v>
      </c>
    </row>
    <row r="216" spans="1:5">
      <c r="A216" s="70">
        <v>0</v>
      </c>
      <c r="B216" s="90" t="s">
        <v>846</v>
      </c>
      <c r="C216" s="236" t="s">
        <v>177</v>
      </c>
      <c r="D216" s="410">
        <v>4515</v>
      </c>
      <c r="E216" s="409">
        <f t="shared" si="5"/>
        <v>0</v>
      </c>
    </row>
    <row r="217" spans="1:5">
      <c r="A217" s="70">
        <v>0</v>
      </c>
      <c r="B217" s="90" t="s">
        <v>845</v>
      </c>
      <c r="C217" s="236" t="s">
        <v>175</v>
      </c>
      <c r="D217" s="410">
        <v>4113</v>
      </c>
      <c r="E217" s="409">
        <f t="shared" si="5"/>
        <v>0</v>
      </c>
    </row>
    <row r="218" spans="1:5">
      <c r="A218" s="70">
        <v>0</v>
      </c>
      <c r="B218" s="90" t="s">
        <v>844</v>
      </c>
      <c r="C218" s="236" t="s">
        <v>173</v>
      </c>
      <c r="D218" s="410">
        <v>8196</v>
      </c>
      <c r="E218" s="409">
        <f t="shared" si="5"/>
        <v>0</v>
      </c>
    </row>
    <row r="219" spans="1:5">
      <c r="A219" s="70">
        <v>0</v>
      </c>
      <c r="B219" s="90" t="s">
        <v>843</v>
      </c>
      <c r="C219" s="236" t="s">
        <v>171</v>
      </c>
      <c r="D219" s="410">
        <v>1314</v>
      </c>
      <c r="E219" s="409">
        <f t="shared" si="5"/>
        <v>0</v>
      </c>
    </row>
    <row r="220" spans="1:5">
      <c r="A220" s="401"/>
      <c r="B220" s="65"/>
      <c r="D220" s="309"/>
      <c r="E220" s="402"/>
    </row>
    <row r="221" spans="1:5" ht="15.6">
      <c r="A221" s="84">
        <v>1</v>
      </c>
      <c r="D221" s="67" t="s">
        <v>161</v>
      </c>
      <c r="E221" s="400">
        <f>SUM(E7:E219)</f>
        <v>0</v>
      </c>
    </row>
    <row r="222" spans="1:5">
      <c r="A222" s="72"/>
      <c r="D222" s="64" t="s">
        <v>840</v>
      </c>
    </row>
    <row r="223" spans="1:5">
      <c r="A223" s="72"/>
      <c r="B223" s="83"/>
      <c r="C223" s="82" t="s">
        <v>160</v>
      </c>
      <c r="D223" s="64" t="s">
        <v>840</v>
      </c>
    </row>
    <row r="224" spans="1:5">
      <c r="A224" s="81">
        <v>0</v>
      </c>
      <c r="B224" s="333" t="s">
        <v>842</v>
      </c>
      <c r="C224" s="79" t="s">
        <v>158</v>
      </c>
      <c r="D224" s="287">
        <v>0</v>
      </c>
      <c r="E224" s="408">
        <f>-D224*A224</f>
        <v>0</v>
      </c>
    </row>
    <row r="225" spans="1:5">
      <c r="A225" s="81">
        <v>0</v>
      </c>
      <c r="B225" s="333" t="s">
        <v>841</v>
      </c>
      <c r="C225" s="79" t="s">
        <v>156</v>
      </c>
      <c r="D225" s="287">
        <v>0</v>
      </c>
      <c r="E225" s="408">
        <f>-D225*A225</f>
        <v>0</v>
      </c>
    </row>
    <row r="226" spans="1:5">
      <c r="A226" s="407"/>
      <c r="B226" s="65"/>
      <c r="C226" s="224"/>
      <c r="D226" s="309" t="s">
        <v>840</v>
      </c>
      <c r="E226" s="402"/>
    </row>
    <row r="227" spans="1:5">
      <c r="A227" s="407"/>
      <c r="B227" s="65"/>
      <c r="C227" s="316" t="s">
        <v>155</v>
      </c>
      <c r="D227" s="309" t="s">
        <v>840</v>
      </c>
      <c r="E227" s="402"/>
    </row>
    <row r="228" spans="1:5">
      <c r="A228" s="405"/>
      <c r="B228" s="70"/>
      <c r="C228" s="69"/>
      <c r="D228" s="404" t="s">
        <v>840</v>
      </c>
      <c r="E228" s="403"/>
    </row>
    <row r="229" spans="1:5">
      <c r="A229" s="405"/>
      <c r="B229" s="70"/>
      <c r="C229" s="406"/>
      <c r="D229" s="404" t="s">
        <v>840</v>
      </c>
      <c r="E229" s="403"/>
    </row>
    <row r="230" spans="1:5">
      <c r="A230" s="405"/>
      <c r="B230" s="70"/>
      <c r="C230" s="406"/>
      <c r="D230" s="404" t="s">
        <v>840</v>
      </c>
      <c r="E230" s="403"/>
    </row>
    <row r="231" spans="1:5">
      <c r="A231" s="405"/>
      <c r="B231" s="70"/>
      <c r="C231" s="69"/>
      <c r="D231" s="404" t="s">
        <v>840</v>
      </c>
      <c r="E231" s="403"/>
    </row>
    <row r="232" spans="1:5">
      <c r="A232" s="401"/>
      <c r="B232" s="65"/>
      <c r="D232" s="309" t="s">
        <v>840</v>
      </c>
      <c r="E232" s="402"/>
    </row>
    <row r="233" spans="1:5" ht="15.6">
      <c r="A233" s="401"/>
      <c r="B233" s="65"/>
      <c r="C233" s="224"/>
      <c r="D233" s="67" t="s">
        <v>839</v>
      </c>
      <c r="E233" s="400">
        <f>SUM(E221:E231)</f>
        <v>0</v>
      </c>
    </row>
    <row r="234" spans="1:5">
      <c r="A234" s="64"/>
    </row>
    <row r="235" spans="1:5">
      <c r="A235" s="64"/>
    </row>
    <row r="236" spans="1:5">
      <c r="A236" s="64"/>
    </row>
    <row r="237" spans="1:5">
      <c r="A237" s="64"/>
    </row>
    <row r="238" spans="1:5">
      <c r="A238" s="64"/>
    </row>
    <row r="239" spans="1:5">
      <c r="A239" s="64"/>
    </row>
    <row r="240" spans="1:5">
      <c r="A240" s="64"/>
    </row>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sheetData>
  <conditionalFormatting sqref="B1:B56 B58:B156 B160:B1048576">
    <cfRule type="containsText" dxfId="0" priority="1" operator="containsText" text="special">
      <formula>NOT(ISERROR(SEARCH("special",B1)))</formula>
    </cfRule>
  </conditionalFormatting>
  <pageMargins left="0.7" right="0.7" top="0.75" bottom="0.75" header="0.3" footer="0.3"/>
  <pageSetup scale="5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EFF36-ECB1-4489-807C-EB399785D05E}">
  <sheetPr codeName="Sheet10"/>
  <dimension ref="A1:H229"/>
  <sheetViews>
    <sheetView zoomScale="85" zoomScaleNormal="85" workbookViewId="0">
      <pane ySplit="6" topLeftCell="A26" activePane="bottomLeft" state="frozen"/>
      <selection pane="bottomLeft" activeCell="D110" sqref="D110"/>
    </sheetView>
  </sheetViews>
  <sheetFormatPr defaultColWidth="9.109375" defaultRowHeight="15"/>
  <cols>
    <col min="1" max="1" width="14.33203125" style="544" customWidth="1"/>
    <col min="2" max="2" width="19.88671875" style="312" customWidth="1"/>
    <col min="3" max="3" width="76.5546875" style="312" customWidth="1"/>
    <col min="4" max="4" width="26.109375" style="486" customWidth="1"/>
    <col min="5" max="5" width="23" style="303" customWidth="1"/>
    <col min="6" max="6" width="11.33203125" style="312" bestFit="1" customWidth="1"/>
    <col min="7" max="7" width="16.44140625" style="312" bestFit="1" customWidth="1"/>
    <col min="8" max="16384" width="9.109375" style="312"/>
  </cols>
  <sheetData>
    <row r="1" spans="1:8" ht="15.6">
      <c r="A1" s="462"/>
      <c r="B1" s="463"/>
      <c r="C1" s="464"/>
      <c r="D1" s="465" t="s">
        <v>972</v>
      </c>
      <c r="E1" s="466"/>
    </row>
    <row r="2" spans="1:8" ht="15.6">
      <c r="A2" s="462"/>
      <c r="B2" s="463"/>
      <c r="C2" s="464"/>
      <c r="D2" s="467" t="s">
        <v>2653</v>
      </c>
      <c r="E2" s="468"/>
    </row>
    <row r="3" spans="1:8" ht="15.6">
      <c r="A3" s="462"/>
      <c r="B3" s="463"/>
      <c r="C3" s="464"/>
      <c r="D3" s="465" t="s">
        <v>416</v>
      </c>
      <c r="E3" s="466"/>
    </row>
    <row r="4" spans="1:8" ht="15.6">
      <c r="A4" s="462"/>
      <c r="B4" s="463"/>
      <c r="C4" s="464"/>
      <c r="D4" s="465" t="s">
        <v>415</v>
      </c>
      <c r="E4" s="466"/>
    </row>
    <row r="5" spans="1:8" ht="16.2" thickBot="1">
      <c r="A5" s="462"/>
      <c r="B5" s="463"/>
      <c r="C5" s="464"/>
      <c r="D5" s="469" t="s">
        <v>414</v>
      </c>
      <c r="E5" s="466"/>
    </row>
    <row r="6" spans="1:8" ht="16.2" thickBot="1">
      <c r="A6" s="470" t="s">
        <v>413</v>
      </c>
      <c r="B6" s="471" t="s">
        <v>412</v>
      </c>
      <c r="C6" s="471" t="s">
        <v>411</v>
      </c>
      <c r="D6" s="472" t="s">
        <v>2654</v>
      </c>
      <c r="E6" s="473" t="s">
        <v>2655</v>
      </c>
    </row>
    <row r="7" spans="1:8" s="478" customFormat="1" ht="15.6">
      <c r="A7" s="102">
        <v>0</v>
      </c>
      <c r="B7" s="259">
        <v>1119865</v>
      </c>
      <c r="C7" s="474" t="s">
        <v>973</v>
      </c>
      <c r="D7" s="194">
        <v>272794</v>
      </c>
      <c r="E7" s="415">
        <f>+D7*A7</f>
        <v>0</v>
      </c>
      <c r="F7" s="475"/>
      <c r="G7" s="476"/>
      <c r="H7" s="477"/>
    </row>
    <row r="8" spans="1:8" s="478" customFormat="1" ht="55.2">
      <c r="A8" s="479"/>
      <c r="B8" s="312"/>
      <c r="C8" s="480" t="s">
        <v>974</v>
      </c>
      <c r="D8" s="312"/>
      <c r="E8" s="312"/>
      <c r="F8" s="475"/>
      <c r="G8" s="476"/>
      <c r="H8" s="477"/>
    </row>
    <row r="9" spans="1:8" s="478" customFormat="1" ht="15.6">
      <c r="A9" s="102">
        <v>0</v>
      </c>
      <c r="B9" s="259">
        <v>1120036</v>
      </c>
      <c r="C9" s="474" t="s">
        <v>975</v>
      </c>
      <c r="D9" s="194">
        <v>272794</v>
      </c>
      <c r="E9" s="415">
        <f>+D9*A9</f>
        <v>0</v>
      </c>
      <c r="F9" s="475"/>
      <c r="G9" s="476"/>
      <c r="H9" s="477"/>
    </row>
    <row r="10" spans="1:8" s="478" customFormat="1" ht="55.2">
      <c r="A10" s="479"/>
      <c r="B10" s="312"/>
      <c r="C10" s="480" t="s">
        <v>974</v>
      </c>
      <c r="D10" s="312"/>
      <c r="E10" s="312"/>
      <c r="F10" s="475"/>
      <c r="G10" s="476"/>
      <c r="H10" s="477"/>
    </row>
    <row r="11" spans="1:8" s="478" customFormat="1" ht="15.6">
      <c r="A11" s="102">
        <v>0</v>
      </c>
      <c r="B11" s="259">
        <v>1125199</v>
      </c>
      <c r="C11" s="474" t="s">
        <v>976</v>
      </c>
      <c r="D11" s="194">
        <v>263393</v>
      </c>
      <c r="E11" s="415">
        <f>+D11*A11</f>
        <v>0</v>
      </c>
      <c r="F11" s="475"/>
      <c r="G11" s="476"/>
      <c r="H11" s="477"/>
    </row>
    <row r="12" spans="1:8" s="478" customFormat="1" ht="55.2">
      <c r="A12" s="479"/>
      <c r="B12" s="312"/>
      <c r="C12" s="480" t="s">
        <v>974</v>
      </c>
      <c r="D12" s="312"/>
      <c r="E12" s="312"/>
      <c r="F12" s="475"/>
      <c r="G12" s="476"/>
      <c r="H12" s="477"/>
    </row>
    <row r="13" spans="1:8">
      <c r="A13" s="479"/>
      <c r="B13" s="312" t="s">
        <v>688</v>
      </c>
      <c r="D13" s="312"/>
      <c r="E13" s="312"/>
      <c r="F13" s="475"/>
      <c r="G13" s="476"/>
      <c r="H13" s="477"/>
    </row>
    <row r="14" spans="1:8" ht="15.6">
      <c r="A14" s="479"/>
      <c r="C14" s="318" t="s">
        <v>492</v>
      </c>
      <c r="D14" s="312"/>
      <c r="E14" s="312"/>
      <c r="F14" s="475"/>
      <c r="G14" s="476"/>
      <c r="H14" s="477"/>
    </row>
    <row r="15" spans="1:8" ht="27.6">
      <c r="A15" s="481">
        <v>0</v>
      </c>
      <c r="B15" s="482">
        <v>1124564</v>
      </c>
      <c r="C15" s="483" t="s">
        <v>977</v>
      </c>
      <c r="D15" s="484" t="s">
        <v>204</v>
      </c>
      <c r="E15" s="485">
        <v>0</v>
      </c>
      <c r="F15" s="475"/>
      <c r="G15" s="476"/>
      <c r="H15" s="477"/>
    </row>
    <row r="16" spans="1:8" s="64" customFormat="1" ht="27.6">
      <c r="A16" s="102">
        <v>0</v>
      </c>
      <c r="B16" s="114">
        <v>1124549</v>
      </c>
      <c r="C16" s="99" t="s">
        <v>964</v>
      </c>
      <c r="D16" s="484" t="s">
        <v>204</v>
      </c>
      <c r="E16" s="415">
        <v>0</v>
      </c>
      <c r="F16" s="475"/>
      <c r="G16" s="476"/>
      <c r="H16" s="477"/>
    </row>
    <row r="17" spans="1:8" s="64" customFormat="1" ht="27.6">
      <c r="A17" s="102">
        <v>0</v>
      </c>
      <c r="B17" s="114">
        <v>1124550</v>
      </c>
      <c r="C17" s="99" t="s">
        <v>978</v>
      </c>
      <c r="D17" s="484" t="s">
        <v>204</v>
      </c>
      <c r="E17" s="415">
        <v>0</v>
      </c>
      <c r="F17" s="475"/>
      <c r="G17" s="476"/>
      <c r="H17" s="477"/>
    </row>
    <row r="18" spans="1:8" s="64" customFormat="1">
      <c r="A18" s="102">
        <v>0</v>
      </c>
      <c r="B18" s="114">
        <v>1124545</v>
      </c>
      <c r="C18" s="99" t="s">
        <v>979</v>
      </c>
      <c r="D18" s="194" t="s">
        <v>204</v>
      </c>
      <c r="E18" s="415">
        <v>0</v>
      </c>
      <c r="F18" s="475"/>
      <c r="G18" s="476"/>
      <c r="H18" s="477"/>
    </row>
    <row r="19" spans="1:8">
      <c r="A19" s="72"/>
      <c r="C19" s="320"/>
      <c r="E19" s="450"/>
      <c r="F19" s="475"/>
      <c r="G19" s="476"/>
      <c r="H19" s="477"/>
    </row>
    <row r="20" spans="1:8" ht="15.6">
      <c r="A20" s="72"/>
      <c r="B20" s="320"/>
      <c r="C20" s="318" t="s">
        <v>960</v>
      </c>
      <c r="D20" s="449"/>
      <c r="F20" s="475"/>
      <c r="G20" s="476"/>
      <c r="H20" s="477"/>
    </row>
    <row r="21" spans="1:8">
      <c r="A21" s="70">
        <v>0</v>
      </c>
      <c r="B21" s="482">
        <v>1119864</v>
      </c>
      <c r="C21" s="80" t="s">
        <v>980</v>
      </c>
      <c r="D21" s="194">
        <v>3692</v>
      </c>
      <c r="E21" s="195">
        <f>+D21*A21</f>
        <v>0</v>
      </c>
      <c r="F21" s="475"/>
      <c r="G21" s="476"/>
      <c r="H21" s="477"/>
    </row>
    <row r="22" spans="1:8">
      <c r="A22" s="436">
        <v>0</v>
      </c>
      <c r="B22" s="482">
        <v>1120180</v>
      </c>
      <c r="C22" s="80" t="s">
        <v>500</v>
      </c>
      <c r="D22" s="194">
        <v>3692</v>
      </c>
      <c r="E22" s="195">
        <f>+D22*A22</f>
        <v>0</v>
      </c>
      <c r="F22" s="475"/>
      <c r="G22" s="476"/>
      <c r="H22" s="477"/>
    </row>
    <row r="23" spans="1:8">
      <c r="A23" s="436">
        <v>0</v>
      </c>
      <c r="B23" s="80">
        <v>1120762</v>
      </c>
      <c r="C23" s="80" t="s">
        <v>958</v>
      </c>
      <c r="D23" s="194">
        <v>3692</v>
      </c>
      <c r="E23" s="195">
        <f>+D23*A23</f>
        <v>0</v>
      </c>
      <c r="F23" s="475"/>
      <c r="G23" s="476"/>
      <c r="H23" s="477"/>
    </row>
    <row r="24" spans="1:8">
      <c r="A24" s="70">
        <v>0</v>
      </c>
      <c r="B24" s="80" t="s">
        <v>206</v>
      </c>
      <c r="C24" s="96" t="s">
        <v>502</v>
      </c>
      <c r="D24" s="487" t="s">
        <v>204</v>
      </c>
      <c r="E24" s="195">
        <v>0</v>
      </c>
      <c r="F24" s="475"/>
      <c r="G24" s="476"/>
      <c r="H24" s="477"/>
    </row>
    <row r="25" spans="1:8">
      <c r="A25" s="281">
        <v>0</v>
      </c>
      <c r="B25" s="80" t="s">
        <v>503</v>
      </c>
      <c r="C25" s="80" t="s">
        <v>504</v>
      </c>
      <c r="D25" s="194">
        <v>4011</v>
      </c>
      <c r="E25" s="195">
        <f>+D25*A25</f>
        <v>0</v>
      </c>
      <c r="F25" s="475"/>
      <c r="G25" s="476"/>
      <c r="H25" s="477"/>
    </row>
    <row r="26" spans="1:8">
      <c r="A26" s="192">
        <v>1</v>
      </c>
      <c r="B26" s="65"/>
      <c r="C26" s="65"/>
      <c r="D26" s="488"/>
      <c r="E26" s="310"/>
      <c r="F26" s="475"/>
      <c r="G26" s="476"/>
      <c r="H26" s="477"/>
    </row>
    <row r="27" spans="1:8" ht="15.6">
      <c r="A27" s="489">
        <v>1</v>
      </c>
      <c r="B27" s="465"/>
      <c r="C27" s="490" t="s">
        <v>403</v>
      </c>
      <c r="D27" s="490"/>
      <c r="E27" s="466"/>
      <c r="F27" s="475"/>
      <c r="G27" s="476"/>
      <c r="H27" s="477"/>
    </row>
    <row r="28" spans="1:8" ht="15.6">
      <c r="A28" s="489">
        <v>1</v>
      </c>
      <c r="B28" s="465"/>
      <c r="C28" s="463" t="s">
        <v>688</v>
      </c>
      <c r="D28" s="491"/>
      <c r="E28" s="466"/>
      <c r="F28" s="475"/>
      <c r="G28" s="476"/>
      <c r="H28" s="477"/>
    </row>
    <row r="29" spans="1:8">
      <c r="A29" s="489">
        <v>1</v>
      </c>
      <c r="B29" s="492" t="s">
        <v>951</v>
      </c>
      <c r="C29" s="64"/>
      <c r="D29" s="442" t="s">
        <v>981</v>
      </c>
      <c r="E29" s="444"/>
      <c r="F29" s="475"/>
      <c r="G29" s="476"/>
      <c r="H29" s="477"/>
    </row>
    <row r="30" spans="1:8">
      <c r="A30" s="489">
        <v>1</v>
      </c>
      <c r="B30" s="64" t="s">
        <v>982</v>
      </c>
      <c r="C30" s="64"/>
      <c r="D30" s="94" t="s">
        <v>947</v>
      </c>
      <c r="E30" s="492"/>
      <c r="F30" s="475"/>
      <c r="G30" s="476"/>
      <c r="H30" s="477"/>
    </row>
    <row r="31" spans="1:8">
      <c r="A31" s="489">
        <v>1</v>
      </c>
      <c r="B31" s="442" t="s">
        <v>513</v>
      </c>
      <c r="C31" s="64"/>
      <c r="D31" s="442" t="s">
        <v>514</v>
      </c>
      <c r="E31" s="182"/>
      <c r="F31" s="475"/>
      <c r="G31" s="476"/>
      <c r="H31" s="477"/>
    </row>
    <row r="32" spans="1:8">
      <c r="A32" s="489">
        <v>1</v>
      </c>
      <c r="B32" s="442" t="s">
        <v>983</v>
      </c>
      <c r="C32" s="64"/>
      <c r="D32" s="442" t="s">
        <v>516</v>
      </c>
      <c r="E32" s="492"/>
      <c r="F32" s="475"/>
      <c r="G32" s="476"/>
      <c r="H32" s="477"/>
    </row>
    <row r="33" spans="1:8">
      <c r="A33" s="489">
        <v>1</v>
      </c>
      <c r="B33" s="442" t="s">
        <v>517</v>
      </c>
      <c r="C33" s="64"/>
      <c r="D33" s="442" t="s">
        <v>518</v>
      </c>
      <c r="E33" s="182"/>
      <c r="F33" s="475"/>
      <c r="G33" s="476"/>
      <c r="H33" s="477"/>
    </row>
    <row r="34" spans="1:8">
      <c r="A34" s="489">
        <v>1</v>
      </c>
      <c r="B34" s="442" t="s">
        <v>519</v>
      </c>
      <c r="C34" s="64"/>
      <c r="D34" s="442" t="s">
        <v>383</v>
      </c>
      <c r="E34" s="492"/>
      <c r="F34" s="475"/>
      <c r="G34" s="476"/>
      <c r="H34" s="477"/>
    </row>
    <row r="35" spans="1:8">
      <c r="A35" s="489">
        <v>1</v>
      </c>
      <c r="B35" s="442" t="s">
        <v>520</v>
      </c>
      <c r="C35" s="64"/>
      <c r="D35" s="442" t="s">
        <v>523</v>
      </c>
      <c r="E35" s="492"/>
      <c r="F35" s="475"/>
      <c r="G35" s="476"/>
      <c r="H35" s="477"/>
    </row>
    <row r="36" spans="1:8">
      <c r="A36" s="489">
        <v>1</v>
      </c>
      <c r="B36" s="442" t="s">
        <v>522</v>
      </c>
      <c r="C36" s="64"/>
      <c r="D36" s="443" t="s">
        <v>525</v>
      </c>
      <c r="E36" s="492"/>
      <c r="F36" s="475"/>
      <c r="G36" s="476"/>
      <c r="H36" s="477"/>
    </row>
    <row r="37" spans="1:8">
      <c r="A37" s="489">
        <v>1</v>
      </c>
      <c r="B37" s="442" t="s">
        <v>524</v>
      </c>
      <c r="C37" s="64"/>
      <c r="D37" s="443" t="s">
        <v>527</v>
      </c>
      <c r="E37" s="492"/>
      <c r="F37" s="475"/>
      <c r="G37" s="476"/>
      <c r="H37" s="477"/>
    </row>
    <row r="38" spans="1:8">
      <c r="A38" s="489">
        <v>1</v>
      </c>
      <c r="B38" s="442" t="s">
        <v>526</v>
      </c>
      <c r="C38" s="64"/>
      <c r="D38" s="442" t="s">
        <v>943</v>
      </c>
      <c r="E38" s="492"/>
      <c r="F38" s="475"/>
      <c r="G38" s="476"/>
      <c r="H38" s="477"/>
    </row>
    <row r="39" spans="1:8">
      <c r="A39" s="489"/>
      <c r="B39" s="443" t="s">
        <v>528</v>
      </c>
      <c r="C39" s="64"/>
      <c r="D39" s="443" t="s">
        <v>531</v>
      </c>
      <c r="E39" s="492"/>
      <c r="F39" s="475"/>
      <c r="G39" s="476"/>
      <c r="H39" s="477"/>
    </row>
    <row r="40" spans="1:8">
      <c r="A40" s="489">
        <v>1</v>
      </c>
      <c r="B40" s="443" t="s">
        <v>984</v>
      </c>
      <c r="C40" s="64"/>
      <c r="D40" s="443" t="s">
        <v>533</v>
      </c>
      <c r="E40" s="492"/>
      <c r="F40" s="475"/>
      <c r="G40" s="476"/>
      <c r="H40" s="477"/>
    </row>
    <row r="41" spans="1:8">
      <c r="A41" s="489">
        <v>1</v>
      </c>
      <c r="B41" s="443" t="s">
        <v>532</v>
      </c>
      <c r="C41" s="64"/>
      <c r="D41" s="442" t="s">
        <v>535</v>
      </c>
      <c r="E41" s="492"/>
      <c r="F41" s="475"/>
      <c r="G41" s="476"/>
      <c r="H41" s="477"/>
    </row>
    <row r="42" spans="1:8">
      <c r="A42" s="489">
        <v>1</v>
      </c>
      <c r="B42" s="64" t="s">
        <v>985</v>
      </c>
      <c r="C42" s="64"/>
      <c r="D42" s="442" t="s">
        <v>537</v>
      </c>
      <c r="E42" s="492"/>
      <c r="F42" s="475"/>
      <c r="G42" s="476"/>
      <c r="H42" s="477"/>
    </row>
    <row r="43" spans="1:8">
      <c r="A43" s="489">
        <v>1</v>
      </c>
      <c r="B43" s="442" t="s">
        <v>536</v>
      </c>
      <c r="C43" s="64"/>
      <c r="D43" s="442" t="s">
        <v>986</v>
      </c>
      <c r="E43" s="492"/>
      <c r="F43" s="475"/>
      <c r="G43" s="476"/>
      <c r="H43" s="477"/>
    </row>
    <row r="44" spans="1:8">
      <c r="A44" s="489">
        <v>1</v>
      </c>
      <c r="B44" s="442" t="s">
        <v>940</v>
      </c>
      <c r="C44" s="64"/>
      <c r="D44" s="442" t="s">
        <v>539</v>
      </c>
      <c r="E44" s="492"/>
      <c r="F44" s="475"/>
      <c r="G44" s="476"/>
      <c r="H44" s="477"/>
    </row>
    <row r="45" spans="1:8">
      <c r="A45" s="489">
        <v>1</v>
      </c>
      <c r="B45" s="442" t="s">
        <v>538</v>
      </c>
      <c r="C45" s="64"/>
      <c r="D45" s="442" t="s">
        <v>541</v>
      </c>
      <c r="E45" s="492"/>
      <c r="F45" s="475"/>
      <c r="G45" s="476"/>
      <c r="H45" s="477"/>
    </row>
    <row r="46" spans="1:8">
      <c r="A46" s="489"/>
      <c r="B46" s="442" t="s">
        <v>987</v>
      </c>
      <c r="C46" s="64"/>
      <c r="D46" s="442" t="s">
        <v>543</v>
      </c>
      <c r="E46" s="492"/>
      <c r="F46" s="475"/>
      <c r="G46" s="476"/>
      <c r="H46" s="477"/>
    </row>
    <row r="47" spans="1:8">
      <c r="A47" s="489">
        <v>1</v>
      </c>
      <c r="B47" s="442" t="s">
        <v>988</v>
      </c>
      <c r="C47" s="64"/>
      <c r="D47" s="442" t="s">
        <v>936</v>
      </c>
      <c r="E47" s="492"/>
      <c r="F47" s="475"/>
      <c r="G47" s="476"/>
      <c r="H47" s="477"/>
    </row>
    <row r="48" spans="1:8">
      <c r="A48" s="489">
        <v>1</v>
      </c>
      <c r="B48" s="64" t="s">
        <v>989</v>
      </c>
      <c r="C48" s="64"/>
      <c r="D48" s="442" t="s">
        <v>990</v>
      </c>
      <c r="E48" s="492"/>
      <c r="F48" s="475"/>
      <c r="G48" s="476"/>
      <c r="H48" s="477"/>
    </row>
    <row r="49" spans="1:8">
      <c r="A49" s="489">
        <v>1</v>
      </c>
      <c r="B49" s="442" t="s">
        <v>546</v>
      </c>
      <c r="C49" s="64"/>
      <c r="E49" s="492"/>
      <c r="F49" s="475"/>
      <c r="G49" s="476"/>
      <c r="H49" s="477"/>
    </row>
    <row r="50" spans="1:8">
      <c r="A50" s="489">
        <v>1</v>
      </c>
      <c r="B50" s="442"/>
      <c r="C50" s="64"/>
      <c r="E50" s="492"/>
      <c r="F50" s="475"/>
      <c r="G50" s="476"/>
      <c r="H50" s="477"/>
    </row>
    <row r="51" spans="1:8" ht="15.6">
      <c r="A51" s="427"/>
      <c r="B51" s="493"/>
      <c r="C51" s="490" t="s">
        <v>335</v>
      </c>
      <c r="D51" s="494"/>
      <c r="E51" s="421"/>
      <c r="F51" s="475"/>
      <c r="G51" s="476"/>
      <c r="H51" s="477"/>
    </row>
    <row r="52" spans="1:8">
      <c r="A52" s="290">
        <v>0</v>
      </c>
      <c r="B52" s="495">
        <v>701680</v>
      </c>
      <c r="C52" s="496" t="s">
        <v>991</v>
      </c>
      <c r="D52" s="194">
        <v>62</v>
      </c>
      <c r="E52" s="415">
        <f>+D52*A52</f>
        <v>0</v>
      </c>
      <c r="F52" s="475"/>
      <c r="G52" s="476"/>
      <c r="H52" s="477"/>
    </row>
    <row r="53" spans="1:8">
      <c r="A53" s="290">
        <v>0</v>
      </c>
      <c r="B53" s="495">
        <v>702460</v>
      </c>
      <c r="C53" s="496" t="s">
        <v>992</v>
      </c>
      <c r="D53" s="194">
        <v>119</v>
      </c>
      <c r="E53" s="415">
        <f>+D53*A53</f>
        <v>0</v>
      </c>
      <c r="F53" s="475"/>
      <c r="G53" s="476"/>
      <c r="H53" s="477"/>
    </row>
    <row r="54" spans="1:8">
      <c r="A54" s="290">
        <v>0</v>
      </c>
      <c r="B54" s="495">
        <v>702240</v>
      </c>
      <c r="C54" s="496" t="s">
        <v>993</v>
      </c>
      <c r="D54" s="194">
        <v>113</v>
      </c>
      <c r="E54" s="415">
        <f>+D54*A54</f>
        <v>0</v>
      </c>
      <c r="F54" s="475"/>
      <c r="G54" s="476"/>
      <c r="H54" s="477"/>
    </row>
    <row r="55" spans="1:8">
      <c r="A55" s="290">
        <v>0</v>
      </c>
      <c r="B55" s="286">
        <v>704072</v>
      </c>
      <c r="C55" s="497" t="s">
        <v>904</v>
      </c>
      <c r="D55" s="194">
        <v>160</v>
      </c>
      <c r="E55" s="415">
        <f>+D55*A55</f>
        <v>0</v>
      </c>
      <c r="F55" s="475"/>
      <c r="G55" s="476"/>
      <c r="H55" s="477"/>
    </row>
    <row r="56" spans="1:8">
      <c r="A56" s="290">
        <v>0</v>
      </c>
      <c r="B56" s="286">
        <v>704073</v>
      </c>
      <c r="C56" s="496" t="s">
        <v>903</v>
      </c>
      <c r="D56" s="194">
        <v>211</v>
      </c>
      <c r="E56" s="415">
        <f>+D56*A56</f>
        <v>0</v>
      </c>
      <c r="F56" s="475"/>
      <c r="G56" s="476"/>
      <c r="H56" s="477"/>
    </row>
    <row r="57" spans="1:8">
      <c r="A57" s="427"/>
      <c r="B57" s="498"/>
      <c r="C57" s="499"/>
      <c r="D57" s="309"/>
      <c r="E57" s="310"/>
      <c r="F57" s="475"/>
      <c r="G57" s="476"/>
      <c r="H57" s="477"/>
    </row>
    <row r="58" spans="1:8" ht="15.6">
      <c r="A58" s="462"/>
      <c r="B58" s="500"/>
      <c r="C58" s="490" t="s">
        <v>934</v>
      </c>
      <c r="D58" s="501"/>
      <c r="E58" s="466"/>
      <c r="F58" s="475"/>
      <c r="G58" s="476"/>
      <c r="H58" s="477"/>
    </row>
    <row r="59" spans="1:8">
      <c r="A59" s="290">
        <v>0</v>
      </c>
      <c r="B59" s="502">
        <v>1117644</v>
      </c>
      <c r="C59" s="416" t="s">
        <v>994</v>
      </c>
      <c r="D59" s="194">
        <v>392</v>
      </c>
      <c r="E59" s="415">
        <f>+D59*A59</f>
        <v>0</v>
      </c>
      <c r="F59" s="475"/>
      <c r="G59" s="476"/>
      <c r="H59" s="477"/>
    </row>
    <row r="60" spans="1:8">
      <c r="A60" s="290">
        <v>0</v>
      </c>
      <c r="B60" s="482">
        <v>1101528</v>
      </c>
      <c r="C60" s="416" t="s">
        <v>552</v>
      </c>
      <c r="D60" s="194">
        <v>521</v>
      </c>
      <c r="E60" s="415">
        <f>+D60*A60</f>
        <v>0</v>
      </c>
      <c r="F60" s="475"/>
      <c r="G60" s="476"/>
      <c r="H60" s="477"/>
    </row>
    <row r="61" spans="1:8">
      <c r="A61" s="290">
        <v>0</v>
      </c>
      <c r="B61" s="482">
        <v>1104970</v>
      </c>
      <c r="C61" s="288" t="s">
        <v>553</v>
      </c>
      <c r="D61" s="194">
        <v>479</v>
      </c>
      <c r="E61" s="415">
        <f>+D61*A61</f>
        <v>0</v>
      </c>
      <c r="F61" s="475"/>
      <c r="G61" s="476"/>
      <c r="H61" s="477"/>
    </row>
    <row r="62" spans="1:8">
      <c r="A62" s="70">
        <v>0</v>
      </c>
      <c r="B62" s="99">
        <v>1104705</v>
      </c>
      <c r="C62" s="80" t="s">
        <v>554</v>
      </c>
      <c r="D62" s="194">
        <v>1139</v>
      </c>
      <c r="E62" s="415">
        <f>+D62*A62</f>
        <v>0</v>
      </c>
      <c r="F62" s="475"/>
      <c r="G62" s="476"/>
      <c r="H62" s="477"/>
    </row>
    <row r="63" spans="1:8">
      <c r="A63" s="427"/>
      <c r="B63" s="503"/>
      <c r="C63" s="320"/>
      <c r="D63" s="494"/>
      <c r="E63" s="504"/>
      <c r="F63" s="475"/>
      <c r="G63" s="476"/>
      <c r="H63" s="477"/>
    </row>
    <row r="64" spans="1:8" ht="15.6">
      <c r="A64" s="427"/>
      <c r="B64" s="320"/>
      <c r="C64" s="318" t="s">
        <v>933</v>
      </c>
      <c r="D64" s="494"/>
      <c r="E64" s="421"/>
      <c r="F64" s="475"/>
      <c r="G64" s="476"/>
      <c r="H64" s="477"/>
    </row>
    <row r="65" spans="1:8">
      <c r="A65" s="125">
        <v>0</v>
      </c>
      <c r="B65" s="505">
        <v>1140400</v>
      </c>
      <c r="C65" s="440" t="s">
        <v>556</v>
      </c>
      <c r="D65" s="506">
        <v>7088</v>
      </c>
      <c r="E65" s="507">
        <f>+D65*A65</f>
        <v>0</v>
      </c>
      <c r="F65" s="475"/>
      <c r="G65" s="476"/>
      <c r="H65" s="477"/>
    </row>
    <row r="66" spans="1:8">
      <c r="A66" s="427"/>
      <c r="B66" s="503"/>
      <c r="C66" s="320"/>
      <c r="D66" s="494"/>
      <c r="E66" s="504"/>
      <c r="F66" s="475"/>
      <c r="G66" s="476"/>
      <c r="H66" s="477"/>
    </row>
    <row r="67" spans="1:8" ht="15.6">
      <c r="A67" s="427"/>
      <c r="B67" s="320"/>
      <c r="C67" s="318" t="s">
        <v>558</v>
      </c>
      <c r="D67" s="494"/>
      <c r="E67" s="421"/>
      <c r="F67" s="475"/>
      <c r="G67" s="476"/>
      <c r="H67" s="477"/>
    </row>
    <row r="68" spans="1:8">
      <c r="A68" s="290">
        <v>0</v>
      </c>
      <c r="B68" s="482">
        <v>1035616</v>
      </c>
      <c r="C68" s="288" t="s">
        <v>995</v>
      </c>
      <c r="D68" s="194">
        <v>624</v>
      </c>
      <c r="E68" s="415">
        <f t="shared" ref="E68:E73" si="0">+D68*A68</f>
        <v>0</v>
      </c>
      <c r="F68" s="475"/>
      <c r="G68" s="476"/>
      <c r="H68" s="477"/>
    </row>
    <row r="69" spans="1:8">
      <c r="A69" s="290">
        <v>0</v>
      </c>
      <c r="B69" s="482">
        <v>1035617</v>
      </c>
      <c r="C69" s="288" t="s">
        <v>996</v>
      </c>
      <c r="D69" s="194">
        <v>758</v>
      </c>
      <c r="E69" s="415">
        <f t="shared" si="0"/>
        <v>0</v>
      </c>
      <c r="F69" s="475"/>
      <c r="G69" s="476"/>
      <c r="H69" s="477"/>
    </row>
    <row r="70" spans="1:8">
      <c r="A70" s="307">
        <v>0</v>
      </c>
      <c r="B70" s="482">
        <v>1058158</v>
      </c>
      <c r="C70" s="288" t="s">
        <v>997</v>
      </c>
      <c r="D70" s="194">
        <v>619</v>
      </c>
      <c r="E70" s="415">
        <f t="shared" si="0"/>
        <v>0</v>
      </c>
      <c r="F70" s="475"/>
      <c r="G70" s="476"/>
      <c r="H70" s="477"/>
    </row>
    <row r="71" spans="1:8">
      <c r="A71" s="307">
        <v>0</v>
      </c>
      <c r="B71" s="482">
        <v>1077151</v>
      </c>
      <c r="C71" s="416" t="s">
        <v>998</v>
      </c>
      <c r="D71" s="194">
        <v>619</v>
      </c>
      <c r="E71" s="415">
        <f t="shared" si="0"/>
        <v>0</v>
      </c>
      <c r="F71" s="475"/>
      <c r="G71" s="476"/>
      <c r="H71" s="477"/>
    </row>
    <row r="72" spans="1:8">
      <c r="A72" s="290">
        <v>0</v>
      </c>
      <c r="B72" s="482">
        <v>1095046</v>
      </c>
      <c r="C72" s="288" t="s">
        <v>999</v>
      </c>
      <c r="D72" s="194">
        <v>2567</v>
      </c>
      <c r="E72" s="415">
        <f t="shared" si="0"/>
        <v>0</v>
      </c>
      <c r="F72" s="475"/>
      <c r="G72" s="476"/>
      <c r="H72" s="477"/>
    </row>
    <row r="73" spans="1:8">
      <c r="A73" s="436">
        <f>A157</f>
        <v>0</v>
      </c>
      <c r="B73" s="482">
        <v>1096691</v>
      </c>
      <c r="C73" s="288" t="s">
        <v>564</v>
      </c>
      <c r="D73" s="194">
        <v>-242</v>
      </c>
      <c r="E73" s="415">
        <f t="shared" si="0"/>
        <v>0</v>
      </c>
      <c r="F73" s="475"/>
      <c r="G73" s="476"/>
      <c r="H73" s="477"/>
    </row>
    <row r="74" spans="1:8">
      <c r="A74" s="312"/>
      <c r="D74" s="312"/>
      <c r="E74" s="312"/>
      <c r="F74" s="475"/>
      <c r="G74" s="476"/>
      <c r="H74" s="477"/>
    </row>
    <row r="75" spans="1:8" ht="15.6">
      <c r="A75" s="427"/>
      <c r="B75" s="503"/>
      <c r="C75" s="318" t="s">
        <v>916</v>
      </c>
      <c r="D75" s="494"/>
      <c r="E75" s="504"/>
      <c r="F75" s="475"/>
      <c r="G75" s="476"/>
      <c r="H75" s="477"/>
    </row>
    <row r="76" spans="1:8">
      <c r="A76" s="290">
        <v>0</v>
      </c>
      <c r="B76" s="482">
        <v>1101151</v>
      </c>
      <c r="C76" s="288" t="s">
        <v>1000</v>
      </c>
      <c r="D76" s="194">
        <v>0</v>
      </c>
      <c r="E76" s="415">
        <f>+D76*A76</f>
        <v>0</v>
      </c>
      <c r="F76" s="475"/>
      <c r="G76" s="476"/>
      <c r="H76" s="477"/>
    </row>
    <row r="77" spans="1:8">
      <c r="A77" s="290">
        <v>0</v>
      </c>
      <c r="B77" s="482">
        <v>1101152</v>
      </c>
      <c r="C77" s="288" t="s">
        <v>1001</v>
      </c>
      <c r="D77" s="194">
        <v>0</v>
      </c>
      <c r="E77" s="415">
        <f>+D77*A77</f>
        <v>0</v>
      </c>
      <c r="F77" s="475"/>
      <c r="G77" s="476"/>
      <c r="H77" s="477"/>
    </row>
    <row r="78" spans="1:8">
      <c r="A78" s="290">
        <v>0</v>
      </c>
      <c r="B78" s="482">
        <v>1101037</v>
      </c>
      <c r="C78" s="288" t="s">
        <v>571</v>
      </c>
      <c r="D78" s="194">
        <v>206</v>
      </c>
      <c r="E78" s="415">
        <f>+D78*A78</f>
        <v>0</v>
      </c>
      <c r="F78" s="475"/>
      <c r="G78" s="476"/>
      <c r="H78" s="477"/>
    </row>
    <row r="79" spans="1:8">
      <c r="A79" s="70">
        <v>0</v>
      </c>
      <c r="B79" s="114">
        <v>1122929</v>
      </c>
      <c r="C79" s="80" t="s">
        <v>272</v>
      </c>
      <c r="D79" s="194">
        <v>0</v>
      </c>
      <c r="E79" s="415">
        <f>+D79*A79</f>
        <v>0</v>
      </c>
      <c r="F79" s="475"/>
      <c r="G79" s="476"/>
      <c r="H79" s="477"/>
    </row>
    <row r="80" spans="1:8">
      <c r="A80" s="427"/>
      <c r="B80" s="503"/>
      <c r="D80" s="494"/>
      <c r="E80" s="504"/>
      <c r="F80" s="475"/>
      <c r="G80" s="476"/>
      <c r="H80" s="477"/>
    </row>
    <row r="81" spans="1:8" ht="15.6">
      <c r="A81" s="427"/>
      <c r="B81" s="503"/>
      <c r="C81" s="318" t="s">
        <v>300</v>
      </c>
      <c r="D81" s="494"/>
      <c r="E81" s="504"/>
      <c r="F81" s="475"/>
      <c r="G81" s="476"/>
      <c r="H81" s="477"/>
    </row>
    <row r="82" spans="1:8">
      <c r="A82" s="508">
        <v>0</v>
      </c>
      <c r="B82" s="482">
        <v>1119940</v>
      </c>
      <c r="C82" s="509" t="s">
        <v>911</v>
      </c>
      <c r="D82" s="194">
        <v>1155</v>
      </c>
      <c r="E82" s="415">
        <f>+D82*A82</f>
        <v>0</v>
      </c>
      <c r="F82" s="475"/>
      <c r="G82" s="476"/>
      <c r="H82" s="477"/>
    </row>
    <row r="83" spans="1:8">
      <c r="A83" s="290">
        <v>0</v>
      </c>
      <c r="B83" s="482">
        <v>1101379</v>
      </c>
      <c r="C83" s="288" t="s">
        <v>913</v>
      </c>
      <c r="D83" s="194">
        <v>546</v>
      </c>
      <c r="E83" s="415">
        <f>+D83*A83</f>
        <v>0</v>
      </c>
      <c r="F83" s="475"/>
      <c r="G83" s="476"/>
      <c r="H83" s="477"/>
    </row>
    <row r="84" spans="1:8">
      <c r="A84" s="70">
        <v>0</v>
      </c>
      <c r="B84" s="482">
        <v>1111656</v>
      </c>
      <c r="C84" s="288" t="s">
        <v>574</v>
      </c>
      <c r="D84" s="194">
        <v>428</v>
      </c>
      <c r="E84" s="415">
        <f>+D84*A84</f>
        <v>0</v>
      </c>
      <c r="F84" s="475"/>
      <c r="G84" s="476"/>
      <c r="H84" s="477"/>
    </row>
    <row r="85" spans="1:8">
      <c r="A85" s="427"/>
      <c r="B85" s="510"/>
      <c r="D85" s="494"/>
      <c r="E85" s="421"/>
      <c r="F85" s="475"/>
      <c r="G85" s="476"/>
      <c r="H85" s="477"/>
    </row>
    <row r="86" spans="1:8" ht="15.6">
      <c r="A86" s="427"/>
      <c r="B86" s="510"/>
      <c r="C86" s="318" t="s">
        <v>575</v>
      </c>
      <c r="D86" s="494"/>
      <c r="E86" s="421"/>
      <c r="F86" s="475"/>
      <c r="G86" s="476"/>
      <c r="H86" s="477"/>
    </row>
    <row r="87" spans="1:8">
      <c r="A87" s="290">
        <v>0</v>
      </c>
      <c r="B87" s="482">
        <v>1104350</v>
      </c>
      <c r="C87" s="288" t="s">
        <v>296</v>
      </c>
      <c r="D87" s="194">
        <v>7361</v>
      </c>
      <c r="E87" s="415">
        <f>+D87*A87</f>
        <v>0</v>
      </c>
      <c r="F87" s="475"/>
      <c r="G87" s="476"/>
      <c r="H87" s="477"/>
    </row>
    <row r="88" spans="1:8">
      <c r="A88" s="290">
        <v>0</v>
      </c>
      <c r="B88" s="482">
        <v>1125415</v>
      </c>
      <c r="C88" s="288" t="s">
        <v>577</v>
      </c>
      <c r="D88" s="194">
        <v>13825</v>
      </c>
      <c r="E88" s="415">
        <f>+D88*A88</f>
        <v>0</v>
      </c>
      <c r="F88" s="475"/>
      <c r="G88" s="476"/>
      <c r="H88" s="477"/>
    </row>
    <row r="89" spans="1:8">
      <c r="A89" s="427"/>
      <c r="B89" s="511"/>
      <c r="C89" s="65"/>
      <c r="D89" s="309"/>
      <c r="E89" s="310"/>
      <c r="F89" s="475"/>
      <c r="G89" s="476"/>
      <c r="H89" s="477"/>
    </row>
    <row r="90" spans="1:8" ht="15.6">
      <c r="A90" s="308"/>
      <c r="B90" s="494"/>
      <c r="C90" s="318" t="s">
        <v>295</v>
      </c>
      <c r="D90" s="512"/>
      <c r="E90" s="421"/>
      <c r="F90" s="475"/>
      <c r="G90" s="476"/>
      <c r="H90" s="477"/>
    </row>
    <row r="91" spans="1:8" ht="27.6">
      <c r="A91" s="307">
        <v>0</v>
      </c>
      <c r="B91" s="114">
        <v>1103553</v>
      </c>
      <c r="C91" s="99" t="s">
        <v>580</v>
      </c>
      <c r="D91" s="194">
        <v>2541</v>
      </c>
      <c r="E91" s="415">
        <f t="shared" ref="E91:E100" si="1">+D91*A91</f>
        <v>0</v>
      </c>
      <c r="F91" s="475"/>
      <c r="G91" s="476"/>
      <c r="H91" s="477"/>
    </row>
    <row r="92" spans="1:8" ht="27.6">
      <c r="A92" s="307">
        <v>0</v>
      </c>
      <c r="B92" s="114">
        <v>1103533</v>
      </c>
      <c r="C92" s="99" t="s">
        <v>581</v>
      </c>
      <c r="D92" s="194">
        <v>3454</v>
      </c>
      <c r="E92" s="415">
        <f t="shared" si="1"/>
        <v>0</v>
      </c>
      <c r="F92" s="475"/>
      <c r="G92" s="476"/>
      <c r="H92" s="477"/>
    </row>
    <row r="93" spans="1:8" ht="41.4">
      <c r="A93" s="307">
        <v>0</v>
      </c>
      <c r="B93" s="114">
        <v>1125926</v>
      </c>
      <c r="C93" s="99" t="s">
        <v>582</v>
      </c>
      <c r="D93" s="194">
        <v>5423</v>
      </c>
      <c r="E93" s="415">
        <f t="shared" si="1"/>
        <v>0</v>
      </c>
      <c r="F93" s="475"/>
      <c r="G93" s="476"/>
      <c r="H93" s="477"/>
    </row>
    <row r="94" spans="1:8" ht="27.6">
      <c r="A94" s="307">
        <v>0</v>
      </c>
      <c r="B94" s="114">
        <v>1104618</v>
      </c>
      <c r="C94" s="99" t="s">
        <v>583</v>
      </c>
      <c r="D94" s="194">
        <v>2119</v>
      </c>
      <c r="E94" s="415">
        <f t="shared" si="1"/>
        <v>0</v>
      </c>
      <c r="F94" s="475"/>
      <c r="G94" s="476"/>
      <c r="H94" s="477"/>
    </row>
    <row r="95" spans="1:8" ht="27.6">
      <c r="A95" s="307">
        <v>0</v>
      </c>
      <c r="B95" s="114">
        <v>1104619</v>
      </c>
      <c r="C95" s="99" t="s">
        <v>584</v>
      </c>
      <c r="D95" s="194">
        <v>2629</v>
      </c>
      <c r="E95" s="415">
        <f t="shared" si="1"/>
        <v>0</v>
      </c>
      <c r="F95" s="475"/>
      <c r="G95" s="476"/>
      <c r="H95" s="477"/>
    </row>
    <row r="96" spans="1:8">
      <c r="A96" s="307">
        <v>0</v>
      </c>
      <c r="B96" s="482">
        <v>1102735</v>
      </c>
      <c r="C96" s="306" t="s">
        <v>585</v>
      </c>
      <c r="D96" s="194">
        <v>443</v>
      </c>
      <c r="E96" s="415">
        <f t="shared" si="1"/>
        <v>0</v>
      </c>
      <c r="F96" s="475"/>
      <c r="G96" s="476"/>
      <c r="H96" s="477"/>
    </row>
    <row r="97" spans="1:8">
      <c r="A97" s="307">
        <v>0</v>
      </c>
      <c r="B97" s="482">
        <v>1125927</v>
      </c>
      <c r="C97" s="99" t="s">
        <v>586</v>
      </c>
      <c r="D97" s="194">
        <v>2268</v>
      </c>
      <c r="E97" s="415">
        <f t="shared" si="1"/>
        <v>0</v>
      </c>
      <c r="F97" s="475"/>
      <c r="G97" s="476"/>
      <c r="H97" s="477"/>
    </row>
    <row r="98" spans="1:8">
      <c r="A98" s="307">
        <v>0</v>
      </c>
      <c r="B98" s="482">
        <v>1102736</v>
      </c>
      <c r="C98" s="99" t="s">
        <v>587</v>
      </c>
      <c r="D98" s="194">
        <v>577</v>
      </c>
      <c r="E98" s="415">
        <f t="shared" si="1"/>
        <v>0</v>
      </c>
      <c r="F98" s="475"/>
      <c r="G98" s="476"/>
      <c r="H98" s="477"/>
    </row>
    <row r="99" spans="1:8">
      <c r="A99" s="307">
        <v>0</v>
      </c>
      <c r="B99" s="482">
        <v>1103898</v>
      </c>
      <c r="C99" s="99" t="s">
        <v>588</v>
      </c>
      <c r="D99" s="194">
        <v>582</v>
      </c>
      <c r="E99" s="415">
        <f t="shared" si="1"/>
        <v>0</v>
      </c>
      <c r="F99" s="475"/>
      <c r="G99" s="476"/>
      <c r="H99" s="477"/>
    </row>
    <row r="100" spans="1:8">
      <c r="A100" s="307">
        <v>0</v>
      </c>
      <c r="B100" s="482">
        <v>1104481</v>
      </c>
      <c r="C100" s="288" t="s">
        <v>589</v>
      </c>
      <c r="D100" s="194">
        <v>2773</v>
      </c>
      <c r="E100" s="415">
        <f t="shared" si="1"/>
        <v>0</v>
      </c>
      <c r="F100" s="475"/>
      <c r="G100" s="476"/>
      <c r="H100" s="477"/>
    </row>
    <row r="101" spans="1:8">
      <c r="A101" s="222"/>
      <c r="B101" s="291"/>
      <c r="C101" s="65"/>
      <c r="D101" s="494"/>
      <c r="E101" s="317"/>
      <c r="F101" s="475"/>
      <c r="G101" s="476"/>
      <c r="H101" s="477"/>
    </row>
    <row r="102" spans="1:8" ht="15.6">
      <c r="A102" s="72"/>
      <c r="B102" s="320"/>
      <c r="C102" s="318" t="s">
        <v>1002</v>
      </c>
      <c r="D102" s="494"/>
      <c r="E102" s="513"/>
      <c r="F102" s="475"/>
      <c r="G102" s="476"/>
      <c r="H102" s="477"/>
    </row>
    <row r="103" spans="1:8">
      <c r="A103" s="70">
        <v>0</v>
      </c>
      <c r="B103" s="80">
        <v>4810001</v>
      </c>
      <c r="C103" s="288" t="s">
        <v>591</v>
      </c>
      <c r="D103" s="194">
        <v>0</v>
      </c>
      <c r="E103" s="415">
        <f>+D103*A103</f>
        <v>0</v>
      </c>
      <c r="F103" s="475"/>
      <c r="G103" s="476"/>
      <c r="H103" s="477"/>
    </row>
    <row r="104" spans="1:8">
      <c r="A104" s="70">
        <v>0</v>
      </c>
      <c r="B104" s="514">
        <v>4811018</v>
      </c>
      <c r="C104" s="515" t="s">
        <v>594</v>
      </c>
      <c r="D104" s="194">
        <v>619</v>
      </c>
      <c r="E104" s="415">
        <f>+D104*A104</f>
        <v>0</v>
      </c>
      <c r="F104" s="475"/>
      <c r="G104" s="476"/>
      <c r="H104" s="477"/>
    </row>
    <row r="105" spans="1:8">
      <c r="A105" s="70">
        <v>0</v>
      </c>
      <c r="B105" s="514">
        <v>4811023</v>
      </c>
      <c r="C105" s="515" t="s">
        <v>595</v>
      </c>
      <c r="D105" s="194">
        <v>665</v>
      </c>
      <c r="E105" s="415">
        <f>+D105*A105</f>
        <v>0</v>
      </c>
      <c r="F105" s="475"/>
      <c r="G105" s="476"/>
      <c r="H105" s="477"/>
    </row>
    <row r="106" spans="1:8">
      <c r="A106" s="70">
        <v>0</v>
      </c>
      <c r="B106" s="514">
        <v>4811037</v>
      </c>
      <c r="C106" s="515" t="s">
        <v>596</v>
      </c>
      <c r="D106" s="194">
        <v>665</v>
      </c>
      <c r="E106" s="415">
        <f>+D106*A106</f>
        <v>0</v>
      </c>
      <c r="F106" s="475"/>
      <c r="G106" s="476"/>
      <c r="H106" s="477"/>
    </row>
    <row r="107" spans="1:8">
      <c r="A107" s="70">
        <v>0</v>
      </c>
      <c r="B107" s="514">
        <v>4813020</v>
      </c>
      <c r="C107" s="514" t="s">
        <v>764</v>
      </c>
      <c r="D107" s="194">
        <v>619</v>
      </c>
      <c r="E107" s="415">
        <f>+D107*A107</f>
        <v>0</v>
      </c>
      <c r="F107" s="475"/>
      <c r="G107" s="476"/>
      <c r="H107" s="477"/>
    </row>
    <row r="108" spans="1:8">
      <c r="A108" s="281">
        <v>0</v>
      </c>
      <c r="B108" s="80" t="s">
        <v>206</v>
      </c>
      <c r="C108" s="80" t="s">
        <v>208</v>
      </c>
      <c r="D108" s="487" t="s">
        <v>2656</v>
      </c>
      <c r="E108" s="415">
        <v>0</v>
      </c>
      <c r="F108" s="475"/>
      <c r="G108" s="476"/>
      <c r="H108" s="477"/>
    </row>
    <row r="109" spans="1:8">
      <c r="A109" s="281">
        <v>0</v>
      </c>
      <c r="B109" s="80" t="s">
        <v>206</v>
      </c>
      <c r="C109" s="80" t="s">
        <v>205</v>
      </c>
      <c r="D109" s="487" t="s">
        <v>2656</v>
      </c>
      <c r="E109" s="415">
        <v>0</v>
      </c>
      <c r="F109" s="475"/>
      <c r="G109" s="476"/>
      <c r="H109" s="477"/>
    </row>
    <row r="110" spans="1:8">
      <c r="A110" s="281">
        <v>0</v>
      </c>
      <c r="B110" s="482">
        <v>1069927</v>
      </c>
      <c r="C110" s="288" t="s">
        <v>1003</v>
      </c>
      <c r="D110" s="194">
        <v>4990</v>
      </c>
      <c r="E110" s="415">
        <f>+D110*A110</f>
        <v>0</v>
      </c>
      <c r="F110" s="475"/>
      <c r="G110" s="476"/>
      <c r="H110" s="477"/>
    </row>
    <row r="111" spans="1:8">
      <c r="A111" s="222"/>
      <c r="B111" s="291"/>
      <c r="C111" s="65"/>
      <c r="D111" s="494"/>
      <c r="E111" s="317"/>
      <c r="F111" s="475"/>
      <c r="G111" s="476"/>
      <c r="H111" s="477"/>
    </row>
    <row r="112" spans="1:8">
      <c r="A112" s="72"/>
      <c r="B112" s="320"/>
      <c r="C112" s="65" t="s">
        <v>602</v>
      </c>
      <c r="D112" s="494"/>
      <c r="E112" s="513"/>
      <c r="F112" s="475"/>
      <c r="G112" s="476"/>
      <c r="H112" s="477"/>
    </row>
    <row r="113" spans="1:8">
      <c r="A113" s="70">
        <v>0</v>
      </c>
      <c r="B113" s="482">
        <v>1115479</v>
      </c>
      <c r="C113" s="288" t="s">
        <v>603</v>
      </c>
      <c r="D113" s="194">
        <v>4077</v>
      </c>
      <c r="E113" s="415">
        <f>+D113*A113</f>
        <v>0</v>
      </c>
      <c r="F113" s="475"/>
      <c r="G113" s="476"/>
      <c r="H113" s="477"/>
    </row>
    <row r="114" spans="1:8">
      <c r="A114" s="222"/>
      <c r="B114" s="291"/>
      <c r="C114" s="65"/>
      <c r="D114" s="494"/>
      <c r="E114" s="317"/>
      <c r="F114" s="475"/>
      <c r="G114" s="476"/>
      <c r="H114" s="477"/>
    </row>
    <row r="115" spans="1:8" ht="15.6">
      <c r="A115" s="516"/>
      <c r="B115" s="318"/>
      <c r="C115" s="318" t="s">
        <v>897</v>
      </c>
      <c r="D115" s="494"/>
      <c r="F115" s="475"/>
      <c r="G115" s="476"/>
      <c r="H115" s="477"/>
    </row>
    <row r="116" spans="1:8">
      <c r="A116" s="70">
        <v>0</v>
      </c>
      <c r="B116" s="482">
        <v>1104991</v>
      </c>
      <c r="C116" s="419" t="s">
        <v>237</v>
      </c>
      <c r="D116" s="194">
        <v>0</v>
      </c>
      <c r="E116" s="415">
        <f>+D116*A116</f>
        <v>0</v>
      </c>
      <c r="F116" s="475"/>
      <c r="G116" s="476"/>
      <c r="H116" s="477"/>
    </row>
    <row r="117" spans="1:8">
      <c r="A117" s="70">
        <v>0</v>
      </c>
      <c r="B117" s="482">
        <v>1095548</v>
      </c>
      <c r="C117" s="419" t="s">
        <v>1004</v>
      </c>
      <c r="D117" s="194">
        <v>789</v>
      </c>
      <c r="E117" s="415">
        <f>+D117*A117</f>
        <v>0</v>
      </c>
      <c r="F117" s="475"/>
      <c r="G117" s="476"/>
      <c r="H117" s="477"/>
    </row>
    <row r="118" spans="1:8">
      <c r="A118" s="70">
        <v>0</v>
      </c>
      <c r="B118" s="482">
        <v>9306848</v>
      </c>
      <c r="C118" s="430" t="s">
        <v>234</v>
      </c>
      <c r="D118" s="194">
        <v>124</v>
      </c>
      <c r="E118" s="415">
        <f>+D118*A118</f>
        <v>0</v>
      </c>
      <c r="F118" s="475"/>
      <c r="G118" s="476"/>
      <c r="H118" s="477"/>
    </row>
    <row r="119" spans="1:8">
      <c r="A119" s="308"/>
      <c r="B119" s="291"/>
      <c r="C119" s="65"/>
      <c r="D119" s="494"/>
      <c r="E119" s="310"/>
      <c r="F119" s="475"/>
      <c r="G119" s="476"/>
      <c r="H119" s="477"/>
    </row>
    <row r="120" spans="1:8" ht="15.6">
      <c r="A120" s="427"/>
      <c r="B120" s="320"/>
      <c r="C120" s="318" t="s">
        <v>896</v>
      </c>
      <c r="D120" s="494"/>
      <c r="E120" s="421"/>
      <c r="F120" s="475"/>
      <c r="G120" s="476"/>
      <c r="H120" s="477"/>
    </row>
    <row r="121" spans="1:8">
      <c r="A121" s="307">
        <v>0</v>
      </c>
      <c r="B121" s="482">
        <v>1100656</v>
      </c>
      <c r="C121" s="416" t="s">
        <v>1005</v>
      </c>
      <c r="D121" s="194">
        <v>1294</v>
      </c>
      <c r="E121" s="415">
        <f t="shared" ref="E121:E132" si="2">+D121*A121</f>
        <v>0</v>
      </c>
      <c r="F121" s="475"/>
      <c r="G121" s="476"/>
      <c r="H121" s="477"/>
    </row>
    <row r="122" spans="1:8">
      <c r="A122" s="307">
        <v>0</v>
      </c>
      <c r="B122" s="482">
        <v>1100660</v>
      </c>
      <c r="C122" s="416" t="s">
        <v>1006</v>
      </c>
      <c r="D122" s="194">
        <v>1289</v>
      </c>
      <c r="E122" s="415">
        <f t="shared" si="2"/>
        <v>0</v>
      </c>
      <c r="F122" s="475"/>
      <c r="G122" s="476"/>
      <c r="H122" s="477"/>
    </row>
    <row r="123" spans="1:8">
      <c r="A123" s="307">
        <v>0</v>
      </c>
      <c r="B123" s="482">
        <v>1117070</v>
      </c>
      <c r="C123" s="416" t="s">
        <v>1007</v>
      </c>
      <c r="D123" s="194">
        <v>1320</v>
      </c>
      <c r="E123" s="415">
        <f t="shared" si="2"/>
        <v>0</v>
      </c>
      <c r="F123" s="475"/>
      <c r="G123" s="476"/>
      <c r="H123" s="477"/>
    </row>
    <row r="124" spans="1:8">
      <c r="A124" s="307">
        <v>0</v>
      </c>
      <c r="B124" s="482">
        <v>1117071</v>
      </c>
      <c r="C124" s="416" t="s">
        <v>1008</v>
      </c>
      <c r="D124" s="194">
        <v>1320</v>
      </c>
      <c r="E124" s="415">
        <f t="shared" si="2"/>
        <v>0</v>
      </c>
      <c r="F124" s="475"/>
      <c r="G124" s="476"/>
      <c r="H124" s="477"/>
    </row>
    <row r="125" spans="1:8">
      <c r="A125" s="508">
        <v>0</v>
      </c>
      <c r="B125" s="482">
        <v>1101385</v>
      </c>
      <c r="C125" s="418" t="s">
        <v>1009</v>
      </c>
      <c r="D125" s="194">
        <v>1010</v>
      </c>
      <c r="E125" s="415">
        <f t="shared" si="2"/>
        <v>0</v>
      </c>
      <c r="F125" s="475"/>
      <c r="G125" s="476"/>
      <c r="H125" s="477"/>
    </row>
    <row r="126" spans="1:8">
      <c r="A126" s="307">
        <v>0</v>
      </c>
      <c r="B126" s="482">
        <v>1102732</v>
      </c>
      <c r="C126" s="416" t="s">
        <v>611</v>
      </c>
      <c r="D126" s="194">
        <v>165</v>
      </c>
      <c r="E126" s="415">
        <f t="shared" si="2"/>
        <v>0</v>
      </c>
      <c r="F126" s="475"/>
      <c r="G126" s="476"/>
      <c r="H126" s="477"/>
    </row>
    <row r="127" spans="1:8">
      <c r="A127" s="307">
        <v>0</v>
      </c>
      <c r="B127" s="482">
        <v>1104238</v>
      </c>
      <c r="C127" s="416" t="s">
        <v>1010</v>
      </c>
      <c r="D127" s="194">
        <v>206</v>
      </c>
      <c r="E127" s="415">
        <f t="shared" si="2"/>
        <v>0</v>
      </c>
      <c r="F127" s="475"/>
      <c r="G127" s="476"/>
      <c r="H127" s="477"/>
    </row>
    <row r="128" spans="1:8" ht="27.6">
      <c r="A128" s="102">
        <v>0</v>
      </c>
      <c r="B128" s="482">
        <v>1117430</v>
      </c>
      <c r="C128" s="418" t="s">
        <v>1011</v>
      </c>
      <c r="D128" s="194">
        <v>4227</v>
      </c>
      <c r="E128" s="415">
        <f t="shared" si="2"/>
        <v>0</v>
      </c>
      <c r="F128" s="475"/>
      <c r="G128" s="476"/>
      <c r="H128" s="477"/>
    </row>
    <row r="129" spans="1:8">
      <c r="A129" s="307">
        <v>0</v>
      </c>
      <c r="B129" s="482">
        <v>1103612</v>
      </c>
      <c r="C129" s="418" t="s">
        <v>1012</v>
      </c>
      <c r="D129" s="194">
        <v>2711</v>
      </c>
      <c r="E129" s="415">
        <f t="shared" si="2"/>
        <v>0</v>
      </c>
      <c r="F129" s="475"/>
      <c r="G129" s="476"/>
      <c r="H129" s="477"/>
    </row>
    <row r="130" spans="1:8">
      <c r="A130" s="102">
        <v>0</v>
      </c>
      <c r="B130" s="482">
        <v>1114619</v>
      </c>
      <c r="C130" s="99" t="s">
        <v>1013</v>
      </c>
      <c r="D130" s="194">
        <v>0</v>
      </c>
      <c r="E130" s="415">
        <f t="shared" si="2"/>
        <v>0</v>
      </c>
      <c r="F130" s="475"/>
      <c r="G130" s="476"/>
      <c r="H130" s="477"/>
    </row>
    <row r="131" spans="1:8" ht="27.6">
      <c r="A131" s="102">
        <v>0</v>
      </c>
      <c r="B131" s="482">
        <v>1106049</v>
      </c>
      <c r="C131" s="99" t="s">
        <v>1014</v>
      </c>
      <c r="D131" s="194">
        <v>1603</v>
      </c>
      <c r="E131" s="415">
        <f t="shared" si="2"/>
        <v>0</v>
      </c>
      <c r="F131" s="475"/>
      <c r="G131" s="476"/>
      <c r="H131" s="477"/>
    </row>
    <row r="132" spans="1:8" ht="27.6">
      <c r="A132" s="102">
        <v>0</v>
      </c>
      <c r="B132" s="482">
        <v>1116316</v>
      </c>
      <c r="C132" s="99" t="s">
        <v>1015</v>
      </c>
      <c r="D132" s="194">
        <v>696</v>
      </c>
      <c r="E132" s="415">
        <f t="shared" si="2"/>
        <v>0</v>
      </c>
      <c r="F132" s="475"/>
      <c r="G132" s="476"/>
      <c r="H132" s="477"/>
    </row>
    <row r="133" spans="1:8">
      <c r="A133" s="275"/>
      <c r="B133" s="275"/>
      <c r="C133" s="305"/>
      <c r="D133" s="309"/>
      <c r="E133" s="310"/>
      <c r="F133" s="475"/>
      <c r="G133" s="476"/>
      <c r="H133" s="477"/>
    </row>
    <row r="134" spans="1:8" ht="15.6">
      <c r="A134" s="275"/>
      <c r="B134" s="275"/>
      <c r="C134" s="318" t="s">
        <v>888</v>
      </c>
      <c r="D134" s="491"/>
      <c r="E134" s="466"/>
      <c r="F134" s="475"/>
      <c r="G134" s="476"/>
      <c r="H134" s="477"/>
    </row>
    <row r="135" spans="1:8">
      <c r="A135" s="290">
        <v>0</v>
      </c>
      <c r="B135" s="286">
        <v>1120322</v>
      </c>
      <c r="C135" s="288" t="s">
        <v>887</v>
      </c>
      <c r="D135" s="194">
        <v>665</v>
      </c>
      <c r="E135" s="415">
        <f>+D135*A135</f>
        <v>0</v>
      </c>
      <c r="F135" s="475"/>
      <c r="G135" s="476"/>
      <c r="H135" s="477"/>
    </row>
    <row r="136" spans="1:8">
      <c r="A136" s="290">
        <v>0</v>
      </c>
      <c r="B136" s="286">
        <v>6063004</v>
      </c>
      <c r="C136" s="288" t="s">
        <v>654</v>
      </c>
      <c r="D136" s="194">
        <v>57</v>
      </c>
      <c r="E136" s="415">
        <f>+D136*A136</f>
        <v>0</v>
      </c>
      <c r="F136" s="475"/>
      <c r="G136" s="476"/>
      <c r="H136" s="477"/>
    </row>
    <row r="137" spans="1:8">
      <c r="A137" s="290">
        <v>0</v>
      </c>
      <c r="B137" s="286">
        <v>1102752</v>
      </c>
      <c r="C137" s="419" t="s">
        <v>1016</v>
      </c>
      <c r="D137" s="194">
        <v>830</v>
      </c>
      <c r="E137" s="415">
        <f>+D137*A137</f>
        <v>0</v>
      </c>
      <c r="F137" s="475"/>
      <c r="G137" s="476"/>
      <c r="H137" s="477"/>
    </row>
    <row r="138" spans="1:8">
      <c r="A138" s="290">
        <v>0</v>
      </c>
      <c r="B138" s="286">
        <v>1119563</v>
      </c>
      <c r="C138" s="313" t="s">
        <v>885</v>
      </c>
      <c r="D138" s="194">
        <v>582</v>
      </c>
      <c r="E138" s="415">
        <f>+D138*A138</f>
        <v>0</v>
      </c>
      <c r="F138" s="475"/>
      <c r="G138" s="476"/>
      <c r="H138" s="477"/>
    </row>
    <row r="139" spans="1:8">
      <c r="A139" s="312"/>
      <c r="D139" s="494"/>
      <c r="F139" s="475"/>
      <c r="G139" s="476"/>
      <c r="H139" s="477"/>
    </row>
    <row r="140" spans="1:8" ht="15.6">
      <c r="A140" s="312"/>
      <c r="C140" s="318" t="s">
        <v>618</v>
      </c>
      <c r="D140" s="494"/>
      <c r="E140" s="421"/>
      <c r="F140" s="475"/>
      <c r="G140" s="476"/>
      <c r="H140" s="477"/>
    </row>
    <row r="141" spans="1:8">
      <c r="A141" s="290">
        <v>0</v>
      </c>
      <c r="B141" s="482">
        <v>1053426</v>
      </c>
      <c r="C141" s="288" t="s">
        <v>619</v>
      </c>
      <c r="D141" s="194">
        <v>1268</v>
      </c>
      <c r="E141" s="415">
        <f>+D141*A141</f>
        <v>0</v>
      </c>
      <c r="F141" s="475"/>
      <c r="G141" s="476"/>
      <c r="H141" s="477"/>
    </row>
    <row r="142" spans="1:8">
      <c r="A142" s="290">
        <v>0</v>
      </c>
      <c r="B142" s="482">
        <v>1057687</v>
      </c>
      <c r="C142" s="288" t="s">
        <v>620</v>
      </c>
      <c r="D142" s="194">
        <v>938</v>
      </c>
      <c r="E142" s="415">
        <f>+D142*A142</f>
        <v>0</v>
      </c>
      <c r="F142" s="475"/>
      <c r="G142" s="476"/>
      <c r="H142" s="477"/>
    </row>
    <row r="143" spans="1:8">
      <c r="A143" s="290">
        <v>0</v>
      </c>
      <c r="B143" s="482">
        <v>1036150</v>
      </c>
      <c r="C143" s="288" t="s">
        <v>772</v>
      </c>
      <c r="D143" s="194">
        <v>149</v>
      </c>
      <c r="E143" s="415">
        <f>+D143*A143</f>
        <v>0</v>
      </c>
      <c r="F143" s="475"/>
      <c r="G143" s="476"/>
      <c r="H143" s="477"/>
    </row>
    <row r="144" spans="1:8">
      <c r="A144" s="427"/>
      <c r="B144" s="275"/>
      <c r="C144" s="65"/>
      <c r="D144" s="309"/>
      <c r="E144" s="310"/>
      <c r="F144" s="475"/>
      <c r="G144" s="476"/>
      <c r="H144" s="477"/>
    </row>
    <row r="145" spans="1:8">
      <c r="A145" s="312"/>
      <c r="C145" s="82" t="s">
        <v>621</v>
      </c>
      <c r="D145" s="494"/>
      <c r="E145" s="504"/>
      <c r="F145" s="475"/>
      <c r="G145" s="476"/>
      <c r="H145" s="477"/>
    </row>
    <row r="146" spans="1:8">
      <c r="A146" s="290">
        <v>0</v>
      </c>
      <c r="B146" s="80">
        <v>1032484</v>
      </c>
      <c r="C146" s="288" t="s">
        <v>271</v>
      </c>
      <c r="D146" s="194">
        <v>278</v>
      </c>
      <c r="E146" s="415">
        <f>+D146*A146</f>
        <v>0</v>
      </c>
      <c r="F146" s="475"/>
      <c r="G146" s="476"/>
      <c r="H146" s="477"/>
    </row>
    <row r="147" spans="1:8">
      <c r="A147" s="70">
        <v>0</v>
      </c>
      <c r="B147" s="482">
        <v>1121010</v>
      </c>
      <c r="C147" s="426" t="s">
        <v>623</v>
      </c>
      <c r="D147" s="194">
        <v>536</v>
      </c>
      <c r="E147" s="415">
        <f>+D147*A147</f>
        <v>0</v>
      </c>
      <c r="F147" s="475"/>
      <c r="G147" s="476"/>
      <c r="H147" s="477"/>
    </row>
    <row r="148" spans="1:8" ht="27.6">
      <c r="A148" s="102">
        <v>0</v>
      </c>
      <c r="B148" s="114">
        <v>1114604</v>
      </c>
      <c r="C148" s="517" t="s">
        <v>1017</v>
      </c>
      <c r="D148" s="194">
        <v>644</v>
      </c>
      <c r="E148" s="415">
        <f>+D148*A148</f>
        <v>0</v>
      </c>
      <c r="F148" s="475"/>
      <c r="G148" s="476"/>
      <c r="H148" s="477"/>
    </row>
    <row r="149" spans="1:8" ht="27.6">
      <c r="A149" s="81">
        <v>0</v>
      </c>
      <c r="B149" s="99">
        <v>1121611</v>
      </c>
      <c r="C149" s="517" t="s">
        <v>1018</v>
      </c>
      <c r="D149" s="194">
        <v>644</v>
      </c>
      <c r="E149" s="415">
        <f>+D149*A149</f>
        <v>0</v>
      </c>
      <c r="F149" s="475"/>
      <c r="G149" s="476"/>
      <c r="H149" s="477"/>
    </row>
    <row r="150" spans="1:8">
      <c r="A150" s="427"/>
      <c r="B150" s="275"/>
      <c r="C150" s="65"/>
      <c r="D150" s="309"/>
      <c r="E150" s="310"/>
      <c r="F150" s="475"/>
      <c r="G150" s="476"/>
      <c r="H150" s="477"/>
    </row>
    <row r="151" spans="1:8" ht="15.6">
      <c r="A151" s="518"/>
      <c r="C151" s="318" t="s">
        <v>1019</v>
      </c>
      <c r="D151" s="494"/>
      <c r="E151" s="421"/>
      <c r="F151" s="475"/>
      <c r="G151" s="476"/>
      <c r="H151" s="477"/>
    </row>
    <row r="152" spans="1:8">
      <c r="A152" s="70">
        <v>0</v>
      </c>
      <c r="B152" s="482">
        <v>1109607</v>
      </c>
      <c r="C152" s="288" t="s">
        <v>629</v>
      </c>
      <c r="D152" s="194">
        <v>428</v>
      </c>
      <c r="E152" s="415">
        <f t="shared" ref="E152:E171" si="3">+D152*A152</f>
        <v>0</v>
      </c>
      <c r="F152" s="475"/>
      <c r="G152" s="476"/>
      <c r="H152" s="477"/>
    </row>
    <row r="153" spans="1:8">
      <c r="A153" s="70">
        <v>0</v>
      </c>
      <c r="B153" s="482">
        <v>1081188</v>
      </c>
      <c r="C153" s="288" t="s">
        <v>630</v>
      </c>
      <c r="D153" s="194">
        <v>62</v>
      </c>
      <c r="E153" s="415">
        <f t="shared" si="3"/>
        <v>0</v>
      </c>
      <c r="F153" s="475"/>
      <c r="G153" s="476"/>
      <c r="H153" s="477"/>
    </row>
    <row r="154" spans="1:8">
      <c r="A154" s="70">
        <v>0</v>
      </c>
      <c r="B154" s="482">
        <v>1081365</v>
      </c>
      <c r="C154" s="288" t="s">
        <v>631</v>
      </c>
      <c r="D154" s="194">
        <v>1093</v>
      </c>
      <c r="E154" s="415">
        <f t="shared" si="3"/>
        <v>0</v>
      </c>
      <c r="F154" s="475"/>
      <c r="G154" s="476"/>
      <c r="H154" s="477"/>
    </row>
    <row r="155" spans="1:8">
      <c r="A155" s="70">
        <v>0</v>
      </c>
      <c r="B155" s="482">
        <v>1121035</v>
      </c>
      <c r="C155" s="288" t="s">
        <v>1020</v>
      </c>
      <c r="D155" s="194">
        <v>2799</v>
      </c>
      <c r="E155" s="415">
        <f t="shared" si="3"/>
        <v>0</v>
      </c>
      <c r="F155" s="475"/>
      <c r="G155" s="476"/>
      <c r="H155" s="477"/>
    </row>
    <row r="156" spans="1:8">
      <c r="A156" s="70">
        <v>0</v>
      </c>
      <c r="B156" s="482">
        <v>1121036</v>
      </c>
      <c r="C156" s="80" t="s">
        <v>633</v>
      </c>
      <c r="D156" s="194">
        <v>1454</v>
      </c>
      <c r="E156" s="415">
        <f t="shared" si="3"/>
        <v>0</v>
      </c>
      <c r="F156" s="475"/>
      <c r="G156" s="476"/>
      <c r="H156" s="477"/>
    </row>
    <row r="157" spans="1:8">
      <c r="A157" s="281">
        <v>0</v>
      </c>
      <c r="B157" s="482">
        <v>1120505</v>
      </c>
      <c r="C157" s="288" t="s">
        <v>634</v>
      </c>
      <c r="D157" s="194">
        <v>1727</v>
      </c>
      <c r="E157" s="415">
        <f t="shared" si="3"/>
        <v>0</v>
      </c>
      <c r="F157" s="475"/>
      <c r="G157" s="476"/>
      <c r="H157" s="477"/>
    </row>
    <row r="158" spans="1:8">
      <c r="A158" s="281">
        <v>0</v>
      </c>
      <c r="B158" s="482">
        <v>1081909</v>
      </c>
      <c r="C158" s="288" t="s">
        <v>877</v>
      </c>
      <c r="D158" s="194">
        <v>469</v>
      </c>
      <c r="E158" s="415">
        <f t="shared" si="3"/>
        <v>0</v>
      </c>
      <c r="F158" s="475"/>
      <c r="G158" s="476"/>
      <c r="H158" s="477"/>
    </row>
    <row r="159" spans="1:8">
      <c r="A159" s="281">
        <v>0</v>
      </c>
      <c r="B159" s="482">
        <v>1081910</v>
      </c>
      <c r="C159" s="288" t="s">
        <v>876</v>
      </c>
      <c r="D159" s="194">
        <v>856</v>
      </c>
      <c r="E159" s="415">
        <f t="shared" si="3"/>
        <v>0</v>
      </c>
      <c r="F159" s="475"/>
      <c r="G159" s="476"/>
      <c r="H159" s="477"/>
    </row>
    <row r="160" spans="1:8">
      <c r="A160" s="281">
        <v>0</v>
      </c>
      <c r="B160" s="482">
        <v>1081911</v>
      </c>
      <c r="C160" s="288" t="s">
        <v>875</v>
      </c>
      <c r="D160" s="194">
        <v>495</v>
      </c>
      <c r="E160" s="415">
        <f t="shared" si="3"/>
        <v>0</v>
      </c>
      <c r="F160" s="475"/>
      <c r="G160" s="476"/>
      <c r="H160" s="477"/>
    </row>
    <row r="161" spans="1:8">
      <c r="A161" s="281">
        <v>0</v>
      </c>
      <c r="B161" s="482">
        <v>1081912</v>
      </c>
      <c r="C161" s="288" t="s">
        <v>874</v>
      </c>
      <c r="D161" s="194">
        <v>918</v>
      </c>
      <c r="E161" s="415">
        <f t="shared" si="3"/>
        <v>0</v>
      </c>
      <c r="F161" s="475"/>
      <c r="G161" s="476"/>
      <c r="H161" s="477"/>
    </row>
    <row r="162" spans="1:8">
      <c r="A162" s="281">
        <v>0</v>
      </c>
      <c r="B162" s="482">
        <v>1081956</v>
      </c>
      <c r="C162" s="288" t="s">
        <v>639</v>
      </c>
      <c r="D162" s="194">
        <v>1335</v>
      </c>
      <c r="E162" s="415">
        <f t="shared" si="3"/>
        <v>0</v>
      </c>
      <c r="F162" s="475"/>
      <c r="G162" s="476"/>
      <c r="H162" s="477"/>
    </row>
    <row r="163" spans="1:8">
      <c r="A163" s="70">
        <v>0</v>
      </c>
      <c r="B163" s="482">
        <v>1090653</v>
      </c>
      <c r="C163" s="288" t="s">
        <v>640</v>
      </c>
      <c r="D163" s="194">
        <v>2098</v>
      </c>
      <c r="E163" s="415">
        <f t="shared" si="3"/>
        <v>0</v>
      </c>
      <c r="F163" s="475"/>
      <c r="G163" s="476"/>
      <c r="H163" s="477"/>
    </row>
    <row r="164" spans="1:8">
      <c r="A164" s="125">
        <v>0</v>
      </c>
      <c r="B164" s="505">
        <v>1140401</v>
      </c>
      <c r="C164" s="440" t="s">
        <v>641</v>
      </c>
      <c r="D164" s="506">
        <v>9871</v>
      </c>
      <c r="E164" s="507">
        <f t="shared" si="3"/>
        <v>0</v>
      </c>
      <c r="F164" s="475"/>
      <c r="G164" s="476"/>
      <c r="H164" s="477"/>
    </row>
    <row r="165" spans="1:8">
      <c r="A165" s="70">
        <v>0</v>
      </c>
      <c r="B165" s="482">
        <v>1101567</v>
      </c>
      <c r="C165" s="288" t="s">
        <v>642</v>
      </c>
      <c r="D165" s="194">
        <v>284</v>
      </c>
      <c r="E165" s="415">
        <f t="shared" si="3"/>
        <v>0</v>
      </c>
      <c r="F165" s="475"/>
      <c r="G165" s="476"/>
      <c r="H165" s="477"/>
    </row>
    <row r="166" spans="1:8">
      <c r="A166" s="290">
        <v>0</v>
      </c>
      <c r="B166" s="482">
        <v>1101568</v>
      </c>
      <c r="C166" s="288" t="s">
        <v>643</v>
      </c>
      <c r="D166" s="194">
        <v>340</v>
      </c>
      <c r="E166" s="415">
        <f t="shared" si="3"/>
        <v>0</v>
      </c>
      <c r="F166" s="475"/>
      <c r="G166" s="476"/>
      <c r="H166" s="477"/>
    </row>
    <row r="167" spans="1:8">
      <c r="A167" s="519">
        <v>0</v>
      </c>
      <c r="B167" s="520">
        <v>4820001</v>
      </c>
      <c r="C167" s="521" t="s">
        <v>645</v>
      </c>
      <c r="D167" s="194">
        <v>0</v>
      </c>
      <c r="E167" s="415">
        <f t="shared" si="3"/>
        <v>0</v>
      </c>
      <c r="F167" s="475"/>
      <c r="G167" s="476"/>
      <c r="H167" s="477"/>
    </row>
    <row r="168" spans="1:8">
      <c r="A168" s="519">
        <v>0</v>
      </c>
      <c r="B168" s="520">
        <v>1063734</v>
      </c>
      <c r="C168" s="521" t="s">
        <v>646</v>
      </c>
      <c r="D168" s="194">
        <v>5768</v>
      </c>
      <c r="E168" s="415">
        <f t="shared" si="3"/>
        <v>0</v>
      </c>
      <c r="F168" s="475"/>
      <c r="G168" s="476"/>
      <c r="H168" s="477"/>
    </row>
    <row r="169" spans="1:8">
      <c r="A169" s="70">
        <v>0</v>
      </c>
      <c r="B169" s="482">
        <v>1108053</v>
      </c>
      <c r="C169" s="80" t="s">
        <v>644</v>
      </c>
      <c r="D169" s="194">
        <v>985</v>
      </c>
      <c r="E169" s="415">
        <f t="shared" si="3"/>
        <v>0</v>
      </c>
      <c r="F169" s="475"/>
      <c r="G169" s="476"/>
      <c r="H169" s="477"/>
    </row>
    <row r="170" spans="1:8">
      <c r="A170" s="102">
        <v>0</v>
      </c>
      <c r="B170" s="114">
        <v>1120361</v>
      </c>
      <c r="C170" s="99" t="s">
        <v>1021</v>
      </c>
      <c r="D170" s="194">
        <v>1809</v>
      </c>
      <c r="E170" s="415">
        <f t="shared" si="3"/>
        <v>0</v>
      </c>
      <c r="F170" s="475"/>
      <c r="G170" s="476"/>
      <c r="H170" s="477"/>
    </row>
    <row r="171" spans="1:8">
      <c r="A171" s="102">
        <v>0</v>
      </c>
      <c r="B171" s="114">
        <v>1120782</v>
      </c>
      <c r="C171" s="99" t="s">
        <v>1022</v>
      </c>
      <c r="D171" s="194">
        <v>2500</v>
      </c>
      <c r="E171" s="415">
        <f t="shared" si="3"/>
        <v>0</v>
      </c>
      <c r="F171" s="475"/>
      <c r="G171" s="476"/>
      <c r="H171" s="477"/>
    </row>
    <row r="172" spans="1:8">
      <c r="A172" s="222"/>
      <c r="B172" s="275"/>
      <c r="C172" s="305"/>
      <c r="D172" s="309"/>
      <c r="E172" s="310"/>
      <c r="F172" s="475"/>
      <c r="G172" s="476"/>
      <c r="H172" s="477"/>
    </row>
    <row r="173" spans="1:8" ht="15.6">
      <c r="A173" s="427"/>
      <c r="B173" s="320"/>
      <c r="C173" s="318" t="s">
        <v>650</v>
      </c>
      <c r="D173" s="522"/>
      <c r="E173" s="421"/>
      <c r="F173" s="475"/>
      <c r="G173" s="476"/>
      <c r="H173" s="477"/>
    </row>
    <row r="174" spans="1:8">
      <c r="A174" s="307">
        <v>0</v>
      </c>
      <c r="B174" s="114">
        <v>4820001</v>
      </c>
      <c r="C174" s="416" t="s">
        <v>645</v>
      </c>
      <c r="D174" s="194">
        <v>0</v>
      </c>
      <c r="E174" s="415">
        <f t="shared" ref="E174:E189" si="4">+D174*A174</f>
        <v>0</v>
      </c>
      <c r="F174" s="475"/>
      <c r="G174" s="476"/>
      <c r="H174" s="477"/>
    </row>
    <row r="175" spans="1:8">
      <c r="A175" s="307">
        <v>0</v>
      </c>
      <c r="B175" s="80">
        <v>1063731</v>
      </c>
      <c r="C175" s="416" t="s">
        <v>651</v>
      </c>
      <c r="D175" s="194">
        <v>4572</v>
      </c>
      <c r="E175" s="415">
        <f t="shared" si="4"/>
        <v>0</v>
      </c>
      <c r="F175" s="475"/>
      <c r="G175" s="476"/>
      <c r="H175" s="477"/>
    </row>
    <row r="176" spans="1:8">
      <c r="A176" s="307">
        <v>0</v>
      </c>
      <c r="B176" s="80">
        <v>1086733</v>
      </c>
      <c r="C176" s="523" t="s">
        <v>652</v>
      </c>
      <c r="D176" s="194">
        <v>660</v>
      </c>
      <c r="E176" s="415">
        <f t="shared" si="4"/>
        <v>0</v>
      </c>
      <c r="F176" s="475"/>
      <c r="G176" s="476"/>
      <c r="H176" s="477"/>
    </row>
    <row r="177" spans="1:8">
      <c r="A177" s="307">
        <v>0</v>
      </c>
      <c r="B177" s="80">
        <v>1101568</v>
      </c>
      <c r="C177" s="416" t="s">
        <v>653</v>
      </c>
      <c r="D177" s="194">
        <v>340</v>
      </c>
      <c r="E177" s="415">
        <f t="shared" si="4"/>
        <v>0</v>
      </c>
      <c r="F177" s="475"/>
      <c r="G177" s="476"/>
      <c r="H177" s="477"/>
    </row>
    <row r="178" spans="1:8">
      <c r="A178" s="307">
        <v>0</v>
      </c>
      <c r="B178" s="80">
        <v>1091761</v>
      </c>
      <c r="C178" s="524" t="s">
        <v>654</v>
      </c>
      <c r="D178" s="194">
        <v>88</v>
      </c>
      <c r="E178" s="415">
        <f t="shared" si="4"/>
        <v>0</v>
      </c>
      <c r="F178" s="475"/>
      <c r="G178" s="476"/>
      <c r="H178" s="477"/>
    </row>
    <row r="179" spans="1:8">
      <c r="A179" s="307">
        <v>0</v>
      </c>
      <c r="B179" s="80">
        <v>1091770</v>
      </c>
      <c r="C179" s="523" t="s">
        <v>655</v>
      </c>
      <c r="D179" s="194">
        <v>2351</v>
      </c>
      <c r="E179" s="415">
        <f t="shared" si="4"/>
        <v>0</v>
      </c>
      <c r="F179" s="475"/>
      <c r="G179" s="476"/>
      <c r="H179" s="477"/>
    </row>
    <row r="180" spans="1:8">
      <c r="A180" s="307">
        <v>0</v>
      </c>
      <c r="B180" s="80">
        <v>1097641</v>
      </c>
      <c r="C180" s="416" t="s">
        <v>870</v>
      </c>
      <c r="D180" s="194">
        <v>3010</v>
      </c>
      <c r="E180" s="415">
        <f t="shared" si="4"/>
        <v>0</v>
      </c>
      <c r="F180" s="475"/>
      <c r="G180" s="476"/>
      <c r="H180" s="477"/>
    </row>
    <row r="181" spans="1:8">
      <c r="A181" s="307">
        <v>0</v>
      </c>
      <c r="B181" s="114">
        <v>1097643</v>
      </c>
      <c r="C181" s="416" t="s">
        <v>869</v>
      </c>
      <c r="D181" s="194">
        <v>2845</v>
      </c>
      <c r="E181" s="415">
        <f t="shared" si="4"/>
        <v>0</v>
      </c>
      <c r="F181" s="475"/>
      <c r="G181" s="476"/>
      <c r="H181" s="477"/>
    </row>
    <row r="182" spans="1:8">
      <c r="A182" s="307">
        <v>0</v>
      </c>
      <c r="B182" s="114">
        <v>1097644</v>
      </c>
      <c r="C182" s="418" t="s">
        <v>1023</v>
      </c>
      <c r="D182" s="194">
        <v>3031</v>
      </c>
      <c r="E182" s="415">
        <f t="shared" si="4"/>
        <v>0</v>
      </c>
      <c r="F182" s="475"/>
      <c r="G182" s="476"/>
      <c r="H182" s="477"/>
    </row>
    <row r="183" spans="1:8">
      <c r="A183" s="307">
        <v>0</v>
      </c>
      <c r="B183" s="80">
        <v>1097645</v>
      </c>
      <c r="C183" s="418" t="s">
        <v>867</v>
      </c>
      <c r="D183" s="194">
        <v>2686</v>
      </c>
      <c r="E183" s="415">
        <f t="shared" si="4"/>
        <v>0</v>
      </c>
      <c r="F183" s="475"/>
      <c r="G183" s="476"/>
      <c r="H183" s="477"/>
    </row>
    <row r="184" spans="1:8">
      <c r="A184" s="307">
        <v>0</v>
      </c>
      <c r="B184" s="80">
        <v>1097647</v>
      </c>
      <c r="C184" s="418" t="s">
        <v>866</v>
      </c>
      <c r="D184" s="194">
        <v>2845</v>
      </c>
      <c r="E184" s="415">
        <f t="shared" si="4"/>
        <v>0</v>
      </c>
      <c r="F184" s="475"/>
      <c r="G184" s="476"/>
      <c r="H184" s="477"/>
    </row>
    <row r="185" spans="1:8">
      <c r="A185" s="307">
        <v>0</v>
      </c>
      <c r="B185" s="114">
        <v>1097648</v>
      </c>
      <c r="C185" s="418" t="s">
        <v>1024</v>
      </c>
      <c r="D185" s="194">
        <v>3263</v>
      </c>
      <c r="E185" s="415">
        <f t="shared" si="4"/>
        <v>0</v>
      </c>
      <c r="F185" s="475"/>
      <c r="G185" s="476"/>
      <c r="H185" s="477"/>
    </row>
    <row r="186" spans="1:8">
      <c r="A186" s="307">
        <v>0</v>
      </c>
      <c r="B186" s="80">
        <v>1099317</v>
      </c>
      <c r="C186" s="418" t="s">
        <v>656</v>
      </c>
      <c r="D186" s="194">
        <v>490</v>
      </c>
      <c r="E186" s="415">
        <f t="shared" si="4"/>
        <v>0</v>
      </c>
      <c r="F186" s="475"/>
      <c r="G186" s="476"/>
      <c r="H186" s="477"/>
    </row>
    <row r="187" spans="1:8">
      <c r="A187" s="307">
        <v>0</v>
      </c>
      <c r="B187" s="80">
        <v>1101567</v>
      </c>
      <c r="C187" s="416" t="s">
        <v>642</v>
      </c>
      <c r="D187" s="194">
        <v>284</v>
      </c>
      <c r="E187" s="415">
        <f t="shared" si="4"/>
        <v>0</v>
      </c>
      <c r="F187" s="475"/>
      <c r="G187" s="476"/>
      <c r="H187" s="477"/>
    </row>
    <row r="188" spans="1:8">
      <c r="A188" s="102">
        <v>0</v>
      </c>
      <c r="B188" s="114">
        <v>1120361</v>
      </c>
      <c r="C188" s="99" t="s">
        <v>1021</v>
      </c>
      <c r="D188" s="194">
        <v>1809</v>
      </c>
      <c r="E188" s="415">
        <f t="shared" si="4"/>
        <v>0</v>
      </c>
      <c r="F188" s="475"/>
      <c r="G188" s="476"/>
      <c r="H188" s="477"/>
    </row>
    <row r="189" spans="1:8">
      <c r="A189" s="102">
        <v>0</v>
      </c>
      <c r="B189" s="114">
        <v>1120782</v>
      </c>
      <c r="C189" s="99" t="s">
        <v>1022</v>
      </c>
      <c r="D189" s="194">
        <v>2500</v>
      </c>
      <c r="E189" s="415">
        <f t="shared" si="4"/>
        <v>0</v>
      </c>
      <c r="F189" s="475"/>
      <c r="G189" s="476"/>
      <c r="H189" s="477"/>
    </row>
    <row r="190" spans="1:8">
      <c r="A190" s="222"/>
      <c r="B190" s="275"/>
      <c r="C190" s="305"/>
      <c r="D190" s="309"/>
      <c r="E190" s="310"/>
      <c r="F190" s="475"/>
      <c r="G190" s="476"/>
      <c r="H190" s="477"/>
    </row>
    <row r="191" spans="1:8" ht="15.6">
      <c r="A191" s="486"/>
      <c r="B191" s="525"/>
      <c r="C191" s="490" t="s">
        <v>863</v>
      </c>
      <c r="D191" s="526"/>
      <c r="E191" s="421"/>
      <c r="F191" s="475"/>
      <c r="G191" s="476"/>
      <c r="H191" s="477"/>
    </row>
    <row r="192" spans="1:8" ht="16.2">
      <c r="A192" s="290">
        <v>0</v>
      </c>
      <c r="B192" s="285" t="s">
        <v>690</v>
      </c>
      <c r="C192" s="496" t="s">
        <v>1025</v>
      </c>
      <c r="D192" s="194">
        <v>3619</v>
      </c>
      <c r="E192" s="415">
        <f>+D192*A192</f>
        <v>0</v>
      </c>
      <c r="F192" s="475"/>
      <c r="G192" s="476"/>
      <c r="H192" s="477"/>
    </row>
    <row r="193" spans="1:8" ht="16.2">
      <c r="A193" s="290">
        <v>0</v>
      </c>
      <c r="B193" s="285" t="s">
        <v>692</v>
      </c>
      <c r="C193" s="496" t="s">
        <v>1026</v>
      </c>
      <c r="D193" s="194">
        <v>6845</v>
      </c>
      <c r="E193" s="415">
        <f>+D193*A193</f>
        <v>0</v>
      </c>
      <c r="F193" s="475"/>
      <c r="G193" s="476"/>
      <c r="H193" s="477"/>
    </row>
    <row r="194" spans="1:8" ht="16.2">
      <c r="A194" s="290">
        <v>0</v>
      </c>
      <c r="B194" s="285" t="s">
        <v>694</v>
      </c>
      <c r="C194" s="496" t="s">
        <v>1027</v>
      </c>
      <c r="D194" s="194">
        <v>9747</v>
      </c>
      <c r="E194" s="415">
        <f>+D194*A194</f>
        <v>0</v>
      </c>
      <c r="F194" s="475"/>
      <c r="G194" s="476"/>
      <c r="H194" s="477"/>
    </row>
    <row r="195" spans="1:8" ht="16.2">
      <c r="A195" s="70">
        <v>0</v>
      </c>
      <c r="B195" s="285" t="s">
        <v>696</v>
      </c>
      <c r="C195" s="288" t="s">
        <v>1028</v>
      </c>
      <c r="D195" s="194">
        <v>12392</v>
      </c>
      <c r="E195" s="415">
        <f>+D195*A195</f>
        <v>0</v>
      </c>
      <c r="F195" s="475"/>
      <c r="G195" s="476"/>
      <c r="H195" s="477"/>
    </row>
    <row r="196" spans="1:8">
      <c r="A196" s="72"/>
      <c r="B196" s="291"/>
      <c r="C196" s="65"/>
      <c r="D196" s="309"/>
      <c r="E196" s="310"/>
      <c r="F196" s="475"/>
    </row>
    <row r="197" spans="1:8" ht="15.6">
      <c r="A197" s="72"/>
      <c r="B197" s="320"/>
      <c r="C197" s="318" t="s">
        <v>858</v>
      </c>
      <c r="D197" s="527"/>
      <c r="E197" s="528"/>
      <c r="F197" s="475"/>
    </row>
    <row r="198" spans="1:8">
      <c r="A198" s="72"/>
      <c r="B198" s="320"/>
      <c r="C198" s="82" t="s">
        <v>2658</v>
      </c>
      <c r="D198" s="527"/>
      <c r="E198" s="528"/>
      <c r="F198" s="475"/>
    </row>
    <row r="199" spans="1:8">
      <c r="A199" s="70">
        <v>0</v>
      </c>
      <c r="B199" s="95" t="s">
        <v>1029</v>
      </c>
      <c r="C199" s="245" t="s">
        <v>199</v>
      </c>
      <c r="D199" s="194">
        <v>1005</v>
      </c>
      <c r="E199" s="415">
        <f t="shared" ref="E199:E213" si="5">+D199*A199</f>
        <v>0</v>
      </c>
      <c r="F199" s="475"/>
    </row>
    <row r="200" spans="1:8">
      <c r="A200" s="70">
        <v>0</v>
      </c>
      <c r="B200" s="95" t="s">
        <v>1030</v>
      </c>
      <c r="C200" s="236" t="s">
        <v>197</v>
      </c>
      <c r="D200" s="194">
        <v>2139</v>
      </c>
      <c r="E200" s="415">
        <f t="shared" si="5"/>
        <v>0</v>
      </c>
      <c r="F200" s="475"/>
    </row>
    <row r="201" spans="1:8">
      <c r="A201" s="70">
        <v>0</v>
      </c>
      <c r="B201" s="95" t="s">
        <v>1031</v>
      </c>
      <c r="C201" s="236" t="s">
        <v>195</v>
      </c>
      <c r="D201" s="194">
        <v>4227</v>
      </c>
      <c r="E201" s="415">
        <f t="shared" si="5"/>
        <v>0</v>
      </c>
      <c r="F201" s="475"/>
    </row>
    <row r="202" spans="1:8">
      <c r="A202" s="70">
        <v>0</v>
      </c>
      <c r="B202" s="95" t="s">
        <v>1032</v>
      </c>
      <c r="C202" s="236" t="s">
        <v>193</v>
      </c>
      <c r="D202" s="194">
        <v>4954</v>
      </c>
      <c r="E202" s="415">
        <f t="shared" si="5"/>
        <v>0</v>
      </c>
      <c r="F202" s="475"/>
    </row>
    <row r="203" spans="1:8">
      <c r="A203" s="102">
        <v>0</v>
      </c>
      <c r="B203" s="95" t="s">
        <v>1033</v>
      </c>
      <c r="C203" s="236" t="s">
        <v>191</v>
      </c>
      <c r="D203" s="194">
        <v>5526</v>
      </c>
      <c r="E203" s="415">
        <f t="shared" si="5"/>
        <v>0</v>
      </c>
      <c r="F203" s="475"/>
    </row>
    <row r="204" spans="1:8">
      <c r="A204" s="70">
        <v>0</v>
      </c>
      <c r="B204" s="95" t="s">
        <v>1034</v>
      </c>
      <c r="C204" s="236" t="s">
        <v>189</v>
      </c>
      <c r="D204" s="194">
        <v>3737</v>
      </c>
      <c r="E204" s="415">
        <f t="shared" si="5"/>
        <v>0</v>
      </c>
      <c r="F204" s="475"/>
    </row>
    <row r="205" spans="1:8">
      <c r="A205" s="70">
        <v>0</v>
      </c>
      <c r="B205" s="95" t="s">
        <v>1035</v>
      </c>
      <c r="C205" s="236" t="s">
        <v>187</v>
      </c>
      <c r="D205" s="194">
        <v>6845</v>
      </c>
      <c r="E205" s="415">
        <f t="shared" si="5"/>
        <v>0</v>
      </c>
      <c r="F205" s="475"/>
    </row>
    <row r="206" spans="1:8">
      <c r="A206" s="70">
        <v>0</v>
      </c>
      <c r="B206" s="95" t="s">
        <v>1036</v>
      </c>
      <c r="C206" s="236" t="s">
        <v>185</v>
      </c>
      <c r="D206" s="194">
        <v>7840</v>
      </c>
      <c r="E206" s="415">
        <f t="shared" si="5"/>
        <v>0</v>
      </c>
      <c r="F206" s="475"/>
    </row>
    <row r="207" spans="1:8">
      <c r="A207" s="70">
        <v>0</v>
      </c>
      <c r="B207" s="95" t="s">
        <v>1037</v>
      </c>
      <c r="C207" s="236" t="s">
        <v>183</v>
      </c>
      <c r="D207" s="194">
        <v>1160</v>
      </c>
      <c r="E207" s="415">
        <f t="shared" si="5"/>
        <v>0</v>
      </c>
      <c r="F207" s="475"/>
    </row>
    <row r="208" spans="1:8">
      <c r="A208" s="70">
        <v>0</v>
      </c>
      <c r="B208" s="95" t="s">
        <v>1038</v>
      </c>
      <c r="C208" s="236" t="s">
        <v>181</v>
      </c>
      <c r="D208" s="194">
        <v>5562</v>
      </c>
      <c r="E208" s="415">
        <f t="shared" si="5"/>
        <v>0</v>
      </c>
      <c r="F208" s="475"/>
    </row>
    <row r="209" spans="1:6">
      <c r="A209" s="70">
        <v>0</v>
      </c>
      <c r="B209" s="95" t="s">
        <v>1039</v>
      </c>
      <c r="C209" s="236" t="s">
        <v>179</v>
      </c>
      <c r="D209" s="194">
        <v>2242</v>
      </c>
      <c r="E209" s="415">
        <f t="shared" si="5"/>
        <v>0</v>
      </c>
      <c r="F209" s="475"/>
    </row>
    <row r="210" spans="1:6">
      <c r="A210" s="70">
        <v>0</v>
      </c>
      <c r="B210" s="95" t="s">
        <v>1040</v>
      </c>
      <c r="C210" s="236" t="s">
        <v>177</v>
      </c>
      <c r="D210" s="194">
        <v>4515</v>
      </c>
      <c r="E210" s="415">
        <f t="shared" si="5"/>
        <v>0</v>
      </c>
      <c r="F210" s="475"/>
    </row>
    <row r="211" spans="1:6">
      <c r="A211" s="70">
        <v>0</v>
      </c>
      <c r="B211" s="95" t="s">
        <v>1041</v>
      </c>
      <c r="C211" s="236" t="s">
        <v>175</v>
      </c>
      <c r="D211" s="194">
        <v>4113</v>
      </c>
      <c r="E211" s="415">
        <f t="shared" si="5"/>
        <v>0</v>
      </c>
      <c r="F211" s="475"/>
    </row>
    <row r="212" spans="1:6">
      <c r="A212" s="70">
        <v>0</v>
      </c>
      <c r="B212" s="95" t="s">
        <v>1042</v>
      </c>
      <c r="C212" s="236" t="s">
        <v>173</v>
      </c>
      <c r="D212" s="194">
        <v>8196</v>
      </c>
      <c r="E212" s="415">
        <f t="shared" si="5"/>
        <v>0</v>
      </c>
      <c r="F212" s="475"/>
    </row>
    <row r="213" spans="1:6">
      <c r="A213" s="70">
        <v>0</v>
      </c>
      <c r="B213" s="95" t="s">
        <v>1043</v>
      </c>
      <c r="C213" s="236" t="s">
        <v>171</v>
      </c>
      <c r="D213" s="194">
        <v>1314</v>
      </c>
      <c r="E213" s="415">
        <f t="shared" si="5"/>
        <v>0</v>
      </c>
      <c r="F213" s="475"/>
    </row>
    <row r="214" spans="1:6">
      <c r="A214" s="72"/>
      <c r="B214" s="238"/>
      <c r="C214" s="238"/>
      <c r="D214" s="127"/>
      <c r="E214" s="529"/>
      <c r="F214" s="478"/>
    </row>
    <row r="215" spans="1:6">
      <c r="A215" s="72"/>
      <c r="B215" s="530"/>
      <c r="C215" s="530"/>
      <c r="D215" s="67" t="s">
        <v>161</v>
      </c>
      <c r="E215" s="531">
        <f>SUM(E7:E213)</f>
        <v>0</v>
      </c>
      <c r="F215" s="478"/>
    </row>
    <row r="216" spans="1:6">
      <c r="A216" s="72"/>
      <c r="B216" s="72"/>
      <c r="C216" s="82" t="s">
        <v>160</v>
      </c>
      <c r="D216" s="522"/>
      <c r="E216" s="532"/>
      <c r="F216" s="478"/>
    </row>
    <row r="217" spans="1:6">
      <c r="A217" s="70">
        <v>0</v>
      </c>
      <c r="B217" s="80" t="s">
        <v>1044</v>
      </c>
      <c r="C217" s="79" t="s">
        <v>158</v>
      </c>
      <c r="D217" s="78"/>
      <c r="E217" s="408">
        <f>-D217</f>
        <v>0</v>
      </c>
      <c r="F217" s="478"/>
    </row>
    <row r="218" spans="1:6">
      <c r="A218" s="70">
        <v>0</v>
      </c>
      <c r="B218" s="80" t="s">
        <v>1045</v>
      </c>
      <c r="C218" s="79" t="s">
        <v>156</v>
      </c>
      <c r="D218" s="78"/>
      <c r="E218" s="408">
        <f>-D218</f>
        <v>0</v>
      </c>
      <c r="F218" s="478"/>
    </row>
    <row r="219" spans="1:6">
      <c r="A219" s="72"/>
      <c r="C219" s="320"/>
    </row>
    <row r="220" spans="1:6" ht="15.6">
      <c r="A220" s="533"/>
      <c r="D220" s="534"/>
      <c r="E220" s="535"/>
    </row>
    <row r="221" spans="1:6" ht="15.6">
      <c r="A221" s="533"/>
      <c r="C221" s="536" t="s">
        <v>155</v>
      </c>
      <c r="D221" s="537"/>
      <c r="E221" s="538"/>
    </row>
    <row r="222" spans="1:6">
      <c r="A222" s="69"/>
      <c r="B222" s="539"/>
      <c r="C222" s="540"/>
      <c r="D222" s="541"/>
      <c r="E222" s="542"/>
    </row>
    <row r="223" spans="1:6">
      <c r="A223" s="69"/>
      <c r="B223" s="539"/>
      <c r="C223" s="540"/>
      <c r="D223" s="541"/>
      <c r="E223" s="542"/>
    </row>
    <row r="224" spans="1:6">
      <c r="A224" s="69"/>
      <c r="B224" s="539"/>
      <c r="C224" s="540"/>
      <c r="D224" s="541"/>
      <c r="E224" s="542"/>
    </row>
    <row r="225" spans="1:5">
      <c r="A225" s="69"/>
      <c r="B225" s="539"/>
      <c r="C225" s="540"/>
      <c r="D225" s="541"/>
      <c r="E225" s="542"/>
    </row>
    <row r="226" spans="1:5">
      <c r="A226" s="69"/>
      <c r="B226" s="539"/>
      <c r="C226" s="540"/>
      <c r="D226" s="541"/>
      <c r="E226" s="542"/>
    </row>
    <row r="227" spans="1:5">
      <c r="A227" s="69"/>
      <c r="B227" s="539"/>
      <c r="C227" s="540"/>
      <c r="D227" s="541"/>
      <c r="E227" s="542"/>
    </row>
    <row r="228" spans="1:5" ht="15.6">
      <c r="A228" s="479"/>
      <c r="D228" s="67" t="s">
        <v>154</v>
      </c>
      <c r="E228" s="543">
        <f>SUM(E215:E227)</f>
        <v>0</v>
      </c>
    </row>
    <row r="229" spans="1:5">
      <c r="A229" s="479"/>
    </row>
  </sheetData>
  <pageMargins left="0.7" right="0.7" top="0.75" bottom="0.75" header="0.3" footer="0.3"/>
  <pageSetup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C504-9B13-49DE-8EEE-372340BAA5EF}">
  <sheetPr codeName="Sheet11"/>
  <dimension ref="A1:H339"/>
  <sheetViews>
    <sheetView workbookViewId="0">
      <pane ySplit="6" topLeftCell="A165" activePane="bottomLeft" state="frozen"/>
      <selection pane="bottomLeft" activeCell="D215" sqref="D215"/>
    </sheetView>
  </sheetViews>
  <sheetFormatPr defaultColWidth="9.109375" defaultRowHeight="15"/>
  <cols>
    <col min="1" max="1" width="13.6640625" style="320" customWidth="1"/>
    <col min="2" max="2" width="19.6640625" style="312" customWidth="1"/>
    <col min="3" max="3" width="81" style="312" customWidth="1"/>
    <col min="4" max="4" width="26.109375" style="312" customWidth="1"/>
    <col min="5" max="5" width="22.5546875" style="303" customWidth="1"/>
    <col min="6" max="6" width="14" style="312" customWidth="1"/>
    <col min="7" max="7" width="12.33203125" style="312" bestFit="1" customWidth="1"/>
    <col min="8" max="8" width="8.88671875" style="312" bestFit="1" customWidth="1"/>
    <col min="9" max="16384" width="9.109375" style="312"/>
  </cols>
  <sheetData>
    <row r="1" spans="1:8" ht="15.6">
      <c r="C1" s="545"/>
      <c r="D1" s="546" t="s">
        <v>1046</v>
      </c>
    </row>
    <row r="2" spans="1:8" ht="15.6">
      <c r="C2" s="545"/>
      <c r="D2" s="547" t="s">
        <v>2662</v>
      </c>
      <c r="E2" s="468"/>
    </row>
    <row r="3" spans="1:8" ht="15.6">
      <c r="C3" s="545"/>
      <c r="D3" s="546" t="s">
        <v>416</v>
      </c>
    </row>
    <row r="4" spans="1:8" ht="15.6">
      <c r="C4" s="545"/>
      <c r="D4" s="546" t="s">
        <v>415</v>
      </c>
    </row>
    <row r="5" spans="1:8" ht="16.2" thickBot="1">
      <c r="C5" s="545"/>
      <c r="D5" s="548" t="s">
        <v>1047</v>
      </c>
    </row>
    <row r="6" spans="1:8" s="552" customFormat="1" ht="20.100000000000001" customHeight="1" thickBot="1">
      <c r="A6" s="549" t="s">
        <v>413</v>
      </c>
      <c r="B6" s="550" t="s">
        <v>412</v>
      </c>
      <c r="C6" s="550" t="s">
        <v>411</v>
      </c>
      <c r="D6" s="550" t="s">
        <v>2654</v>
      </c>
      <c r="E6" s="551" t="s">
        <v>2655</v>
      </c>
      <c r="F6" s="312"/>
    </row>
    <row r="7" spans="1:8">
      <c r="A7" s="553"/>
      <c r="B7" s="553"/>
      <c r="C7" s="553"/>
      <c r="D7" s="553"/>
      <c r="E7" s="553"/>
    </row>
    <row r="8" spans="1:8" s="478" customFormat="1" ht="15.6">
      <c r="A8" s="554">
        <v>0</v>
      </c>
      <c r="B8" s="555">
        <v>1126503</v>
      </c>
      <c r="C8" s="556" t="s">
        <v>1048</v>
      </c>
      <c r="D8" s="557">
        <v>234774</v>
      </c>
      <c r="E8" s="558">
        <f>+D8*A8</f>
        <v>0</v>
      </c>
      <c r="F8" s="475"/>
      <c r="G8" s="476"/>
      <c r="H8" s="477"/>
    </row>
    <row r="9" spans="1:8" s="478" customFormat="1" ht="15.6">
      <c r="A9" s="554">
        <v>0</v>
      </c>
      <c r="B9" s="555">
        <v>1126504</v>
      </c>
      <c r="C9" s="556" t="s">
        <v>1049</v>
      </c>
      <c r="D9" s="557">
        <v>255230</v>
      </c>
      <c r="E9" s="558">
        <f>+D9*A9</f>
        <v>0</v>
      </c>
      <c r="F9" s="475"/>
      <c r="G9" s="476"/>
      <c r="H9" s="477"/>
    </row>
    <row r="10" spans="1:8" s="478" customFormat="1" ht="52.8">
      <c r="A10" s="559">
        <f>A8+A9</f>
        <v>0</v>
      </c>
      <c r="B10" s="560"/>
      <c r="C10" s="561" t="s">
        <v>1050</v>
      </c>
      <c r="D10" s="562"/>
      <c r="E10" s="563"/>
      <c r="F10" s="475"/>
      <c r="G10" s="476"/>
      <c r="H10" s="477"/>
    </row>
    <row r="11" spans="1:8" s="478" customFormat="1" ht="15" customHeight="1">
      <c r="A11" s="559"/>
      <c r="B11" s="560"/>
      <c r="C11" s="564"/>
      <c r="D11" s="562"/>
      <c r="E11" s="563"/>
      <c r="F11" s="475"/>
      <c r="G11" s="476"/>
      <c r="H11" s="477"/>
    </row>
    <row r="12" spans="1:8" s="478" customFormat="1" ht="15.6">
      <c r="A12" s="554">
        <v>0</v>
      </c>
      <c r="B12" s="555">
        <v>1126505</v>
      </c>
      <c r="C12" s="556" t="s">
        <v>1051</v>
      </c>
      <c r="D12" s="557">
        <v>234774</v>
      </c>
      <c r="E12" s="558">
        <f>+D12*A12</f>
        <v>0</v>
      </c>
      <c r="F12" s="475"/>
      <c r="G12" s="476"/>
      <c r="H12" s="477"/>
    </row>
    <row r="13" spans="1:8" s="478" customFormat="1" ht="15.6">
      <c r="A13" s="554">
        <v>0</v>
      </c>
      <c r="B13" s="555">
        <v>1126506</v>
      </c>
      <c r="C13" s="556" t="s">
        <v>1052</v>
      </c>
      <c r="D13" s="557">
        <v>255230</v>
      </c>
      <c r="E13" s="558">
        <f>+D13*A13</f>
        <v>0</v>
      </c>
      <c r="F13" s="475"/>
      <c r="G13" s="476"/>
      <c r="H13" s="477"/>
    </row>
    <row r="14" spans="1:8" s="478" customFormat="1" ht="52.8">
      <c r="A14" s="559">
        <f>A12+A13</f>
        <v>0</v>
      </c>
      <c r="B14" s="560"/>
      <c r="C14" s="561" t="s">
        <v>1050</v>
      </c>
      <c r="D14" s="562"/>
      <c r="E14" s="563"/>
      <c r="F14" s="475"/>
      <c r="G14" s="476"/>
      <c r="H14" s="477"/>
    </row>
    <row r="15" spans="1:8" s="478" customFormat="1" ht="15" customHeight="1">
      <c r="A15" s="559"/>
      <c r="B15" s="560"/>
      <c r="C15" s="565"/>
      <c r="D15" s="562"/>
      <c r="E15" s="563"/>
      <c r="F15" s="475"/>
      <c r="G15" s="476"/>
      <c r="H15" s="477"/>
    </row>
    <row r="16" spans="1:8" s="478" customFormat="1" ht="15.6">
      <c r="A16" s="554">
        <v>0</v>
      </c>
      <c r="B16" s="555">
        <v>1121030</v>
      </c>
      <c r="C16" s="556" t="s">
        <v>1053</v>
      </c>
      <c r="D16" s="557">
        <v>234774</v>
      </c>
      <c r="E16" s="558">
        <f>+D16*A16</f>
        <v>0</v>
      </c>
      <c r="F16" s="475"/>
      <c r="G16" s="476"/>
      <c r="H16" s="477"/>
    </row>
    <row r="17" spans="1:8" s="478" customFormat="1" ht="15.6">
      <c r="A17" s="554">
        <v>0</v>
      </c>
      <c r="B17" s="555">
        <v>1121031</v>
      </c>
      <c r="C17" s="556" t="s">
        <v>1054</v>
      </c>
      <c r="D17" s="557">
        <v>255230</v>
      </c>
      <c r="E17" s="558">
        <f>+D17*A17</f>
        <v>0</v>
      </c>
      <c r="F17" s="475"/>
      <c r="G17" s="476"/>
      <c r="H17" s="477"/>
    </row>
    <row r="18" spans="1:8" s="478" customFormat="1" ht="52.8">
      <c r="A18" s="559">
        <f>A16+A17</f>
        <v>0</v>
      </c>
      <c r="B18" s="560"/>
      <c r="C18" s="561" t="s">
        <v>1050</v>
      </c>
      <c r="D18" s="562"/>
      <c r="E18" s="563"/>
      <c r="F18" s="475"/>
      <c r="G18" s="476"/>
      <c r="H18" s="477"/>
    </row>
    <row r="19" spans="1:8" s="478" customFormat="1" ht="15" customHeight="1">
      <c r="A19" s="559"/>
      <c r="B19" s="560"/>
      <c r="C19" s="564"/>
      <c r="D19" s="562"/>
      <c r="E19" s="563"/>
      <c r="F19" s="475"/>
      <c r="G19" s="476"/>
      <c r="H19" s="477"/>
    </row>
    <row r="20" spans="1:8" s="478" customFormat="1" ht="15.6">
      <c r="A20" s="554">
        <v>0</v>
      </c>
      <c r="B20" s="555">
        <v>1126499</v>
      </c>
      <c r="C20" s="556" t="s">
        <v>1055</v>
      </c>
      <c r="D20" s="557">
        <v>234774</v>
      </c>
      <c r="E20" s="558">
        <f>+D20*A20</f>
        <v>0</v>
      </c>
      <c r="F20" s="475"/>
      <c r="G20" s="476"/>
      <c r="H20" s="477"/>
    </row>
    <row r="21" spans="1:8" s="478" customFormat="1" ht="15.6">
      <c r="A21" s="554">
        <v>0</v>
      </c>
      <c r="B21" s="555">
        <v>1126500</v>
      </c>
      <c r="C21" s="556" t="s">
        <v>1056</v>
      </c>
      <c r="D21" s="557">
        <v>255230</v>
      </c>
      <c r="E21" s="558">
        <f>+D21*A21</f>
        <v>0</v>
      </c>
      <c r="F21" s="475"/>
      <c r="G21" s="476"/>
      <c r="H21" s="477"/>
    </row>
    <row r="22" spans="1:8" s="478" customFormat="1" ht="52.8">
      <c r="A22" s="559">
        <f>A20+A21</f>
        <v>0</v>
      </c>
      <c r="B22" s="560"/>
      <c r="C22" s="566" t="s">
        <v>1057</v>
      </c>
      <c r="D22" s="562"/>
      <c r="E22" s="563"/>
      <c r="F22" s="475"/>
      <c r="G22" s="476"/>
      <c r="H22" s="477"/>
    </row>
    <row r="23" spans="1:8" s="478" customFormat="1" ht="15" customHeight="1">
      <c r="A23" s="559"/>
      <c r="B23" s="560"/>
      <c r="C23" s="564"/>
      <c r="D23" s="562"/>
      <c r="E23" s="563"/>
      <c r="F23" s="475"/>
      <c r="G23" s="476"/>
      <c r="H23" s="477"/>
    </row>
    <row r="24" spans="1:8" s="478" customFormat="1" ht="15.6">
      <c r="A24" s="554">
        <v>0</v>
      </c>
      <c r="B24" s="555">
        <v>1126501</v>
      </c>
      <c r="C24" s="556" t="s">
        <v>1058</v>
      </c>
      <c r="D24" s="557">
        <v>234774</v>
      </c>
      <c r="E24" s="558">
        <f>+D24*A24</f>
        <v>0</v>
      </c>
      <c r="F24" s="475"/>
      <c r="G24" s="476"/>
      <c r="H24" s="477"/>
    </row>
    <row r="25" spans="1:8" s="478" customFormat="1" ht="15.6">
      <c r="A25" s="554">
        <v>0</v>
      </c>
      <c r="B25" s="555">
        <v>1126502</v>
      </c>
      <c r="C25" s="556" t="s">
        <v>1059</v>
      </c>
      <c r="D25" s="557">
        <v>255230</v>
      </c>
      <c r="E25" s="558">
        <f>+D25*A25</f>
        <v>0</v>
      </c>
      <c r="F25" s="475"/>
      <c r="G25" s="476"/>
      <c r="H25" s="477"/>
    </row>
    <row r="26" spans="1:8" s="478" customFormat="1" ht="52.8">
      <c r="A26" s="559"/>
      <c r="B26" s="560"/>
      <c r="C26" s="566" t="s">
        <v>1057</v>
      </c>
      <c r="D26" s="562"/>
      <c r="E26" s="563"/>
      <c r="F26" s="475"/>
      <c r="G26" s="476"/>
      <c r="H26" s="477"/>
    </row>
    <row r="27" spans="1:8" s="478" customFormat="1" ht="15" customHeight="1">
      <c r="A27" s="559"/>
      <c r="B27" s="560"/>
      <c r="C27" s="564"/>
      <c r="D27" s="562"/>
      <c r="E27" s="563"/>
      <c r="F27" s="475"/>
      <c r="G27" s="476"/>
      <c r="H27" s="477"/>
    </row>
    <row r="28" spans="1:8" s="478" customFormat="1" ht="15.6">
      <c r="A28" s="554">
        <v>0</v>
      </c>
      <c r="B28" s="555">
        <v>1121022</v>
      </c>
      <c r="C28" s="556" t="s">
        <v>1060</v>
      </c>
      <c r="D28" s="557">
        <v>234774</v>
      </c>
      <c r="E28" s="558">
        <f>+D28*A28</f>
        <v>0</v>
      </c>
      <c r="F28" s="475"/>
      <c r="G28" s="476"/>
      <c r="H28" s="477"/>
    </row>
    <row r="29" spans="1:8" s="478" customFormat="1" ht="15.6">
      <c r="A29" s="554">
        <v>0</v>
      </c>
      <c r="B29" s="555">
        <v>1121023</v>
      </c>
      <c r="C29" s="556" t="s">
        <v>1061</v>
      </c>
      <c r="D29" s="557">
        <v>255230</v>
      </c>
      <c r="E29" s="558">
        <f>+D29*A29</f>
        <v>0</v>
      </c>
      <c r="F29" s="475"/>
      <c r="G29" s="476"/>
      <c r="H29" s="477"/>
    </row>
    <row r="30" spans="1:8" s="478" customFormat="1" ht="52.8">
      <c r="A30" s="559"/>
      <c r="B30" s="560"/>
      <c r="C30" s="566" t="s">
        <v>1057</v>
      </c>
      <c r="D30" s="562"/>
      <c r="E30" s="563"/>
      <c r="F30" s="475"/>
      <c r="G30" s="476"/>
      <c r="H30" s="477"/>
    </row>
    <row r="31" spans="1:8" s="478" customFormat="1">
      <c r="A31" s="559"/>
      <c r="B31" s="560"/>
      <c r="C31" s="561"/>
      <c r="D31" s="562"/>
      <c r="E31" s="563"/>
      <c r="F31" s="475"/>
      <c r="G31" s="476"/>
      <c r="H31" s="477"/>
    </row>
    <row r="32" spans="1:8" s="478" customFormat="1" ht="15.6">
      <c r="A32" s="567">
        <v>0</v>
      </c>
      <c r="B32" s="568" t="s">
        <v>206</v>
      </c>
      <c r="C32" s="569" t="s">
        <v>1062</v>
      </c>
      <c r="D32" s="570" t="s">
        <v>1063</v>
      </c>
      <c r="E32" s="558">
        <v>0</v>
      </c>
      <c r="F32" s="475"/>
      <c r="G32" s="476"/>
      <c r="H32" s="477"/>
    </row>
    <row r="33" spans="1:8" s="478" customFormat="1" ht="52.8">
      <c r="A33" s="571">
        <f>A32</f>
        <v>0</v>
      </c>
      <c r="B33" s="560"/>
      <c r="C33" s="456" t="s">
        <v>1064</v>
      </c>
      <c r="D33" s="562"/>
      <c r="E33" s="563"/>
      <c r="F33" s="475"/>
      <c r="G33" s="476"/>
      <c r="H33" s="477"/>
    </row>
    <row r="34" spans="1:8" s="478" customFormat="1" ht="15" customHeight="1">
      <c r="A34" s="572"/>
      <c r="B34" s="169"/>
      <c r="C34" s="573"/>
      <c r="D34" s="164"/>
      <c r="E34" s="574"/>
      <c r="F34" s="475"/>
      <c r="G34" s="476"/>
      <c r="H34" s="477"/>
    </row>
    <row r="35" spans="1:8" s="478" customFormat="1" ht="15.6">
      <c r="A35" s="567">
        <v>0</v>
      </c>
      <c r="B35" s="568" t="s">
        <v>206</v>
      </c>
      <c r="C35" s="569" t="s">
        <v>1065</v>
      </c>
      <c r="D35" s="570" t="s">
        <v>1063</v>
      </c>
      <c r="E35" s="558">
        <v>0</v>
      </c>
      <c r="F35" s="475"/>
      <c r="G35" s="476"/>
      <c r="H35" s="477"/>
    </row>
    <row r="36" spans="1:8" s="478" customFormat="1" ht="52.8">
      <c r="A36" s="559">
        <f>A35</f>
        <v>0</v>
      </c>
      <c r="B36" s="560"/>
      <c r="C36" s="456" t="s">
        <v>1066</v>
      </c>
      <c r="D36" s="562"/>
      <c r="E36" s="563"/>
      <c r="F36" s="475"/>
      <c r="G36" s="476"/>
      <c r="H36" s="477"/>
    </row>
    <row r="37" spans="1:8" s="478" customFormat="1">
      <c r="A37" s="575"/>
      <c r="B37" s="576"/>
      <c r="C37" s="577"/>
      <c r="D37" s="578"/>
      <c r="E37" s="579"/>
      <c r="F37" s="475"/>
      <c r="G37" s="476"/>
      <c r="H37" s="477"/>
    </row>
    <row r="38" spans="1:8" s="582" customFormat="1" ht="15.6">
      <c r="A38" s="575"/>
      <c r="B38" s="580"/>
      <c r="C38" s="581" t="s">
        <v>492</v>
      </c>
      <c r="D38" s="578"/>
      <c r="E38" s="579"/>
      <c r="F38" s="475"/>
      <c r="G38" s="476"/>
      <c r="H38" s="477"/>
    </row>
    <row r="39" spans="1:8" s="478" customFormat="1">
      <c r="A39" s="583">
        <v>0</v>
      </c>
      <c r="B39" s="584">
        <v>1124546</v>
      </c>
      <c r="C39" s="585" t="s">
        <v>1067</v>
      </c>
      <c r="D39" s="586" t="s">
        <v>1063</v>
      </c>
      <c r="E39" s="558">
        <v>0</v>
      </c>
      <c r="F39" s="475"/>
      <c r="G39" s="476"/>
      <c r="H39" s="477"/>
    </row>
    <row r="40" spans="1:8" s="478" customFormat="1">
      <c r="A40" s="587">
        <v>0</v>
      </c>
      <c r="B40" s="588">
        <v>1121858</v>
      </c>
      <c r="C40" s="589" t="s">
        <v>1068</v>
      </c>
      <c r="D40" s="586" t="s">
        <v>1063</v>
      </c>
      <c r="E40" s="558">
        <v>0</v>
      </c>
      <c r="F40" s="475"/>
      <c r="G40" s="476"/>
      <c r="H40" s="477"/>
    </row>
    <row r="41" spans="1:8" s="478" customFormat="1">
      <c r="A41" s="587">
        <v>0</v>
      </c>
      <c r="B41" s="584">
        <v>1124557</v>
      </c>
      <c r="C41" s="584" t="s">
        <v>1069</v>
      </c>
      <c r="D41" s="586" t="s">
        <v>1063</v>
      </c>
      <c r="E41" s="558">
        <v>0</v>
      </c>
      <c r="F41" s="475"/>
      <c r="G41" s="476"/>
      <c r="H41" s="477"/>
    </row>
    <row r="42" spans="1:8" s="478" customFormat="1">
      <c r="A42" s="587">
        <v>0</v>
      </c>
      <c r="B42" s="584">
        <v>1124558</v>
      </c>
      <c r="C42" s="584" t="s">
        <v>1070</v>
      </c>
      <c r="D42" s="586" t="s">
        <v>1063</v>
      </c>
      <c r="E42" s="558">
        <v>0</v>
      </c>
      <c r="F42" s="475"/>
      <c r="G42" s="476"/>
      <c r="H42" s="477"/>
    </row>
    <row r="43" spans="1:8" s="478" customFormat="1">
      <c r="A43" s="587">
        <v>0</v>
      </c>
      <c r="B43" s="584">
        <v>1124555</v>
      </c>
      <c r="C43" s="584" t="s">
        <v>1071</v>
      </c>
      <c r="D43" s="586" t="s">
        <v>1063</v>
      </c>
      <c r="E43" s="558">
        <v>0</v>
      </c>
      <c r="F43" s="475"/>
      <c r="G43" s="476"/>
      <c r="H43" s="477"/>
    </row>
    <row r="44" spans="1:8" s="478" customFormat="1">
      <c r="A44" s="583">
        <v>0</v>
      </c>
      <c r="B44" s="584">
        <v>1124556</v>
      </c>
      <c r="C44" s="584" t="s">
        <v>1072</v>
      </c>
      <c r="D44" s="586" t="s">
        <v>1063</v>
      </c>
      <c r="E44" s="558">
        <v>0</v>
      </c>
      <c r="F44" s="475"/>
      <c r="G44" s="476"/>
      <c r="H44" s="477"/>
    </row>
    <row r="45" spans="1:8">
      <c r="B45" s="590" t="s">
        <v>1073</v>
      </c>
      <c r="C45" s="590"/>
      <c r="D45" s="591"/>
      <c r="F45" s="475"/>
      <c r="G45" s="476"/>
      <c r="H45" s="477"/>
    </row>
    <row r="46" spans="1:8">
      <c r="F46" s="475"/>
      <c r="G46" s="476"/>
      <c r="H46" s="477"/>
    </row>
    <row r="47" spans="1:8">
      <c r="B47" s="283" t="s">
        <v>1074</v>
      </c>
      <c r="C47" s="305"/>
      <c r="D47" s="592"/>
      <c r="F47" s="475"/>
      <c r="G47" s="476"/>
      <c r="H47" s="477"/>
    </row>
    <row r="48" spans="1:8">
      <c r="C48" s="305"/>
      <c r="D48" s="592"/>
      <c r="F48" s="475"/>
      <c r="G48" s="476"/>
      <c r="H48" s="477"/>
    </row>
    <row r="49" spans="1:8">
      <c r="C49" s="593" t="s">
        <v>1075</v>
      </c>
      <c r="D49" s="592"/>
      <c r="F49" s="475"/>
      <c r="G49" s="476"/>
      <c r="H49" s="477"/>
    </row>
    <row r="50" spans="1:8">
      <c r="C50" s="594"/>
      <c r="D50" s="592"/>
      <c r="F50" s="475"/>
      <c r="G50" s="476"/>
      <c r="H50" s="477"/>
    </row>
    <row r="51" spans="1:8" ht="15.6">
      <c r="B51" s="320"/>
      <c r="C51" s="318" t="s">
        <v>1076</v>
      </c>
      <c r="D51" s="592"/>
      <c r="F51" s="475"/>
      <c r="G51" s="476"/>
      <c r="H51" s="477"/>
    </row>
    <row r="52" spans="1:8">
      <c r="A52" s="595">
        <f>A40</f>
        <v>0</v>
      </c>
      <c r="B52" s="80">
        <v>1134281</v>
      </c>
      <c r="C52" s="596" t="s">
        <v>1077</v>
      </c>
      <c r="D52" s="557">
        <v>3692</v>
      </c>
      <c r="E52" s="558">
        <f>+D52*A52</f>
        <v>0</v>
      </c>
      <c r="F52" s="475"/>
      <c r="G52" s="476"/>
      <c r="H52" s="477"/>
    </row>
    <row r="53" spans="1:8">
      <c r="A53" s="595">
        <v>0</v>
      </c>
      <c r="B53" s="80">
        <v>1134281</v>
      </c>
      <c r="C53" s="596" t="s">
        <v>1078</v>
      </c>
      <c r="D53" s="557">
        <v>3692</v>
      </c>
      <c r="E53" s="558">
        <f>+D53*A53</f>
        <v>0</v>
      </c>
      <c r="F53" s="475"/>
      <c r="G53" s="476"/>
      <c r="H53" s="477"/>
    </row>
    <row r="54" spans="1:8">
      <c r="A54" s="539">
        <f>A39</f>
        <v>0</v>
      </c>
      <c r="B54" s="80" t="s">
        <v>206</v>
      </c>
      <c r="C54" s="596" t="s">
        <v>1079</v>
      </c>
      <c r="D54" s="487" t="s">
        <v>204</v>
      </c>
      <c r="E54" s="558">
        <v>0</v>
      </c>
      <c r="F54" s="475"/>
      <c r="G54" s="476"/>
      <c r="H54" s="477"/>
    </row>
    <row r="55" spans="1:8">
      <c r="A55" s="539">
        <f>A39</f>
        <v>0</v>
      </c>
      <c r="B55" s="80" t="s">
        <v>206</v>
      </c>
      <c r="C55" s="596" t="s">
        <v>1080</v>
      </c>
      <c r="D55" s="487" t="s">
        <v>204</v>
      </c>
      <c r="E55" s="558">
        <v>0</v>
      </c>
      <c r="F55" s="475"/>
      <c r="G55" s="476"/>
      <c r="H55" s="477"/>
    </row>
    <row r="56" spans="1:8">
      <c r="A56" s="595">
        <f>A43 + A44</f>
        <v>0</v>
      </c>
      <c r="B56" s="80">
        <v>1137019</v>
      </c>
      <c r="C56" s="596" t="s">
        <v>1081</v>
      </c>
      <c r="D56" s="557">
        <v>3692</v>
      </c>
      <c r="E56" s="558">
        <f>+D56*A56</f>
        <v>0</v>
      </c>
      <c r="F56" s="475"/>
      <c r="G56" s="476"/>
      <c r="H56" s="477"/>
    </row>
    <row r="57" spans="1:8" s="478" customFormat="1">
      <c r="A57" s="595">
        <f>A41 + A42</f>
        <v>0</v>
      </c>
      <c r="B57" s="80">
        <v>1137019</v>
      </c>
      <c r="C57" s="596" t="s">
        <v>1082</v>
      </c>
      <c r="D57" s="557">
        <v>3692</v>
      </c>
      <c r="E57" s="558">
        <f>+D57*A57</f>
        <v>0</v>
      </c>
      <c r="F57" s="475"/>
      <c r="G57" s="476"/>
      <c r="H57" s="477"/>
    </row>
    <row r="58" spans="1:8" s="478" customFormat="1">
      <c r="A58" s="597">
        <v>0</v>
      </c>
      <c r="B58" s="80" t="s">
        <v>206</v>
      </c>
      <c r="C58" s="596" t="s">
        <v>504</v>
      </c>
      <c r="D58" s="487" t="s">
        <v>204</v>
      </c>
      <c r="E58" s="558">
        <v>0</v>
      </c>
      <c r="F58" s="475"/>
      <c r="G58" s="476"/>
      <c r="H58" s="477"/>
    </row>
    <row r="59" spans="1:8">
      <c r="A59" s="597">
        <v>0</v>
      </c>
      <c r="B59" s="80" t="s">
        <v>206</v>
      </c>
      <c r="C59" s="96" t="s">
        <v>502</v>
      </c>
      <c r="D59" s="487" t="s">
        <v>204</v>
      </c>
      <c r="E59" s="558">
        <v>0</v>
      </c>
      <c r="F59" s="475"/>
      <c r="G59" s="476"/>
      <c r="H59" s="477"/>
    </row>
    <row r="60" spans="1:8">
      <c r="B60" s="598" t="s">
        <v>1083</v>
      </c>
      <c r="C60" s="598"/>
      <c r="D60" s="599"/>
      <c r="F60" s="475"/>
      <c r="G60" s="476"/>
      <c r="H60" s="477"/>
    </row>
    <row r="61" spans="1:8">
      <c r="F61" s="475"/>
      <c r="G61" s="476"/>
      <c r="H61" s="477"/>
    </row>
    <row r="62" spans="1:8">
      <c r="A62" s="539">
        <v>0</v>
      </c>
      <c r="B62" s="596">
        <v>4820001</v>
      </c>
      <c r="C62" s="596" t="s">
        <v>957</v>
      </c>
      <c r="D62" s="557">
        <v>0</v>
      </c>
      <c r="E62" s="558">
        <f>+D62*A62</f>
        <v>0</v>
      </c>
      <c r="F62" s="475"/>
      <c r="G62" s="476"/>
      <c r="H62" s="477"/>
    </row>
    <row r="63" spans="1:8">
      <c r="A63" s="539">
        <v>0</v>
      </c>
      <c r="B63" s="596">
        <v>4810001</v>
      </c>
      <c r="C63" s="596" t="s">
        <v>591</v>
      </c>
      <c r="D63" s="557">
        <v>0</v>
      </c>
      <c r="E63" s="558">
        <f>+D63*A63</f>
        <v>0</v>
      </c>
      <c r="F63" s="475"/>
      <c r="G63" s="476"/>
      <c r="H63" s="477"/>
    </row>
    <row r="64" spans="1:8">
      <c r="A64" s="539">
        <v>0</v>
      </c>
      <c r="B64" s="80" t="s">
        <v>206</v>
      </c>
      <c r="C64" s="596" t="s">
        <v>1084</v>
      </c>
      <c r="D64" s="487" t="s">
        <v>204</v>
      </c>
      <c r="E64" s="558">
        <v>0</v>
      </c>
      <c r="F64" s="475"/>
      <c r="G64" s="476"/>
      <c r="H64" s="477"/>
    </row>
    <row r="65" spans="1:8">
      <c r="F65" s="475"/>
      <c r="G65" s="476"/>
      <c r="H65" s="477"/>
    </row>
    <row r="66" spans="1:8" ht="14.25" customHeight="1">
      <c r="A66" s="320">
        <v>1</v>
      </c>
      <c r="B66" s="64" t="s">
        <v>1085</v>
      </c>
      <c r="F66" s="475"/>
      <c r="G66" s="476"/>
      <c r="H66" s="477"/>
    </row>
    <row r="67" spans="1:8">
      <c r="A67" s="320">
        <v>1</v>
      </c>
      <c r="B67" s="182" t="s">
        <v>1086</v>
      </c>
      <c r="F67" s="475"/>
      <c r="G67" s="476"/>
      <c r="H67" s="477"/>
    </row>
    <row r="68" spans="1:8">
      <c r="A68" s="320">
        <v>1</v>
      </c>
      <c r="B68" s="64" t="s">
        <v>1087</v>
      </c>
      <c r="F68" s="475"/>
      <c r="G68" s="476"/>
      <c r="H68" s="477"/>
    </row>
    <row r="69" spans="1:8">
      <c r="A69" s="320">
        <v>1</v>
      </c>
      <c r="B69" s="64" t="s">
        <v>404</v>
      </c>
      <c r="F69" s="475"/>
      <c r="G69" s="476"/>
      <c r="H69" s="477"/>
    </row>
    <row r="70" spans="1:8">
      <c r="F70" s="475"/>
      <c r="G70" s="476"/>
      <c r="H70" s="477"/>
    </row>
    <row r="71" spans="1:8" ht="15.6">
      <c r="C71" s="318" t="s">
        <v>403</v>
      </c>
      <c r="F71" s="475"/>
      <c r="G71" s="476"/>
      <c r="H71" s="477"/>
    </row>
    <row r="72" spans="1:8">
      <c r="F72" s="475"/>
      <c r="G72" s="476"/>
      <c r="H72" s="477"/>
    </row>
    <row r="73" spans="1:8">
      <c r="A73" s="553">
        <v>1</v>
      </c>
      <c r="B73" s="64" t="s">
        <v>1088</v>
      </c>
      <c r="C73" s="64"/>
      <c r="D73" s="64" t="s">
        <v>1089</v>
      </c>
      <c r="E73" s="182"/>
      <c r="F73" s="475"/>
      <c r="G73" s="476"/>
      <c r="H73" s="477"/>
    </row>
    <row r="74" spans="1:8">
      <c r="A74" s="553">
        <v>1</v>
      </c>
      <c r="B74" s="64" t="s">
        <v>1090</v>
      </c>
      <c r="C74" s="64"/>
      <c r="D74" s="64" t="s">
        <v>1091</v>
      </c>
      <c r="E74" s="182"/>
      <c r="F74" s="475"/>
      <c r="G74" s="476"/>
      <c r="H74" s="477"/>
    </row>
    <row r="75" spans="1:8">
      <c r="A75" s="553">
        <v>1</v>
      </c>
      <c r="B75" s="64" t="s">
        <v>1092</v>
      </c>
      <c r="C75" s="64"/>
      <c r="D75" s="64" t="s">
        <v>1093</v>
      </c>
      <c r="E75" s="182"/>
      <c r="F75" s="475"/>
      <c r="G75" s="476"/>
      <c r="H75" s="477"/>
    </row>
    <row r="76" spans="1:8">
      <c r="A76" s="553">
        <v>1</v>
      </c>
      <c r="B76" s="64" t="s">
        <v>1094</v>
      </c>
      <c r="C76" s="64"/>
      <c r="D76" s="64" t="s">
        <v>383</v>
      </c>
      <c r="E76" s="182"/>
      <c r="F76" s="475"/>
      <c r="G76" s="476"/>
      <c r="H76" s="477"/>
    </row>
    <row r="77" spans="1:8" ht="15" customHeight="1">
      <c r="A77" s="553">
        <v>1</v>
      </c>
      <c r="B77" s="64" t="s">
        <v>1095</v>
      </c>
      <c r="C77" s="64"/>
      <c r="D77" s="64" t="s">
        <v>1096</v>
      </c>
      <c r="E77" s="182"/>
      <c r="F77" s="475"/>
      <c r="G77" s="476"/>
      <c r="H77" s="477"/>
    </row>
    <row r="78" spans="1:8">
      <c r="A78" s="553">
        <v>1</v>
      </c>
      <c r="B78" s="64" t="s">
        <v>1097</v>
      </c>
      <c r="C78" s="64"/>
      <c r="D78" s="64" t="s">
        <v>1098</v>
      </c>
      <c r="E78" s="182"/>
      <c r="F78" s="475"/>
      <c r="G78" s="476"/>
      <c r="H78" s="477"/>
    </row>
    <row r="79" spans="1:8" ht="15" customHeight="1">
      <c r="A79" s="553">
        <v>1</v>
      </c>
      <c r="B79" s="64" t="s">
        <v>1099</v>
      </c>
      <c r="C79" s="64"/>
      <c r="D79" s="64" t="s">
        <v>1100</v>
      </c>
      <c r="E79" s="182"/>
      <c r="F79" s="475"/>
      <c r="G79" s="476"/>
      <c r="H79" s="477"/>
    </row>
    <row r="80" spans="1:8">
      <c r="A80" s="553">
        <v>1</v>
      </c>
      <c r="B80" s="64" t="s">
        <v>1101</v>
      </c>
      <c r="C80" s="64"/>
      <c r="D80" s="64" t="s">
        <v>1102</v>
      </c>
      <c r="E80" s="182"/>
      <c r="F80" s="475"/>
      <c r="G80" s="476"/>
      <c r="H80" s="477"/>
    </row>
    <row r="81" spans="1:8">
      <c r="A81" s="553">
        <v>1</v>
      </c>
      <c r="B81" s="64" t="s">
        <v>1103</v>
      </c>
      <c r="C81" s="64"/>
      <c r="D81" s="64" t="s">
        <v>1104</v>
      </c>
      <c r="E81" s="182"/>
      <c r="F81" s="475"/>
      <c r="G81" s="476"/>
      <c r="H81" s="477"/>
    </row>
    <row r="82" spans="1:8">
      <c r="A82" s="553">
        <v>1</v>
      </c>
      <c r="B82" s="64" t="s">
        <v>1105</v>
      </c>
      <c r="C82" s="64"/>
      <c r="D82" s="64" t="s">
        <v>1106</v>
      </c>
      <c r="E82" s="182"/>
      <c r="F82" s="475"/>
      <c r="G82" s="476"/>
      <c r="H82" s="477"/>
    </row>
    <row r="83" spans="1:8">
      <c r="A83" s="553">
        <v>1</v>
      </c>
      <c r="B83" s="1394" t="s">
        <v>1107</v>
      </c>
      <c r="C83" s="1394"/>
      <c r="D83" s="64" t="s">
        <v>1108</v>
      </c>
      <c r="E83" s="182"/>
      <c r="F83" s="475"/>
      <c r="G83" s="476"/>
      <c r="H83" s="477"/>
    </row>
    <row r="84" spans="1:8">
      <c r="A84" s="553">
        <v>1</v>
      </c>
      <c r="B84" s="64" t="s">
        <v>360</v>
      </c>
      <c r="C84" s="64"/>
      <c r="D84" s="64" t="s">
        <v>1109</v>
      </c>
      <c r="E84" s="182"/>
      <c r="F84" s="475"/>
      <c r="G84" s="476"/>
      <c r="H84" s="477"/>
    </row>
    <row r="85" spans="1:8">
      <c r="A85" s="553"/>
      <c r="B85" s="64" t="s">
        <v>1110</v>
      </c>
      <c r="C85" s="64"/>
      <c r="D85" s="64" t="s">
        <v>1111</v>
      </c>
      <c r="E85" s="182"/>
      <c r="F85" s="475"/>
      <c r="G85" s="476"/>
      <c r="H85" s="477"/>
    </row>
    <row r="86" spans="1:8">
      <c r="A86" s="553"/>
      <c r="B86" s="64" t="s">
        <v>1112</v>
      </c>
      <c r="C86" s="64"/>
      <c r="D86" s="64" t="s">
        <v>1113</v>
      </c>
      <c r="E86" s="182"/>
      <c r="F86" s="475"/>
      <c r="G86" s="476"/>
      <c r="H86" s="477"/>
    </row>
    <row r="87" spans="1:8">
      <c r="A87" s="553"/>
      <c r="B87" s="182" t="s">
        <v>1114</v>
      </c>
      <c r="C87" s="64"/>
      <c r="D87" s="64" t="s">
        <v>1115</v>
      </c>
      <c r="E87" s="182"/>
      <c r="F87" s="475"/>
      <c r="G87" s="476"/>
      <c r="H87" s="477"/>
    </row>
    <row r="88" spans="1:8">
      <c r="A88" s="553"/>
      <c r="B88" s="64" t="s">
        <v>1116</v>
      </c>
      <c r="C88" s="64"/>
      <c r="D88" s="64" t="s">
        <v>1117</v>
      </c>
      <c r="E88" s="182"/>
      <c r="F88" s="475"/>
      <c r="G88" s="476"/>
      <c r="H88" s="477"/>
    </row>
    <row r="89" spans="1:8">
      <c r="A89" s="553"/>
      <c r="B89" s="182" t="s">
        <v>1118</v>
      </c>
      <c r="C89" s="64"/>
      <c r="D89" s="64" t="s">
        <v>1119</v>
      </c>
      <c r="E89" s="182"/>
      <c r="F89" s="475"/>
      <c r="G89" s="476"/>
      <c r="H89" s="477"/>
    </row>
    <row r="90" spans="1:8">
      <c r="A90" s="553"/>
      <c r="B90" s="182" t="s">
        <v>1120</v>
      </c>
      <c r="C90" s="64"/>
      <c r="D90" s="64" t="s">
        <v>1121</v>
      </c>
      <c r="E90" s="182"/>
      <c r="F90" s="475"/>
      <c r="G90" s="476"/>
      <c r="H90" s="477"/>
    </row>
    <row r="91" spans="1:8">
      <c r="A91" s="553"/>
      <c r="B91" s="182" t="s">
        <v>1122</v>
      </c>
      <c r="C91" s="64"/>
      <c r="D91" s="64"/>
      <c r="E91" s="182"/>
      <c r="F91" s="475"/>
      <c r="G91" s="476"/>
      <c r="H91" s="477"/>
    </row>
    <row r="92" spans="1:8">
      <c r="A92" s="553"/>
      <c r="B92" s="182" t="s">
        <v>1123</v>
      </c>
      <c r="C92" s="64"/>
      <c r="D92" s="64"/>
      <c r="E92" s="182"/>
      <c r="F92" s="475"/>
      <c r="G92" s="476"/>
      <c r="H92" s="477"/>
    </row>
    <row r="93" spans="1:8">
      <c r="A93" s="553"/>
      <c r="B93" s="182" t="s">
        <v>1124</v>
      </c>
      <c r="C93" s="64"/>
      <c r="D93" s="64"/>
      <c r="E93" s="182"/>
      <c r="F93" s="475"/>
      <c r="G93" s="476"/>
      <c r="H93" s="477"/>
    </row>
    <row r="94" spans="1:8">
      <c r="A94" s="553"/>
      <c r="B94" s="64"/>
      <c r="C94" s="64"/>
      <c r="D94" s="64"/>
      <c r="E94" s="182"/>
      <c r="F94" s="475"/>
      <c r="G94" s="476"/>
      <c r="H94" s="477"/>
    </row>
    <row r="95" spans="1:8">
      <c r="A95" s="553"/>
      <c r="B95" s="64"/>
      <c r="C95" s="64"/>
      <c r="D95" s="64"/>
      <c r="E95" s="182"/>
      <c r="F95" s="475"/>
      <c r="G95" s="476"/>
      <c r="H95" s="477"/>
    </row>
    <row r="96" spans="1:8" ht="15.6">
      <c r="B96" s="320"/>
      <c r="C96" s="318" t="s">
        <v>1125</v>
      </c>
      <c r="D96" s="592"/>
      <c r="F96" s="475"/>
      <c r="G96" s="476"/>
      <c r="H96" s="477"/>
    </row>
    <row r="97" spans="1:8">
      <c r="A97" s="539">
        <v>0</v>
      </c>
      <c r="B97" s="596">
        <v>1048703</v>
      </c>
      <c r="C97" s="600" t="s">
        <v>1126</v>
      </c>
      <c r="D97" s="557">
        <v>588</v>
      </c>
      <c r="E97" s="558">
        <f>+D97*A97</f>
        <v>0</v>
      </c>
      <c r="F97" s="475"/>
      <c r="G97" s="476"/>
      <c r="H97" s="477"/>
    </row>
    <row r="98" spans="1:8">
      <c r="A98" s="539">
        <v>0</v>
      </c>
      <c r="B98" s="596">
        <v>1122644</v>
      </c>
      <c r="C98" s="600" t="s">
        <v>1127</v>
      </c>
      <c r="D98" s="557">
        <v>397</v>
      </c>
      <c r="E98" s="558">
        <f>+D98*A98</f>
        <v>0</v>
      </c>
      <c r="F98" s="475"/>
      <c r="G98" s="476"/>
      <c r="H98" s="477"/>
    </row>
    <row r="99" spans="1:8">
      <c r="A99" s="544"/>
      <c r="B99" s="320"/>
      <c r="C99" s="320"/>
      <c r="E99" s="601"/>
      <c r="F99" s="475"/>
      <c r="G99" s="476"/>
      <c r="H99" s="477"/>
    </row>
    <row r="100" spans="1:8" ht="15.6">
      <c r="A100" s="544"/>
      <c r="B100" s="320"/>
      <c r="C100" s="318" t="s">
        <v>1128</v>
      </c>
      <c r="F100" s="475"/>
      <c r="G100" s="476"/>
      <c r="H100" s="477"/>
    </row>
    <row r="101" spans="1:8">
      <c r="A101" s="539">
        <v>0</v>
      </c>
      <c r="B101" s="596">
        <v>1121851</v>
      </c>
      <c r="C101" s="600" t="s">
        <v>1129</v>
      </c>
      <c r="D101" s="557">
        <v>7541</v>
      </c>
      <c r="E101" s="558">
        <f>+D101*A101</f>
        <v>0</v>
      </c>
      <c r="F101" s="475"/>
      <c r="G101" s="476"/>
      <c r="H101" s="477"/>
    </row>
    <row r="102" spans="1:8">
      <c r="A102" s="544"/>
      <c r="B102" s="320"/>
      <c r="C102" s="320"/>
      <c r="F102" s="475"/>
      <c r="G102" s="476"/>
      <c r="H102" s="477"/>
    </row>
    <row r="103" spans="1:8" ht="15.6">
      <c r="A103" s="544"/>
      <c r="B103" s="320"/>
      <c r="C103" s="318" t="s">
        <v>1130</v>
      </c>
      <c r="F103" s="475"/>
      <c r="G103" s="476"/>
      <c r="H103" s="477"/>
    </row>
    <row r="104" spans="1:8">
      <c r="A104" s="539">
        <v>0</v>
      </c>
      <c r="B104" s="596">
        <v>1120793</v>
      </c>
      <c r="C104" s="600" t="s">
        <v>768</v>
      </c>
      <c r="D104" s="557">
        <v>665</v>
      </c>
      <c r="E104" s="558">
        <f t="shared" ref="E104:E112" si="0">+D104*A104</f>
        <v>0</v>
      </c>
      <c r="F104" s="475"/>
      <c r="G104" s="476"/>
      <c r="H104" s="477"/>
    </row>
    <row r="105" spans="1:8">
      <c r="A105" s="539">
        <v>0</v>
      </c>
      <c r="B105" s="596">
        <v>1121842</v>
      </c>
      <c r="C105" s="600" t="s">
        <v>1131</v>
      </c>
      <c r="D105" s="557">
        <v>773</v>
      </c>
      <c r="E105" s="558">
        <f t="shared" si="0"/>
        <v>0</v>
      </c>
      <c r="F105" s="475"/>
      <c r="G105" s="476"/>
      <c r="H105" s="477"/>
    </row>
    <row r="106" spans="1:8">
      <c r="A106" s="539">
        <v>0</v>
      </c>
      <c r="B106" s="596">
        <v>1078204</v>
      </c>
      <c r="C106" s="600" t="s">
        <v>1132</v>
      </c>
      <c r="D106" s="557">
        <v>881</v>
      </c>
      <c r="E106" s="558">
        <f t="shared" si="0"/>
        <v>0</v>
      </c>
      <c r="F106" s="475"/>
      <c r="G106" s="476"/>
      <c r="H106" s="477"/>
    </row>
    <row r="107" spans="1:8">
      <c r="A107" s="539">
        <v>0</v>
      </c>
      <c r="B107" s="596">
        <v>1121730</v>
      </c>
      <c r="C107" s="600" t="s">
        <v>1133</v>
      </c>
      <c r="D107" s="557">
        <v>758</v>
      </c>
      <c r="E107" s="558">
        <f t="shared" si="0"/>
        <v>0</v>
      </c>
      <c r="F107" s="475"/>
      <c r="G107" s="476"/>
      <c r="H107" s="477"/>
    </row>
    <row r="108" spans="1:8">
      <c r="A108" s="539">
        <v>0</v>
      </c>
      <c r="B108" s="596">
        <v>1121729</v>
      </c>
      <c r="C108" s="600" t="s">
        <v>885</v>
      </c>
      <c r="D108" s="557">
        <v>582</v>
      </c>
      <c r="E108" s="558">
        <f t="shared" si="0"/>
        <v>0</v>
      </c>
      <c r="F108" s="475"/>
      <c r="G108" s="476"/>
      <c r="H108" s="477"/>
    </row>
    <row r="109" spans="1:8">
      <c r="A109" s="70">
        <v>0</v>
      </c>
      <c r="B109" s="596">
        <v>6063004</v>
      </c>
      <c r="C109" s="288" t="s">
        <v>257</v>
      </c>
      <c r="D109" s="557">
        <v>57</v>
      </c>
      <c r="E109" s="558">
        <f t="shared" si="0"/>
        <v>0</v>
      </c>
      <c r="F109" s="475"/>
      <c r="G109" s="476"/>
      <c r="H109" s="477"/>
    </row>
    <row r="110" spans="1:8">
      <c r="A110" s="70">
        <v>0</v>
      </c>
      <c r="B110" s="596">
        <v>1120393</v>
      </c>
      <c r="C110" s="600" t="s">
        <v>1134</v>
      </c>
      <c r="D110" s="557">
        <v>1778</v>
      </c>
      <c r="E110" s="558">
        <f t="shared" si="0"/>
        <v>0</v>
      </c>
      <c r="F110" s="475"/>
      <c r="G110" s="476"/>
      <c r="H110" s="477"/>
    </row>
    <row r="111" spans="1:8">
      <c r="A111" s="70">
        <v>0</v>
      </c>
      <c r="B111" s="596">
        <v>1121823</v>
      </c>
      <c r="C111" s="602" t="s">
        <v>1135</v>
      </c>
      <c r="D111" s="557">
        <v>948</v>
      </c>
      <c r="E111" s="558">
        <f t="shared" si="0"/>
        <v>0</v>
      </c>
      <c r="F111" s="475"/>
      <c r="G111" s="476"/>
      <c r="H111" s="477"/>
    </row>
    <row r="112" spans="1:8">
      <c r="A112" s="70">
        <v>0</v>
      </c>
      <c r="B112" s="596">
        <v>1121824</v>
      </c>
      <c r="C112" s="602" t="s">
        <v>1136</v>
      </c>
      <c r="D112" s="557">
        <v>948</v>
      </c>
      <c r="E112" s="558">
        <f t="shared" si="0"/>
        <v>0</v>
      </c>
      <c r="F112" s="475"/>
      <c r="G112" s="476"/>
      <c r="H112" s="477"/>
    </row>
    <row r="113" spans="1:8">
      <c r="A113" s="544"/>
      <c r="B113" s="320"/>
      <c r="C113" s="320"/>
      <c r="F113" s="475"/>
      <c r="G113" s="476"/>
      <c r="H113" s="477"/>
    </row>
    <row r="114" spans="1:8" ht="15.6">
      <c r="A114" s="544"/>
      <c r="B114" s="320"/>
      <c r="C114" s="318" t="s">
        <v>1137</v>
      </c>
      <c r="F114" s="475"/>
      <c r="G114" s="476"/>
      <c r="H114" s="477"/>
    </row>
    <row r="115" spans="1:8">
      <c r="A115" s="539">
        <f>A63</f>
        <v>0</v>
      </c>
      <c r="B115" s="596">
        <v>1090208</v>
      </c>
      <c r="C115" s="600" t="s">
        <v>1138</v>
      </c>
      <c r="D115" s="557">
        <v>0</v>
      </c>
      <c r="E115" s="558">
        <f>+D115*A115</f>
        <v>0</v>
      </c>
      <c r="F115" s="475"/>
      <c r="G115" s="476"/>
      <c r="H115" s="477"/>
    </row>
    <row r="116" spans="1:8">
      <c r="A116" s="539">
        <v>0</v>
      </c>
      <c r="B116" s="596">
        <v>1090209</v>
      </c>
      <c r="C116" s="600" t="s">
        <v>1139</v>
      </c>
      <c r="D116" s="557">
        <v>0</v>
      </c>
      <c r="E116" s="558">
        <f>+D116*A116</f>
        <v>0</v>
      </c>
      <c r="F116" s="475"/>
      <c r="G116" s="476"/>
      <c r="H116" s="477"/>
    </row>
    <row r="117" spans="1:8">
      <c r="A117" s="539">
        <v>0</v>
      </c>
      <c r="B117" s="114">
        <v>1122929</v>
      </c>
      <c r="C117" s="80" t="s">
        <v>272</v>
      </c>
      <c r="D117" s="557">
        <v>0</v>
      </c>
      <c r="E117" s="558">
        <f>+D117*A117</f>
        <v>0</v>
      </c>
      <c r="F117" s="475"/>
      <c r="G117" s="476"/>
      <c r="H117" s="477"/>
    </row>
    <row r="118" spans="1:8">
      <c r="A118" s="544"/>
      <c r="B118" s="320"/>
      <c r="C118" s="320"/>
      <c r="F118" s="475"/>
      <c r="G118" s="476"/>
      <c r="H118" s="477"/>
    </row>
    <row r="119" spans="1:8" ht="15.6">
      <c r="A119" s="544"/>
      <c r="B119" s="320"/>
      <c r="C119" s="318" t="s">
        <v>1140</v>
      </c>
      <c r="F119" s="475"/>
      <c r="G119" s="476"/>
      <c r="H119" s="477"/>
    </row>
    <row r="120" spans="1:8">
      <c r="A120" s="539">
        <v>0</v>
      </c>
      <c r="B120" s="596">
        <v>701675</v>
      </c>
      <c r="C120" s="600" t="s">
        <v>1141</v>
      </c>
      <c r="D120" s="557">
        <v>62</v>
      </c>
      <c r="E120" s="558">
        <f t="shared" ref="E120:E125" si="1">+D120*A120</f>
        <v>0</v>
      </c>
      <c r="F120" s="475"/>
      <c r="G120" s="476"/>
      <c r="H120" s="477"/>
    </row>
    <row r="121" spans="1:8">
      <c r="A121" s="539">
        <v>0</v>
      </c>
      <c r="B121" s="596">
        <v>702247</v>
      </c>
      <c r="C121" s="600" t="s">
        <v>1142</v>
      </c>
      <c r="D121" s="557">
        <v>113</v>
      </c>
      <c r="E121" s="558">
        <f t="shared" si="1"/>
        <v>0</v>
      </c>
      <c r="F121" s="475"/>
      <c r="G121" s="476"/>
      <c r="H121" s="477"/>
    </row>
    <row r="122" spans="1:8">
      <c r="A122" s="539">
        <v>0</v>
      </c>
      <c r="B122" s="596">
        <v>702448</v>
      </c>
      <c r="C122" s="600" t="s">
        <v>1143</v>
      </c>
      <c r="D122" s="557">
        <v>119</v>
      </c>
      <c r="E122" s="558">
        <f t="shared" si="1"/>
        <v>0</v>
      </c>
      <c r="F122" s="475"/>
      <c r="G122" s="476"/>
      <c r="H122" s="477"/>
    </row>
    <row r="123" spans="1:8">
      <c r="A123" s="539">
        <v>0</v>
      </c>
      <c r="B123" s="596">
        <v>704046</v>
      </c>
      <c r="C123" s="596" t="s">
        <v>1144</v>
      </c>
      <c r="D123" s="557">
        <v>62</v>
      </c>
      <c r="E123" s="558">
        <f t="shared" si="1"/>
        <v>0</v>
      </c>
      <c r="F123" s="475"/>
      <c r="G123" s="476"/>
      <c r="H123" s="477"/>
    </row>
    <row r="124" spans="1:8">
      <c r="A124" s="539">
        <v>0</v>
      </c>
      <c r="B124" s="596">
        <v>704047</v>
      </c>
      <c r="C124" s="596" t="s">
        <v>1145</v>
      </c>
      <c r="D124" s="557">
        <v>134</v>
      </c>
      <c r="E124" s="558">
        <f t="shared" si="1"/>
        <v>0</v>
      </c>
      <c r="F124" s="475"/>
      <c r="G124" s="476"/>
      <c r="H124" s="477"/>
    </row>
    <row r="125" spans="1:8">
      <c r="A125" s="539">
        <v>0</v>
      </c>
      <c r="B125" s="596">
        <v>704048</v>
      </c>
      <c r="C125" s="596" t="s">
        <v>1146</v>
      </c>
      <c r="D125" s="557">
        <v>227</v>
      </c>
      <c r="E125" s="558">
        <f t="shared" si="1"/>
        <v>0</v>
      </c>
      <c r="F125" s="475"/>
      <c r="G125" s="476"/>
      <c r="H125" s="477"/>
    </row>
    <row r="126" spans="1:8">
      <c r="A126" s="544"/>
      <c r="B126" s="320"/>
      <c r="C126" s="320"/>
      <c r="F126" s="475"/>
      <c r="G126" s="476"/>
      <c r="H126" s="477"/>
    </row>
    <row r="127" spans="1:8" ht="15.6">
      <c r="A127" s="544"/>
      <c r="B127" s="320"/>
      <c r="C127" s="318" t="s">
        <v>1147</v>
      </c>
      <c r="F127" s="475"/>
      <c r="G127" s="476"/>
      <c r="H127" s="477"/>
    </row>
    <row r="128" spans="1:8">
      <c r="A128" s="539">
        <v>0</v>
      </c>
      <c r="B128" s="596">
        <v>1121807</v>
      </c>
      <c r="C128" s="600" t="s">
        <v>1148</v>
      </c>
      <c r="D128" s="557">
        <v>5036</v>
      </c>
      <c r="E128" s="558">
        <f>+D128*A128</f>
        <v>0</v>
      </c>
      <c r="F128" s="475"/>
      <c r="G128" s="476"/>
      <c r="H128" s="477"/>
    </row>
    <row r="129" spans="1:8">
      <c r="A129" s="539">
        <v>0</v>
      </c>
      <c r="B129" s="596">
        <v>1121916</v>
      </c>
      <c r="C129" s="600" t="s">
        <v>1149</v>
      </c>
      <c r="D129" s="557">
        <v>5510</v>
      </c>
      <c r="E129" s="558">
        <f>+D129*A129</f>
        <v>0</v>
      </c>
      <c r="F129" s="475"/>
      <c r="G129" s="476"/>
      <c r="H129" s="477"/>
    </row>
    <row r="130" spans="1:8">
      <c r="A130" s="539">
        <v>0</v>
      </c>
      <c r="B130" s="596">
        <v>1121917</v>
      </c>
      <c r="C130" s="600" t="s">
        <v>1150</v>
      </c>
      <c r="D130" s="557">
        <v>5469</v>
      </c>
      <c r="E130" s="558">
        <f>+D130*A130</f>
        <v>0</v>
      </c>
      <c r="F130" s="475"/>
      <c r="G130" s="476"/>
      <c r="H130" s="477"/>
    </row>
    <row r="131" spans="1:8">
      <c r="A131" s="539">
        <v>0</v>
      </c>
      <c r="B131" s="596">
        <v>1121918</v>
      </c>
      <c r="C131" s="600" t="s">
        <v>1151</v>
      </c>
      <c r="D131" s="557">
        <v>4258</v>
      </c>
      <c r="E131" s="558">
        <f>+D131*A131</f>
        <v>0</v>
      </c>
      <c r="F131" s="475"/>
      <c r="G131" s="476"/>
      <c r="H131" s="477"/>
    </row>
    <row r="132" spans="1:8">
      <c r="A132" s="544"/>
      <c r="B132" s="320"/>
      <c r="C132" s="320"/>
      <c r="F132" s="475"/>
      <c r="G132" s="476"/>
      <c r="H132" s="477"/>
    </row>
    <row r="133" spans="1:8" ht="15.6">
      <c r="A133" s="544"/>
      <c r="B133" s="320"/>
      <c r="C133" s="318" t="s">
        <v>897</v>
      </c>
      <c r="F133" s="475"/>
      <c r="G133" s="476"/>
      <c r="H133" s="477"/>
    </row>
    <row r="134" spans="1:8">
      <c r="A134" s="539">
        <v>0</v>
      </c>
      <c r="B134" s="596">
        <v>1048643</v>
      </c>
      <c r="C134" s="600" t="s">
        <v>571</v>
      </c>
      <c r="D134" s="557">
        <v>211</v>
      </c>
      <c r="E134" s="558">
        <f t="shared" ref="E134:E139" si="2">+D134*A134</f>
        <v>0</v>
      </c>
      <c r="F134" s="475"/>
      <c r="G134" s="476"/>
      <c r="H134" s="477"/>
    </row>
    <row r="135" spans="1:8">
      <c r="A135" s="539">
        <v>0</v>
      </c>
      <c r="B135" s="596">
        <v>1121725</v>
      </c>
      <c r="C135" s="600" t="s">
        <v>1152</v>
      </c>
      <c r="D135" s="557">
        <v>3464</v>
      </c>
      <c r="E135" s="558">
        <f t="shared" si="2"/>
        <v>0</v>
      </c>
      <c r="F135" s="475"/>
      <c r="G135" s="476"/>
      <c r="H135" s="477"/>
    </row>
    <row r="136" spans="1:8">
      <c r="A136" s="539">
        <v>0</v>
      </c>
      <c r="B136" s="596">
        <v>1122071</v>
      </c>
      <c r="C136" s="603" t="s">
        <v>237</v>
      </c>
      <c r="D136" s="557">
        <v>0</v>
      </c>
      <c r="E136" s="558">
        <f t="shared" si="2"/>
        <v>0</v>
      </c>
      <c r="F136" s="475"/>
      <c r="G136" s="476"/>
      <c r="H136" s="477"/>
    </row>
    <row r="137" spans="1:8">
      <c r="A137" s="539">
        <v>0</v>
      </c>
      <c r="B137" s="596">
        <v>1096442</v>
      </c>
      <c r="C137" s="596" t="s">
        <v>1153</v>
      </c>
      <c r="D137" s="557">
        <v>985</v>
      </c>
      <c r="E137" s="558">
        <f t="shared" si="2"/>
        <v>0</v>
      </c>
      <c r="F137" s="475"/>
      <c r="G137" s="476"/>
      <c r="H137" s="477"/>
    </row>
    <row r="138" spans="1:8">
      <c r="A138" s="539">
        <v>0</v>
      </c>
      <c r="B138" s="596">
        <v>1095548</v>
      </c>
      <c r="C138" s="596" t="s">
        <v>1154</v>
      </c>
      <c r="D138" s="557">
        <v>789</v>
      </c>
      <c r="E138" s="558">
        <f t="shared" si="2"/>
        <v>0</v>
      </c>
      <c r="F138" s="475"/>
      <c r="G138" s="476"/>
      <c r="H138" s="477"/>
    </row>
    <row r="139" spans="1:8">
      <c r="A139" s="597">
        <v>0</v>
      </c>
      <c r="B139" s="596">
        <v>1117174</v>
      </c>
      <c r="C139" s="600" t="s">
        <v>1155</v>
      </c>
      <c r="D139" s="557">
        <v>1278</v>
      </c>
      <c r="E139" s="558">
        <f t="shared" si="2"/>
        <v>0</v>
      </c>
      <c r="F139" s="475"/>
      <c r="G139" s="476"/>
      <c r="H139" s="477"/>
    </row>
    <row r="140" spans="1:8">
      <c r="F140" s="475"/>
      <c r="G140" s="476"/>
      <c r="H140" s="477"/>
    </row>
    <row r="141" spans="1:8" ht="15.6">
      <c r="A141" s="544"/>
      <c r="B141" s="320"/>
      <c r="C141" s="318" t="s">
        <v>1156</v>
      </c>
      <c r="F141" s="475"/>
      <c r="G141" s="476"/>
      <c r="H141" s="477"/>
    </row>
    <row r="142" spans="1:8">
      <c r="A142" s="604">
        <v>0</v>
      </c>
      <c r="B142" s="605">
        <v>1121517</v>
      </c>
      <c r="C142" s="606" t="s">
        <v>1157</v>
      </c>
      <c r="D142" s="557">
        <v>1629</v>
      </c>
      <c r="E142" s="558">
        <f t="shared" ref="E142:E147" si="3">+D142*A142</f>
        <v>0</v>
      </c>
      <c r="F142" s="475"/>
      <c r="G142" s="476"/>
      <c r="H142" s="477"/>
    </row>
    <row r="143" spans="1:8" ht="30.6">
      <c r="A143" s="604">
        <v>0</v>
      </c>
      <c r="B143" s="605">
        <v>1121518</v>
      </c>
      <c r="C143" s="607" t="s">
        <v>1158</v>
      </c>
      <c r="D143" s="557">
        <v>861</v>
      </c>
      <c r="E143" s="558">
        <f t="shared" si="3"/>
        <v>0</v>
      </c>
      <c r="F143" s="475"/>
      <c r="G143" s="476"/>
      <c r="H143" s="477"/>
    </row>
    <row r="144" spans="1:8">
      <c r="A144" s="604">
        <v>0</v>
      </c>
      <c r="B144" s="605">
        <v>1111175</v>
      </c>
      <c r="C144" s="606" t="s">
        <v>1159</v>
      </c>
      <c r="D144" s="557">
        <v>1340</v>
      </c>
      <c r="E144" s="558">
        <f t="shared" si="3"/>
        <v>0</v>
      </c>
      <c r="F144" s="475"/>
      <c r="G144" s="476"/>
      <c r="H144" s="477"/>
    </row>
    <row r="145" spans="1:8">
      <c r="A145" s="604">
        <v>0</v>
      </c>
      <c r="B145" s="605">
        <v>1111176</v>
      </c>
      <c r="C145" s="606" t="s">
        <v>1160</v>
      </c>
      <c r="D145" s="557">
        <v>1351</v>
      </c>
      <c r="E145" s="558">
        <f t="shared" si="3"/>
        <v>0</v>
      </c>
      <c r="F145" s="475"/>
      <c r="G145" s="476"/>
      <c r="H145" s="477"/>
    </row>
    <row r="146" spans="1:8">
      <c r="A146" s="604">
        <v>0</v>
      </c>
      <c r="B146" s="605">
        <v>1121676</v>
      </c>
      <c r="C146" s="606" t="s">
        <v>1161</v>
      </c>
      <c r="D146" s="557">
        <v>1247</v>
      </c>
      <c r="E146" s="558">
        <f t="shared" si="3"/>
        <v>0</v>
      </c>
      <c r="F146" s="475"/>
      <c r="G146" s="476"/>
      <c r="H146" s="477"/>
    </row>
    <row r="147" spans="1:8">
      <c r="A147" s="604">
        <v>0</v>
      </c>
      <c r="B147" s="605">
        <v>1121677</v>
      </c>
      <c r="C147" s="606" t="s">
        <v>1162</v>
      </c>
      <c r="D147" s="557">
        <v>1247</v>
      </c>
      <c r="E147" s="558">
        <f t="shared" si="3"/>
        <v>0</v>
      </c>
      <c r="F147" s="475"/>
      <c r="G147" s="476"/>
      <c r="H147" s="477"/>
    </row>
    <row r="148" spans="1:8">
      <c r="A148" s="462"/>
      <c r="B148" s="320"/>
      <c r="C148" s="320"/>
      <c r="D148" s="450"/>
      <c r="E148" s="450"/>
      <c r="F148" s="475"/>
      <c r="G148" s="476"/>
      <c r="H148" s="477"/>
    </row>
    <row r="149" spans="1:8" ht="15.6">
      <c r="A149" s="544"/>
      <c r="B149" s="320"/>
      <c r="C149" s="318" t="s">
        <v>1163</v>
      </c>
      <c r="F149" s="475"/>
      <c r="G149" s="476"/>
      <c r="H149" s="477"/>
    </row>
    <row r="150" spans="1:8">
      <c r="A150" s="539">
        <v>0</v>
      </c>
      <c r="B150" s="596">
        <v>1067561</v>
      </c>
      <c r="C150" s="600" t="s">
        <v>1164</v>
      </c>
      <c r="D150" s="557">
        <v>598</v>
      </c>
      <c r="E150" s="558">
        <f t="shared" ref="E150:E155" si="4">+D150*A150</f>
        <v>0</v>
      </c>
      <c r="F150" s="475"/>
      <c r="G150" s="476"/>
      <c r="H150" s="477"/>
    </row>
    <row r="151" spans="1:8">
      <c r="A151" s="539">
        <v>0</v>
      </c>
      <c r="B151" s="596">
        <v>1067562</v>
      </c>
      <c r="C151" s="600" t="s">
        <v>1165</v>
      </c>
      <c r="D151" s="557">
        <v>1103</v>
      </c>
      <c r="E151" s="558">
        <f t="shared" si="4"/>
        <v>0</v>
      </c>
      <c r="F151" s="475"/>
      <c r="G151" s="476"/>
      <c r="H151" s="477"/>
    </row>
    <row r="152" spans="1:8">
      <c r="A152" s="539">
        <v>0</v>
      </c>
      <c r="B152" s="596">
        <v>1121301</v>
      </c>
      <c r="C152" s="600" t="s">
        <v>1166</v>
      </c>
      <c r="D152" s="557">
        <v>608</v>
      </c>
      <c r="E152" s="558">
        <f t="shared" si="4"/>
        <v>0</v>
      </c>
      <c r="F152" s="475"/>
      <c r="G152" s="476"/>
      <c r="H152" s="477"/>
    </row>
    <row r="153" spans="1:8">
      <c r="A153" s="539">
        <v>0</v>
      </c>
      <c r="B153" s="596">
        <v>1120044</v>
      </c>
      <c r="C153" s="600" t="s">
        <v>1167</v>
      </c>
      <c r="D153" s="557">
        <v>1716</v>
      </c>
      <c r="E153" s="558">
        <f t="shared" si="4"/>
        <v>0</v>
      </c>
      <c r="F153" s="475"/>
      <c r="G153" s="476"/>
      <c r="H153" s="477"/>
    </row>
    <row r="154" spans="1:8">
      <c r="A154" s="539">
        <v>0</v>
      </c>
      <c r="B154" s="596">
        <v>1120045</v>
      </c>
      <c r="C154" s="596" t="s">
        <v>1168</v>
      </c>
      <c r="D154" s="557">
        <v>1711</v>
      </c>
      <c r="E154" s="558">
        <f t="shared" si="4"/>
        <v>0</v>
      </c>
      <c r="F154" s="475"/>
      <c r="G154" s="476"/>
      <c r="H154" s="477"/>
    </row>
    <row r="155" spans="1:8">
      <c r="A155" s="539">
        <v>0</v>
      </c>
      <c r="B155" s="596">
        <v>1120104</v>
      </c>
      <c r="C155" s="596" t="s">
        <v>1169</v>
      </c>
      <c r="D155" s="557">
        <v>2320</v>
      </c>
      <c r="E155" s="558">
        <f t="shared" si="4"/>
        <v>0</v>
      </c>
      <c r="F155" s="475"/>
      <c r="G155" s="476"/>
      <c r="H155" s="477"/>
    </row>
    <row r="156" spans="1:8">
      <c r="A156" s="544"/>
      <c r="B156" s="320"/>
      <c r="C156" s="320"/>
      <c r="D156" s="450">
        <v>0</v>
      </c>
      <c r="E156" s="450"/>
      <c r="F156" s="475"/>
      <c r="G156" s="476"/>
      <c r="H156" s="477"/>
    </row>
    <row r="157" spans="1:8">
      <c r="A157" s="544"/>
      <c r="B157" s="320"/>
      <c r="C157" s="320"/>
      <c r="D157" s="522">
        <v>0</v>
      </c>
      <c r="F157" s="475"/>
      <c r="G157" s="476"/>
      <c r="H157" s="477"/>
    </row>
    <row r="158" spans="1:8" ht="15.6">
      <c r="A158" s="544"/>
      <c r="B158" s="320"/>
      <c r="C158" s="318" t="s">
        <v>1170</v>
      </c>
      <c r="D158" s="522">
        <v>0</v>
      </c>
      <c r="F158" s="475"/>
      <c r="G158" s="476"/>
      <c r="H158" s="477"/>
    </row>
    <row r="159" spans="1:8">
      <c r="A159" s="608">
        <v>0</v>
      </c>
      <c r="B159" s="605">
        <v>1071234</v>
      </c>
      <c r="C159" s="606" t="s">
        <v>1171</v>
      </c>
      <c r="D159" s="557">
        <v>1985</v>
      </c>
      <c r="E159" s="558">
        <f t="shared" ref="E159:E172" si="5">+D159*A159</f>
        <v>0</v>
      </c>
      <c r="F159" s="475"/>
      <c r="G159" s="476"/>
      <c r="H159" s="477"/>
    </row>
    <row r="160" spans="1:8">
      <c r="A160" s="608">
        <v>0</v>
      </c>
      <c r="B160" s="605">
        <v>1085864</v>
      </c>
      <c r="C160" s="606" t="s">
        <v>756</v>
      </c>
      <c r="D160" s="557">
        <v>588</v>
      </c>
      <c r="E160" s="558">
        <f t="shared" si="5"/>
        <v>0</v>
      </c>
      <c r="F160" s="475"/>
      <c r="G160" s="476"/>
      <c r="H160" s="477"/>
    </row>
    <row r="161" spans="1:8">
      <c r="A161" s="608">
        <v>0</v>
      </c>
      <c r="B161" s="605">
        <v>1085882</v>
      </c>
      <c r="C161" s="606" t="s">
        <v>1172</v>
      </c>
      <c r="D161" s="557">
        <v>608</v>
      </c>
      <c r="E161" s="558">
        <f t="shared" si="5"/>
        <v>0</v>
      </c>
      <c r="F161" s="475"/>
      <c r="G161" s="476"/>
      <c r="H161" s="477"/>
    </row>
    <row r="162" spans="1:8">
      <c r="A162" s="608">
        <v>0</v>
      </c>
      <c r="B162" s="605">
        <v>1085883</v>
      </c>
      <c r="C162" s="606" t="s">
        <v>1173</v>
      </c>
      <c r="D162" s="557">
        <v>1041</v>
      </c>
      <c r="E162" s="558">
        <f t="shared" si="5"/>
        <v>0</v>
      </c>
      <c r="F162" s="475"/>
      <c r="G162" s="476"/>
      <c r="H162" s="477"/>
    </row>
    <row r="163" spans="1:8">
      <c r="A163" s="608">
        <v>0</v>
      </c>
      <c r="B163" s="605">
        <v>1085886</v>
      </c>
      <c r="C163" s="606" t="s">
        <v>1174</v>
      </c>
      <c r="D163" s="557">
        <v>1041</v>
      </c>
      <c r="E163" s="558">
        <f t="shared" si="5"/>
        <v>0</v>
      </c>
      <c r="F163" s="475"/>
      <c r="G163" s="476"/>
      <c r="H163" s="477"/>
    </row>
    <row r="164" spans="1:8">
      <c r="A164" s="608">
        <v>0</v>
      </c>
      <c r="B164" s="605">
        <v>1101937</v>
      </c>
      <c r="C164" s="606" t="s">
        <v>1175</v>
      </c>
      <c r="D164" s="557">
        <v>1062</v>
      </c>
      <c r="E164" s="558">
        <f t="shared" si="5"/>
        <v>0</v>
      </c>
      <c r="F164" s="475"/>
      <c r="G164" s="476"/>
      <c r="H164" s="477"/>
    </row>
    <row r="165" spans="1:8">
      <c r="A165" s="608">
        <v>0</v>
      </c>
      <c r="B165" s="605">
        <v>1101938</v>
      </c>
      <c r="C165" s="606" t="s">
        <v>1176</v>
      </c>
      <c r="D165" s="557">
        <v>1062</v>
      </c>
      <c r="E165" s="558">
        <f t="shared" si="5"/>
        <v>0</v>
      </c>
      <c r="F165" s="475"/>
      <c r="G165" s="476"/>
      <c r="H165" s="477"/>
    </row>
    <row r="166" spans="1:8">
      <c r="A166" s="609">
        <v>0</v>
      </c>
      <c r="B166" s="605">
        <v>1085887</v>
      </c>
      <c r="C166" s="606" t="s">
        <v>758</v>
      </c>
      <c r="D166" s="557">
        <v>1052</v>
      </c>
      <c r="E166" s="558">
        <f t="shared" si="5"/>
        <v>0</v>
      </c>
      <c r="F166" s="475"/>
      <c r="G166" s="476"/>
      <c r="H166" s="477"/>
    </row>
    <row r="167" spans="1:8">
      <c r="A167" s="610">
        <v>0</v>
      </c>
      <c r="B167" s="611">
        <v>1089326</v>
      </c>
      <c r="C167" s="612" t="s">
        <v>1177</v>
      </c>
      <c r="D167" s="557">
        <v>2232</v>
      </c>
      <c r="E167" s="558">
        <f t="shared" si="5"/>
        <v>0</v>
      </c>
      <c r="F167" s="475"/>
      <c r="G167" s="476"/>
      <c r="H167" s="477"/>
    </row>
    <row r="168" spans="1:8">
      <c r="A168" s="608">
        <v>0</v>
      </c>
      <c r="B168" s="605">
        <v>1092627</v>
      </c>
      <c r="C168" s="606" t="s">
        <v>1178</v>
      </c>
      <c r="D168" s="557">
        <v>10670</v>
      </c>
      <c r="E168" s="558">
        <f t="shared" si="5"/>
        <v>0</v>
      </c>
      <c r="F168" s="475"/>
      <c r="G168" s="476"/>
      <c r="H168" s="477"/>
    </row>
    <row r="169" spans="1:8">
      <c r="A169" s="608">
        <v>0</v>
      </c>
      <c r="B169" s="605">
        <v>1122610</v>
      </c>
      <c r="C169" s="606" t="s">
        <v>1179</v>
      </c>
      <c r="D169" s="557">
        <v>23773</v>
      </c>
      <c r="E169" s="558">
        <f t="shared" si="5"/>
        <v>0</v>
      </c>
      <c r="F169" s="475"/>
      <c r="G169" s="476"/>
      <c r="H169" s="477"/>
    </row>
    <row r="170" spans="1:8">
      <c r="A170" s="608">
        <v>0</v>
      </c>
      <c r="B170" s="605">
        <v>1124223</v>
      </c>
      <c r="C170" s="606" t="s">
        <v>1180</v>
      </c>
      <c r="D170" s="557">
        <v>23773</v>
      </c>
      <c r="E170" s="558">
        <f t="shared" si="5"/>
        <v>0</v>
      </c>
      <c r="F170" s="475"/>
      <c r="G170" s="476"/>
      <c r="H170" s="477"/>
    </row>
    <row r="171" spans="1:8" ht="30">
      <c r="A171" s="608">
        <v>0</v>
      </c>
      <c r="B171" s="605">
        <v>1122546</v>
      </c>
      <c r="C171" s="613" t="s">
        <v>1181</v>
      </c>
      <c r="D171" s="557">
        <v>25340</v>
      </c>
      <c r="E171" s="558">
        <f t="shared" si="5"/>
        <v>0</v>
      </c>
      <c r="F171" s="475"/>
      <c r="G171" s="476"/>
      <c r="H171" s="477"/>
    </row>
    <row r="172" spans="1:8" ht="30">
      <c r="A172" s="608">
        <v>0</v>
      </c>
      <c r="B172" s="596">
        <v>1124224</v>
      </c>
      <c r="C172" s="613" t="s">
        <v>1182</v>
      </c>
      <c r="D172" s="557">
        <v>25340</v>
      </c>
      <c r="E172" s="558">
        <f t="shared" si="5"/>
        <v>0</v>
      </c>
      <c r="F172" s="475"/>
      <c r="G172" s="476"/>
      <c r="H172" s="477"/>
    </row>
    <row r="173" spans="1:8">
      <c r="A173" s="614"/>
      <c r="B173" s="494"/>
      <c r="C173" s="494"/>
      <c r="D173" s="450"/>
      <c r="E173" s="450"/>
      <c r="F173" s="475"/>
      <c r="G173" s="476"/>
      <c r="H173" s="477"/>
    </row>
    <row r="174" spans="1:8">
      <c r="A174" s="614"/>
      <c r="B174" s="305"/>
      <c r="C174" s="305"/>
      <c r="E174" s="450"/>
      <c r="F174" s="475"/>
      <c r="G174" s="476"/>
      <c r="H174" s="477"/>
    </row>
    <row r="175" spans="1:8" ht="15.6">
      <c r="A175" s="614"/>
      <c r="B175" s="305"/>
      <c r="C175" s="318" t="s">
        <v>1183</v>
      </c>
      <c r="E175" s="450"/>
      <c r="F175" s="475"/>
      <c r="G175" s="476"/>
      <c r="H175" s="477"/>
    </row>
    <row r="176" spans="1:8">
      <c r="A176" s="608">
        <v>0</v>
      </c>
      <c r="B176" s="596">
        <v>1071234</v>
      </c>
      <c r="C176" s="600" t="s">
        <v>1171</v>
      </c>
      <c r="D176" s="557">
        <v>1985</v>
      </c>
      <c r="E176" s="558">
        <f t="shared" ref="E176:E182" si="6">+D176*A176</f>
        <v>0</v>
      </c>
      <c r="F176" s="475"/>
      <c r="G176" s="476"/>
      <c r="H176" s="477"/>
    </row>
    <row r="177" spans="1:8">
      <c r="A177" s="608">
        <v>0</v>
      </c>
      <c r="B177" s="596">
        <v>1085864</v>
      </c>
      <c r="C177" s="600" t="s">
        <v>756</v>
      </c>
      <c r="D177" s="557">
        <v>588</v>
      </c>
      <c r="E177" s="558">
        <f t="shared" si="6"/>
        <v>0</v>
      </c>
      <c r="F177" s="475"/>
      <c r="G177" s="476"/>
      <c r="H177" s="477"/>
    </row>
    <row r="178" spans="1:8">
      <c r="A178" s="608">
        <v>0</v>
      </c>
      <c r="B178" s="596">
        <v>1085882</v>
      </c>
      <c r="C178" s="600" t="s">
        <v>1172</v>
      </c>
      <c r="D178" s="557">
        <v>608</v>
      </c>
      <c r="E178" s="558">
        <f t="shared" si="6"/>
        <v>0</v>
      </c>
      <c r="F178" s="475"/>
      <c r="G178" s="476"/>
      <c r="H178" s="477"/>
    </row>
    <row r="179" spans="1:8">
      <c r="A179" s="608">
        <v>0</v>
      </c>
      <c r="B179" s="596">
        <v>1085883</v>
      </c>
      <c r="C179" s="600" t="s">
        <v>1173</v>
      </c>
      <c r="D179" s="557">
        <v>1041</v>
      </c>
      <c r="E179" s="558">
        <f t="shared" si="6"/>
        <v>0</v>
      </c>
      <c r="F179" s="475"/>
      <c r="G179" s="476"/>
      <c r="H179" s="477"/>
    </row>
    <row r="180" spans="1:8">
      <c r="A180" s="608">
        <v>0</v>
      </c>
      <c r="B180" s="596">
        <v>1085886</v>
      </c>
      <c r="C180" s="600" t="s">
        <v>1174</v>
      </c>
      <c r="D180" s="557">
        <v>1041</v>
      </c>
      <c r="E180" s="558">
        <f t="shared" si="6"/>
        <v>0</v>
      </c>
      <c r="F180" s="475"/>
      <c r="G180" s="476"/>
      <c r="H180" s="477"/>
    </row>
    <row r="181" spans="1:8">
      <c r="A181" s="608">
        <v>0</v>
      </c>
      <c r="B181" s="596">
        <v>1085887</v>
      </c>
      <c r="C181" s="600" t="s">
        <v>758</v>
      </c>
      <c r="D181" s="557">
        <v>1052</v>
      </c>
      <c r="E181" s="558">
        <f t="shared" si="6"/>
        <v>0</v>
      </c>
      <c r="F181" s="475"/>
      <c r="G181" s="476"/>
      <c r="H181" s="477"/>
    </row>
    <row r="182" spans="1:8">
      <c r="A182" s="608">
        <v>0</v>
      </c>
      <c r="B182" s="596">
        <v>1089326</v>
      </c>
      <c r="C182" s="615" t="s">
        <v>1184</v>
      </c>
      <c r="D182" s="557">
        <v>2232</v>
      </c>
      <c r="E182" s="558">
        <f t="shared" si="6"/>
        <v>0</v>
      </c>
      <c r="F182" s="475"/>
      <c r="G182" s="476"/>
      <c r="H182" s="477"/>
    </row>
    <row r="183" spans="1:8">
      <c r="A183" s="614"/>
      <c r="B183" s="305"/>
      <c r="C183" s="305"/>
      <c r="D183" s="616">
        <v>0</v>
      </c>
      <c r="E183" s="450"/>
      <c r="F183" s="475"/>
      <c r="G183" s="476"/>
      <c r="H183" s="477"/>
    </row>
    <row r="184" spans="1:8" ht="15.6">
      <c r="A184" s="544"/>
      <c r="B184" s="318"/>
      <c r="C184" s="318" t="s">
        <v>1185</v>
      </c>
      <c r="D184" s="522">
        <v>0</v>
      </c>
      <c r="F184" s="475"/>
      <c r="G184" s="476"/>
      <c r="H184" s="477"/>
    </row>
    <row r="185" spans="1:8">
      <c r="A185" s="608">
        <v>0</v>
      </c>
      <c r="B185" s="605">
        <v>1121132</v>
      </c>
      <c r="C185" s="606" t="s">
        <v>1186</v>
      </c>
      <c r="D185" s="557">
        <v>577</v>
      </c>
      <c r="E185" s="558">
        <f t="shared" ref="E185:E206" si="7">+D185*A185</f>
        <v>0</v>
      </c>
      <c r="F185" s="475"/>
      <c r="G185" s="476"/>
      <c r="H185" s="477"/>
    </row>
    <row r="186" spans="1:8">
      <c r="A186" s="608">
        <v>0</v>
      </c>
      <c r="B186" s="605">
        <v>1121133</v>
      </c>
      <c r="C186" s="606" t="s">
        <v>1187</v>
      </c>
      <c r="D186" s="557">
        <v>871</v>
      </c>
      <c r="E186" s="558">
        <f t="shared" si="7"/>
        <v>0</v>
      </c>
      <c r="F186" s="475"/>
      <c r="G186" s="476"/>
      <c r="H186" s="477"/>
    </row>
    <row r="187" spans="1:8" ht="30">
      <c r="A187" s="608">
        <v>0</v>
      </c>
      <c r="B187" s="605">
        <v>1120559</v>
      </c>
      <c r="C187" s="607" t="s">
        <v>1188</v>
      </c>
      <c r="D187" s="557">
        <v>4763</v>
      </c>
      <c r="E187" s="558">
        <f t="shared" si="7"/>
        <v>0</v>
      </c>
      <c r="F187" s="475"/>
      <c r="G187" s="476"/>
      <c r="H187" s="477"/>
    </row>
    <row r="188" spans="1:8" ht="30">
      <c r="A188" s="608">
        <v>0</v>
      </c>
      <c r="B188" s="605">
        <v>1120560</v>
      </c>
      <c r="C188" s="607" t="s">
        <v>1189</v>
      </c>
      <c r="D188" s="557">
        <v>4763</v>
      </c>
      <c r="E188" s="558">
        <f t="shared" si="7"/>
        <v>0</v>
      </c>
      <c r="F188" s="475"/>
      <c r="G188" s="476"/>
      <c r="H188" s="477"/>
    </row>
    <row r="189" spans="1:8">
      <c r="A189" s="608">
        <v>0</v>
      </c>
      <c r="B189" s="605">
        <v>1121740</v>
      </c>
      <c r="C189" s="607" t="s">
        <v>1190</v>
      </c>
      <c r="D189" s="557">
        <v>1263</v>
      </c>
      <c r="E189" s="558">
        <f t="shared" si="7"/>
        <v>0</v>
      </c>
      <c r="F189" s="475"/>
      <c r="G189" s="476"/>
      <c r="H189" s="477"/>
    </row>
    <row r="190" spans="1:8">
      <c r="A190" s="608">
        <v>0</v>
      </c>
      <c r="B190" s="605">
        <v>1121741</v>
      </c>
      <c r="C190" s="607" t="s">
        <v>1191</v>
      </c>
      <c r="D190" s="557">
        <v>1263</v>
      </c>
      <c r="E190" s="558">
        <f t="shared" si="7"/>
        <v>0</v>
      </c>
      <c r="F190" s="475"/>
      <c r="G190" s="476"/>
      <c r="H190" s="477"/>
    </row>
    <row r="191" spans="1:8">
      <c r="A191" s="608">
        <v>0</v>
      </c>
      <c r="B191" s="605">
        <v>1121500</v>
      </c>
      <c r="C191" s="606" t="s">
        <v>1192</v>
      </c>
      <c r="D191" s="557">
        <v>3500</v>
      </c>
      <c r="E191" s="558">
        <f t="shared" si="7"/>
        <v>0</v>
      </c>
      <c r="F191" s="475"/>
      <c r="G191" s="476"/>
      <c r="H191" s="477"/>
    </row>
    <row r="192" spans="1:8">
      <c r="A192" s="608">
        <v>0</v>
      </c>
      <c r="B192" s="605">
        <v>1121121</v>
      </c>
      <c r="C192" s="606" t="s">
        <v>1193</v>
      </c>
      <c r="D192" s="557">
        <v>3876</v>
      </c>
      <c r="E192" s="558">
        <f t="shared" si="7"/>
        <v>0</v>
      </c>
      <c r="F192" s="475"/>
      <c r="G192" s="476"/>
      <c r="H192" s="477"/>
    </row>
    <row r="193" spans="1:8">
      <c r="A193" s="617">
        <v>0</v>
      </c>
      <c r="B193" s="613">
        <v>1121502</v>
      </c>
      <c r="C193" s="607" t="s">
        <v>1194</v>
      </c>
      <c r="D193" s="557">
        <v>4108</v>
      </c>
      <c r="E193" s="558">
        <f t="shared" si="7"/>
        <v>0</v>
      </c>
      <c r="F193" s="475"/>
      <c r="G193" s="476"/>
      <c r="H193" s="477"/>
    </row>
    <row r="194" spans="1:8">
      <c r="A194" s="608">
        <v>0</v>
      </c>
      <c r="B194" s="613">
        <v>1120887</v>
      </c>
      <c r="C194" s="99" t="s">
        <v>1195</v>
      </c>
      <c r="D194" s="557">
        <v>1211</v>
      </c>
      <c r="E194" s="558">
        <f t="shared" si="7"/>
        <v>0</v>
      </c>
      <c r="F194" s="475"/>
      <c r="G194" s="476"/>
      <c r="H194" s="477"/>
    </row>
    <row r="195" spans="1:8">
      <c r="A195" s="608">
        <v>0</v>
      </c>
      <c r="B195" s="613">
        <v>1121096</v>
      </c>
      <c r="C195" s="99" t="s">
        <v>1196</v>
      </c>
      <c r="D195" s="557">
        <v>3557</v>
      </c>
      <c r="E195" s="558">
        <f t="shared" si="7"/>
        <v>0</v>
      </c>
      <c r="F195" s="475"/>
      <c r="G195" s="476"/>
      <c r="H195" s="477"/>
    </row>
    <row r="196" spans="1:8" ht="30">
      <c r="A196" s="608">
        <v>0</v>
      </c>
      <c r="B196" s="605">
        <v>1121098</v>
      </c>
      <c r="C196" s="607" t="s">
        <v>1197</v>
      </c>
      <c r="D196" s="557">
        <v>1861</v>
      </c>
      <c r="E196" s="558">
        <f t="shared" si="7"/>
        <v>0</v>
      </c>
      <c r="F196" s="475"/>
      <c r="G196" s="476"/>
      <c r="H196" s="477"/>
    </row>
    <row r="197" spans="1:8" ht="30">
      <c r="A197" s="608">
        <v>0</v>
      </c>
      <c r="B197" s="605">
        <v>1121099</v>
      </c>
      <c r="C197" s="607" t="s">
        <v>1198</v>
      </c>
      <c r="D197" s="557">
        <v>1861</v>
      </c>
      <c r="E197" s="558">
        <f t="shared" si="7"/>
        <v>0</v>
      </c>
      <c r="F197" s="475"/>
      <c r="G197" s="476"/>
      <c r="H197" s="477"/>
    </row>
    <row r="198" spans="1:8">
      <c r="A198" s="608">
        <v>0</v>
      </c>
      <c r="B198" s="605">
        <v>1121813</v>
      </c>
      <c r="C198" s="606" t="s">
        <v>1199</v>
      </c>
      <c r="D198" s="557">
        <v>2325</v>
      </c>
      <c r="E198" s="558">
        <f t="shared" si="7"/>
        <v>0</v>
      </c>
      <c r="F198" s="475"/>
      <c r="G198" s="476"/>
      <c r="H198" s="477"/>
    </row>
    <row r="199" spans="1:8">
      <c r="A199" s="608">
        <v>0</v>
      </c>
      <c r="B199" s="605">
        <v>1121752</v>
      </c>
      <c r="C199" s="606" t="s">
        <v>1200</v>
      </c>
      <c r="D199" s="557">
        <v>1423</v>
      </c>
      <c r="E199" s="558">
        <f t="shared" si="7"/>
        <v>0</v>
      </c>
      <c r="F199" s="475"/>
      <c r="G199" s="476"/>
      <c r="H199" s="477"/>
    </row>
    <row r="200" spans="1:8">
      <c r="A200" s="608">
        <v>0</v>
      </c>
      <c r="B200" s="605">
        <v>1121812</v>
      </c>
      <c r="C200" s="606" t="s">
        <v>1201</v>
      </c>
      <c r="D200" s="557">
        <v>1165</v>
      </c>
      <c r="E200" s="558">
        <f t="shared" si="7"/>
        <v>0</v>
      </c>
      <c r="F200" s="475"/>
      <c r="G200" s="476"/>
      <c r="H200" s="477"/>
    </row>
    <row r="201" spans="1:8">
      <c r="A201" s="608">
        <v>0</v>
      </c>
      <c r="B201" s="605">
        <v>1120427</v>
      </c>
      <c r="C201" s="618" t="s">
        <v>1202</v>
      </c>
      <c r="D201" s="557">
        <v>881</v>
      </c>
      <c r="E201" s="558">
        <f t="shared" si="7"/>
        <v>0</v>
      </c>
      <c r="F201" s="475"/>
      <c r="G201" s="476"/>
      <c r="H201" s="477"/>
    </row>
    <row r="202" spans="1:8">
      <c r="A202" s="608">
        <v>0</v>
      </c>
      <c r="B202" s="605">
        <v>1120428</v>
      </c>
      <c r="C202" s="618" t="s">
        <v>1203</v>
      </c>
      <c r="D202" s="557">
        <v>526</v>
      </c>
      <c r="E202" s="558">
        <f t="shared" si="7"/>
        <v>0</v>
      </c>
      <c r="F202" s="475"/>
      <c r="G202" s="476"/>
      <c r="H202" s="477"/>
    </row>
    <row r="203" spans="1:8" ht="30">
      <c r="A203" s="608">
        <v>0</v>
      </c>
      <c r="B203" s="605">
        <v>1120440</v>
      </c>
      <c r="C203" s="619" t="s">
        <v>1204</v>
      </c>
      <c r="D203" s="557">
        <v>4541</v>
      </c>
      <c r="E203" s="558">
        <f t="shared" si="7"/>
        <v>0</v>
      </c>
      <c r="F203" s="475"/>
      <c r="G203" s="476"/>
      <c r="H203" s="477"/>
    </row>
    <row r="204" spans="1:8" ht="30">
      <c r="A204" s="608">
        <v>0</v>
      </c>
      <c r="B204" s="605">
        <v>1120441</v>
      </c>
      <c r="C204" s="619" t="s">
        <v>1205</v>
      </c>
      <c r="D204" s="557">
        <v>4546</v>
      </c>
      <c r="E204" s="558">
        <f t="shared" si="7"/>
        <v>0</v>
      </c>
      <c r="F204" s="475"/>
      <c r="G204" s="476"/>
      <c r="H204" s="477"/>
    </row>
    <row r="205" spans="1:8">
      <c r="A205" s="608">
        <v>0</v>
      </c>
      <c r="B205" s="605">
        <v>1120427</v>
      </c>
      <c r="C205" s="613" t="s">
        <v>1206</v>
      </c>
      <c r="D205" s="557">
        <v>881</v>
      </c>
      <c r="E205" s="558">
        <f t="shared" si="7"/>
        <v>0</v>
      </c>
      <c r="F205" s="475"/>
      <c r="G205" s="476"/>
      <c r="H205" s="477"/>
    </row>
    <row r="206" spans="1:8">
      <c r="A206" s="608">
        <v>0</v>
      </c>
      <c r="B206" s="605">
        <v>1120428</v>
      </c>
      <c r="C206" s="613" t="s">
        <v>1207</v>
      </c>
      <c r="D206" s="557">
        <v>526</v>
      </c>
      <c r="E206" s="558">
        <f t="shared" si="7"/>
        <v>0</v>
      </c>
      <c r="F206" s="475"/>
      <c r="G206" s="476"/>
      <c r="H206" s="477"/>
    </row>
    <row r="207" spans="1:8">
      <c r="A207" s="614"/>
      <c r="B207" s="305"/>
      <c r="C207" s="305"/>
      <c r="D207" s="616">
        <v>0</v>
      </c>
      <c r="E207" s="450"/>
      <c r="F207" s="475"/>
      <c r="G207" s="476"/>
      <c r="H207" s="477"/>
    </row>
    <row r="208" spans="1:8">
      <c r="A208" s="407"/>
      <c r="B208" s="65"/>
      <c r="C208" s="300" t="s">
        <v>1208</v>
      </c>
      <c r="D208" s="91">
        <v>0</v>
      </c>
      <c r="E208" s="91"/>
      <c r="F208" s="475"/>
      <c r="G208" s="476"/>
      <c r="H208" s="477"/>
    </row>
    <row r="209" spans="1:8">
      <c r="A209" s="81">
        <v>0</v>
      </c>
      <c r="B209" s="514">
        <v>4811018</v>
      </c>
      <c r="C209" s="514" t="s">
        <v>1209</v>
      </c>
      <c r="D209" s="557">
        <v>619</v>
      </c>
      <c r="E209" s="558">
        <f>+D209*A209</f>
        <v>0</v>
      </c>
      <c r="F209" s="475"/>
      <c r="G209" s="476"/>
      <c r="H209" s="477"/>
    </row>
    <row r="210" spans="1:8">
      <c r="A210" s="81">
        <v>0</v>
      </c>
      <c r="B210" s="514">
        <v>4811023</v>
      </c>
      <c r="C210" s="514" t="s">
        <v>1210</v>
      </c>
      <c r="D210" s="557">
        <v>665</v>
      </c>
      <c r="E210" s="558">
        <f>+D210*A210</f>
        <v>0</v>
      </c>
      <c r="F210" s="475"/>
      <c r="G210" s="476"/>
      <c r="H210" s="477"/>
    </row>
    <row r="211" spans="1:8" s="478" customFormat="1">
      <c r="A211" s="81">
        <v>0</v>
      </c>
      <c r="B211" s="514">
        <v>4811037</v>
      </c>
      <c r="C211" s="514" t="s">
        <v>1211</v>
      </c>
      <c r="D211" s="557">
        <v>665</v>
      </c>
      <c r="E211" s="558">
        <f>+D211*A211</f>
        <v>0</v>
      </c>
      <c r="F211" s="475"/>
      <c r="G211" s="476"/>
      <c r="H211" s="477"/>
    </row>
    <row r="212" spans="1:8" s="478" customFormat="1">
      <c r="A212" s="81">
        <v>0</v>
      </c>
      <c r="B212" s="514">
        <v>4813020</v>
      </c>
      <c r="C212" s="514" t="s">
        <v>764</v>
      </c>
      <c r="D212" s="557">
        <v>619</v>
      </c>
      <c r="E212" s="558">
        <f>+D212*A212</f>
        <v>0</v>
      </c>
      <c r="F212" s="475"/>
      <c r="G212" s="476"/>
      <c r="H212" s="477"/>
    </row>
    <row r="213" spans="1:8">
      <c r="A213" s="81">
        <v>0</v>
      </c>
      <c r="B213" s="80" t="s">
        <v>206</v>
      </c>
      <c r="C213" s="80" t="s">
        <v>208</v>
      </c>
      <c r="D213" s="487" t="s">
        <v>2656</v>
      </c>
      <c r="E213" s="558">
        <v>0</v>
      </c>
      <c r="F213" s="475"/>
      <c r="G213" s="476"/>
      <c r="H213" s="477"/>
    </row>
    <row r="214" spans="1:8">
      <c r="A214" s="81">
        <v>0</v>
      </c>
      <c r="B214" s="80" t="s">
        <v>206</v>
      </c>
      <c r="C214" s="80" t="s">
        <v>205</v>
      </c>
      <c r="D214" s="487" t="s">
        <v>2656</v>
      </c>
      <c r="E214" s="558">
        <v>0</v>
      </c>
      <c r="F214" s="475"/>
      <c r="G214" s="476"/>
      <c r="H214" s="477"/>
    </row>
    <row r="215" spans="1:8">
      <c r="A215" s="544"/>
      <c r="B215" s="320"/>
      <c r="C215" s="320"/>
      <c r="D215" s="522">
        <v>0</v>
      </c>
      <c r="F215" s="475"/>
      <c r="G215" s="476"/>
      <c r="H215" s="477"/>
    </row>
    <row r="216" spans="1:8" ht="15.6">
      <c r="A216" s="544"/>
      <c r="B216" s="320"/>
      <c r="C216" s="318" t="s">
        <v>1212</v>
      </c>
      <c r="D216" s="522">
        <v>0</v>
      </c>
      <c r="F216" s="475"/>
      <c r="G216" s="476"/>
      <c r="H216" s="477"/>
    </row>
    <row r="217" spans="1:8">
      <c r="A217" s="539">
        <v>0</v>
      </c>
      <c r="B217" s="596">
        <v>1053426</v>
      </c>
      <c r="C217" s="600" t="s">
        <v>619</v>
      </c>
      <c r="D217" s="557">
        <v>1268</v>
      </c>
      <c r="E217" s="558">
        <f>+D217*A217</f>
        <v>0</v>
      </c>
      <c r="F217" s="475"/>
      <c r="G217" s="476"/>
      <c r="H217" s="477"/>
    </row>
    <row r="218" spans="1:8">
      <c r="A218" s="539">
        <v>0</v>
      </c>
      <c r="B218" s="596">
        <v>1057687</v>
      </c>
      <c r="C218" s="600" t="s">
        <v>620</v>
      </c>
      <c r="D218" s="557">
        <v>938</v>
      </c>
      <c r="E218" s="558">
        <f>+D218*A218</f>
        <v>0</v>
      </c>
      <c r="F218" s="475"/>
      <c r="G218" s="476"/>
      <c r="H218" s="477"/>
    </row>
    <row r="219" spans="1:8">
      <c r="A219" s="544"/>
      <c r="B219" s="320"/>
      <c r="C219" s="320"/>
      <c r="F219" s="475"/>
      <c r="G219" s="476"/>
      <c r="H219" s="477"/>
    </row>
    <row r="220" spans="1:8" ht="15.6">
      <c r="A220" s="544"/>
      <c r="B220" s="320"/>
      <c r="C220" s="318" t="s">
        <v>1213</v>
      </c>
      <c r="F220" s="475"/>
      <c r="G220" s="476"/>
      <c r="H220" s="477"/>
    </row>
    <row r="221" spans="1:8">
      <c r="A221" s="608">
        <v>0</v>
      </c>
      <c r="B221" s="605">
        <v>1059263</v>
      </c>
      <c r="C221" s="607" t="s">
        <v>1214</v>
      </c>
      <c r="D221" s="557">
        <v>1010</v>
      </c>
      <c r="E221" s="558">
        <f t="shared" ref="E221:E229" si="8">+D221*A221</f>
        <v>0</v>
      </c>
      <c r="F221" s="475"/>
      <c r="G221" s="476"/>
      <c r="H221" s="477"/>
    </row>
    <row r="222" spans="1:8">
      <c r="A222" s="608">
        <v>0</v>
      </c>
      <c r="B222" s="605">
        <v>1127864</v>
      </c>
      <c r="C222" s="607" t="s">
        <v>1215</v>
      </c>
      <c r="D222" s="557">
        <v>1990</v>
      </c>
      <c r="E222" s="558">
        <f t="shared" si="8"/>
        <v>0</v>
      </c>
      <c r="F222" s="475"/>
      <c r="G222" s="476"/>
      <c r="H222" s="477"/>
    </row>
    <row r="223" spans="1:8" ht="15.6">
      <c r="A223" s="608">
        <v>0</v>
      </c>
      <c r="B223" s="605">
        <v>1082041</v>
      </c>
      <c r="C223" s="607" t="s">
        <v>1216</v>
      </c>
      <c r="D223" s="557">
        <v>4495</v>
      </c>
      <c r="E223" s="558">
        <f t="shared" si="8"/>
        <v>0</v>
      </c>
      <c r="F223" s="475"/>
      <c r="G223" s="476"/>
      <c r="H223" s="477"/>
    </row>
    <row r="224" spans="1:8" ht="15.6">
      <c r="A224" s="608">
        <v>0</v>
      </c>
      <c r="B224" s="605">
        <v>1121789</v>
      </c>
      <c r="C224" s="606" t="s">
        <v>1217</v>
      </c>
      <c r="D224" s="557">
        <v>6335</v>
      </c>
      <c r="E224" s="558">
        <f t="shared" si="8"/>
        <v>0</v>
      </c>
      <c r="F224" s="475"/>
      <c r="G224" s="476"/>
      <c r="H224" s="477"/>
    </row>
    <row r="225" spans="1:8" ht="15.6">
      <c r="A225" s="608">
        <v>0</v>
      </c>
      <c r="B225" s="605">
        <v>1121790</v>
      </c>
      <c r="C225" s="606" t="s">
        <v>1218</v>
      </c>
      <c r="D225" s="557">
        <v>6299</v>
      </c>
      <c r="E225" s="558">
        <f t="shared" si="8"/>
        <v>0</v>
      </c>
      <c r="F225" s="475"/>
      <c r="G225" s="476"/>
      <c r="H225" s="477"/>
    </row>
    <row r="226" spans="1:8" ht="30.6">
      <c r="A226" s="608">
        <v>0</v>
      </c>
      <c r="B226" s="605">
        <v>1121791</v>
      </c>
      <c r="C226" s="607" t="s">
        <v>1219</v>
      </c>
      <c r="D226" s="557">
        <v>6335</v>
      </c>
      <c r="E226" s="558">
        <f t="shared" si="8"/>
        <v>0</v>
      </c>
      <c r="F226" s="475"/>
      <c r="G226" s="476"/>
      <c r="H226" s="477"/>
    </row>
    <row r="227" spans="1:8" ht="30.6">
      <c r="A227" s="608">
        <v>0</v>
      </c>
      <c r="B227" s="605">
        <v>1121792</v>
      </c>
      <c r="C227" s="607" t="s">
        <v>1220</v>
      </c>
      <c r="D227" s="557">
        <v>6335</v>
      </c>
      <c r="E227" s="558">
        <f t="shared" si="8"/>
        <v>0</v>
      </c>
      <c r="F227" s="475"/>
      <c r="G227" s="476"/>
      <c r="H227" s="477"/>
    </row>
    <row r="228" spans="1:8" ht="30.6">
      <c r="A228" s="608">
        <v>0</v>
      </c>
      <c r="B228" s="605">
        <v>1121793</v>
      </c>
      <c r="C228" s="607" t="s">
        <v>1221</v>
      </c>
      <c r="D228" s="557">
        <v>6284</v>
      </c>
      <c r="E228" s="558">
        <f t="shared" si="8"/>
        <v>0</v>
      </c>
      <c r="F228" s="475"/>
      <c r="G228" s="476"/>
      <c r="H228" s="477"/>
    </row>
    <row r="229" spans="1:8" ht="30.6">
      <c r="A229" s="608">
        <v>0</v>
      </c>
      <c r="B229" s="605">
        <v>1121794</v>
      </c>
      <c r="C229" s="607" t="s">
        <v>1222</v>
      </c>
      <c r="D229" s="557">
        <v>6335</v>
      </c>
      <c r="E229" s="558">
        <f t="shared" si="8"/>
        <v>0</v>
      </c>
      <c r="F229" s="475"/>
      <c r="G229" s="476"/>
      <c r="H229" s="477"/>
    </row>
    <row r="230" spans="1:8">
      <c r="A230" s="614"/>
      <c r="B230" s="494"/>
      <c r="C230" s="594"/>
      <c r="D230" s="450"/>
      <c r="E230" s="450"/>
      <c r="F230" s="475"/>
      <c r="G230" s="476"/>
      <c r="H230" s="477"/>
    </row>
    <row r="231" spans="1:8" ht="15.6">
      <c r="A231" s="544"/>
      <c r="B231" s="320"/>
      <c r="C231" s="318" t="s">
        <v>1223</v>
      </c>
      <c r="F231" s="475"/>
      <c r="G231" s="476"/>
      <c r="H231" s="477"/>
    </row>
    <row r="232" spans="1:8">
      <c r="A232" s="539">
        <v>0</v>
      </c>
      <c r="B232" s="596">
        <v>1032484</v>
      </c>
      <c r="C232" s="600" t="s">
        <v>271</v>
      </c>
      <c r="D232" s="557">
        <v>278</v>
      </c>
      <c r="E232" s="558">
        <f t="shared" ref="E232:E242" si="9">+D232*A232</f>
        <v>0</v>
      </c>
      <c r="F232" s="475"/>
      <c r="G232" s="476"/>
      <c r="H232" s="477"/>
    </row>
    <row r="233" spans="1:8">
      <c r="A233" s="539">
        <v>0</v>
      </c>
      <c r="B233" s="596">
        <v>1036150</v>
      </c>
      <c r="C233" s="600" t="s">
        <v>220</v>
      </c>
      <c r="D233" s="557">
        <v>149</v>
      </c>
      <c r="E233" s="558">
        <f t="shared" si="9"/>
        <v>0</v>
      </c>
      <c r="F233" s="475"/>
      <c r="G233" s="476"/>
      <c r="H233" s="477"/>
    </row>
    <row r="234" spans="1:8">
      <c r="A234" s="539">
        <v>0</v>
      </c>
      <c r="B234" s="596">
        <v>1040094</v>
      </c>
      <c r="C234" s="600" t="s">
        <v>776</v>
      </c>
      <c r="D234" s="557">
        <v>691</v>
      </c>
      <c r="E234" s="558">
        <f t="shared" si="9"/>
        <v>0</v>
      </c>
      <c r="F234" s="475"/>
      <c r="G234" s="476"/>
      <c r="H234" s="477"/>
    </row>
    <row r="235" spans="1:8">
      <c r="A235" s="539">
        <v>0</v>
      </c>
      <c r="B235" s="596">
        <v>1059209</v>
      </c>
      <c r="C235" s="600" t="s">
        <v>777</v>
      </c>
      <c r="D235" s="557">
        <v>1392</v>
      </c>
      <c r="E235" s="558">
        <f t="shared" si="9"/>
        <v>0</v>
      </c>
      <c r="F235" s="475"/>
      <c r="G235" s="476"/>
      <c r="H235" s="477"/>
    </row>
    <row r="236" spans="1:8">
      <c r="A236" s="539">
        <v>0</v>
      </c>
      <c r="B236" s="596">
        <v>1121913</v>
      </c>
      <c r="C236" s="600" t="s">
        <v>1224</v>
      </c>
      <c r="D236" s="557">
        <v>1639</v>
      </c>
      <c r="E236" s="558">
        <f t="shared" si="9"/>
        <v>0</v>
      </c>
      <c r="F236" s="475"/>
      <c r="G236" s="476"/>
      <c r="H236" s="477"/>
    </row>
    <row r="237" spans="1:8">
      <c r="A237" s="539">
        <v>0</v>
      </c>
      <c r="B237" s="605">
        <v>1121910</v>
      </c>
      <c r="C237" s="600" t="s">
        <v>1225</v>
      </c>
      <c r="D237" s="557">
        <v>5392</v>
      </c>
      <c r="E237" s="558">
        <f t="shared" si="9"/>
        <v>0</v>
      </c>
      <c r="F237" s="475"/>
      <c r="G237" s="476"/>
      <c r="H237" s="477"/>
    </row>
    <row r="238" spans="1:8">
      <c r="A238" s="608">
        <v>0</v>
      </c>
      <c r="B238" s="605">
        <v>1121911</v>
      </c>
      <c r="C238" s="607" t="s">
        <v>1226</v>
      </c>
      <c r="D238" s="557">
        <v>5237</v>
      </c>
      <c r="E238" s="558">
        <f t="shared" si="9"/>
        <v>0</v>
      </c>
      <c r="F238" s="475"/>
      <c r="G238" s="476"/>
      <c r="H238" s="477"/>
    </row>
    <row r="239" spans="1:8">
      <c r="A239" s="620">
        <v>0</v>
      </c>
      <c r="B239" s="605">
        <v>1121912</v>
      </c>
      <c r="C239" s="606" t="s">
        <v>1227</v>
      </c>
      <c r="D239" s="557">
        <v>5412</v>
      </c>
      <c r="E239" s="558">
        <f t="shared" si="9"/>
        <v>0</v>
      </c>
      <c r="F239" s="475"/>
      <c r="G239" s="476"/>
      <c r="H239" s="477"/>
    </row>
    <row r="240" spans="1:8" ht="30">
      <c r="A240" s="608">
        <v>0</v>
      </c>
      <c r="B240" s="605">
        <v>1120481</v>
      </c>
      <c r="C240" s="607" t="s">
        <v>1228</v>
      </c>
      <c r="D240" s="557">
        <v>5412</v>
      </c>
      <c r="E240" s="558">
        <f t="shared" si="9"/>
        <v>0</v>
      </c>
      <c r="F240" s="475"/>
      <c r="G240" s="476"/>
      <c r="H240" s="477"/>
    </row>
    <row r="241" spans="1:8">
      <c r="A241" s="539">
        <v>0</v>
      </c>
      <c r="B241" s="596">
        <v>1091366</v>
      </c>
      <c r="C241" s="600" t="s">
        <v>1229</v>
      </c>
      <c r="D241" s="557">
        <v>1521</v>
      </c>
      <c r="E241" s="558">
        <f t="shared" si="9"/>
        <v>0</v>
      </c>
      <c r="F241" s="475"/>
      <c r="G241" s="476"/>
      <c r="H241" s="477"/>
    </row>
    <row r="242" spans="1:8" ht="30">
      <c r="A242" s="608">
        <v>0</v>
      </c>
      <c r="B242" s="605">
        <v>1091367</v>
      </c>
      <c r="C242" s="607" t="s">
        <v>1230</v>
      </c>
      <c r="D242" s="557">
        <v>1526</v>
      </c>
      <c r="E242" s="558">
        <f t="shared" si="9"/>
        <v>0</v>
      </c>
      <c r="F242" s="475"/>
      <c r="G242" s="476"/>
      <c r="H242" s="477"/>
    </row>
    <row r="243" spans="1:8">
      <c r="A243" s="614"/>
      <c r="B243" s="494"/>
      <c r="C243" s="494"/>
      <c r="D243" s="450">
        <v>0</v>
      </c>
      <c r="E243" s="450"/>
      <c r="F243" s="475"/>
      <c r="G243" s="476"/>
      <c r="H243" s="477"/>
    </row>
    <row r="244" spans="1:8" ht="15.6">
      <c r="A244" s="544"/>
      <c r="B244" s="320"/>
      <c r="C244" s="318" t="s">
        <v>1231</v>
      </c>
      <c r="D244" s="522">
        <v>0</v>
      </c>
      <c r="F244" s="475"/>
      <c r="G244" s="476"/>
      <c r="H244" s="477"/>
    </row>
    <row r="245" spans="1:8">
      <c r="A245" s="539">
        <v>0</v>
      </c>
      <c r="B245" s="596">
        <v>1063734</v>
      </c>
      <c r="C245" s="596" t="s">
        <v>1232</v>
      </c>
      <c r="D245" s="557">
        <v>5768</v>
      </c>
      <c r="E245" s="558">
        <f t="shared" ref="E245:E268" si="10">+D245*A245</f>
        <v>0</v>
      </c>
      <c r="F245" s="475"/>
      <c r="G245" s="476"/>
      <c r="H245" s="477"/>
    </row>
    <row r="246" spans="1:8">
      <c r="A246" s="539">
        <v>0</v>
      </c>
      <c r="B246" s="320">
        <v>1070639</v>
      </c>
      <c r="C246" s="615" t="s">
        <v>1233</v>
      </c>
      <c r="D246" s="557">
        <v>835</v>
      </c>
      <c r="E246" s="558">
        <f t="shared" si="10"/>
        <v>0</v>
      </c>
      <c r="F246" s="475"/>
      <c r="G246" s="476"/>
      <c r="H246" s="477"/>
    </row>
    <row r="247" spans="1:8">
      <c r="A247" s="539">
        <v>0</v>
      </c>
      <c r="B247" s="596">
        <v>1075400</v>
      </c>
      <c r="C247" s="600" t="s">
        <v>1234</v>
      </c>
      <c r="D247" s="557">
        <v>1134</v>
      </c>
      <c r="E247" s="558">
        <f t="shared" si="10"/>
        <v>0</v>
      </c>
      <c r="F247" s="475"/>
      <c r="G247" s="476"/>
      <c r="H247" s="477"/>
    </row>
    <row r="248" spans="1:8">
      <c r="A248" s="539">
        <v>0</v>
      </c>
      <c r="B248" s="613">
        <v>1109607</v>
      </c>
      <c r="C248" s="607" t="s">
        <v>1235</v>
      </c>
      <c r="D248" s="557">
        <v>428</v>
      </c>
      <c r="E248" s="558">
        <f t="shared" si="10"/>
        <v>0</v>
      </c>
      <c r="F248" s="475"/>
      <c r="G248" s="476"/>
      <c r="H248" s="477"/>
    </row>
    <row r="249" spans="1:8">
      <c r="A249" s="539">
        <v>0</v>
      </c>
      <c r="B249" s="596">
        <v>1080756</v>
      </c>
      <c r="C249" s="80" t="s">
        <v>628</v>
      </c>
      <c r="D249" s="557">
        <v>892</v>
      </c>
      <c r="E249" s="558">
        <f t="shared" si="10"/>
        <v>0</v>
      </c>
      <c r="F249" s="475"/>
      <c r="G249" s="476"/>
      <c r="H249" s="477"/>
    </row>
    <row r="250" spans="1:8">
      <c r="A250" s="539">
        <v>0</v>
      </c>
      <c r="B250" s="596">
        <v>1081188</v>
      </c>
      <c r="C250" s="603" t="s">
        <v>654</v>
      </c>
      <c r="D250" s="557">
        <v>62</v>
      </c>
      <c r="E250" s="558">
        <f t="shared" si="10"/>
        <v>0</v>
      </c>
      <c r="F250" s="475"/>
      <c r="G250" s="476"/>
      <c r="H250" s="477"/>
    </row>
    <row r="251" spans="1:8">
      <c r="A251" s="539">
        <v>0</v>
      </c>
      <c r="B251" s="494">
        <v>1081901</v>
      </c>
      <c r="C251" s="600" t="s">
        <v>1236</v>
      </c>
      <c r="D251" s="557">
        <v>1619</v>
      </c>
      <c r="E251" s="558">
        <f t="shared" si="10"/>
        <v>0</v>
      </c>
      <c r="F251" s="475"/>
      <c r="G251" s="476"/>
      <c r="H251" s="477"/>
    </row>
    <row r="252" spans="1:8">
      <c r="A252" s="539">
        <v>0</v>
      </c>
      <c r="B252" s="596">
        <v>1121758</v>
      </c>
      <c r="C252" s="600" t="s">
        <v>1237</v>
      </c>
      <c r="D252" s="557">
        <v>1593</v>
      </c>
      <c r="E252" s="558">
        <f t="shared" si="10"/>
        <v>0</v>
      </c>
      <c r="F252" s="475"/>
      <c r="G252" s="476"/>
      <c r="H252" s="477"/>
    </row>
    <row r="253" spans="1:8">
      <c r="A253" s="539">
        <v>0</v>
      </c>
      <c r="B253" s="596">
        <v>1121759</v>
      </c>
      <c r="C253" s="600" t="s">
        <v>1238</v>
      </c>
      <c r="D253" s="557">
        <v>959</v>
      </c>
      <c r="E253" s="558">
        <f t="shared" si="10"/>
        <v>0</v>
      </c>
      <c r="F253" s="475"/>
      <c r="G253" s="476"/>
      <c r="H253" s="477"/>
    </row>
    <row r="254" spans="1:8">
      <c r="A254" s="539">
        <v>0</v>
      </c>
      <c r="B254" s="596">
        <v>1090653</v>
      </c>
      <c r="C254" s="600" t="s">
        <v>640</v>
      </c>
      <c r="D254" s="557">
        <v>2098</v>
      </c>
      <c r="E254" s="558">
        <f t="shared" si="10"/>
        <v>0</v>
      </c>
      <c r="F254" s="475"/>
      <c r="G254" s="476"/>
      <c r="H254" s="477"/>
    </row>
    <row r="255" spans="1:8">
      <c r="A255" s="539">
        <v>0</v>
      </c>
      <c r="B255" s="596">
        <v>1122080</v>
      </c>
      <c r="C255" s="600" t="s">
        <v>1239</v>
      </c>
      <c r="D255" s="557">
        <v>9407</v>
      </c>
      <c r="E255" s="558">
        <f t="shared" si="10"/>
        <v>0</v>
      </c>
      <c r="F255" s="475"/>
      <c r="G255" s="476"/>
      <c r="H255" s="477"/>
    </row>
    <row r="256" spans="1:8">
      <c r="A256" s="539">
        <v>0</v>
      </c>
      <c r="B256" s="596">
        <v>1092336</v>
      </c>
      <c r="C256" s="600" t="s">
        <v>1240</v>
      </c>
      <c r="D256" s="557">
        <v>1747</v>
      </c>
      <c r="E256" s="558">
        <f t="shared" si="10"/>
        <v>0</v>
      </c>
      <c r="F256" s="475"/>
      <c r="G256" s="476"/>
      <c r="H256" s="477"/>
    </row>
    <row r="257" spans="1:8">
      <c r="A257" s="539">
        <v>0</v>
      </c>
      <c r="B257" s="596">
        <v>1121162</v>
      </c>
      <c r="C257" s="600" t="s">
        <v>1241</v>
      </c>
      <c r="D257" s="557">
        <v>1268</v>
      </c>
      <c r="E257" s="558">
        <f t="shared" si="10"/>
        <v>0</v>
      </c>
      <c r="F257" s="475"/>
      <c r="G257" s="476"/>
      <c r="H257" s="477"/>
    </row>
    <row r="258" spans="1:8">
      <c r="A258" s="608">
        <v>0</v>
      </c>
      <c r="B258" s="605">
        <v>1121163</v>
      </c>
      <c r="C258" s="621" t="s">
        <v>1242</v>
      </c>
      <c r="D258" s="557">
        <v>1876</v>
      </c>
      <c r="E258" s="558">
        <f t="shared" si="10"/>
        <v>0</v>
      </c>
      <c r="F258" s="475"/>
      <c r="G258" s="476"/>
      <c r="H258" s="477"/>
    </row>
    <row r="259" spans="1:8">
      <c r="A259" s="608">
        <v>0</v>
      </c>
      <c r="B259" s="605">
        <v>1121164</v>
      </c>
      <c r="C259" s="622" t="s">
        <v>1243</v>
      </c>
      <c r="D259" s="557">
        <v>2995</v>
      </c>
      <c r="E259" s="558">
        <f t="shared" si="10"/>
        <v>0</v>
      </c>
      <c r="F259" s="475"/>
      <c r="G259" s="476"/>
      <c r="H259" s="477"/>
    </row>
    <row r="260" spans="1:8">
      <c r="A260" s="539">
        <v>0</v>
      </c>
      <c r="B260" s="605">
        <v>1121494</v>
      </c>
      <c r="C260" s="622" t="s">
        <v>1244</v>
      </c>
      <c r="D260" s="557">
        <v>2995</v>
      </c>
      <c r="E260" s="558">
        <f t="shared" si="10"/>
        <v>0</v>
      </c>
      <c r="F260" s="475"/>
      <c r="G260" s="476"/>
      <c r="H260" s="477"/>
    </row>
    <row r="261" spans="1:8">
      <c r="A261" s="539">
        <v>0</v>
      </c>
      <c r="B261" s="596">
        <v>1118356</v>
      </c>
      <c r="C261" s="600" t="s">
        <v>642</v>
      </c>
      <c r="D261" s="557">
        <v>284</v>
      </c>
      <c r="E261" s="558">
        <f t="shared" si="10"/>
        <v>0</v>
      </c>
      <c r="F261" s="475"/>
      <c r="G261" s="476"/>
      <c r="H261" s="477"/>
    </row>
    <row r="262" spans="1:8">
      <c r="A262" s="539">
        <v>0</v>
      </c>
      <c r="B262" s="596">
        <v>1118357</v>
      </c>
      <c r="C262" s="600" t="s">
        <v>653</v>
      </c>
      <c r="D262" s="557">
        <v>320</v>
      </c>
      <c r="E262" s="558">
        <f t="shared" si="10"/>
        <v>0</v>
      </c>
      <c r="F262" s="475"/>
      <c r="G262" s="476"/>
      <c r="H262" s="477"/>
    </row>
    <row r="263" spans="1:8">
      <c r="A263" s="539">
        <v>0</v>
      </c>
      <c r="B263" s="596">
        <v>1121926</v>
      </c>
      <c r="C263" s="603" t="s">
        <v>1245</v>
      </c>
      <c r="D263" s="557">
        <v>985</v>
      </c>
      <c r="E263" s="558">
        <f t="shared" si="10"/>
        <v>0</v>
      </c>
      <c r="F263" s="475"/>
      <c r="G263" s="476"/>
      <c r="H263" s="477"/>
    </row>
    <row r="264" spans="1:8">
      <c r="A264" s="539">
        <v>0</v>
      </c>
      <c r="B264" s="623">
        <v>1121736</v>
      </c>
      <c r="C264" s="622" t="s">
        <v>1246</v>
      </c>
      <c r="D264" s="557">
        <v>2639</v>
      </c>
      <c r="E264" s="558">
        <f t="shared" si="10"/>
        <v>0</v>
      </c>
      <c r="F264" s="475"/>
      <c r="G264" s="476"/>
      <c r="H264" s="477"/>
    </row>
    <row r="265" spans="1:8">
      <c r="A265" s="539">
        <v>0</v>
      </c>
      <c r="B265" s="623">
        <v>1121737</v>
      </c>
      <c r="C265" s="624" t="s">
        <v>1247</v>
      </c>
      <c r="D265" s="557">
        <v>2639</v>
      </c>
      <c r="E265" s="558">
        <f t="shared" si="10"/>
        <v>0</v>
      </c>
      <c r="F265" s="475"/>
      <c r="G265" s="476"/>
      <c r="H265" s="477"/>
    </row>
    <row r="266" spans="1:8">
      <c r="A266" s="539">
        <v>0</v>
      </c>
      <c r="B266" s="623">
        <v>1121738</v>
      </c>
      <c r="C266" s="622" t="s">
        <v>1248</v>
      </c>
      <c r="D266" s="557">
        <v>2639</v>
      </c>
      <c r="E266" s="558">
        <f t="shared" si="10"/>
        <v>0</v>
      </c>
      <c r="F266" s="475"/>
      <c r="G266" s="476"/>
      <c r="H266" s="477"/>
    </row>
    <row r="267" spans="1:8">
      <c r="A267" s="539">
        <v>0</v>
      </c>
      <c r="B267" s="623">
        <v>1121739</v>
      </c>
      <c r="C267" s="622" t="s">
        <v>1249</v>
      </c>
      <c r="D267" s="557">
        <v>2639</v>
      </c>
      <c r="E267" s="558">
        <f t="shared" si="10"/>
        <v>0</v>
      </c>
      <c r="F267" s="475"/>
      <c r="G267" s="476"/>
      <c r="H267" s="477"/>
    </row>
    <row r="268" spans="1:8">
      <c r="A268" s="609">
        <v>0</v>
      </c>
      <c r="B268" s="605">
        <v>1121903</v>
      </c>
      <c r="C268" s="607" t="s">
        <v>1250</v>
      </c>
      <c r="D268" s="557">
        <v>5036</v>
      </c>
      <c r="E268" s="558">
        <f t="shared" si="10"/>
        <v>0</v>
      </c>
      <c r="F268" s="475"/>
      <c r="G268" s="476"/>
      <c r="H268" s="477"/>
    </row>
    <row r="269" spans="1:8">
      <c r="B269" s="320"/>
      <c r="C269" s="320"/>
      <c r="D269" s="320"/>
      <c r="E269" s="320"/>
      <c r="F269" s="475"/>
      <c r="G269" s="476"/>
      <c r="H269" s="477"/>
    </row>
    <row r="270" spans="1:8" ht="15.6">
      <c r="C270" s="318" t="s">
        <v>1251</v>
      </c>
      <c r="F270" s="475"/>
      <c r="G270" s="476"/>
      <c r="H270" s="477"/>
    </row>
    <row r="271" spans="1:8">
      <c r="A271" s="609">
        <v>0</v>
      </c>
      <c r="B271" s="596">
        <v>1121577</v>
      </c>
      <c r="C271" s="625" t="s">
        <v>1252</v>
      </c>
      <c r="D271" s="557">
        <v>180</v>
      </c>
      <c r="E271" s="558">
        <f t="shared" ref="E271:E277" si="11">+D271*A271</f>
        <v>0</v>
      </c>
      <c r="F271" s="475"/>
      <c r="G271" s="476"/>
      <c r="H271" s="477"/>
    </row>
    <row r="272" spans="1:8">
      <c r="A272" s="609">
        <v>0</v>
      </c>
      <c r="B272" s="596">
        <v>1121762</v>
      </c>
      <c r="C272" s="625" t="s">
        <v>1253</v>
      </c>
      <c r="D272" s="557">
        <v>1608</v>
      </c>
      <c r="E272" s="558">
        <f t="shared" si="11"/>
        <v>0</v>
      </c>
      <c r="F272" s="475"/>
      <c r="G272" s="476"/>
      <c r="H272" s="477"/>
    </row>
    <row r="273" spans="1:8">
      <c r="A273" s="609">
        <v>0</v>
      </c>
      <c r="B273" s="596">
        <v>1121763</v>
      </c>
      <c r="C273" s="625" t="s">
        <v>1254</v>
      </c>
      <c r="D273" s="557">
        <v>959</v>
      </c>
      <c r="E273" s="558">
        <f t="shared" si="11"/>
        <v>0</v>
      </c>
      <c r="F273" s="475"/>
      <c r="G273" s="476"/>
      <c r="H273" s="477"/>
    </row>
    <row r="274" spans="1:8">
      <c r="A274" s="609">
        <v>0</v>
      </c>
      <c r="B274" s="596">
        <v>1122901</v>
      </c>
      <c r="C274" s="625" t="s">
        <v>1255</v>
      </c>
      <c r="D274" s="557">
        <v>969</v>
      </c>
      <c r="E274" s="558">
        <f t="shared" si="11"/>
        <v>0</v>
      </c>
      <c r="F274" s="475"/>
      <c r="G274" s="476"/>
      <c r="H274" s="477"/>
    </row>
    <row r="275" spans="1:8">
      <c r="A275" s="609">
        <v>0</v>
      </c>
      <c r="B275" s="596">
        <v>1122155</v>
      </c>
      <c r="C275" s="603" t="s">
        <v>1256</v>
      </c>
      <c r="D275" s="557">
        <v>918</v>
      </c>
      <c r="E275" s="558">
        <f t="shared" si="11"/>
        <v>0</v>
      </c>
      <c r="F275" s="475"/>
      <c r="G275" s="476"/>
      <c r="H275" s="477"/>
    </row>
    <row r="276" spans="1:8">
      <c r="A276" s="609">
        <v>0</v>
      </c>
      <c r="B276" s="596">
        <v>1123158</v>
      </c>
      <c r="C276" s="600" t="s">
        <v>642</v>
      </c>
      <c r="D276" s="557">
        <v>278</v>
      </c>
      <c r="E276" s="558">
        <f t="shared" si="11"/>
        <v>0</v>
      </c>
      <c r="F276" s="475"/>
      <c r="G276" s="476"/>
      <c r="H276" s="477"/>
    </row>
    <row r="277" spans="1:8">
      <c r="A277" s="609">
        <v>0</v>
      </c>
      <c r="B277" s="596">
        <v>1123159</v>
      </c>
      <c r="C277" s="600" t="s">
        <v>653</v>
      </c>
      <c r="D277" s="557">
        <v>330</v>
      </c>
      <c r="E277" s="558">
        <f t="shared" si="11"/>
        <v>0</v>
      </c>
      <c r="F277" s="475"/>
      <c r="G277" s="476"/>
      <c r="H277" s="477"/>
    </row>
    <row r="278" spans="1:8">
      <c r="F278" s="475"/>
      <c r="G278" s="476"/>
      <c r="H278" s="477"/>
    </row>
    <row r="279" spans="1:8">
      <c r="A279" s="72"/>
      <c r="B279" s="65"/>
      <c r="C279" s="82" t="s">
        <v>1257</v>
      </c>
      <c r="D279" s="91"/>
      <c r="E279" s="182"/>
      <c r="F279" s="475"/>
      <c r="G279" s="476"/>
      <c r="H279" s="477"/>
    </row>
    <row r="280" spans="1:8">
      <c r="A280" s="539">
        <v>0</v>
      </c>
      <c r="B280" s="596">
        <v>1117228</v>
      </c>
      <c r="C280" s="600" t="s">
        <v>642</v>
      </c>
      <c r="D280" s="557">
        <v>284</v>
      </c>
      <c r="E280" s="558">
        <f t="shared" ref="E280:E299" si="12">+D280*A280</f>
        <v>0</v>
      </c>
      <c r="F280" s="475"/>
      <c r="G280" s="476"/>
      <c r="H280" s="477"/>
    </row>
    <row r="281" spans="1:8">
      <c r="A281" s="539">
        <v>0</v>
      </c>
      <c r="B281" s="596">
        <v>1117229</v>
      </c>
      <c r="C281" s="600" t="s">
        <v>653</v>
      </c>
      <c r="D281" s="557">
        <v>340</v>
      </c>
      <c r="E281" s="558">
        <f t="shared" si="12"/>
        <v>0</v>
      </c>
      <c r="F281" s="475"/>
      <c r="G281" s="476"/>
      <c r="H281" s="477"/>
    </row>
    <row r="282" spans="1:8">
      <c r="A282" s="539">
        <v>0</v>
      </c>
      <c r="B282" s="596">
        <v>1063731</v>
      </c>
      <c r="C282" s="600" t="s">
        <v>1258</v>
      </c>
      <c r="D282" s="557">
        <v>4572</v>
      </c>
      <c r="E282" s="558">
        <f t="shared" si="12"/>
        <v>0</v>
      </c>
      <c r="F282" s="475"/>
      <c r="G282" s="476"/>
      <c r="H282" s="477"/>
    </row>
    <row r="283" spans="1:8">
      <c r="A283" s="539">
        <v>0</v>
      </c>
      <c r="B283" s="596">
        <v>1070639</v>
      </c>
      <c r="C283" s="600" t="s">
        <v>1233</v>
      </c>
      <c r="D283" s="557">
        <v>835</v>
      </c>
      <c r="E283" s="558">
        <f t="shared" si="12"/>
        <v>0</v>
      </c>
      <c r="F283" s="475"/>
      <c r="G283" s="476"/>
      <c r="H283" s="477"/>
    </row>
    <row r="284" spans="1:8">
      <c r="A284" s="539">
        <v>0</v>
      </c>
      <c r="B284" s="596">
        <v>1121758</v>
      </c>
      <c r="C284" s="600" t="s">
        <v>1237</v>
      </c>
      <c r="D284" s="557">
        <v>1593</v>
      </c>
      <c r="E284" s="558">
        <f t="shared" si="12"/>
        <v>0</v>
      </c>
      <c r="F284" s="475"/>
      <c r="G284" s="476"/>
      <c r="H284" s="477"/>
    </row>
    <row r="285" spans="1:8">
      <c r="A285" s="539">
        <v>0</v>
      </c>
      <c r="B285" s="596">
        <v>1121759</v>
      </c>
      <c r="C285" s="600" t="s">
        <v>1238</v>
      </c>
      <c r="D285" s="557">
        <v>959</v>
      </c>
      <c r="E285" s="558">
        <f t="shared" si="12"/>
        <v>0</v>
      </c>
      <c r="F285" s="475"/>
      <c r="G285" s="476"/>
      <c r="H285" s="477"/>
    </row>
    <row r="286" spans="1:8">
      <c r="A286" s="539">
        <v>0</v>
      </c>
      <c r="B286" s="596">
        <v>1086733</v>
      </c>
      <c r="C286" s="603" t="s">
        <v>652</v>
      </c>
      <c r="D286" s="557">
        <v>660</v>
      </c>
      <c r="E286" s="558">
        <f t="shared" si="12"/>
        <v>0</v>
      </c>
      <c r="F286" s="475"/>
      <c r="G286" s="476"/>
      <c r="H286" s="477"/>
    </row>
    <row r="287" spans="1:8">
      <c r="A287" s="539">
        <v>0</v>
      </c>
      <c r="B287" s="596">
        <v>1121926</v>
      </c>
      <c r="C287" s="600" t="s">
        <v>1259</v>
      </c>
      <c r="D287" s="557">
        <v>985</v>
      </c>
      <c r="E287" s="558">
        <f t="shared" si="12"/>
        <v>0</v>
      </c>
      <c r="F287" s="475"/>
      <c r="G287" s="476"/>
      <c r="H287" s="477"/>
    </row>
    <row r="288" spans="1:8">
      <c r="A288" s="539">
        <v>0</v>
      </c>
      <c r="B288" s="596">
        <v>1091761</v>
      </c>
      <c r="C288" s="600" t="s">
        <v>654</v>
      </c>
      <c r="D288" s="557">
        <v>88</v>
      </c>
      <c r="E288" s="558">
        <f t="shared" si="12"/>
        <v>0</v>
      </c>
      <c r="F288" s="475"/>
      <c r="G288" s="476"/>
      <c r="H288" s="477"/>
    </row>
    <row r="289" spans="1:8">
      <c r="A289" s="539">
        <v>0</v>
      </c>
      <c r="B289" s="596">
        <v>1091770</v>
      </c>
      <c r="C289" s="603" t="s">
        <v>655</v>
      </c>
      <c r="D289" s="557">
        <v>2351</v>
      </c>
      <c r="E289" s="558">
        <f t="shared" si="12"/>
        <v>0</v>
      </c>
      <c r="F289" s="475"/>
      <c r="G289" s="476"/>
      <c r="H289" s="477"/>
    </row>
    <row r="290" spans="1:8" ht="30">
      <c r="A290" s="608">
        <v>0</v>
      </c>
      <c r="B290" s="605">
        <v>1121178</v>
      </c>
      <c r="C290" s="626" t="s">
        <v>1260</v>
      </c>
      <c r="D290" s="557">
        <v>3345</v>
      </c>
      <c r="E290" s="558">
        <f t="shared" si="12"/>
        <v>0</v>
      </c>
      <c r="F290" s="475"/>
      <c r="G290" s="476"/>
      <c r="H290" s="477"/>
    </row>
    <row r="291" spans="1:8">
      <c r="A291" s="610">
        <v>0</v>
      </c>
      <c r="B291" s="611">
        <v>1092464</v>
      </c>
      <c r="C291" s="627" t="s">
        <v>1261</v>
      </c>
      <c r="D291" s="557">
        <v>1237</v>
      </c>
      <c r="E291" s="558">
        <f t="shared" si="12"/>
        <v>0</v>
      </c>
      <c r="F291" s="475"/>
      <c r="G291" s="476"/>
      <c r="H291" s="477"/>
    </row>
    <row r="292" spans="1:8">
      <c r="A292" s="617">
        <v>0</v>
      </c>
      <c r="B292" s="613">
        <v>1097641</v>
      </c>
      <c r="C292" s="607" t="s">
        <v>1262</v>
      </c>
      <c r="D292" s="557">
        <v>3010</v>
      </c>
      <c r="E292" s="558">
        <f t="shared" si="12"/>
        <v>0</v>
      </c>
      <c r="F292" s="475"/>
      <c r="G292" s="476"/>
      <c r="H292" s="477"/>
    </row>
    <row r="293" spans="1:8">
      <c r="A293" s="617">
        <v>0</v>
      </c>
      <c r="B293" s="613">
        <v>1097643</v>
      </c>
      <c r="C293" s="607" t="s">
        <v>1263</v>
      </c>
      <c r="D293" s="557">
        <v>2845</v>
      </c>
      <c r="E293" s="558">
        <f t="shared" si="12"/>
        <v>0</v>
      </c>
      <c r="F293" s="475"/>
      <c r="G293" s="476"/>
      <c r="H293" s="477"/>
    </row>
    <row r="294" spans="1:8" ht="30">
      <c r="A294" s="608">
        <v>0</v>
      </c>
      <c r="B294" s="605">
        <v>1097644</v>
      </c>
      <c r="C294" s="607" t="s">
        <v>1264</v>
      </c>
      <c r="D294" s="557">
        <v>3031</v>
      </c>
      <c r="E294" s="558">
        <f t="shared" si="12"/>
        <v>0</v>
      </c>
      <c r="F294" s="475"/>
      <c r="G294" s="476"/>
      <c r="H294" s="477"/>
    </row>
    <row r="295" spans="1:8">
      <c r="A295" s="617">
        <v>0</v>
      </c>
      <c r="B295" s="613">
        <v>1097645</v>
      </c>
      <c r="C295" s="607" t="s">
        <v>1265</v>
      </c>
      <c r="D295" s="557">
        <v>2686</v>
      </c>
      <c r="E295" s="558">
        <f t="shared" si="12"/>
        <v>0</v>
      </c>
      <c r="F295" s="475"/>
      <c r="G295" s="476"/>
      <c r="H295" s="477"/>
    </row>
    <row r="296" spans="1:8">
      <c r="A296" s="617">
        <v>0</v>
      </c>
      <c r="B296" s="613">
        <v>1097647</v>
      </c>
      <c r="C296" s="607" t="s">
        <v>1266</v>
      </c>
      <c r="D296" s="557">
        <v>2845</v>
      </c>
      <c r="E296" s="558">
        <f t="shared" si="12"/>
        <v>0</v>
      </c>
      <c r="F296" s="475"/>
      <c r="G296" s="476"/>
      <c r="H296" s="477"/>
    </row>
    <row r="297" spans="1:8" ht="30">
      <c r="A297" s="608">
        <v>0</v>
      </c>
      <c r="B297" s="605">
        <v>1097648</v>
      </c>
      <c r="C297" s="607" t="s">
        <v>1267</v>
      </c>
      <c r="D297" s="557">
        <v>3263</v>
      </c>
      <c r="E297" s="558">
        <f t="shared" si="12"/>
        <v>0</v>
      </c>
      <c r="F297" s="475"/>
      <c r="G297" s="476"/>
      <c r="H297" s="477"/>
    </row>
    <row r="298" spans="1:8">
      <c r="A298" s="539">
        <v>0</v>
      </c>
      <c r="B298" s="605">
        <v>1099317</v>
      </c>
      <c r="C298" s="628" t="s">
        <v>656</v>
      </c>
      <c r="D298" s="557">
        <v>490</v>
      </c>
      <c r="E298" s="558">
        <f t="shared" si="12"/>
        <v>0</v>
      </c>
      <c r="F298" s="475"/>
      <c r="G298" s="476"/>
      <c r="H298" s="477"/>
    </row>
    <row r="299" spans="1:8">
      <c r="A299" s="539">
        <v>0</v>
      </c>
      <c r="B299" s="596">
        <v>1121892</v>
      </c>
      <c r="C299" s="628" t="s">
        <v>1268</v>
      </c>
      <c r="D299" s="557">
        <v>5036</v>
      </c>
      <c r="E299" s="558">
        <f t="shared" si="12"/>
        <v>0</v>
      </c>
      <c r="F299" s="475"/>
      <c r="G299" s="476"/>
      <c r="H299" s="477"/>
    </row>
    <row r="300" spans="1:8">
      <c r="F300" s="475"/>
      <c r="G300" s="476"/>
      <c r="H300" s="477"/>
    </row>
    <row r="301" spans="1:8" ht="15.6">
      <c r="A301" s="544"/>
      <c r="B301" s="629"/>
      <c r="C301" s="630" t="s">
        <v>202</v>
      </c>
      <c r="D301" s="522"/>
      <c r="F301" s="475"/>
      <c r="G301" s="476"/>
      <c r="H301" s="477"/>
    </row>
    <row r="302" spans="1:8">
      <c r="A302" s="544"/>
      <c r="B302" s="629"/>
      <c r="C302" s="82" t="s">
        <v>470</v>
      </c>
      <c r="D302" s="522"/>
      <c r="F302" s="475"/>
      <c r="G302" s="476"/>
      <c r="H302" s="477"/>
    </row>
    <row r="303" spans="1:8">
      <c r="A303" s="631">
        <v>0</v>
      </c>
      <c r="B303" s="632" t="s">
        <v>1269</v>
      </c>
      <c r="C303" s="628" t="s">
        <v>199</v>
      </c>
      <c r="D303" s="557">
        <v>975</v>
      </c>
      <c r="E303" s="558">
        <f t="shared" ref="E303:E317" si="13">+D303*A303</f>
        <v>0</v>
      </c>
      <c r="F303" s="475"/>
      <c r="G303" s="476"/>
      <c r="H303" s="477"/>
    </row>
    <row r="304" spans="1:8">
      <c r="A304" s="631">
        <v>0</v>
      </c>
      <c r="B304" s="632" t="s">
        <v>1270</v>
      </c>
      <c r="C304" s="633" t="s">
        <v>197</v>
      </c>
      <c r="D304" s="557">
        <v>2075</v>
      </c>
      <c r="E304" s="558">
        <f t="shared" si="13"/>
        <v>0</v>
      </c>
      <c r="F304" s="475"/>
      <c r="G304" s="476"/>
      <c r="H304" s="477"/>
    </row>
    <row r="305" spans="1:8" ht="13.5" customHeight="1">
      <c r="A305" s="631">
        <v>0</v>
      </c>
      <c r="B305" s="632" t="s">
        <v>1271</v>
      </c>
      <c r="C305" s="633" t="s">
        <v>195</v>
      </c>
      <c r="D305" s="557">
        <v>4100</v>
      </c>
      <c r="E305" s="558">
        <f t="shared" si="13"/>
        <v>0</v>
      </c>
      <c r="F305" s="475"/>
      <c r="G305" s="476"/>
      <c r="H305" s="477"/>
    </row>
    <row r="306" spans="1:8">
      <c r="A306" s="631">
        <v>0</v>
      </c>
      <c r="B306" s="632" t="s">
        <v>1272</v>
      </c>
      <c r="C306" s="633" t="s">
        <v>193</v>
      </c>
      <c r="D306" s="557">
        <v>4805</v>
      </c>
      <c r="E306" s="558">
        <f t="shared" si="13"/>
        <v>0</v>
      </c>
      <c r="F306" s="475"/>
      <c r="G306" s="476"/>
      <c r="H306" s="477"/>
    </row>
    <row r="307" spans="1:8">
      <c r="A307" s="631">
        <v>0</v>
      </c>
      <c r="B307" s="632" t="s">
        <v>1273</v>
      </c>
      <c r="C307" s="633" t="s">
        <v>191</v>
      </c>
      <c r="D307" s="557">
        <v>5360</v>
      </c>
      <c r="E307" s="558">
        <f t="shared" si="13"/>
        <v>0</v>
      </c>
      <c r="F307" s="475"/>
      <c r="G307" s="476"/>
      <c r="H307" s="477"/>
    </row>
    <row r="308" spans="1:8">
      <c r="A308" s="631">
        <v>0</v>
      </c>
      <c r="B308" s="632" t="s">
        <v>1274</v>
      </c>
      <c r="C308" s="633" t="s">
        <v>189</v>
      </c>
      <c r="D308" s="557">
        <v>3625</v>
      </c>
      <c r="E308" s="558">
        <f t="shared" si="13"/>
        <v>0</v>
      </c>
      <c r="F308" s="475"/>
      <c r="G308" s="476"/>
      <c r="H308" s="477"/>
    </row>
    <row r="309" spans="1:8" ht="15" customHeight="1">
      <c r="A309" s="631">
        <v>0</v>
      </c>
      <c r="B309" s="632" t="s">
        <v>1275</v>
      </c>
      <c r="C309" s="633" t="s">
        <v>187</v>
      </c>
      <c r="D309" s="557">
        <v>6640</v>
      </c>
      <c r="E309" s="558">
        <f t="shared" si="13"/>
        <v>0</v>
      </c>
      <c r="F309" s="475"/>
      <c r="G309" s="476"/>
      <c r="H309" s="477"/>
    </row>
    <row r="310" spans="1:8">
      <c r="A310" s="631">
        <v>0</v>
      </c>
      <c r="B310" s="632" t="s">
        <v>1276</v>
      </c>
      <c r="C310" s="633" t="s">
        <v>185</v>
      </c>
      <c r="D310" s="557">
        <v>7605</v>
      </c>
      <c r="E310" s="558">
        <f t="shared" si="13"/>
        <v>0</v>
      </c>
      <c r="F310" s="475"/>
      <c r="G310" s="476"/>
      <c r="H310" s="477"/>
    </row>
    <row r="311" spans="1:8">
      <c r="A311" s="631">
        <v>0</v>
      </c>
      <c r="B311" s="632" t="s">
        <v>1277</v>
      </c>
      <c r="C311" s="633" t="s">
        <v>183</v>
      </c>
      <c r="D311" s="557">
        <v>1125</v>
      </c>
      <c r="E311" s="558">
        <f t="shared" si="13"/>
        <v>0</v>
      </c>
      <c r="F311" s="475"/>
      <c r="G311" s="476"/>
      <c r="H311" s="477"/>
    </row>
    <row r="312" spans="1:8">
      <c r="A312" s="631">
        <v>0</v>
      </c>
      <c r="B312" s="632" t="s">
        <v>1278</v>
      </c>
      <c r="C312" s="633" t="s">
        <v>181</v>
      </c>
      <c r="D312" s="557">
        <v>5395</v>
      </c>
      <c r="E312" s="558">
        <f t="shared" si="13"/>
        <v>0</v>
      </c>
      <c r="F312" s="475"/>
      <c r="G312" s="476"/>
      <c r="H312" s="477"/>
    </row>
    <row r="313" spans="1:8">
      <c r="A313" s="631">
        <v>0</v>
      </c>
      <c r="B313" s="632" t="s">
        <v>1279</v>
      </c>
      <c r="C313" s="633" t="s">
        <v>179</v>
      </c>
      <c r="D313" s="557">
        <v>2175</v>
      </c>
      <c r="E313" s="558">
        <f t="shared" si="13"/>
        <v>0</v>
      </c>
      <c r="F313" s="475"/>
      <c r="G313" s="476"/>
      <c r="H313" s="477"/>
    </row>
    <row r="314" spans="1:8">
      <c r="A314" s="631">
        <v>0</v>
      </c>
      <c r="B314" s="632" t="s">
        <v>1280</v>
      </c>
      <c r="C314" s="633" t="s">
        <v>177</v>
      </c>
      <c r="D314" s="557">
        <v>4380</v>
      </c>
      <c r="E314" s="558">
        <f t="shared" si="13"/>
        <v>0</v>
      </c>
      <c r="F314" s="475"/>
      <c r="G314" s="476"/>
      <c r="H314" s="477"/>
    </row>
    <row r="315" spans="1:8">
      <c r="A315" s="631">
        <v>0</v>
      </c>
      <c r="B315" s="632" t="s">
        <v>1281</v>
      </c>
      <c r="C315" s="633" t="s">
        <v>175</v>
      </c>
      <c r="D315" s="557">
        <v>3990</v>
      </c>
      <c r="E315" s="558">
        <f t="shared" si="13"/>
        <v>0</v>
      </c>
      <c r="F315" s="475"/>
      <c r="G315" s="476"/>
      <c r="H315" s="477"/>
    </row>
    <row r="316" spans="1:8">
      <c r="A316" s="631">
        <v>0</v>
      </c>
      <c r="B316" s="632" t="s">
        <v>1282</v>
      </c>
      <c r="C316" s="633" t="s">
        <v>173</v>
      </c>
      <c r="D316" s="557">
        <v>7950</v>
      </c>
      <c r="E316" s="558">
        <f t="shared" si="13"/>
        <v>0</v>
      </c>
      <c r="F316" s="475"/>
      <c r="G316" s="476"/>
      <c r="H316" s="477"/>
    </row>
    <row r="317" spans="1:8">
      <c r="A317" s="631">
        <v>0</v>
      </c>
      <c r="B317" s="632" t="s">
        <v>1283</v>
      </c>
      <c r="C317" s="633" t="s">
        <v>171</v>
      </c>
      <c r="D317" s="557">
        <v>1275</v>
      </c>
      <c r="E317" s="558">
        <f t="shared" si="13"/>
        <v>0</v>
      </c>
      <c r="F317" s="475"/>
      <c r="G317" s="476"/>
      <c r="H317" s="477"/>
    </row>
    <row r="318" spans="1:8">
      <c r="A318" s="634"/>
      <c r="F318" s="475"/>
      <c r="G318" s="476"/>
      <c r="H318" s="477"/>
    </row>
    <row r="319" spans="1:8" ht="15.6">
      <c r="A319" s="462"/>
      <c r="B319" s="629"/>
      <c r="C319" s="318" t="s">
        <v>1284</v>
      </c>
      <c r="F319" s="475"/>
      <c r="G319" s="476"/>
      <c r="H319" s="477"/>
    </row>
    <row r="320" spans="1:8">
      <c r="A320" s="539">
        <v>0</v>
      </c>
      <c r="B320" s="242" t="s">
        <v>827</v>
      </c>
      <c r="C320" s="635" t="s">
        <v>1285</v>
      </c>
      <c r="D320" s="557">
        <v>3370</v>
      </c>
      <c r="E320" s="558">
        <f>+D320*A320</f>
        <v>0</v>
      </c>
      <c r="F320" s="475"/>
      <c r="G320" s="476"/>
      <c r="H320" s="477"/>
    </row>
    <row r="321" spans="1:8">
      <c r="A321" s="539">
        <v>0</v>
      </c>
      <c r="B321" s="242" t="s">
        <v>829</v>
      </c>
      <c r="C321" s="635" t="s">
        <v>1286</v>
      </c>
      <c r="D321" s="557">
        <v>5125</v>
      </c>
      <c r="E321" s="558">
        <f>+D321*A321</f>
        <v>0</v>
      </c>
      <c r="F321" s="475"/>
      <c r="G321" s="476"/>
      <c r="H321" s="477"/>
    </row>
    <row r="322" spans="1:8">
      <c r="A322" s="539">
        <v>0</v>
      </c>
      <c r="B322" s="242" t="s">
        <v>831</v>
      </c>
      <c r="C322" s="635" t="s">
        <v>1287</v>
      </c>
      <c r="D322" s="557">
        <v>7820</v>
      </c>
      <c r="E322" s="558">
        <f>+D322*A322</f>
        <v>0</v>
      </c>
      <c r="F322" s="475"/>
      <c r="G322" s="476"/>
      <c r="H322" s="477"/>
    </row>
    <row r="323" spans="1:8">
      <c r="A323" s="539">
        <v>0</v>
      </c>
      <c r="B323" s="242" t="s">
        <v>833</v>
      </c>
      <c r="C323" s="635" t="s">
        <v>1288</v>
      </c>
      <c r="D323" s="557">
        <v>10660</v>
      </c>
      <c r="E323" s="558">
        <f>+D323*A323</f>
        <v>0</v>
      </c>
      <c r="F323" s="475"/>
      <c r="G323" s="476"/>
      <c r="H323" s="477"/>
    </row>
    <row r="324" spans="1:8">
      <c r="A324" s="544"/>
      <c r="C324" s="320"/>
    </row>
    <row r="325" spans="1:8" ht="15.6">
      <c r="A325" s="544"/>
      <c r="B325" s="320"/>
      <c r="C325" s="320"/>
      <c r="D325" s="636" t="s">
        <v>1289</v>
      </c>
      <c r="E325" s="543">
        <f>SUM(E7:E323)</f>
        <v>0</v>
      </c>
    </row>
    <row r="326" spans="1:8" ht="15.6">
      <c r="A326" s="637">
        <v>1</v>
      </c>
      <c r="B326" s="320"/>
      <c r="C326" s="318" t="s">
        <v>160</v>
      </c>
    </row>
    <row r="327" spans="1:8">
      <c r="A327" s="617">
        <v>0</v>
      </c>
      <c r="B327" s="596" t="s">
        <v>1290</v>
      </c>
      <c r="C327" s="638" t="s">
        <v>158</v>
      </c>
      <c r="D327" s="639"/>
      <c r="E327" s="640">
        <f>-D327</f>
        <v>0</v>
      </c>
    </row>
    <row r="328" spans="1:8">
      <c r="A328" s="617">
        <v>0</v>
      </c>
      <c r="B328" s="596" t="s">
        <v>1291</v>
      </c>
      <c r="C328" s="638" t="s">
        <v>156</v>
      </c>
      <c r="D328" s="639"/>
      <c r="E328" s="640">
        <f>-D328</f>
        <v>0</v>
      </c>
    </row>
    <row r="329" spans="1:8">
      <c r="A329" s="641"/>
      <c r="B329" s="320"/>
      <c r="C329" s="642"/>
      <c r="D329" s="643"/>
      <c r="E329" s="644"/>
    </row>
    <row r="330" spans="1:8">
      <c r="A330" s="544"/>
    </row>
    <row r="331" spans="1:8" ht="15.6">
      <c r="A331" s="544"/>
      <c r="C331" s="536" t="s">
        <v>155</v>
      </c>
    </row>
    <row r="332" spans="1:8">
      <c r="A332" s="539"/>
      <c r="B332" s="539"/>
      <c r="C332" s="540"/>
      <c r="D332" s="645"/>
      <c r="E332" s="646"/>
    </row>
    <row r="333" spans="1:8">
      <c r="A333" s="539"/>
      <c r="B333" s="539"/>
      <c r="C333" s="540"/>
      <c r="D333" s="645"/>
      <c r="E333" s="646"/>
    </row>
    <row r="334" spans="1:8">
      <c r="A334" s="539"/>
      <c r="B334" s="539"/>
      <c r="C334" s="540"/>
      <c r="D334" s="645"/>
      <c r="E334" s="646"/>
    </row>
    <row r="335" spans="1:8">
      <c r="A335" s="539"/>
      <c r="B335" s="539"/>
      <c r="C335" s="540"/>
      <c r="D335" s="645"/>
      <c r="E335" s="646"/>
    </row>
    <row r="336" spans="1:8">
      <c r="A336" s="539"/>
      <c r="B336" s="539"/>
      <c r="C336" s="540"/>
      <c r="D336" s="645"/>
      <c r="E336" s="646"/>
    </row>
    <row r="337" spans="1:5">
      <c r="A337" s="539"/>
      <c r="B337" s="539"/>
      <c r="C337" s="540"/>
      <c r="D337" s="645"/>
      <c r="E337" s="646"/>
    </row>
    <row r="339" spans="1:5" ht="15.6">
      <c r="A339" s="553">
        <v>1</v>
      </c>
      <c r="D339" s="636" t="s">
        <v>154</v>
      </c>
      <c r="E339" s="543">
        <f>SUM(E325:E336)</f>
        <v>0</v>
      </c>
    </row>
  </sheetData>
  <mergeCells count="1">
    <mergeCell ref="B83:C83"/>
  </mergeCells>
  <pageMargins left="0.7" right="0.7" top="0.75" bottom="0.75" header="0.3" footer="0.3"/>
  <pageSetup scale="5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D280-4117-410F-8DA0-FDD429F5C84C}">
  <sheetPr codeName="Sheet12"/>
  <dimension ref="A1:H228"/>
  <sheetViews>
    <sheetView workbookViewId="0">
      <pane ySplit="6" topLeftCell="A208" activePane="bottomLeft" state="frozen"/>
      <selection pane="bottomLeft" activeCell="G233" sqref="G233"/>
    </sheetView>
  </sheetViews>
  <sheetFormatPr defaultColWidth="9.109375" defaultRowHeight="15"/>
  <cols>
    <col min="1" max="1" width="13.6640625" style="320" customWidth="1"/>
    <col min="2" max="2" width="19.6640625" style="312" customWidth="1"/>
    <col min="3" max="3" width="85" style="312" customWidth="1"/>
    <col min="4" max="4" width="26.109375" style="312" customWidth="1"/>
    <col min="5" max="5" width="22.5546875" style="303" customWidth="1"/>
    <col min="6" max="6" width="10.88671875" style="312" bestFit="1" customWidth="1"/>
    <col min="7" max="7" width="15.5546875" style="312" bestFit="1" customWidth="1"/>
    <col min="8" max="16384" width="9.109375" style="312"/>
  </cols>
  <sheetData>
    <row r="1" spans="1:8" ht="15.6">
      <c r="C1" s="1395"/>
      <c r="D1" s="546" t="s">
        <v>1292</v>
      </c>
    </row>
    <row r="2" spans="1:8" ht="15.6">
      <c r="C2" s="1395"/>
      <c r="D2" s="547" t="s">
        <v>2662</v>
      </c>
      <c r="E2" s="468"/>
    </row>
    <row r="3" spans="1:8" ht="15.6">
      <c r="C3" s="1395"/>
      <c r="D3" s="546" t="s">
        <v>416</v>
      </c>
    </row>
    <row r="4" spans="1:8" ht="15.6">
      <c r="C4" s="1395"/>
      <c r="D4" s="546" t="s">
        <v>415</v>
      </c>
    </row>
    <row r="5" spans="1:8" ht="16.2" thickBot="1">
      <c r="C5" s="1396"/>
      <c r="D5" s="548" t="s">
        <v>1047</v>
      </c>
    </row>
    <row r="6" spans="1:8" s="552" customFormat="1" ht="20.100000000000001" customHeight="1" thickBot="1">
      <c r="A6" s="549" t="s">
        <v>413</v>
      </c>
      <c r="B6" s="550" t="s">
        <v>412</v>
      </c>
      <c r="C6" s="550" t="s">
        <v>411</v>
      </c>
      <c r="D6" s="550" t="s">
        <v>2654</v>
      </c>
      <c r="E6" s="551" t="s">
        <v>2655</v>
      </c>
      <c r="F6" s="312"/>
      <c r="G6" s="312"/>
      <c r="H6" s="312"/>
    </row>
    <row r="7" spans="1:8">
      <c r="A7" s="553"/>
      <c r="B7" s="553"/>
      <c r="C7" s="553"/>
      <c r="D7" s="553"/>
      <c r="E7" s="553"/>
    </row>
    <row r="8" spans="1:8" s="478" customFormat="1" ht="15" customHeight="1">
      <c r="A8" s="559"/>
      <c r="B8" s="560"/>
      <c r="C8" s="564"/>
      <c r="D8" s="562"/>
      <c r="E8" s="563"/>
    </row>
    <row r="9" spans="1:8" s="478" customFormat="1" ht="15.6">
      <c r="A9" s="554">
        <v>0</v>
      </c>
      <c r="B9" s="647">
        <v>1133637</v>
      </c>
      <c r="C9" s="648" t="s">
        <v>1055</v>
      </c>
      <c r="D9" s="557">
        <v>208171</v>
      </c>
      <c r="E9" s="649">
        <f>+D9*A9</f>
        <v>0</v>
      </c>
      <c r="F9" s="475"/>
      <c r="G9" s="476"/>
      <c r="H9" s="477"/>
    </row>
    <row r="10" spans="1:8" s="478" customFormat="1" ht="15.6">
      <c r="A10" s="554">
        <v>0</v>
      </c>
      <c r="B10" s="647">
        <v>1133638</v>
      </c>
      <c r="C10" s="648" t="s">
        <v>1056</v>
      </c>
      <c r="D10" s="557">
        <v>187704</v>
      </c>
      <c r="E10" s="649">
        <f>+D10*A10</f>
        <v>0</v>
      </c>
      <c r="F10" s="475"/>
      <c r="G10" s="476"/>
      <c r="H10" s="477"/>
    </row>
    <row r="11" spans="1:8" s="478" customFormat="1" ht="52.8">
      <c r="A11" s="559" t="s">
        <v>688</v>
      </c>
      <c r="B11" s="650"/>
      <c r="C11" s="651" t="s">
        <v>1293</v>
      </c>
      <c r="D11" s="652"/>
      <c r="E11" s="653"/>
      <c r="F11" s="475"/>
      <c r="G11" s="476"/>
      <c r="H11" s="477"/>
    </row>
    <row r="12" spans="1:8" s="478" customFormat="1" ht="15" customHeight="1">
      <c r="A12" s="559"/>
      <c r="B12" s="650"/>
      <c r="C12" s="654"/>
      <c r="D12" s="652"/>
      <c r="E12" s="653"/>
      <c r="F12" s="475"/>
      <c r="G12" s="476"/>
      <c r="H12" s="477"/>
    </row>
    <row r="13" spans="1:8" s="478" customFormat="1">
      <c r="A13" s="203"/>
      <c r="B13" s="655"/>
      <c r="C13" s="656"/>
      <c r="D13" s="657"/>
      <c r="E13" s="658"/>
      <c r="F13" s="475"/>
      <c r="G13" s="476"/>
      <c r="H13" s="477"/>
    </row>
    <row r="14" spans="1:8" s="582" customFormat="1" ht="15.6">
      <c r="A14" s="575"/>
      <c r="B14" s="659"/>
      <c r="C14" s="660" t="s">
        <v>492</v>
      </c>
      <c r="D14" s="661"/>
      <c r="E14" s="662"/>
      <c r="F14" s="475"/>
      <c r="G14" s="476"/>
      <c r="H14" s="477"/>
    </row>
    <row r="15" spans="1:8" s="478" customFormat="1">
      <c r="A15" s="583">
        <v>0</v>
      </c>
      <c r="B15" s="663">
        <v>1133026</v>
      </c>
      <c r="C15" s="664" t="s">
        <v>1294</v>
      </c>
      <c r="D15" s="665" t="s">
        <v>204</v>
      </c>
      <c r="E15" s="649">
        <v>0</v>
      </c>
      <c r="F15" s="475"/>
      <c r="G15" s="476"/>
      <c r="H15" s="477"/>
    </row>
    <row r="16" spans="1:8">
      <c r="B16" s="463"/>
      <c r="C16" s="463"/>
      <c r="D16" s="463"/>
      <c r="E16" s="466"/>
      <c r="F16" s="475"/>
      <c r="G16" s="476"/>
      <c r="H16" s="477"/>
    </row>
    <row r="17" spans="1:8">
      <c r="B17" s="463"/>
      <c r="C17" s="666"/>
      <c r="D17" s="667"/>
      <c r="E17" s="466"/>
      <c r="F17" s="475"/>
      <c r="G17" s="476"/>
      <c r="H17" s="477"/>
    </row>
    <row r="18" spans="1:8">
      <c r="B18" s="463"/>
      <c r="C18" s="668" t="s">
        <v>1075</v>
      </c>
      <c r="D18" s="667"/>
      <c r="E18" s="466"/>
      <c r="F18" s="475"/>
      <c r="G18" s="476"/>
      <c r="H18" s="477"/>
    </row>
    <row r="19" spans="1:8">
      <c r="B19" s="463"/>
      <c r="C19" s="669"/>
      <c r="D19" s="667"/>
      <c r="E19" s="466"/>
      <c r="F19" s="475"/>
      <c r="G19" s="476"/>
      <c r="H19" s="477"/>
    </row>
    <row r="20" spans="1:8" ht="15.6">
      <c r="B20" s="525"/>
      <c r="C20" s="490" t="s">
        <v>1076</v>
      </c>
      <c r="D20" s="667"/>
      <c r="E20" s="466"/>
      <c r="F20" s="475"/>
      <c r="G20" s="476"/>
      <c r="H20" s="477"/>
    </row>
    <row r="21" spans="1:8">
      <c r="A21" s="595">
        <f>A15</f>
        <v>0</v>
      </c>
      <c r="B21" s="113">
        <v>1132173</v>
      </c>
      <c r="C21" s="670" t="s">
        <v>1077</v>
      </c>
      <c r="D21" s="557">
        <v>3692</v>
      </c>
      <c r="E21" s="649">
        <f>+D21*A21</f>
        <v>0</v>
      </c>
      <c r="F21" s="475"/>
      <c r="G21" s="476"/>
      <c r="H21" s="477"/>
    </row>
    <row r="22" spans="1:8">
      <c r="A22" s="595">
        <v>0</v>
      </c>
      <c r="B22" s="80" t="s">
        <v>206</v>
      </c>
      <c r="C22" s="670" t="s">
        <v>1078</v>
      </c>
      <c r="D22" s="665" t="s">
        <v>204</v>
      </c>
      <c r="E22" s="671">
        <v>0</v>
      </c>
      <c r="F22" s="475"/>
      <c r="G22" s="476"/>
      <c r="H22" s="477"/>
    </row>
    <row r="23" spans="1:8">
      <c r="B23" s="463"/>
      <c r="C23" s="463"/>
      <c r="D23" s="463"/>
      <c r="E23" s="466"/>
      <c r="F23" s="475"/>
      <c r="G23" s="476"/>
      <c r="H23" s="477"/>
    </row>
    <row r="24" spans="1:8">
      <c r="A24" s="539">
        <v>0</v>
      </c>
      <c r="B24" s="670">
        <v>4820001</v>
      </c>
      <c r="C24" s="670" t="s">
        <v>957</v>
      </c>
      <c r="D24" s="672" t="s">
        <v>956</v>
      </c>
      <c r="E24" s="671">
        <v>0</v>
      </c>
      <c r="F24" s="475"/>
      <c r="G24" s="476"/>
      <c r="H24" s="477"/>
    </row>
    <row r="25" spans="1:8">
      <c r="A25" s="539">
        <v>0</v>
      </c>
      <c r="B25" s="670">
        <v>4810001</v>
      </c>
      <c r="C25" s="670" t="s">
        <v>591</v>
      </c>
      <c r="D25" s="672" t="s">
        <v>956</v>
      </c>
      <c r="E25" s="671">
        <v>0</v>
      </c>
      <c r="F25" s="475"/>
      <c r="G25" s="476"/>
      <c r="H25" s="477"/>
    </row>
    <row r="26" spans="1:8">
      <c r="A26" s="539">
        <v>0</v>
      </c>
      <c r="B26" s="113" t="s">
        <v>206</v>
      </c>
      <c r="C26" s="670" t="s">
        <v>1084</v>
      </c>
      <c r="D26" s="665" t="s">
        <v>204</v>
      </c>
      <c r="E26" s="671">
        <v>0</v>
      </c>
      <c r="F26" s="475"/>
      <c r="G26" s="476"/>
      <c r="H26" s="477"/>
    </row>
    <row r="27" spans="1:8">
      <c r="B27" s="463"/>
      <c r="C27" s="463"/>
      <c r="D27" s="463"/>
      <c r="E27" s="466"/>
      <c r="F27" s="475"/>
      <c r="G27" s="476"/>
      <c r="H27" s="477"/>
    </row>
    <row r="28" spans="1:8" ht="14.25" customHeight="1">
      <c r="A28" s="320">
        <v>1</v>
      </c>
      <c r="B28" s="442" t="s">
        <v>1085</v>
      </c>
      <c r="C28" s="463"/>
      <c r="D28" s="463"/>
      <c r="E28" s="466"/>
      <c r="F28" s="475"/>
      <c r="G28" s="476"/>
      <c r="H28" s="477"/>
    </row>
    <row r="29" spans="1:8">
      <c r="A29" s="320">
        <v>1</v>
      </c>
      <c r="B29" s="442" t="s">
        <v>404</v>
      </c>
      <c r="C29" s="463"/>
      <c r="D29" s="463"/>
      <c r="E29" s="466"/>
      <c r="F29" s="475"/>
      <c r="G29" s="476"/>
      <c r="H29" s="477"/>
    </row>
    <row r="30" spans="1:8">
      <c r="B30" s="463"/>
      <c r="C30" s="463"/>
      <c r="D30" s="463"/>
      <c r="E30" s="466"/>
      <c r="F30" s="475"/>
      <c r="G30" s="476"/>
      <c r="H30" s="477"/>
    </row>
    <row r="31" spans="1:8" ht="15.6">
      <c r="B31" s="463"/>
      <c r="C31" s="490" t="s">
        <v>403</v>
      </c>
      <c r="D31" s="463"/>
      <c r="E31" s="466"/>
      <c r="F31" s="475"/>
      <c r="G31" s="476"/>
      <c r="H31" s="477"/>
    </row>
    <row r="32" spans="1:8">
      <c r="B32" s="463"/>
      <c r="C32" s="463"/>
      <c r="D32" s="463"/>
      <c r="E32" s="466"/>
      <c r="F32" s="475"/>
      <c r="G32" s="476"/>
      <c r="H32" s="477"/>
    </row>
    <row r="33" spans="1:8">
      <c r="A33" s="553">
        <v>1</v>
      </c>
      <c r="B33" s="442" t="s">
        <v>1099</v>
      </c>
      <c r="C33" s="442"/>
      <c r="D33" s="442" t="s">
        <v>383</v>
      </c>
      <c r="E33" s="492"/>
      <c r="F33" s="475"/>
      <c r="G33" s="476"/>
      <c r="H33" s="477"/>
    </row>
    <row r="34" spans="1:8">
      <c r="A34" s="553">
        <v>1</v>
      </c>
      <c r="B34" s="442" t="s">
        <v>1101</v>
      </c>
      <c r="C34" s="442"/>
      <c r="D34" s="442" t="s">
        <v>1096</v>
      </c>
      <c r="E34" s="492"/>
      <c r="F34" s="475"/>
      <c r="G34" s="476"/>
      <c r="H34" s="477"/>
    </row>
    <row r="35" spans="1:8">
      <c r="A35" s="553">
        <v>1</v>
      </c>
      <c r="B35" s="442" t="s">
        <v>1103</v>
      </c>
      <c r="C35" s="442"/>
      <c r="D35" s="442" t="s">
        <v>1098</v>
      </c>
      <c r="E35" s="492"/>
      <c r="F35" s="475"/>
      <c r="G35" s="476"/>
      <c r="H35" s="477"/>
    </row>
    <row r="36" spans="1:8">
      <c r="A36" s="553">
        <v>1</v>
      </c>
      <c r="B36" s="442" t="s">
        <v>1105</v>
      </c>
      <c r="C36" s="442"/>
      <c r="D36" s="442" t="s">
        <v>1100</v>
      </c>
      <c r="E36" s="492"/>
      <c r="F36" s="475"/>
      <c r="G36" s="476"/>
      <c r="H36" s="477"/>
    </row>
    <row r="37" spans="1:8" ht="15" customHeight="1">
      <c r="A37" s="553">
        <v>1</v>
      </c>
      <c r="B37" s="444" t="s">
        <v>1107</v>
      </c>
      <c r="C37" s="444"/>
      <c r="D37" s="442" t="s">
        <v>1102</v>
      </c>
      <c r="E37" s="492"/>
      <c r="F37" s="475"/>
      <c r="G37" s="476"/>
      <c r="H37" s="477"/>
    </row>
    <row r="38" spans="1:8">
      <c r="A38" s="553">
        <v>1</v>
      </c>
      <c r="B38" s="442" t="s">
        <v>360</v>
      </c>
      <c r="C38" s="442"/>
      <c r="D38" s="442" t="s">
        <v>1104</v>
      </c>
      <c r="E38" s="492"/>
      <c r="F38" s="475"/>
      <c r="G38" s="476"/>
      <c r="H38" s="477"/>
    </row>
    <row r="39" spans="1:8" ht="15" customHeight="1">
      <c r="A39" s="553">
        <v>1</v>
      </c>
      <c r="B39" s="442" t="s">
        <v>1110</v>
      </c>
      <c r="C39" s="442"/>
      <c r="D39" s="442" t="s">
        <v>1106</v>
      </c>
      <c r="E39" s="492"/>
      <c r="F39" s="475"/>
      <c r="G39" s="476"/>
      <c r="H39" s="477"/>
    </row>
    <row r="40" spans="1:8">
      <c r="A40" s="553">
        <v>1</v>
      </c>
      <c r="B40" s="442" t="s">
        <v>1112</v>
      </c>
      <c r="C40" s="442"/>
      <c r="D40" s="442" t="s">
        <v>1108</v>
      </c>
      <c r="E40" s="492"/>
      <c r="F40" s="475"/>
      <c r="G40" s="476"/>
      <c r="H40" s="477"/>
    </row>
    <row r="41" spans="1:8">
      <c r="A41" s="553">
        <v>1</v>
      </c>
      <c r="B41" s="492" t="s">
        <v>1114</v>
      </c>
      <c r="C41" s="442"/>
      <c r="D41" s="442" t="s">
        <v>1109</v>
      </c>
      <c r="E41" s="492"/>
      <c r="F41" s="475"/>
      <c r="G41" s="476"/>
      <c r="H41" s="477"/>
    </row>
    <row r="42" spans="1:8">
      <c r="A42" s="553">
        <v>1</v>
      </c>
      <c r="B42" s="442" t="s">
        <v>1116</v>
      </c>
      <c r="C42" s="442"/>
      <c r="D42" s="442" t="s">
        <v>1111</v>
      </c>
      <c r="E42" s="492"/>
      <c r="F42" s="475"/>
      <c r="G42" s="476"/>
      <c r="H42" s="477"/>
    </row>
    <row r="43" spans="1:8" ht="15" customHeight="1">
      <c r="A43" s="553">
        <v>1</v>
      </c>
      <c r="B43" s="492" t="s">
        <v>1118</v>
      </c>
      <c r="C43" s="442"/>
      <c r="D43" s="442" t="s">
        <v>1113</v>
      </c>
      <c r="E43" s="492"/>
      <c r="F43" s="475"/>
      <c r="G43" s="476"/>
      <c r="H43" s="477"/>
    </row>
    <row r="44" spans="1:8">
      <c r="A44" s="553">
        <v>1</v>
      </c>
      <c r="B44" s="442" t="s">
        <v>1120</v>
      </c>
      <c r="C44" s="442"/>
      <c r="D44" s="442" t="s">
        <v>1115</v>
      </c>
      <c r="E44" s="492"/>
      <c r="F44" s="475"/>
      <c r="G44" s="476"/>
      <c r="H44" s="477"/>
    </row>
    <row r="45" spans="1:8">
      <c r="A45" s="553"/>
      <c r="B45" s="442" t="s">
        <v>1089</v>
      </c>
      <c r="C45" s="442"/>
      <c r="D45" s="442" t="s">
        <v>1117</v>
      </c>
      <c r="E45" s="492"/>
      <c r="F45" s="475"/>
      <c r="G45" s="476"/>
      <c r="H45" s="477"/>
    </row>
    <row r="46" spans="1:8">
      <c r="A46" s="553"/>
      <c r="B46" s="442" t="s">
        <v>1091</v>
      </c>
      <c r="C46" s="442"/>
      <c r="D46" s="442" t="s">
        <v>1119</v>
      </c>
      <c r="E46" s="492"/>
      <c r="F46" s="475"/>
      <c r="G46" s="476"/>
      <c r="H46" s="477"/>
    </row>
    <row r="47" spans="1:8">
      <c r="A47" s="553"/>
      <c r="B47" s="442" t="s">
        <v>1093</v>
      </c>
      <c r="C47" s="442"/>
      <c r="D47" s="442" t="s">
        <v>1121</v>
      </c>
      <c r="E47" s="492"/>
      <c r="F47" s="475"/>
      <c r="G47" s="476"/>
      <c r="H47" s="477"/>
    </row>
    <row r="48" spans="1:8">
      <c r="A48" s="553"/>
      <c r="B48" s="442" t="s">
        <v>1123</v>
      </c>
      <c r="C48" s="442"/>
      <c r="D48" s="442"/>
      <c r="E48" s="492"/>
      <c r="F48" s="475"/>
      <c r="G48" s="476"/>
      <c r="H48" s="477"/>
    </row>
    <row r="49" spans="1:8">
      <c r="A49" s="553"/>
      <c r="B49" s="442" t="s">
        <v>1295</v>
      </c>
      <c r="C49" s="442"/>
      <c r="D49" s="442"/>
      <c r="E49" s="492"/>
      <c r="F49" s="475"/>
      <c r="G49" s="476"/>
      <c r="H49" s="477"/>
    </row>
    <row r="50" spans="1:8">
      <c r="A50" s="553"/>
      <c r="B50" s="442"/>
      <c r="C50" s="442"/>
      <c r="D50" s="442"/>
      <c r="E50" s="492"/>
      <c r="F50" s="475"/>
      <c r="G50" s="476"/>
      <c r="H50" s="477"/>
    </row>
    <row r="51" spans="1:8" ht="15.6">
      <c r="B51" s="525"/>
      <c r="C51" s="490" t="s">
        <v>1125</v>
      </c>
      <c r="D51" s="667"/>
      <c r="E51" s="466"/>
      <c r="F51" s="475"/>
      <c r="G51" s="476"/>
      <c r="H51" s="477"/>
    </row>
    <row r="52" spans="1:8">
      <c r="A52" s="539">
        <v>0</v>
      </c>
      <c r="B52" s="670">
        <v>1048703</v>
      </c>
      <c r="C52" s="673" t="s">
        <v>1126</v>
      </c>
      <c r="D52" s="557">
        <v>588</v>
      </c>
      <c r="E52" s="671">
        <f>+D52*A52</f>
        <v>0</v>
      </c>
      <c r="F52" s="475"/>
      <c r="G52" s="476"/>
      <c r="H52" s="477"/>
    </row>
    <row r="53" spans="1:8">
      <c r="A53" s="539">
        <v>0</v>
      </c>
      <c r="B53" s="670">
        <v>1122644</v>
      </c>
      <c r="C53" s="673" t="s">
        <v>1127</v>
      </c>
      <c r="D53" s="557">
        <v>397</v>
      </c>
      <c r="E53" s="671">
        <f>+D53*A53</f>
        <v>0</v>
      </c>
      <c r="F53" s="475"/>
      <c r="G53" s="476"/>
      <c r="H53" s="477"/>
    </row>
    <row r="54" spans="1:8">
      <c r="A54" s="544"/>
      <c r="B54" s="525"/>
      <c r="C54" s="525"/>
      <c r="D54" s="463"/>
      <c r="E54" s="674"/>
      <c r="F54" s="475"/>
      <c r="G54" s="476"/>
      <c r="H54" s="477"/>
    </row>
    <row r="55" spans="1:8" ht="15.6">
      <c r="A55" s="544"/>
      <c r="B55" s="525"/>
      <c r="C55" s="490" t="s">
        <v>1128</v>
      </c>
      <c r="D55" s="463"/>
      <c r="E55" s="466"/>
      <c r="F55" s="475"/>
      <c r="G55" s="476"/>
      <c r="H55" s="477"/>
    </row>
    <row r="56" spans="1:8">
      <c r="A56" s="539">
        <v>0</v>
      </c>
      <c r="B56" s="670">
        <v>1133450</v>
      </c>
      <c r="C56" s="673" t="s">
        <v>1129</v>
      </c>
      <c r="D56" s="557">
        <v>7541</v>
      </c>
      <c r="E56" s="671">
        <f>+D56*A56</f>
        <v>0</v>
      </c>
      <c r="F56" s="475"/>
      <c r="G56" s="476"/>
      <c r="H56" s="477"/>
    </row>
    <row r="57" spans="1:8">
      <c r="A57" s="544"/>
      <c r="B57" s="525"/>
      <c r="C57" s="525"/>
      <c r="D57" s="463"/>
      <c r="E57" s="466"/>
      <c r="F57" s="475"/>
      <c r="G57" s="476"/>
      <c r="H57" s="477"/>
    </row>
    <row r="58" spans="1:8">
      <c r="A58" s="544"/>
      <c r="B58" s="525"/>
      <c r="C58" s="525"/>
      <c r="D58" s="463"/>
      <c r="E58" s="466"/>
      <c r="F58" s="475"/>
      <c r="G58" s="476"/>
      <c r="H58" s="477"/>
    </row>
    <row r="59" spans="1:8" ht="15.6">
      <c r="A59" s="544"/>
      <c r="B59" s="525"/>
      <c r="C59" s="490" t="s">
        <v>1137</v>
      </c>
      <c r="D59" s="463"/>
      <c r="E59" s="466"/>
      <c r="F59" s="475"/>
      <c r="G59" s="476"/>
      <c r="H59" s="477"/>
    </row>
    <row r="60" spans="1:8">
      <c r="A60" s="539">
        <f>A25</f>
        <v>0</v>
      </c>
      <c r="B60" s="670">
        <v>1132272</v>
      </c>
      <c r="C60" s="673" t="s">
        <v>1138</v>
      </c>
      <c r="D60" s="557">
        <v>0</v>
      </c>
      <c r="E60" s="671">
        <f>+D60*A60</f>
        <v>0</v>
      </c>
      <c r="F60" s="475"/>
      <c r="G60" s="476"/>
      <c r="H60" s="477"/>
    </row>
    <row r="61" spans="1:8">
      <c r="A61" s="539">
        <v>0</v>
      </c>
      <c r="B61" s="670">
        <v>1133711</v>
      </c>
      <c r="C61" s="673" t="s">
        <v>1139</v>
      </c>
      <c r="D61" s="557">
        <v>0</v>
      </c>
      <c r="E61" s="671">
        <f>+D61*A61</f>
        <v>0</v>
      </c>
      <c r="F61" s="475"/>
      <c r="G61" s="476"/>
      <c r="H61" s="477"/>
    </row>
    <row r="62" spans="1:8">
      <c r="A62" s="539">
        <v>0</v>
      </c>
      <c r="B62" s="115">
        <v>1122929</v>
      </c>
      <c r="C62" s="113" t="s">
        <v>272</v>
      </c>
      <c r="D62" s="557">
        <v>0</v>
      </c>
      <c r="E62" s="671">
        <f>+D62*A62</f>
        <v>0</v>
      </c>
      <c r="F62" s="475"/>
      <c r="G62" s="476"/>
      <c r="H62" s="477"/>
    </row>
    <row r="63" spans="1:8">
      <c r="A63" s="544"/>
      <c r="B63" s="525"/>
      <c r="C63" s="525"/>
      <c r="D63" s="463"/>
      <c r="E63" s="466"/>
      <c r="F63" s="475"/>
      <c r="G63" s="476"/>
      <c r="H63" s="477"/>
    </row>
    <row r="64" spans="1:8" ht="15.6">
      <c r="A64" s="544"/>
      <c r="B64" s="525"/>
      <c r="C64" s="490" t="s">
        <v>1140</v>
      </c>
      <c r="D64" s="463"/>
      <c r="E64" s="466"/>
      <c r="F64" s="475"/>
      <c r="G64" s="476"/>
      <c r="H64" s="477"/>
    </row>
    <row r="65" spans="1:8">
      <c r="A65" s="539">
        <v>0</v>
      </c>
      <c r="B65" s="675">
        <v>701685</v>
      </c>
      <c r="C65" s="673" t="s">
        <v>1296</v>
      </c>
      <c r="D65" s="557">
        <v>113</v>
      </c>
      <c r="E65" s="671">
        <f>+D65*A65</f>
        <v>0</v>
      </c>
      <c r="F65" s="475"/>
      <c r="G65" s="476"/>
      <c r="H65" s="477"/>
    </row>
    <row r="66" spans="1:8">
      <c r="A66" s="539">
        <v>0</v>
      </c>
      <c r="B66" s="675">
        <v>702264</v>
      </c>
      <c r="C66" s="673" t="s">
        <v>1297</v>
      </c>
      <c r="D66" s="557">
        <v>113</v>
      </c>
      <c r="E66" s="671">
        <f>+D66*A66</f>
        <v>0</v>
      </c>
      <c r="F66" s="475"/>
      <c r="G66" s="476"/>
      <c r="H66" s="477"/>
    </row>
    <row r="67" spans="1:8">
      <c r="A67" s="539">
        <v>0</v>
      </c>
      <c r="B67" s="675">
        <v>702474</v>
      </c>
      <c r="C67" s="673" t="s">
        <v>1298</v>
      </c>
      <c r="D67" s="557">
        <v>119</v>
      </c>
      <c r="E67" s="671">
        <f>+D67*A67</f>
        <v>0</v>
      </c>
      <c r="F67" s="475"/>
      <c r="G67" s="476"/>
      <c r="H67" s="477"/>
    </row>
    <row r="68" spans="1:8">
      <c r="A68" s="544"/>
      <c r="B68" s="525"/>
      <c r="C68" s="525"/>
      <c r="D68" s="463"/>
      <c r="E68" s="466"/>
      <c r="F68" s="475"/>
      <c r="G68" s="476"/>
      <c r="H68" s="477"/>
    </row>
    <row r="69" spans="1:8">
      <c r="A69" s="544"/>
      <c r="B69" s="525"/>
      <c r="C69" s="525"/>
      <c r="D69" s="463"/>
      <c r="E69" s="466"/>
      <c r="F69" s="475"/>
      <c r="G69" s="476"/>
      <c r="H69" s="477"/>
    </row>
    <row r="70" spans="1:8" ht="15.6">
      <c r="A70" s="544"/>
      <c r="B70" s="525"/>
      <c r="C70" s="490" t="s">
        <v>897</v>
      </c>
      <c r="D70" s="463"/>
      <c r="E70" s="466"/>
      <c r="F70" s="475"/>
      <c r="G70" s="476"/>
      <c r="H70" s="477"/>
    </row>
    <row r="71" spans="1:8">
      <c r="A71" s="539">
        <v>0</v>
      </c>
      <c r="B71" s="670">
        <v>1048643</v>
      </c>
      <c r="C71" s="673" t="s">
        <v>571</v>
      </c>
      <c r="D71" s="557">
        <v>211</v>
      </c>
      <c r="E71" s="671">
        <f>+D71*A71</f>
        <v>0</v>
      </c>
      <c r="F71" s="475"/>
      <c r="G71" s="476"/>
      <c r="H71" s="477"/>
    </row>
    <row r="72" spans="1:8">
      <c r="A72" s="539">
        <v>0</v>
      </c>
      <c r="B72" s="670">
        <v>1121725</v>
      </c>
      <c r="C72" s="673" t="s">
        <v>1152</v>
      </c>
      <c r="D72" s="557">
        <v>3464</v>
      </c>
      <c r="E72" s="671">
        <f>+D72*A72</f>
        <v>0</v>
      </c>
      <c r="F72" s="475"/>
      <c r="G72" s="476"/>
      <c r="H72" s="477"/>
    </row>
    <row r="73" spans="1:8">
      <c r="A73" s="539">
        <v>0</v>
      </c>
      <c r="B73" s="596">
        <v>1122071</v>
      </c>
      <c r="C73" s="676" t="s">
        <v>237</v>
      </c>
      <c r="D73" s="557">
        <v>0</v>
      </c>
      <c r="E73" s="671">
        <f>+D73*A73</f>
        <v>0</v>
      </c>
      <c r="F73" s="475"/>
      <c r="G73" s="476"/>
      <c r="H73" s="477"/>
    </row>
    <row r="74" spans="1:8">
      <c r="A74" s="539">
        <v>0</v>
      </c>
      <c r="B74" s="596" t="s">
        <v>206</v>
      </c>
      <c r="C74" s="670" t="s">
        <v>1153</v>
      </c>
      <c r="D74" s="665" t="s">
        <v>2656</v>
      </c>
      <c r="E74" s="671">
        <v>0</v>
      </c>
      <c r="F74" s="475"/>
      <c r="G74" s="476"/>
      <c r="H74" s="477"/>
    </row>
    <row r="75" spans="1:8">
      <c r="A75" s="539">
        <v>0</v>
      </c>
      <c r="B75" s="596">
        <v>1095548</v>
      </c>
      <c r="C75" s="670" t="s">
        <v>1154</v>
      </c>
      <c r="D75" s="557">
        <v>789</v>
      </c>
      <c r="E75" s="671">
        <f>+D75*A75</f>
        <v>0</v>
      </c>
      <c r="F75" s="475"/>
      <c r="G75" s="476"/>
      <c r="H75" s="477"/>
    </row>
    <row r="76" spans="1:8">
      <c r="A76" s="597">
        <v>0</v>
      </c>
      <c r="B76" s="596" t="s">
        <v>206</v>
      </c>
      <c r="C76" s="673" t="s">
        <v>1155</v>
      </c>
      <c r="D76" s="665" t="s">
        <v>2656</v>
      </c>
      <c r="E76" s="671">
        <v>0</v>
      </c>
      <c r="F76" s="475"/>
      <c r="G76" s="476"/>
      <c r="H76" s="477"/>
    </row>
    <row r="77" spans="1:8">
      <c r="B77" s="463"/>
      <c r="C77" s="463"/>
      <c r="D77" s="463"/>
      <c r="E77" s="466"/>
      <c r="F77" s="475"/>
      <c r="G77" s="476"/>
      <c r="H77" s="477"/>
    </row>
    <row r="78" spans="1:8" ht="15.6">
      <c r="A78" s="544"/>
      <c r="B78" s="525"/>
      <c r="C78" s="490" t="s">
        <v>1156</v>
      </c>
      <c r="D78" s="463"/>
      <c r="E78" s="466"/>
      <c r="F78" s="475"/>
      <c r="G78" s="476"/>
      <c r="H78" s="477"/>
    </row>
    <row r="79" spans="1:8">
      <c r="A79" s="604">
        <v>0</v>
      </c>
      <c r="B79" s="677">
        <v>1133716</v>
      </c>
      <c r="C79" s="678" t="s">
        <v>1157</v>
      </c>
      <c r="D79" s="557">
        <v>1629</v>
      </c>
      <c r="E79" s="671">
        <f t="shared" ref="E79:E84" si="0">+D79*A79</f>
        <v>0</v>
      </c>
      <c r="F79" s="475"/>
      <c r="G79" s="476"/>
      <c r="H79" s="477"/>
    </row>
    <row r="80" spans="1:8" ht="30.6">
      <c r="A80" s="604">
        <v>0</v>
      </c>
      <c r="B80" s="677">
        <v>1133717</v>
      </c>
      <c r="C80" s="679" t="s">
        <v>1158</v>
      </c>
      <c r="D80" s="557">
        <v>861</v>
      </c>
      <c r="E80" s="671">
        <f t="shared" si="0"/>
        <v>0</v>
      </c>
      <c r="F80" s="475"/>
      <c r="G80" s="476"/>
      <c r="H80" s="477"/>
    </row>
    <row r="81" spans="1:8">
      <c r="A81" s="604">
        <v>0</v>
      </c>
      <c r="B81" s="677">
        <v>1111175</v>
      </c>
      <c r="C81" s="678" t="s">
        <v>1159</v>
      </c>
      <c r="D81" s="557">
        <v>1340</v>
      </c>
      <c r="E81" s="671">
        <f t="shared" si="0"/>
        <v>0</v>
      </c>
      <c r="F81" s="475"/>
      <c r="G81" s="476"/>
      <c r="H81" s="477"/>
    </row>
    <row r="82" spans="1:8">
      <c r="A82" s="604">
        <v>0</v>
      </c>
      <c r="B82" s="677">
        <v>1111176</v>
      </c>
      <c r="C82" s="678" t="s">
        <v>1160</v>
      </c>
      <c r="D82" s="557">
        <v>1351</v>
      </c>
      <c r="E82" s="671">
        <f t="shared" si="0"/>
        <v>0</v>
      </c>
      <c r="F82" s="475"/>
      <c r="G82" s="476"/>
      <c r="H82" s="477"/>
    </row>
    <row r="83" spans="1:8">
      <c r="A83" s="604">
        <v>0</v>
      </c>
      <c r="B83" s="677">
        <v>1121676</v>
      </c>
      <c r="C83" s="678" t="s">
        <v>1161</v>
      </c>
      <c r="D83" s="557">
        <v>1247</v>
      </c>
      <c r="E83" s="671">
        <f t="shared" si="0"/>
        <v>0</v>
      </c>
      <c r="F83" s="475"/>
      <c r="G83" s="476"/>
      <c r="H83" s="477"/>
    </row>
    <row r="84" spans="1:8">
      <c r="A84" s="604">
        <v>0</v>
      </c>
      <c r="B84" s="677">
        <v>1121677</v>
      </c>
      <c r="C84" s="678" t="s">
        <v>1162</v>
      </c>
      <c r="D84" s="557">
        <v>1247</v>
      </c>
      <c r="E84" s="671">
        <f t="shared" si="0"/>
        <v>0</v>
      </c>
      <c r="F84" s="475"/>
      <c r="G84" s="476"/>
      <c r="H84" s="477"/>
    </row>
    <row r="85" spans="1:8">
      <c r="A85" s="462"/>
      <c r="B85" s="525"/>
      <c r="C85" s="525"/>
      <c r="D85" s="512"/>
      <c r="E85" s="512"/>
      <c r="F85" s="475"/>
      <c r="G85" s="476"/>
      <c r="H85" s="477"/>
    </row>
    <row r="86" spans="1:8" ht="15.6">
      <c r="A86" s="544"/>
      <c r="B86" s="525"/>
      <c r="C86" s="490" t="s">
        <v>1163</v>
      </c>
      <c r="D86" s="463"/>
      <c r="E86" s="466"/>
      <c r="F86" s="475"/>
      <c r="G86" s="476"/>
      <c r="H86" s="477"/>
    </row>
    <row r="87" spans="1:8">
      <c r="A87" s="539">
        <v>0</v>
      </c>
      <c r="B87" s="670">
        <v>1067561</v>
      </c>
      <c r="C87" s="673" t="s">
        <v>1164</v>
      </c>
      <c r="D87" s="557">
        <v>598</v>
      </c>
      <c r="E87" s="671">
        <f t="shared" ref="E87:E93" si="1">+D87*A87</f>
        <v>0</v>
      </c>
      <c r="F87" s="475"/>
      <c r="G87" s="476"/>
      <c r="H87" s="477"/>
    </row>
    <row r="88" spans="1:8">
      <c r="A88" s="539">
        <v>0</v>
      </c>
      <c r="B88" s="670">
        <v>1067562</v>
      </c>
      <c r="C88" s="673" t="s">
        <v>1165</v>
      </c>
      <c r="D88" s="557">
        <v>1103</v>
      </c>
      <c r="E88" s="671">
        <f t="shared" si="1"/>
        <v>0</v>
      </c>
      <c r="F88" s="475"/>
      <c r="G88" s="476"/>
      <c r="H88" s="477"/>
    </row>
    <row r="89" spans="1:8">
      <c r="A89" s="539">
        <v>0</v>
      </c>
      <c r="B89" s="670">
        <v>1121301</v>
      </c>
      <c r="C89" s="673" t="s">
        <v>1166</v>
      </c>
      <c r="D89" s="557">
        <v>608</v>
      </c>
      <c r="E89" s="671">
        <f t="shared" si="1"/>
        <v>0</v>
      </c>
      <c r="F89" s="475"/>
      <c r="G89" s="476"/>
      <c r="H89" s="477"/>
    </row>
    <row r="90" spans="1:8">
      <c r="A90" s="539">
        <v>0</v>
      </c>
      <c r="B90" s="670">
        <v>1127672</v>
      </c>
      <c r="C90" s="673" t="s">
        <v>1299</v>
      </c>
      <c r="D90" s="557">
        <v>598</v>
      </c>
      <c r="E90" s="671">
        <f t="shared" si="1"/>
        <v>0</v>
      </c>
      <c r="F90" s="475"/>
      <c r="G90" s="476"/>
      <c r="H90" s="477"/>
    </row>
    <row r="91" spans="1:8">
      <c r="A91" s="539">
        <v>0</v>
      </c>
      <c r="B91" s="670">
        <v>1120044</v>
      </c>
      <c r="C91" s="673" t="s">
        <v>1167</v>
      </c>
      <c r="D91" s="557">
        <v>1716</v>
      </c>
      <c r="E91" s="671">
        <f t="shared" si="1"/>
        <v>0</v>
      </c>
      <c r="F91" s="475"/>
      <c r="G91" s="476"/>
      <c r="H91" s="477"/>
    </row>
    <row r="92" spans="1:8">
      <c r="A92" s="539">
        <v>0</v>
      </c>
      <c r="B92" s="670">
        <v>1120045</v>
      </c>
      <c r="C92" s="670" t="s">
        <v>1168</v>
      </c>
      <c r="D92" s="557">
        <v>1711</v>
      </c>
      <c r="E92" s="671">
        <f t="shared" si="1"/>
        <v>0</v>
      </c>
      <c r="F92" s="475"/>
      <c r="G92" s="476"/>
      <c r="H92" s="477"/>
    </row>
    <row r="93" spans="1:8">
      <c r="A93" s="539">
        <v>0</v>
      </c>
      <c r="B93" s="670">
        <v>1120104</v>
      </c>
      <c r="C93" s="670" t="s">
        <v>1169</v>
      </c>
      <c r="D93" s="557">
        <v>2320</v>
      </c>
      <c r="E93" s="671">
        <f t="shared" si="1"/>
        <v>0</v>
      </c>
      <c r="F93" s="475"/>
      <c r="G93" s="476"/>
      <c r="H93" s="477"/>
    </row>
    <row r="94" spans="1:8">
      <c r="A94" s="544"/>
      <c r="B94" s="525"/>
      <c r="C94" s="525"/>
      <c r="D94" s="512"/>
      <c r="E94" s="512"/>
      <c r="F94" s="475"/>
      <c r="G94" s="476"/>
      <c r="H94" s="477"/>
    </row>
    <row r="95" spans="1:8" ht="15.6">
      <c r="A95" s="544"/>
      <c r="B95" s="525"/>
      <c r="C95" s="490" t="s">
        <v>1170</v>
      </c>
      <c r="D95" s="526"/>
      <c r="E95" s="466"/>
      <c r="F95" s="475"/>
      <c r="G95" s="476"/>
      <c r="H95" s="477"/>
    </row>
    <row r="96" spans="1:8">
      <c r="A96" s="608">
        <v>0</v>
      </c>
      <c r="B96" s="677">
        <v>1071234</v>
      </c>
      <c r="C96" s="678" t="s">
        <v>1171</v>
      </c>
      <c r="D96" s="557">
        <v>1985</v>
      </c>
      <c r="E96" s="671">
        <f t="shared" ref="E96:E101" si="2">+D96*A96</f>
        <v>0</v>
      </c>
      <c r="F96" s="475"/>
      <c r="G96" s="476"/>
      <c r="H96" s="477"/>
    </row>
    <row r="97" spans="1:8">
      <c r="A97" s="608">
        <v>0</v>
      </c>
      <c r="B97" s="677">
        <v>1127045</v>
      </c>
      <c r="C97" s="678" t="s">
        <v>1173</v>
      </c>
      <c r="D97" s="557">
        <v>1041</v>
      </c>
      <c r="E97" s="671">
        <f t="shared" si="2"/>
        <v>0</v>
      </c>
      <c r="F97" s="475"/>
      <c r="G97" s="476"/>
      <c r="H97" s="477"/>
    </row>
    <row r="98" spans="1:8">
      <c r="A98" s="608">
        <v>0</v>
      </c>
      <c r="B98" s="677">
        <v>1133495</v>
      </c>
      <c r="C98" s="678" t="s">
        <v>1174</v>
      </c>
      <c r="D98" s="557">
        <v>1041</v>
      </c>
      <c r="E98" s="671">
        <f t="shared" si="2"/>
        <v>0</v>
      </c>
      <c r="F98" s="475"/>
      <c r="G98" s="476"/>
      <c r="H98" s="477"/>
    </row>
    <row r="99" spans="1:8">
      <c r="A99" s="608">
        <v>0</v>
      </c>
      <c r="B99" s="677">
        <v>1127047</v>
      </c>
      <c r="C99" s="678" t="s">
        <v>1175</v>
      </c>
      <c r="D99" s="557">
        <v>1057</v>
      </c>
      <c r="E99" s="671">
        <f t="shared" si="2"/>
        <v>0</v>
      </c>
      <c r="F99" s="475"/>
      <c r="G99" s="476"/>
      <c r="H99" s="477"/>
    </row>
    <row r="100" spans="1:8">
      <c r="A100" s="608">
        <v>0</v>
      </c>
      <c r="B100" s="677">
        <v>1133496</v>
      </c>
      <c r="C100" s="678" t="s">
        <v>1176</v>
      </c>
      <c r="D100" s="557">
        <v>1031</v>
      </c>
      <c r="E100" s="671">
        <f t="shared" si="2"/>
        <v>0</v>
      </c>
      <c r="F100" s="475"/>
      <c r="G100" s="476"/>
      <c r="H100" s="477"/>
    </row>
    <row r="101" spans="1:8">
      <c r="A101" s="609">
        <v>0</v>
      </c>
      <c r="B101" s="677">
        <v>1085887</v>
      </c>
      <c r="C101" s="678" t="s">
        <v>758</v>
      </c>
      <c r="D101" s="557">
        <v>1052</v>
      </c>
      <c r="E101" s="671">
        <f t="shared" si="2"/>
        <v>0</v>
      </c>
      <c r="F101" s="475"/>
      <c r="G101" s="476"/>
      <c r="H101" s="477"/>
    </row>
    <row r="102" spans="1:8">
      <c r="A102" s="610">
        <v>0</v>
      </c>
      <c r="B102" s="605" t="s">
        <v>206</v>
      </c>
      <c r="C102" s="680" t="s">
        <v>1177</v>
      </c>
      <c r="D102" s="665" t="s">
        <v>2656</v>
      </c>
      <c r="E102" s="671">
        <v>0</v>
      </c>
      <c r="F102" s="475"/>
      <c r="G102" s="476"/>
      <c r="H102" s="477"/>
    </row>
    <row r="103" spans="1:8">
      <c r="A103" s="608">
        <v>0</v>
      </c>
      <c r="B103" s="605">
        <v>1131765</v>
      </c>
      <c r="C103" s="678" t="s">
        <v>1178</v>
      </c>
      <c r="D103" s="557">
        <v>10670</v>
      </c>
      <c r="E103" s="671">
        <f>+D103*A103</f>
        <v>0</v>
      </c>
      <c r="F103" s="475"/>
      <c r="G103" s="476"/>
      <c r="H103" s="477"/>
    </row>
    <row r="104" spans="1:8">
      <c r="A104" s="608">
        <v>0</v>
      </c>
      <c r="B104" s="605" t="s">
        <v>206</v>
      </c>
      <c r="C104" s="678" t="s">
        <v>1179</v>
      </c>
      <c r="D104" s="665" t="s">
        <v>2656</v>
      </c>
      <c r="E104" s="671">
        <v>0</v>
      </c>
      <c r="F104" s="475"/>
      <c r="G104" s="476"/>
      <c r="H104" s="477"/>
    </row>
    <row r="105" spans="1:8">
      <c r="A105" s="608">
        <v>0</v>
      </c>
      <c r="B105" s="605" t="s">
        <v>206</v>
      </c>
      <c r="C105" s="678" t="s">
        <v>1180</v>
      </c>
      <c r="D105" s="665" t="s">
        <v>2656</v>
      </c>
      <c r="E105" s="671">
        <v>0</v>
      </c>
      <c r="F105" s="475"/>
      <c r="G105" s="476"/>
      <c r="H105" s="477"/>
    </row>
    <row r="106" spans="1:8" ht="30">
      <c r="A106" s="608">
        <v>0</v>
      </c>
      <c r="B106" s="605" t="s">
        <v>206</v>
      </c>
      <c r="C106" s="681" t="s">
        <v>1181</v>
      </c>
      <c r="D106" s="682" t="s">
        <v>2656</v>
      </c>
      <c r="E106" s="671">
        <v>0</v>
      </c>
      <c r="F106" s="475"/>
      <c r="G106" s="476"/>
      <c r="H106" s="477"/>
    </row>
    <row r="107" spans="1:8" ht="30">
      <c r="A107" s="608">
        <v>0</v>
      </c>
      <c r="B107" s="605" t="s">
        <v>206</v>
      </c>
      <c r="C107" s="681" t="s">
        <v>1182</v>
      </c>
      <c r="D107" s="682" t="s">
        <v>2656</v>
      </c>
      <c r="E107" s="671">
        <v>0</v>
      </c>
      <c r="F107" s="475"/>
      <c r="G107" s="476"/>
      <c r="H107" s="477"/>
    </row>
    <row r="108" spans="1:8">
      <c r="A108" s="544"/>
      <c r="B108" s="525"/>
      <c r="C108" s="525"/>
      <c r="D108" s="512"/>
      <c r="E108" s="512"/>
      <c r="F108" s="475"/>
      <c r="G108" s="476"/>
      <c r="H108" s="477"/>
    </row>
    <row r="109" spans="1:8" ht="15.6">
      <c r="A109" s="544"/>
      <c r="B109" s="490"/>
      <c r="C109" s="490" t="s">
        <v>1185</v>
      </c>
      <c r="D109" s="526"/>
      <c r="E109" s="466"/>
      <c r="F109" s="475"/>
      <c r="G109" s="476"/>
      <c r="H109" s="477"/>
    </row>
    <row r="110" spans="1:8">
      <c r="A110" s="608">
        <v>0</v>
      </c>
      <c r="B110" s="677">
        <v>1121132</v>
      </c>
      <c r="C110" s="678" t="s">
        <v>1186</v>
      </c>
      <c r="D110" s="557">
        <v>577</v>
      </c>
      <c r="E110" s="671">
        <f>+D110*A110</f>
        <v>0</v>
      </c>
      <c r="F110" s="475"/>
      <c r="G110" s="476"/>
      <c r="H110" s="477"/>
    </row>
    <row r="111" spans="1:8">
      <c r="A111" s="608">
        <v>0</v>
      </c>
      <c r="B111" s="677">
        <v>1121133</v>
      </c>
      <c r="C111" s="678" t="s">
        <v>1187</v>
      </c>
      <c r="D111" s="557">
        <v>871</v>
      </c>
      <c r="E111" s="671">
        <f>+D111*A111</f>
        <v>0</v>
      </c>
      <c r="F111" s="475"/>
      <c r="G111" s="476"/>
      <c r="H111" s="477"/>
    </row>
    <row r="112" spans="1:8" ht="30">
      <c r="A112" s="608">
        <v>0</v>
      </c>
      <c r="B112" s="605" t="s">
        <v>206</v>
      </c>
      <c r="C112" s="679" t="s">
        <v>1188</v>
      </c>
      <c r="D112" s="682" t="s">
        <v>2656</v>
      </c>
      <c r="E112" s="671">
        <v>0</v>
      </c>
      <c r="F112" s="475"/>
      <c r="G112" s="476"/>
      <c r="H112" s="477"/>
    </row>
    <row r="113" spans="1:8" ht="30">
      <c r="A113" s="608">
        <v>0</v>
      </c>
      <c r="B113" s="605" t="s">
        <v>206</v>
      </c>
      <c r="C113" s="679" t="s">
        <v>1189</v>
      </c>
      <c r="D113" s="682" t="s">
        <v>2656</v>
      </c>
      <c r="E113" s="671">
        <v>0</v>
      </c>
      <c r="F113" s="475"/>
      <c r="G113" s="476"/>
      <c r="H113" s="477"/>
    </row>
    <row r="114" spans="1:8">
      <c r="A114" s="608">
        <v>0</v>
      </c>
      <c r="B114" s="605" t="s">
        <v>206</v>
      </c>
      <c r="C114" s="679" t="s">
        <v>1190</v>
      </c>
      <c r="D114" s="682" t="s">
        <v>2656</v>
      </c>
      <c r="E114" s="671">
        <v>0</v>
      </c>
      <c r="F114" s="475"/>
      <c r="G114" s="476"/>
      <c r="H114" s="477"/>
    </row>
    <row r="115" spans="1:8">
      <c r="A115" s="608">
        <v>0</v>
      </c>
      <c r="B115" s="605" t="s">
        <v>206</v>
      </c>
      <c r="C115" s="679" t="s">
        <v>1191</v>
      </c>
      <c r="D115" s="682" t="s">
        <v>2656</v>
      </c>
      <c r="E115" s="671">
        <v>0</v>
      </c>
      <c r="F115" s="475"/>
      <c r="G115" s="476"/>
      <c r="H115" s="477"/>
    </row>
    <row r="116" spans="1:8">
      <c r="A116" s="608">
        <v>0</v>
      </c>
      <c r="B116" s="605">
        <v>1121512</v>
      </c>
      <c r="C116" s="678" t="s">
        <v>1192</v>
      </c>
      <c r="D116" s="557">
        <v>2809</v>
      </c>
      <c r="E116" s="671">
        <f>+D116*A116</f>
        <v>0</v>
      </c>
      <c r="F116" s="475"/>
      <c r="G116" s="476"/>
      <c r="H116" s="477"/>
    </row>
    <row r="117" spans="1:8">
      <c r="A117" s="608">
        <v>0</v>
      </c>
      <c r="B117" s="605" t="s">
        <v>206</v>
      </c>
      <c r="C117" s="678" t="s">
        <v>1193</v>
      </c>
      <c r="D117" s="682" t="s">
        <v>2656</v>
      </c>
      <c r="E117" s="671">
        <v>0</v>
      </c>
      <c r="F117" s="475"/>
      <c r="G117" s="476"/>
      <c r="H117" s="477"/>
    </row>
    <row r="118" spans="1:8">
      <c r="A118" s="617">
        <v>0</v>
      </c>
      <c r="B118" s="605" t="s">
        <v>206</v>
      </c>
      <c r="C118" s="679" t="s">
        <v>1194</v>
      </c>
      <c r="D118" s="682" t="s">
        <v>2656</v>
      </c>
      <c r="E118" s="671">
        <v>0</v>
      </c>
      <c r="F118" s="475"/>
      <c r="G118" s="476"/>
      <c r="H118" s="477"/>
    </row>
    <row r="119" spans="1:8">
      <c r="A119" s="608">
        <v>0</v>
      </c>
      <c r="B119" s="605">
        <v>1120887</v>
      </c>
      <c r="C119" s="683" t="s">
        <v>1195</v>
      </c>
      <c r="D119" s="557">
        <v>1211</v>
      </c>
      <c r="E119" s="671">
        <f t="shared" ref="E119:E138" si="3">+D119*A119</f>
        <v>0</v>
      </c>
      <c r="F119" s="475"/>
      <c r="G119" s="476"/>
      <c r="H119" s="477"/>
    </row>
    <row r="120" spans="1:8">
      <c r="A120" s="608">
        <v>0</v>
      </c>
      <c r="B120" s="605">
        <v>1121512</v>
      </c>
      <c r="C120" s="683" t="s">
        <v>1300</v>
      </c>
      <c r="D120" s="557">
        <v>2809</v>
      </c>
      <c r="E120" s="671">
        <f t="shared" si="3"/>
        <v>0</v>
      </c>
      <c r="F120" s="475"/>
      <c r="G120" s="476"/>
      <c r="H120" s="477"/>
    </row>
    <row r="121" spans="1:8">
      <c r="A121" s="608">
        <v>0</v>
      </c>
      <c r="B121" s="605">
        <v>1121096</v>
      </c>
      <c r="C121" s="683" t="s">
        <v>1196</v>
      </c>
      <c r="D121" s="557">
        <v>3557</v>
      </c>
      <c r="E121" s="671">
        <f t="shared" si="3"/>
        <v>0</v>
      </c>
      <c r="F121" s="475"/>
      <c r="G121" s="476"/>
      <c r="H121" s="477"/>
    </row>
    <row r="122" spans="1:8">
      <c r="A122" s="608">
        <v>0</v>
      </c>
      <c r="B122" s="605">
        <v>1121098</v>
      </c>
      <c r="C122" s="679" t="s">
        <v>1197</v>
      </c>
      <c r="D122" s="557">
        <v>1861</v>
      </c>
      <c r="E122" s="671">
        <f t="shared" si="3"/>
        <v>0</v>
      </c>
      <c r="F122" s="475"/>
      <c r="G122" s="476"/>
      <c r="H122" s="477"/>
    </row>
    <row r="123" spans="1:8">
      <c r="A123" s="608">
        <v>0</v>
      </c>
      <c r="B123" s="605">
        <v>1121099</v>
      </c>
      <c r="C123" s="679" t="s">
        <v>1198</v>
      </c>
      <c r="D123" s="557">
        <v>1861</v>
      </c>
      <c r="E123" s="671">
        <f t="shared" si="3"/>
        <v>0</v>
      </c>
      <c r="F123" s="475"/>
      <c r="G123" s="476"/>
      <c r="H123" s="477"/>
    </row>
    <row r="124" spans="1:8">
      <c r="A124" s="608">
        <v>0</v>
      </c>
      <c r="B124" s="605">
        <v>1121813</v>
      </c>
      <c r="C124" s="678" t="s">
        <v>1199</v>
      </c>
      <c r="D124" s="557">
        <v>2325</v>
      </c>
      <c r="E124" s="671">
        <f t="shared" si="3"/>
        <v>0</v>
      </c>
      <c r="F124" s="475"/>
      <c r="G124" s="476"/>
      <c r="H124" s="477"/>
    </row>
    <row r="125" spans="1:8">
      <c r="A125" s="608">
        <v>0</v>
      </c>
      <c r="B125" s="605">
        <v>1121752</v>
      </c>
      <c r="C125" s="678" t="s">
        <v>1200</v>
      </c>
      <c r="D125" s="557">
        <v>1423</v>
      </c>
      <c r="E125" s="671">
        <f t="shared" si="3"/>
        <v>0</v>
      </c>
      <c r="F125" s="475"/>
      <c r="G125" s="476"/>
      <c r="H125" s="477"/>
    </row>
    <row r="126" spans="1:8">
      <c r="A126" s="608">
        <v>0</v>
      </c>
      <c r="B126" s="605">
        <v>1121812</v>
      </c>
      <c r="C126" s="678" t="s">
        <v>1201</v>
      </c>
      <c r="D126" s="557">
        <v>1165</v>
      </c>
      <c r="E126" s="671">
        <f t="shared" si="3"/>
        <v>0</v>
      </c>
      <c r="F126" s="475"/>
      <c r="G126" s="476"/>
      <c r="H126" s="477"/>
    </row>
    <row r="127" spans="1:8">
      <c r="A127" s="608">
        <v>0</v>
      </c>
      <c r="B127" s="677">
        <v>1120427</v>
      </c>
      <c r="C127" s="684" t="s">
        <v>1202</v>
      </c>
      <c r="D127" s="557">
        <v>881</v>
      </c>
      <c r="E127" s="671">
        <f t="shared" si="3"/>
        <v>0</v>
      </c>
      <c r="F127" s="475"/>
      <c r="G127" s="476"/>
      <c r="H127" s="477"/>
    </row>
    <row r="128" spans="1:8">
      <c r="A128" s="608">
        <v>0</v>
      </c>
      <c r="B128" s="677">
        <v>1120428</v>
      </c>
      <c r="C128" s="684" t="s">
        <v>1203</v>
      </c>
      <c r="D128" s="557">
        <v>526</v>
      </c>
      <c r="E128" s="671">
        <f t="shared" si="3"/>
        <v>0</v>
      </c>
      <c r="F128" s="475"/>
      <c r="G128" s="476"/>
      <c r="H128" s="477"/>
    </row>
    <row r="129" spans="1:8" ht="30">
      <c r="A129" s="608">
        <v>0</v>
      </c>
      <c r="B129" s="605">
        <v>1120440</v>
      </c>
      <c r="C129" s="685" t="s">
        <v>1204</v>
      </c>
      <c r="D129" s="557">
        <v>4541</v>
      </c>
      <c r="E129" s="671">
        <f t="shared" si="3"/>
        <v>0</v>
      </c>
      <c r="F129" s="475"/>
      <c r="G129" s="476"/>
      <c r="H129" s="477"/>
    </row>
    <row r="130" spans="1:8" ht="30">
      <c r="A130" s="608">
        <v>0</v>
      </c>
      <c r="B130" s="605">
        <v>1120441</v>
      </c>
      <c r="C130" s="685" t="s">
        <v>1205</v>
      </c>
      <c r="D130" s="557">
        <v>4546</v>
      </c>
      <c r="E130" s="671">
        <f t="shared" si="3"/>
        <v>0</v>
      </c>
      <c r="F130" s="475"/>
      <c r="G130" s="476"/>
      <c r="H130" s="477"/>
    </row>
    <row r="131" spans="1:8">
      <c r="A131" s="608">
        <v>0</v>
      </c>
      <c r="B131" s="605">
        <v>1120427</v>
      </c>
      <c r="C131" s="681" t="s">
        <v>1301</v>
      </c>
      <c r="D131" s="557">
        <v>881</v>
      </c>
      <c r="E131" s="671">
        <f t="shared" si="3"/>
        <v>0</v>
      </c>
      <c r="F131" s="475"/>
      <c r="G131" s="476"/>
      <c r="H131" s="477"/>
    </row>
    <row r="132" spans="1:8">
      <c r="A132" s="608">
        <v>0</v>
      </c>
      <c r="B132" s="605">
        <v>1120428</v>
      </c>
      <c r="C132" s="681" t="s">
        <v>1302</v>
      </c>
      <c r="D132" s="557">
        <v>526</v>
      </c>
      <c r="E132" s="671">
        <f t="shared" si="3"/>
        <v>0</v>
      </c>
      <c r="F132" s="475"/>
      <c r="G132" s="476"/>
      <c r="H132" s="477"/>
    </row>
    <row r="133" spans="1:8">
      <c r="A133" s="614"/>
      <c r="B133" s="666"/>
      <c r="C133" s="666"/>
      <c r="D133" s="686"/>
      <c r="E133" s="671">
        <f t="shared" si="3"/>
        <v>0</v>
      </c>
      <c r="F133" s="475"/>
      <c r="G133" s="476"/>
      <c r="H133" s="477"/>
    </row>
    <row r="134" spans="1:8">
      <c r="A134" s="407"/>
      <c r="B134" s="499"/>
      <c r="C134" s="687" t="s">
        <v>1208</v>
      </c>
      <c r="D134" s="688"/>
      <c r="E134" s="671">
        <f t="shared" si="3"/>
        <v>0</v>
      </c>
      <c r="F134" s="475"/>
      <c r="G134" s="476"/>
      <c r="H134" s="477"/>
    </row>
    <row r="135" spans="1:8">
      <c r="A135" s="81">
        <v>0</v>
      </c>
      <c r="B135" s="689">
        <v>4811018</v>
      </c>
      <c r="C135" s="689" t="s">
        <v>1209</v>
      </c>
      <c r="D135" s="557">
        <v>619</v>
      </c>
      <c r="E135" s="671">
        <f t="shared" si="3"/>
        <v>0</v>
      </c>
      <c r="F135" s="475"/>
      <c r="G135" s="476"/>
      <c r="H135" s="477"/>
    </row>
    <row r="136" spans="1:8">
      <c r="A136" s="81">
        <v>0</v>
      </c>
      <c r="B136" s="689">
        <v>4811023</v>
      </c>
      <c r="C136" s="689" t="s">
        <v>1210</v>
      </c>
      <c r="D136" s="557">
        <v>665</v>
      </c>
      <c r="E136" s="671">
        <f t="shared" si="3"/>
        <v>0</v>
      </c>
      <c r="F136" s="475"/>
      <c r="G136" s="476"/>
      <c r="H136" s="477"/>
    </row>
    <row r="137" spans="1:8">
      <c r="A137" s="81">
        <v>0</v>
      </c>
      <c r="B137" s="689">
        <v>4811037</v>
      </c>
      <c r="C137" s="689" t="s">
        <v>1211</v>
      </c>
      <c r="D137" s="557">
        <v>665</v>
      </c>
      <c r="E137" s="671">
        <f t="shared" si="3"/>
        <v>0</v>
      </c>
      <c r="F137" s="475"/>
      <c r="G137" s="476"/>
      <c r="H137" s="477"/>
    </row>
    <row r="138" spans="1:8">
      <c r="A138" s="81">
        <v>0</v>
      </c>
      <c r="B138" s="689">
        <v>4813020</v>
      </c>
      <c r="C138" s="689" t="s">
        <v>764</v>
      </c>
      <c r="D138" s="557">
        <v>619</v>
      </c>
      <c r="E138" s="671">
        <f t="shared" si="3"/>
        <v>0</v>
      </c>
      <c r="F138" s="475"/>
      <c r="G138" s="476"/>
      <c r="H138" s="477"/>
    </row>
    <row r="139" spans="1:8">
      <c r="A139" s="81">
        <v>0</v>
      </c>
      <c r="B139" s="80" t="s">
        <v>206</v>
      </c>
      <c r="C139" s="113" t="s">
        <v>208</v>
      </c>
      <c r="D139" s="682" t="s">
        <v>2656</v>
      </c>
      <c r="E139" s="671">
        <v>0</v>
      </c>
      <c r="F139" s="475"/>
      <c r="G139" s="476"/>
      <c r="H139" s="477"/>
    </row>
    <row r="140" spans="1:8">
      <c r="A140" s="81">
        <v>0</v>
      </c>
      <c r="B140" s="80" t="s">
        <v>206</v>
      </c>
      <c r="C140" s="113" t="s">
        <v>205</v>
      </c>
      <c r="D140" s="682" t="s">
        <v>2656</v>
      </c>
      <c r="E140" s="671">
        <v>0</v>
      </c>
      <c r="F140" s="475"/>
      <c r="G140" s="476"/>
      <c r="H140" s="477"/>
    </row>
    <row r="141" spans="1:8">
      <c r="A141" s="544"/>
      <c r="B141" s="525"/>
      <c r="C141" s="525"/>
      <c r="D141" s="690"/>
      <c r="E141" s="466"/>
      <c r="F141" s="475"/>
      <c r="G141" s="476"/>
      <c r="H141" s="477"/>
    </row>
    <row r="142" spans="1:8" ht="15.6">
      <c r="A142" s="544"/>
      <c r="B142" s="525"/>
      <c r="C142" s="490" t="s">
        <v>1212</v>
      </c>
      <c r="D142" s="690"/>
      <c r="E142" s="466"/>
      <c r="F142" s="475"/>
      <c r="G142" s="476"/>
      <c r="H142" s="477"/>
    </row>
    <row r="143" spans="1:8">
      <c r="A143" s="539">
        <v>0</v>
      </c>
      <c r="B143" s="670">
        <v>1053426</v>
      </c>
      <c r="C143" s="673" t="s">
        <v>619</v>
      </c>
      <c r="D143" s="557">
        <v>1268</v>
      </c>
      <c r="E143" s="671">
        <f>+D143*A143</f>
        <v>0</v>
      </c>
      <c r="F143" s="475"/>
      <c r="G143" s="476"/>
      <c r="H143" s="477"/>
    </row>
    <row r="144" spans="1:8">
      <c r="A144" s="539">
        <v>0</v>
      </c>
      <c r="B144" s="670">
        <v>1057687</v>
      </c>
      <c r="C144" s="673" t="s">
        <v>620</v>
      </c>
      <c r="D144" s="557">
        <v>938</v>
      </c>
      <c r="E144" s="671">
        <f>+D144*A144</f>
        <v>0</v>
      </c>
      <c r="F144" s="475"/>
      <c r="G144" s="476"/>
      <c r="H144" s="477"/>
    </row>
    <row r="145" spans="1:8">
      <c r="A145" s="544"/>
      <c r="B145" s="525"/>
      <c r="C145" s="525"/>
      <c r="D145" s="650"/>
      <c r="E145" s="466"/>
      <c r="F145" s="475"/>
      <c r="G145" s="476"/>
      <c r="H145" s="477"/>
    </row>
    <row r="146" spans="1:8" ht="15.6">
      <c r="A146" s="544"/>
      <c r="B146" s="525"/>
      <c r="C146" s="490" t="s">
        <v>1213</v>
      </c>
      <c r="D146" s="650"/>
      <c r="E146" s="466"/>
      <c r="F146" s="475"/>
      <c r="G146" s="476"/>
      <c r="H146" s="477"/>
    </row>
    <row r="147" spans="1:8">
      <c r="A147" s="608">
        <v>0</v>
      </c>
      <c r="B147" s="677">
        <v>1059263</v>
      </c>
      <c r="C147" s="679" t="s">
        <v>1214</v>
      </c>
      <c r="D147" s="557">
        <v>1010</v>
      </c>
      <c r="E147" s="671">
        <f t="shared" ref="E147:E152" si="4">+D147*A147</f>
        <v>0</v>
      </c>
      <c r="F147" s="475"/>
      <c r="G147" s="476"/>
      <c r="H147" s="477"/>
    </row>
    <row r="148" spans="1:8">
      <c r="A148" s="608">
        <v>0</v>
      </c>
      <c r="B148" s="677">
        <v>1127864</v>
      </c>
      <c r="C148" s="679" t="s">
        <v>1215</v>
      </c>
      <c r="D148" s="557">
        <v>1990</v>
      </c>
      <c r="E148" s="671">
        <f t="shared" si="4"/>
        <v>0</v>
      </c>
      <c r="F148" s="475"/>
      <c r="G148" s="476"/>
      <c r="H148" s="477"/>
    </row>
    <row r="149" spans="1:8" ht="15.6">
      <c r="A149" s="608">
        <v>0</v>
      </c>
      <c r="B149" s="605">
        <v>1131493</v>
      </c>
      <c r="C149" s="678" t="s">
        <v>1217</v>
      </c>
      <c r="D149" s="557">
        <v>6129</v>
      </c>
      <c r="E149" s="671">
        <f t="shared" si="4"/>
        <v>0</v>
      </c>
      <c r="F149" s="475"/>
      <c r="G149" s="476"/>
      <c r="H149" s="477"/>
    </row>
    <row r="150" spans="1:8" ht="15.6">
      <c r="A150" s="608">
        <v>0</v>
      </c>
      <c r="B150" s="605">
        <v>1133946</v>
      </c>
      <c r="C150" s="678" t="s">
        <v>1218</v>
      </c>
      <c r="D150" s="557">
        <v>6119</v>
      </c>
      <c r="E150" s="671">
        <f t="shared" si="4"/>
        <v>0</v>
      </c>
      <c r="F150" s="475"/>
      <c r="G150" s="476"/>
      <c r="H150" s="477"/>
    </row>
    <row r="151" spans="1:8" ht="30.6">
      <c r="A151" s="608">
        <v>0</v>
      </c>
      <c r="B151" s="605">
        <v>1133947</v>
      </c>
      <c r="C151" s="679" t="s">
        <v>1219</v>
      </c>
      <c r="D151" s="557">
        <v>6129</v>
      </c>
      <c r="E151" s="671">
        <f t="shared" si="4"/>
        <v>0</v>
      </c>
      <c r="F151" s="475"/>
      <c r="G151" s="476"/>
      <c r="H151" s="477"/>
    </row>
    <row r="152" spans="1:8" ht="30.6">
      <c r="A152" s="608">
        <v>0</v>
      </c>
      <c r="B152" s="605">
        <v>1131494</v>
      </c>
      <c r="C152" s="679" t="s">
        <v>1220</v>
      </c>
      <c r="D152" s="557">
        <v>6129</v>
      </c>
      <c r="E152" s="671">
        <f t="shared" si="4"/>
        <v>0</v>
      </c>
      <c r="F152" s="475"/>
      <c r="G152" s="476"/>
      <c r="H152" s="477"/>
    </row>
    <row r="153" spans="1:8" ht="30.6">
      <c r="A153" s="608">
        <v>0</v>
      </c>
      <c r="B153" s="605" t="s">
        <v>206</v>
      </c>
      <c r="C153" s="679" t="s">
        <v>1221</v>
      </c>
      <c r="D153" s="682" t="e">
        <v>#VALUE!</v>
      </c>
      <c r="E153" s="671">
        <v>0</v>
      </c>
      <c r="F153" s="475"/>
      <c r="G153" s="476"/>
      <c r="H153" s="477"/>
    </row>
    <row r="154" spans="1:8" ht="30.6">
      <c r="A154" s="608">
        <v>0</v>
      </c>
      <c r="B154" s="605" t="s">
        <v>206</v>
      </c>
      <c r="C154" s="679" t="s">
        <v>1222</v>
      </c>
      <c r="D154" s="682" t="e">
        <v>#VALUE!</v>
      </c>
      <c r="E154" s="671">
        <v>0</v>
      </c>
      <c r="F154" s="475"/>
      <c r="G154" s="476"/>
      <c r="H154" s="477"/>
    </row>
    <row r="155" spans="1:8">
      <c r="A155" s="614"/>
      <c r="B155" s="666"/>
      <c r="C155" s="666"/>
      <c r="D155" s="686"/>
      <c r="E155" s="512"/>
      <c r="F155" s="475"/>
      <c r="G155" s="476"/>
      <c r="H155" s="477"/>
    </row>
    <row r="156" spans="1:8" ht="15.6">
      <c r="A156" s="544"/>
      <c r="B156" s="525"/>
      <c r="C156" s="490" t="s">
        <v>1223</v>
      </c>
      <c r="D156" s="650"/>
      <c r="E156" s="466"/>
      <c r="F156" s="475"/>
      <c r="G156" s="476"/>
      <c r="H156" s="477"/>
    </row>
    <row r="157" spans="1:8">
      <c r="A157" s="539">
        <v>0</v>
      </c>
      <c r="B157" s="670">
        <v>1032484</v>
      </c>
      <c r="C157" s="673" t="s">
        <v>271</v>
      </c>
      <c r="D157" s="557">
        <v>278</v>
      </c>
      <c r="E157" s="671">
        <f t="shared" ref="E157:E162" si="5">+D157*A157</f>
        <v>0</v>
      </c>
      <c r="F157" s="475"/>
      <c r="G157" s="476"/>
      <c r="H157" s="477"/>
    </row>
    <row r="158" spans="1:8">
      <c r="A158" s="539">
        <v>0</v>
      </c>
      <c r="B158" s="670">
        <v>1036150</v>
      </c>
      <c r="C158" s="673" t="s">
        <v>220</v>
      </c>
      <c r="D158" s="557">
        <v>149</v>
      </c>
      <c r="E158" s="671">
        <f t="shared" si="5"/>
        <v>0</v>
      </c>
      <c r="F158" s="475"/>
      <c r="G158" s="476"/>
      <c r="H158" s="477"/>
    </row>
    <row r="159" spans="1:8">
      <c r="A159" s="539">
        <v>0</v>
      </c>
      <c r="B159" s="670">
        <v>1040094</v>
      </c>
      <c r="C159" s="673" t="s">
        <v>776</v>
      </c>
      <c r="D159" s="557">
        <v>691</v>
      </c>
      <c r="E159" s="671">
        <f t="shared" si="5"/>
        <v>0</v>
      </c>
      <c r="F159" s="475"/>
      <c r="G159" s="476"/>
      <c r="H159" s="477"/>
    </row>
    <row r="160" spans="1:8">
      <c r="A160" s="539">
        <v>0</v>
      </c>
      <c r="B160" s="670">
        <v>1059209</v>
      </c>
      <c r="C160" s="673" t="s">
        <v>777</v>
      </c>
      <c r="D160" s="557">
        <v>1392</v>
      </c>
      <c r="E160" s="671">
        <f t="shared" si="5"/>
        <v>0</v>
      </c>
      <c r="F160" s="475"/>
      <c r="G160" s="476"/>
      <c r="H160" s="477"/>
    </row>
    <row r="161" spans="1:8">
      <c r="A161" s="539">
        <v>0</v>
      </c>
      <c r="B161" s="596">
        <v>1121913</v>
      </c>
      <c r="C161" s="673" t="s">
        <v>1224</v>
      </c>
      <c r="D161" s="557">
        <v>1639</v>
      </c>
      <c r="E161" s="671">
        <f t="shared" si="5"/>
        <v>0</v>
      </c>
      <c r="F161" s="475"/>
      <c r="G161" s="476"/>
      <c r="H161" s="477"/>
    </row>
    <row r="162" spans="1:8">
      <c r="A162" s="539">
        <v>0</v>
      </c>
      <c r="B162" s="596">
        <v>1131484</v>
      </c>
      <c r="C162" s="673" t="s">
        <v>1225</v>
      </c>
      <c r="D162" s="557">
        <v>5397</v>
      </c>
      <c r="E162" s="671">
        <f t="shared" si="5"/>
        <v>0</v>
      </c>
      <c r="F162" s="475"/>
      <c r="G162" s="476"/>
      <c r="H162" s="477"/>
    </row>
    <row r="163" spans="1:8">
      <c r="A163" s="608">
        <v>0</v>
      </c>
      <c r="B163" s="596" t="s">
        <v>206</v>
      </c>
      <c r="C163" s="679" t="s">
        <v>1226</v>
      </c>
      <c r="D163" s="682" t="e">
        <v>#VALUE!</v>
      </c>
      <c r="E163" s="671">
        <v>0</v>
      </c>
      <c r="F163" s="475"/>
      <c r="G163" s="476"/>
      <c r="H163" s="477"/>
    </row>
    <row r="164" spans="1:8" ht="15" customHeight="1">
      <c r="A164" s="620">
        <v>0</v>
      </c>
      <c r="B164" s="596" t="s">
        <v>206</v>
      </c>
      <c r="C164" s="678" t="s">
        <v>1227</v>
      </c>
      <c r="D164" s="682" t="e">
        <v>#VALUE!</v>
      </c>
      <c r="E164" s="671">
        <v>0</v>
      </c>
      <c r="F164" s="475"/>
      <c r="G164" s="476"/>
      <c r="H164" s="477"/>
    </row>
    <row r="165" spans="1:8" ht="30">
      <c r="A165" s="608">
        <v>0</v>
      </c>
      <c r="B165" s="596" t="s">
        <v>206</v>
      </c>
      <c r="C165" s="679" t="s">
        <v>1228</v>
      </c>
      <c r="D165" s="682" t="e">
        <v>#VALUE!</v>
      </c>
      <c r="E165" s="671">
        <v>0</v>
      </c>
      <c r="F165" s="475"/>
      <c r="G165" s="476"/>
      <c r="H165" s="477"/>
    </row>
    <row r="166" spans="1:8">
      <c r="A166" s="539">
        <v>0</v>
      </c>
      <c r="B166" s="596">
        <v>1133742</v>
      </c>
      <c r="C166" s="673" t="s">
        <v>1229</v>
      </c>
      <c r="D166" s="557">
        <v>1515</v>
      </c>
      <c r="E166" s="671">
        <f>+D166*A166</f>
        <v>0</v>
      </c>
      <c r="F166" s="475"/>
      <c r="G166" s="476"/>
      <c r="H166" s="477"/>
    </row>
    <row r="167" spans="1:8" ht="30">
      <c r="A167" s="608">
        <v>0</v>
      </c>
      <c r="B167" s="677">
        <v>1133743</v>
      </c>
      <c r="C167" s="679" t="s">
        <v>1230</v>
      </c>
      <c r="D167" s="557">
        <v>1526</v>
      </c>
      <c r="E167" s="671">
        <f>+D167*A167</f>
        <v>0</v>
      </c>
      <c r="F167" s="475"/>
      <c r="G167" s="476"/>
      <c r="H167" s="477"/>
    </row>
    <row r="168" spans="1:8">
      <c r="A168" s="614"/>
      <c r="B168" s="666"/>
      <c r="C168" s="666"/>
      <c r="D168" s="686"/>
      <c r="E168" s="512"/>
      <c r="F168" s="475"/>
      <c r="G168" s="476"/>
      <c r="H168" s="477"/>
    </row>
    <row r="169" spans="1:8" ht="15.6">
      <c r="A169" s="544"/>
      <c r="B169" s="525"/>
      <c r="C169" s="490" t="s">
        <v>1231</v>
      </c>
      <c r="D169" s="690"/>
      <c r="E169" s="466"/>
      <c r="F169" s="475"/>
      <c r="G169" s="476"/>
      <c r="H169" s="477"/>
    </row>
    <row r="170" spans="1:8">
      <c r="A170" s="539">
        <v>0</v>
      </c>
      <c r="B170" s="675">
        <v>1063734</v>
      </c>
      <c r="C170" s="670" t="s">
        <v>1232</v>
      </c>
      <c r="D170" s="557">
        <v>5768</v>
      </c>
      <c r="E170" s="671">
        <f t="shared" ref="E170:E185" si="6">+D170*A170</f>
        <v>0</v>
      </c>
      <c r="F170" s="475"/>
      <c r="G170" s="476"/>
      <c r="H170" s="477"/>
    </row>
    <row r="171" spans="1:8">
      <c r="A171" s="539">
        <v>0</v>
      </c>
      <c r="B171" s="525">
        <v>1070639</v>
      </c>
      <c r="C171" s="691" t="s">
        <v>1233</v>
      </c>
      <c r="D171" s="557">
        <v>835</v>
      </c>
      <c r="E171" s="671">
        <f t="shared" si="6"/>
        <v>0</v>
      </c>
      <c r="F171" s="475"/>
      <c r="G171" s="476"/>
      <c r="H171" s="477"/>
    </row>
    <row r="172" spans="1:8">
      <c r="A172" s="539">
        <v>0</v>
      </c>
      <c r="B172" s="681">
        <v>1109607</v>
      </c>
      <c r="C172" s="679" t="s">
        <v>1235</v>
      </c>
      <c r="D172" s="557">
        <v>428</v>
      </c>
      <c r="E172" s="671">
        <f t="shared" si="6"/>
        <v>0</v>
      </c>
      <c r="F172" s="475"/>
      <c r="G172" s="476"/>
      <c r="H172" s="477"/>
    </row>
    <row r="173" spans="1:8">
      <c r="A173" s="539">
        <v>0</v>
      </c>
      <c r="B173" s="670">
        <v>1080756</v>
      </c>
      <c r="C173" s="113" t="s">
        <v>628</v>
      </c>
      <c r="D173" s="557">
        <v>892</v>
      </c>
      <c r="E173" s="671">
        <f t="shared" si="6"/>
        <v>0</v>
      </c>
      <c r="F173" s="475"/>
      <c r="G173" s="476"/>
      <c r="H173" s="477"/>
    </row>
    <row r="174" spans="1:8">
      <c r="A174" s="539">
        <v>0</v>
      </c>
      <c r="B174" s="670">
        <v>1081188</v>
      </c>
      <c r="C174" s="676" t="s">
        <v>654</v>
      </c>
      <c r="D174" s="557">
        <v>62</v>
      </c>
      <c r="E174" s="671">
        <f t="shared" si="6"/>
        <v>0</v>
      </c>
      <c r="F174" s="475"/>
      <c r="G174" s="476"/>
      <c r="H174" s="477"/>
    </row>
    <row r="175" spans="1:8">
      <c r="A175" s="539">
        <v>0</v>
      </c>
      <c r="B175" s="527">
        <v>1081901</v>
      </c>
      <c r="C175" s="673" t="s">
        <v>1236</v>
      </c>
      <c r="D175" s="557">
        <v>1619</v>
      </c>
      <c r="E175" s="671">
        <f t="shared" si="6"/>
        <v>0</v>
      </c>
      <c r="F175" s="475"/>
      <c r="G175" s="476"/>
      <c r="H175" s="477"/>
    </row>
    <row r="176" spans="1:8">
      <c r="A176" s="539">
        <v>0</v>
      </c>
      <c r="B176" s="670">
        <v>1121758</v>
      </c>
      <c r="C176" s="673" t="s">
        <v>1237</v>
      </c>
      <c r="D176" s="557">
        <v>1593</v>
      </c>
      <c r="E176" s="671">
        <f t="shared" si="6"/>
        <v>0</v>
      </c>
      <c r="F176" s="475"/>
      <c r="G176" s="476"/>
      <c r="H176" s="477"/>
    </row>
    <row r="177" spans="1:8">
      <c r="A177" s="539">
        <v>0</v>
      </c>
      <c r="B177" s="670">
        <v>1121759</v>
      </c>
      <c r="C177" s="673" t="s">
        <v>1238</v>
      </c>
      <c r="D177" s="557">
        <v>959</v>
      </c>
      <c r="E177" s="671">
        <f t="shared" si="6"/>
        <v>0</v>
      </c>
      <c r="F177" s="475"/>
      <c r="G177" s="476"/>
      <c r="H177" s="477"/>
    </row>
    <row r="178" spans="1:8">
      <c r="A178" s="539">
        <v>0</v>
      </c>
      <c r="B178" s="670">
        <v>1090653</v>
      </c>
      <c r="C178" s="673" t="s">
        <v>640</v>
      </c>
      <c r="D178" s="557">
        <v>2098</v>
      </c>
      <c r="E178" s="671">
        <f t="shared" si="6"/>
        <v>0</v>
      </c>
      <c r="F178" s="475"/>
      <c r="G178" s="476"/>
      <c r="H178" s="477"/>
    </row>
    <row r="179" spans="1:8">
      <c r="A179" s="539">
        <v>0</v>
      </c>
      <c r="B179" s="670">
        <v>1133463</v>
      </c>
      <c r="C179" s="673" t="s">
        <v>1239</v>
      </c>
      <c r="D179" s="557">
        <v>9407</v>
      </c>
      <c r="E179" s="671">
        <f t="shared" si="6"/>
        <v>0</v>
      </c>
      <c r="F179" s="475"/>
      <c r="G179" s="476"/>
      <c r="H179" s="477"/>
    </row>
    <row r="180" spans="1:8">
      <c r="A180" s="539">
        <v>0</v>
      </c>
      <c r="B180" s="670">
        <v>1092336</v>
      </c>
      <c r="C180" s="673" t="s">
        <v>1240</v>
      </c>
      <c r="D180" s="557">
        <v>1747</v>
      </c>
      <c r="E180" s="671">
        <f t="shared" si="6"/>
        <v>0</v>
      </c>
      <c r="F180" s="475"/>
      <c r="G180" s="476"/>
      <c r="H180" s="477"/>
    </row>
    <row r="181" spans="1:8">
      <c r="A181" s="608">
        <v>0</v>
      </c>
      <c r="B181" s="677">
        <v>1121163</v>
      </c>
      <c r="C181" s="692" t="s">
        <v>1242</v>
      </c>
      <c r="D181" s="557">
        <v>1876</v>
      </c>
      <c r="E181" s="671">
        <f t="shared" si="6"/>
        <v>0</v>
      </c>
      <c r="F181" s="475"/>
      <c r="G181" s="476"/>
      <c r="H181" s="477"/>
    </row>
    <row r="182" spans="1:8">
      <c r="A182" s="608">
        <v>0</v>
      </c>
      <c r="B182" s="677">
        <v>1121164</v>
      </c>
      <c r="C182" s="693" t="s">
        <v>1243</v>
      </c>
      <c r="D182" s="557">
        <v>2995</v>
      </c>
      <c r="E182" s="671">
        <f t="shared" si="6"/>
        <v>0</v>
      </c>
      <c r="F182" s="475"/>
      <c r="G182" s="476"/>
      <c r="H182" s="477"/>
    </row>
    <row r="183" spans="1:8">
      <c r="A183" s="539">
        <v>0</v>
      </c>
      <c r="B183" s="677">
        <v>1081365</v>
      </c>
      <c r="C183" s="693" t="s">
        <v>1303</v>
      </c>
      <c r="D183" s="557">
        <v>1093</v>
      </c>
      <c r="E183" s="671">
        <f t="shared" si="6"/>
        <v>0</v>
      </c>
      <c r="F183" s="475"/>
      <c r="G183" s="476"/>
      <c r="H183" s="477"/>
    </row>
    <row r="184" spans="1:8">
      <c r="A184" s="539">
        <v>0</v>
      </c>
      <c r="B184" s="670">
        <v>1128650</v>
      </c>
      <c r="C184" s="673" t="s">
        <v>642</v>
      </c>
      <c r="D184" s="557">
        <v>284</v>
      </c>
      <c r="E184" s="671">
        <f t="shared" si="6"/>
        <v>0</v>
      </c>
      <c r="F184" s="475"/>
      <c r="G184" s="476"/>
      <c r="H184" s="477"/>
    </row>
    <row r="185" spans="1:8">
      <c r="A185" s="539">
        <v>0</v>
      </c>
      <c r="B185" s="670">
        <v>1128651</v>
      </c>
      <c r="C185" s="673" t="s">
        <v>653</v>
      </c>
      <c r="D185" s="557">
        <v>320</v>
      </c>
      <c r="E185" s="671">
        <f t="shared" si="6"/>
        <v>0</v>
      </c>
      <c r="F185" s="475"/>
      <c r="G185" s="476"/>
      <c r="H185" s="477"/>
    </row>
    <row r="186" spans="1:8">
      <c r="A186" s="539">
        <v>0</v>
      </c>
      <c r="B186" s="596" t="s">
        <v>206</v>
      </c>
      <c r="C186" s="676" t="s">
        <v>1245</v>
      </c>
      <c r="D186" s="682" t="s">
        <v>2656</v>
      </c>
      <c r="E186" s="671">
        <v>0</v>
      </c>
      <c r="F186" s="475"/>
      <c r="G186" s="476"/>
      <c r="H186" s="477"/>
    </row>
    <row r="187" spans="1:8">
      <c r="A187" s="539">
        <v>0</v>
      </c>
      <c r="B187" s="694">
        <v>1121736</v>
      </c>
      <c r="C187" s="693" t="s">
        <v>1246</v>
      </c>
      <c r="D187" s="557">
        <v>2639</v>
      </c>
      <c r="E187" s="671">
        <f>+D187*A187</f>
        <v>0</v>
      </c>
      <c r="F187" s="475"/>
      <c r="G187" s="476"/>
      <c r="H187" s="477"/>
    </row>
    <row r="188" spans="1:8">
      <c r="A188" s="539">
        <v>0</v>
      </c>
      <c r="B188" s="677">
        <v>1121738</v>
      </c>
      <c r="C188" s="693" t="s">
        <v>1248</v>
      </c>
      <c r="D188" s="557">
        <v>2639</v>
      </c>
      <c r="E188" s="671">
        <f>+D188*A188</f>
        <v>0</v>
      </c>
      <c r="F188" s="475"/>
      <c r="G188" s="476"/>
      <c r="H188" s="477"/>
    </row>
    <row r="189" spans="1:8">
      <c r="A189" s="614"/>
      <c r="B189" s="527"/>
      <c r="C189" s="527"/>
      <c r="D189" s="695"/>
      <c r="E189" s="512"/>
      <c r="F189" s="475"/>
      <c r="G189" s="476"/>
      <c r="H189" s="477"/>
    </row>
    <row r="190" spans="1:8" ht="15.6">
      <c r="A190" s="544"/>
      <c r="B190" s="696"/>
      <c r="C190" s="697" t="s">
        <v>202</v>
      </c>
      <c r="D190" s="690"/>
      <c r="E190" s="466"/>
      <c r="F190" s="475"/>
      <c r="G190" s="476"/>
      <c r="H190" s="477"/>
    </row>
    <row r="191" spans="1:8">
      <c r="A191" s="544"/>
      <c r="B191" s="696"/>
      <c r="C191" s="82" t="s">
        <v>470</v>
      </c>
      <c r="D191" s="690"/>
      <c r="E191" s="466"/>
      <c r="F191" s="475"/>
      <c r="G191" s="476"/>
      <c r="H191" s="477"/>
    </row>
    <row r="192" spans="1:8">
      <c r="A192" s="631">
        <v>0</v>
      </c>
      <c r="B192" s="698" t="s">
        <v>1269</v>
      </c>
      <c r="C192" s="699" t="s">
        <v>199</v>
      </c>
      <c r="D192" s="557">
        <v>1005</v>
      </c>
      <c r="E192" s="671">
        <f t="shared" ref="E192:E206" si="7">+D192*A192</f>
        <v>0</v>
      </c>
      <c r="F192" s="475"/>
      <c r="G192" s="476"/>
      <c r="H192" s="477"/>
    </row>
    <row r="193" spans="1:8">
      <c r="A193" s="631">
        <v>0</v>
      </c>
      <c r="B193" s="698" t="s">
        <v>1270</v>
      </c>
      <c r="C193" s="700" t="s">
        <v>197</v>
      </c>
      <c r="D193" s="557">
        <v>2139</v>
      </c>
      <c r="E193" s="671">
        <f t="shared" si="7"/>
        <v>0</v>
      </c>
      <c r="F193" s="475"/>
      <c r="G193" s="476"/>
      <c r="H193" s="477"/>
    </row>
    <row r="194" spans="1:8" ht="13.5" customHeight="1">
      <c r="A194" s="631">
        <v>0</v>
      </c>
      <c r="B194" s="698" t="s">
        <v>1271</v>
      </c>
      <c r="C194" s="700" t="s">
        <v>195</v>
      </c>
      <c r="D194" s="557">
        <v>4227</v>
      </c>
      <c r="E194" s="671">
        <f t="shared" si="7"/>
        <v>0</v>
      </c>
      <c r="F194" s="475"/>
      <c r="G194" s="476"/>
      <c r="H194" s="477"/>
    </row>
    <row r="195" spans="1:8">
      <c r="A195" s="631">
        <v>0</v>
      </c>
      <c r="B195" s="698" t="s">
        <v>1272</v>
      </c>
      <c r="C195" s="700" t="s">
        <v>193</v>
      </c>
      <c r="D195" s="557">
        <v>4954</v>
      </c>
      <c r="E195" s="671">
        <f t="shared" si="7"/>
        <v>0</v>
      </c>
      <c r="F195" s="475"/>
      <c r="G195" s="476"/>
      <c r="H195" s="477"/>
    </row>
    <row r="196" spans="1:8">
      <c r="A196" s="631">
        <v>0</v>
      </c>
      <c r="B196" s="698" t="s">
        <v>1273</v>
      </c>
      <c r="C196" s="700" t="s">
        <v>191</v>
      </c>
      <c r="D196" s="557">
        <v>5526</v>
      </c>
      <c r="E196" s="671">
        <f t="shared" si="7"/>
        <v>0</v>
      </c>
      <c r="F196" s="475"/>
      <c r="G196" s="476"/>
      <c r="H196" s="477"/>
    </row>
    <row r="197" spans="1:8">
      <c r="A197" s="631">
        <v>0</v>
      </c>
      <c r="B197" s="698" t="s">
        <v>1274</v>
      </c>
      <c r="C197" s="700" t="s">
        <v>189</v>
      </c>
      <c r="D197" s="557">
        <v>3737</v>
      </c>
      <c r="E197" s="671">
        <f t="shared" si="7"/>
        <v>0</v>
      </c>
      <c r="F197" s="475"/>
      <c r="G197" s="476"/>
      <c r="H197" s="477"/>
    </row>
    <row r="198" spans="1:8" ht="15" customHeight="1">
      <c r="A198" s="631">
        <v>0</v>
      </c>
      <c r="B198" s="698" t="s">
        <v>1275</v>
      </c>
      <c r="C198" s="700" t="s">
        <v>187</v>
      </c>
      <c r="D198" s="557">
        <v>6845</v>
      </c>
      <c r="E198" s="671">
        <f t="shared" si="7"/>
        <v>0</v>
      </c>
      <c r="F198" s="475"/>
      <c r="G198" s="476"/>
      <c r="H198" s="477"/>
    </row>
    <row r="199" spans="1:8">
      <c r="A199" s="631">
        <v>0</v>
      </c>
      <c r="B199" s="698" t="s">
        <v>1276</v>
      </c>
      <c r="C199" s="700" t="s">
        <v>185</v>
      </c>
      <c r="D199" s="557">
        <v>7840</v>
      </c>
      <c r="E199" s="671">
        <f t="shared" si="7"/>
        <v>0</v>
      </c>
      <c r="F199" s="475"/>
      <c r="G199" s="476"/>
      <c r="H199" s="477"/>
    </row>
    <row r="200" spans="1:8">
      <c r="A200" s="631">
        <v>0</v>
      </c>
      <c r="B200" s="698" t="s">
        <v>1277</v>
      </c>
      <c r="C200" s="700" t="s">
        <v>183</v>
      </c>
      <c r="D200" s="557">
        <v>1160</v>
      </c>
      <c r="E200" s="671">
        <f t="shared" si="7"/>
        <v>0</v>
      </c>
      <c r="F200" s="475"/>
      <c r="G200" s="476"/>
      <c r="H200" s="477"/>
    </row>
    <row r="201" spans="1:8">
      <c r="A201" s="631">
        <v>0</v>
      </c>
      <c r="B201" s="698" t="s">
        <v>1278</v>
      </c>
      <c r="C201" s="700" t="s">
        <v>181</v>
      </c>
      <c r="D201" s="557">
        <v>5562</v>
      </c>
      <c r="E201" s="671">
        <f t="shared" si="7"/>
        <v>0</v>
      </c>
      <c r="F201" s="475"/>
      <c r="G201" s="476"/>
      <c r="H201" s="477"/>
    </row>
    <row r="202" spans="1:8">
      <c r="A202" s="631">
        <v>0</v>
      </c>
      <c r="B202" s="698" t="s">
        <v>1279</v>
      </c>
      <c r="C202" s="700" t="s">
        <v>179</v>
      </c>
      <c r="D202" s="557">
        <v>2242</v>
      </c>
      <c r="E202" s="671">
        <f t="shared" si="7"/>
        <v>0</v>
      </c>
      <c r="F202" s="475"/>
      <c r="G202" s="476"/>
      <c r="H202" s="477"/>
    </row>
    <row r="203" spans="1:8">
      <c r="A203" s="631">
        <v>0</v>
      </c>
      <c r="B203" s="698" t="s">
        <v>1280</v>
      </c>
      <c r="C203" s="700" t="s">
        <v>177</v>
      </c>
      <c r="D203" s="557">
        <v>4515</v>
      </c>
      <c r="E203" s="671">
        <f t="shared" si="7"/>
        <v>0</v>
      </c>
      <c r="F203" s="475"/>
      <c r="G203" s="476"/>
      <c r="H203" s="477"/>
    </row>
    <row r="204" spans="1:8">
      <c r="A204" s="631">
        <v>0</v>
      </c>
      <c r="B204" s="698" t="s">
        <v>1281</v>
      </c>
      <c r="C204" s="700" t="s">
        <v>175</v>
      </c>
      <c r="D204" s="557">
        <v>4113</v>
      </c>
      <c r="E204" s="671">
        <f t="shared" si="7"/>
        <v>0</v>
      </c>
      <c r="F204" s="475"/>
      <c r="G204" s="476"/>
      <c r="H204" s="477"/>
    </row>
    <row r="205" spans="1:8">
      <c r="A205" s="631">
        <v>0</v>
      </c>
      <c r="B205" s="698" t="s">
        <v>1282</v>
      </c>
      <c r="C205" s="700" t="s">
        <v>173</v>
      </c>
      <c r="D205" s="557">
        <v>8196</v>
      </c>
      <c r="E205" s="671">
        <f t="shared" si="7"/>
        <v>0</v>
      </c>
      <c r="F205" s="475"/>
      <c r="G205" s="476"/>
      <c r="H205" s="477"/>
    </row>
    <row r="206" spans="1:8">
      <c r="A206" s="631">
        <v>0</v>
      </c>
      <c r="B206" s="698" t="s">
        <v>1283</v>
      </c>
      <c r="C206" s="700" t="s">
        <v>171</v>
      </c>
      <c r="D206" s="557">
        <v>1314</v>
      </c>
      <c r="E206" s="671">
        <f t="shared" si="7"/>
        <v>0</v>
      </c>
      <c r="F206" s="475"/>
      <c r="G206" s="476"/>
      <c r="H206" s="477"/>
    </row>
    <row r="207" spans="1:8">
      <c r="A207" s="634"/>
      <c r="B207" s="463"/>
      <c r="C207" s="463"/>
      <c r="D207" s="650"/>
      <c r="E207" s="466"/>
      <c r="F207" s="475"/>
      <c r="G207" s="476"/>
      <c r="H207" s="477"/>
    </row>
    <row r="208" spans="1:8" ht="15.6">
      <c r="A208" s="462"/>
      <c r="B208" s="696"/>
      <c r="C208" s="490" t="s">
        <v>1284</v>
      </c>
      <c r="D208" s="650"/>
      <c r="E208" s="466"/>
      <c r="F208" s="475"/>
      <c r="G208" s="476"/>
      <c r="H208" s="477"/>
    </row>
    <row r="209" spans="1:8">
      <c r="A209" s="539">
        <v>0</v>
      </c>
      <c r="B209" s="701" t="s">
        <v>827</v>
      </c>
      <c r="C209" s="702" t="s">
        <v>1285</v>
      </c>
      <c r="D209" s="557">
        <v>3474</v>
      </c>
      <c r="E209" s="671">
        <f>+D209*A209</f>
        <v>0</v>
      </c>
      <c r="F209" s="475"/>
      <c r="G209" s="476"/>
      <c r="H209" s="477"/>
    </row>
    <row r="210" spans="1:8">
      <c r="A210" s="539">
        <v>0</v>
      </c>
      <c r="B210" s="701" t="s">
        <v>829</v>
      </c>
      <c r="C210" s="702" t="s">
        <v>1286</v>
      </c>
      <c r="D210" s="557">
        <v>5284</v>
      </c>
      <c r="E210" s="671">
        <f>+D210*A210</f>
        <v>0</v>
      </c>
      <c r="F210" s="475"/>
      <c r="G210" s="476"/>
      <c r="H210" s="477"/>
    </row>
    <row r="211" spans="1:8">
      <c r="A211" s="539">
        <v>0</v>
      </c>
      <c r="B211" s="701" t="s">
        <v>831</v>
      </c>
      <c r="C211" s="702" t="s">
        <v>1287</v>
      </c>
      <c r="D211" s="557">
        <v>8062</v>
      </c>
      <c r="E211" s="671">
        <f>+D211*A211</f>
        <v>0</v>
      </c>
      <c r="F211" s="475"/>
      <c r="G211" s="476"/>
      <c r="H211" s="477"/>
    </row>
    <row r="212" spans="1:8">
      <c r="A212" s="539">
        <v>0</v>
      </c>
      <c r="B212" s="701" t="s">
        <v>833</v>
      </c>
      <c r="C212" s="702" t="s">
        <v>1288</v>
      </c>
      <c r="D212" s="557">
        <v>10990</v>
      </c>
      <c r="E212" s="671">
        <f>+D212*A212</f>
        <v>0</v>
      </c>
      <c r="F212" s="475"/>
      <c r="G212" s="476"/>
      <c r="H212" s="477"/>
    </row>
    <row r="213" spans="1:8">
      <c r="A213" s="544"/>
      <c r="B213" s="463"/>
      <c r="C213" s="525"/>
      <c r="D213" s="650"/>
      <c r="E213" s="466"/>
    </row>
    <row r="214" spans="1:8" ht="15.6">
      <c r="A214" s="544"/>
      <c r="B214" s="525"/>
      <c r="C214" s="525"/>
      <c r="D214" s="703" t="s">
        <v>1289</v>
      </c>
      <c r="E214" s="704">
        <f>SUM(E7:E212)</f>
        <v>0</v>
      </c>
    </row>
    <row r="215" spans="1:8" ht="15.6">
      <c r="A215" s="637">
        <v>1</v>
      </c>
      <c r="B215" s="525"/>
      <c r="C215" s="490" t="s">
        <v>160</v>
      </c>
      <c r="D215" s="650"/>
      <c r="E215" s="466"/>
    </row>
    <row r="216" spans="1:8">
      <c r="A216" s="617">
        <v>0</v>
      </c>
      <c r="B216" s="670" t="s">
        <v>1290</v>
      </c>
      <c r="C216" s="705" t="s">
        <v>158</v>
      </c>
      <c r="D216" s="706"/>
      <c r="E216" s="707">
        <f>-D216</f>
        <v>0</v>
      </c>
    </row>
    <row r="217" spans="1:8">
      <c r="A217" s="617">
        <v>0</v>
      </c>
      <c r="B217" s="670" t="s">
        <v>1291</v>
      </c>
      <c r="C217" s="705" t="s">
        <v>156</v>
      </c>
      <c r="D217" s="706"/>
      <c r="E217" s="707">
        <f>-D217</f>
        <v>0</v>
      </c>
    </row>
    <row r="218" spans="1:8">
      <c r="A218" s="641"/>
      <c r="B218" s="320"/>
      <c r="C218" s="642"/>
      <c r="D218" s="643"/>
      <c r="E218" s="644"/>
    </row>
    <row r="219" spans="1:8">
      <c r="A219" s="544"/>
    </row>
    <row r="220" spans="1:8" ht="15.6">
      <c r="A220" s="544"/>
      <c r="C220" s="536" t="s">
        <v>155</v>
      </c>
    </row>
    <row r="221" spans="1:8">
      <c r="A221" s="539"/>
      <c r="B221" s="539"/>
      <c r="C221" s="540"/>
      <c r="D221" s="645"/>
      <c r="E221" s="646"/>
    </row>
    <row r="222" spans="1:8">
      <c r="A222" s="539"/>
      <c r="B222" s="539"/>
      <c r="C222" s="540"/>
      <c r="D222" s="645"/>
      <c r="E222" s="646"/>
    </row>
    <row r="223" spans="1:8">
      <c r="A223" s="539"/>
      <c r="B223" s="539"/>
      <c r="C223" s="540"/>
      <c r="D223" s="645"/>
      <c r="E223" s="646"/>
    </row>
    <row r="224" spans="1:8">
      <c r="A224" s="539"/>
      <c r="B224" s="539"/>
      <c r="C224" s="540"/>
      <c r="D224" s="645"/>
      <c r="E224" s="646"/>
    </row>
    <row r="225" spans="1:5">
      <c r="A225" s="539"/>
      <c r="B225" s="539"/>
      <c r="C225" s="540"/>
      <c r="D225" s="645"/>
      <c r="E225" s="646"/>
    </row>
    <row r="226" spans="1:5">
      <c r="A226" s="539"/>
      <c r="B226" s="539"/>
      <c r="C226" s="540"/>
      <c r="D226" s="645"/>
      <c r="E226" s="646"/>
    </row>
    <row r="228" spans="1:5" ht="15.6">
      <c r="A228" s="553">
        <v>1</v>
      </c>
      <c r="D228" s="636" t="s">
        <v>154</v>
      </c>
      <c r="E228" s="543">
        <f>SUM(E214:E225)</f>
        <v>0</v>
      </c>
    </row>
  </sheetData>
  <mergeCells count="1">
    <mergeCell ref="C1:C5"/>
  </mergeCells>
  <pageMargins left="0.7" right="0.7" top="0.75" bottom="0.75" header="0.3" footer="0.3"/>
  <pageSetup scale="5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F022E-0346-497B-A627-5C5303D5C4D4}">
  <sheetPr codeName="Sheet13"/>
  <dimension ref="A1:H298"/>
  <sheetViews>
    <sheetView zoomScaleNormal="100" workbookViewId="0">
      <pane ySplit="7" topLeftCell="A8" activePane="bottomLeft" state="frozen"/>
      <selection pane="bottomLeft" activeCell="D247" sqref="D247:D249"/>
    </sheetView>
  </sheetViews>
  <sheetFormatPr defaultColWidth="9.109375" defaultRowHeight="13.8"/>
  <cols>
    <col min="1" max="1" width="12.33203125" style="708" customWidth="1"/>
    <col min="2" max="2" width="21.33203125" style="709" customWidth="1"/>
    <col min="3" max="3" width="74.6640625" style="709" customWidth="1"/>
    <col min="4" max="4" width="23.109375" style="710" customWidth="1"/>
    <col min="5" max="5" width="26" style="711" customWidth="1"/>
    <col min="6" max="6" width="9.5546875" style="711" bestFit="1" customWidth="1"/>
    <col min="7" max="7" width="14" style="711" bestFit="1" customWidth="1"/>
    <col min="8" max="16384" width="9.109375" style="711"/>
  </cols>
  <sheetData>
    <row r="1" spans="1:8" ht="14.4" thickBot="1"/>
    <row r="2" spans="1:8">
      <c r="A2" s="1405"/>
      <c r="B2" s="1406"/>
      <c r="C2" s="1407"/>
      <c r="D2" s="712" t="s">
        <v>1304</v>
      </c>
    </row>
    <row r="3" spans="1:8">
      <c r="A3" s="1405"/>
      <c r="B3" s="1406"/>
      <c r="C3" s="1408"/>
      <c r="D3" s="713" t="s">
        <v>2653</v>
      </c>
      <c r="E3" s="714"/>
    </row>
    <row r="4" spans="1:8">
      <c r="A4" s="1405"/>
      <c r="B4" s="1406"/>
      <c r="C4" s="1408"/>
      <c r="D4" s="712" t="s">
        <v>416</v>
      </c>
    </row>
    <row r="5" spans="1:8">
      <c r="A5" s="1405"/>
      <c r="B5" s="1406"/>
      <c r="C5" s="1408"/>
      <c r="D5" s="712" t="s">
        <v>415</v>
      </c>
    </row>
    <row r="6" spans="1:8" ht="14.4" thickBot="1">
      <c r="A6" s="1405"/>
      <c r="B6" s="1406"/>
      <c r="C6" s="1408"/>
      <c r="D6" s="715" t="s">
        <v>1047</v>
      </c>
    </row>
    <row r="7" spans="1:8" s="719" customFormat="1" ht="14.4" thickBot="1">
      <c r="A7" s="716" t="s">
        <v>413</v>
      </c>
      <c r="B7" s="717" t="s">
        <v>412</v>
      </c>
      <c r="C7" s="717" t="s">
        <v>411</v>
      </c>
      <c r="D7" s="718" t="s">
        <v>2654</v>
      </c>
      <c r="E7" s="717" t="s">
        <v>2655</v>
      </c>
    </row>
    <row r="8" spans="1:8" ht="14.4" thickBot="1">
      <c r="A8" s="720"/>
      <c r="B8" s="721"/>
      <c r="C8" s="721" t="s">
        <v>1305</v>
      </c>
      <c r="D8" s="722"/>
      <c r="E8" s="722"/>
    </row>
    <row r="9" spans="1:8">
      <c r="A9" s="723"/>
      <c r="B9" s="724"/>
      <c r="C9" s="724"/>
      <c r="D9" s="725"/>
      <c r="E9" s="725"/>
    </row>
    <row r="10" spans="1:8" ht="16.5" customHeight="1">
      <c r="A10" s="726">
        <v>0</v>
      </c>
      <c r="B10" s="727">
        <v>1127252</v>
      </c>
      <c r="C10" s="728" t="s">
        <v>1306</v>
      </c>
      <c r="D10" s="729">
        <v>154815</v>
      </c>
      <c r="E10" s="729">
        <f>A10*D10</f>
        <v>0</v>
      </c>
      <c r="F10" s="730"/>
      <c r="G10" s="710"/>
      <c r="H10" s="731"/>
    </row>
    <row r="11" spans="1:8" ht="40.200000000000003">
      <c r="A11" s="732">
        <f>A10</f>
        <v>0</v>
      </c>
      <c r="B11" s="733"/>
      <c r="C11" s="734" t="s">
        <v>1307</v>
      </c>
      <c r="D11" s="735"/>
      <c r="E11" s="736"/>
      <c r="F11" s="730"/>
      <c r="G11" s="710"/>
      <c r="H11" s="731"/>
    </row>
    <row r="12" spans="1:8" ht="18" customHeight="1">
      <c r="A12" s="726">
        <v>0</v>
      </c>
      <c r="B12" s="727">
        <v>1128622</v>
      </c>
      <c r="C12" s="728" t="s">
        <v>1308</v>
      </c>
      <c r="D12" s="729">
        <v>154815</v>
      </c>
      <c r="E12" s="729">
        <f>A12*D12</f>
        <v>0</v>
      </c>
      <c r="F12" s="730"/>
      <c r="G12" s="710"/>
      <c r="H12" s="731"/>
    </row>
    <row r="13" spans="1:8" ht="40.200000000000003">
      <c r="A13" s="732">
        <f>A12</f>
        <v>0</v>
      </c>
      <c r="B13" s="733"/>
      <c r="C13" s="734" t="s">
        <v>1307</v>
      </c>
      <c r="D13" s="735"/>
      <c r="E13" s="736"/>
      <c r="F13" s="730"/>
      <c r="G13" s="710"/>
      <c r="H13" s="731"/>
    </row>
    <row r="14" spans="1:8">
      <c r="A14" s="737"/>
      <c r="B14" s="738"/>
      <c r="C14" s="739"/>
      <c r="D14" s="740"/>
      <c r="E14" s="741"/>
      <c r="F14" s="730"/>
      <c r="G14" s="710"/>
      <c r="H14" s="731"/>
    </row>
    <row r="15" spans="1:8" s="747" customFormat="1">
      <c r="A15" s="742"/>
      <c r="B15" s="743"/>
      <c r="C15" s="744" t="s">
        <v>492</v>
      </c>
      <c r="D15" s="745"/>
      <c r="E15" s="746"/>
      <c r="F15" s="730"/>
      <c r="G15" s="710"/>
      <c r="H15" s="731"/>
    </row>
    <row r="16" spans="1:8" s="747" customFormat="1">
      <c r="A16" s="748">
        <f>A10</f>
        <v>0</v>
      </c>
      <c r="B16" s="749" t="s">
        <v>206</v>
      </c>
      <c r="C16" s="750" t="s">
        <v>1309</v>
      </c>
      <c r="D16" s="751" t="s">
        <v>204</v>
      </c>
      <c r="E16" s="729">
        <v>0</v>
      </c>
      <c r="F16" s="730"/>
      <c r="G16" s="710"/>
      <c r="H16" s="731"/>
    </row>
    <row r="17" spans="1:8" s="747" customFormat="1" ht="27.6">
      <c r="A17" s="752">
        <v>0</v>
      </c>
      <c r="B17" s="749" t="s">
        <v>206</v>
      </c>
      <c r="C17" s="750" t="s">
        <v>1310</v>
      </c>
      <c r="D17" s="751" t="s">
        <v>204</v>
      </c>
      <c r="E17" s="729">
        <v>0</v>
      </c>
      <c r="F17" s="730"/>
      <c r="G17" s="710"/>
      <c r="H17" s="731"/>
    </row>
    <row r="18" spans="1:8" s="747" customFormat="1" ht="27.6">
      <c r="A18" s="752">
        <v>0</v>
      </c>
      <c r="B18" s="749" t="s">
        <v>206</v>
      </c>
      <c r="C18" s="750" t="s">
        <v>1311</v>
      </c>
      <c r="D18" s="751" t="s">
        <v>204</v>
      </c>
      <c r="E18" s="729">
        <v>0</v>
      </c>
      <c r="F18" s="730"/>
      <c r="G18" s="710"/>
      <c r="H18" s="731"/>
    </row>
    <row r="19" spans="1:8">
      <c r="A19" s="753"/>
      <c r="B19" s="754"/>
      <c r="C19" s="754"/>
      <c r="D19" s="740"/>
      <c r="E19" s="755"/>
      <c r="F19" s="730"/>
      <c r="G19" s="710"/>
      <c r="H19" s="731"/>
    </row>
    <row r="20" spans="1:8">
      <c r="A20" s="756"/>
      <c r="B20" s="754"/>
      <c r="C20" s="757" t="s">
        <v>497</v>
      </c>
      <c r="D20" s="740"/>
      <c r="E20" s="741"/>
      <c r="F20" s="730"/>
      <c r="G20" s="710"/>
      <c r="H20" s="731"/>
    </row>
    <row r="21" spans="1:8">
      <c r="A21" s="758">
        <f>A16</f>
        <v>0</v>
      </c>
      <c r="B21" s="759">
        <v>1127635</v>
      </c>
      <c r="C21" s="760" t="s">
        <v>1312</v>
      </c>
      <c r="D21" s="729">
        <v>3692</v>
      </c>
      <c r="E21" s="729">
        <f>A21*D21</f>
        <v>0</v>
      </c>
      <c r="F21" s="730"/>
      <c r="G21" s="710"/>
      <c r="H21" s="731"/>
    </row>
    <row r="22" spans="1:8">
      <c r="A22" s="758">
        <f>A17 + A18</f>
        <v>0</v>
      </c>
      <c r="B22" s="760">
        <v>1128609</v>
      </c>
      <c r="C22" s="760" t="s">
        <v>1313</v>
      </c>
      <c r="D22" s="729">
        <v>3692</v>
      </c>
      <c r="E22" s="729">
        <f>A22*D22</f>
        <v>0</v>
      </c>
      <c r="F22" s="730"/>
      <c r="G22" s="710"/>
      <c r="H22" s="731"/>
    </row>
    <row r="23" spans="1:8">
      <c r="B23" s="761" t="s">
        <v>1083</v>
      </c>
      <c r="C23" s="761"/>
      <c r="D23" s="762"/>
      <c r="E23" s="763"/>
      <c r="F23" s="730"/>
      <c r="G23" s="710"/>
      <c r="H23" s="731"/>
    </row>
    <row r="24" spans="1:8" ht="14.4" thickBot="1">
      <c r="B24" s="764"/>
      <c r="C24" s="764"/>
      <c r="D24" s="765"/>
      <c r="E24" s="763"/>
      <c r="F24" s="730"/>
      <c r="G24" s="710"/>
      <c r="H24" s="731"/>
    </row>
    <row r="25" spans="1:8" ht="14.4" thickBot="1">
      <c r="A25" s="766"/>
      <c r="B25" s="767"/>
      <c r="C25" s="768" t="s">
        <v>1314</v>
      </c>
      <c r="D25" s="769"/>
      <c r="E25" s="770"/>
      <c r="F25" s="730"/>
      <c r="G25" s="710"/>
      <c r="H25" s="731"/>
    </row>
    <row r="26" spans="1:8">
      <c r="C26" s="771"/>
      <c r="D26" s="772"/>
      <c r="E26" s="730"/>
      <c r="F26" s="730"/>
      <c r="G26" s="710"/>
      <c r="H26" s="731"/>
    </row>
    <row r="27" spans="1:8" ht="15" customHeight="1">
      <c r="A27" s="758">
        <v>0</v>
      </c>
      <c r="B27" s="760" t="s">
        <v>206</v>
      </c>
      <c r="C27" s="773" t="s">
        <v>1315</v>
      </c>
      <c r="D27" s="751" t="s">
        <v>204</v>
      </c>
      <c r="E27" s="729">
        <v>0</v>
      </c>
      <c r="F27" s="730"/>
      <c r="G27" s="710"/>
      <c r="H27" s="731"/>
    </row>
    <row r="28" spans="1:8" ht="25.5" customHeight="1">
      <c r="A28" s="708">
        <f>A27</f>
        <v>0</v>
      </c>
      <c r="C28" s="734" t="s">
        <v>1316</v>
      </c>
      <c r="D28" s="772"/>
      <c r="E28" s="730"/>
      <c r="F28" s="730"/>
      <c r="G28" s="710"/>
      <c r="H28" s="731"/>
    </row>
    <row r="29" spans="1:8" ht="25.5" customHeight="1">
      <c r="C29" s="774"/>
      <c r="D29" s="772"/>
      <c r="E29" s="730"/>
      <c r="F29" s="730"/>
      <c r="G29" s="710"/>
      <c r="H29" s="731"/>
    </row>
    <row r="30" spans="1:8">
      <c r="D30" s="775"/>
      <c r="E30" s="730"/>
      <c r="F30" s="730"/>
      <c r="G30" s="710"/>
      <c r="H30" s="731"/>
    </row>
    <row r="31" spans="1:8">
      <c r="A31" s="758">
        <v>0</v>
      </c>
      <c r="B31" s="760">
        <v>4820001</v>
      </c>
      <c r="C31" s="760" t="s">
        <v>957</v>
      </c>
      <c r="D31" s="776" t="s">
        <v>956</v>
      </c>
      <c r="E31" s="729">
        <v>0</v>
      </c>
      <c r="F31" s="730"/>
      <c r="G31" s="710"/>
      <c r="H31" s="731"/>
    </row>
    <row r="32" spans="1:8">
      <c r="A32" s="758">
        <v>0</v>
      </c>
      <c r="B32" s="760">
        <v>4810001</v>
      </c>
      <c r="C32" s="760" t="s">
        <v>591</v>
      </c>
      <c r="D32" s="776" t="s">
        <v>956</v>
      </c>
      <c r="E32" s="729">
        <v>0</v>
      </c>
      <c r="F32" s="730"/>
      <c r="G32" s="710"/>
      <c r="H32" s="731"/>
    </row>
    <row r="33" spans="1:8">
      <c r="A33" s="777">
        <v>1</v>
      </c>
      <c r="D33" s="730"/>
      <c r="E33" s="730"/>
      <c r="F33" s="730"/>
      <c r="G33" s="710"/>
      <c r="H33" s="731"/>
    </row>
    <row r="34" spans="1:8">
      <c r="A34" s="777"/>
      <c r="B34" s="778" t="s">
        <v>506</v>
      </c>
      <c r="D34" s="730"/>
      <c r="E34" s="730"/>
      <c r="F34" s="730"/>
      <c r="G34" s="710"/>
      <c r="H34" s="731"/>
    </row>
    <row r="35" spans="1:8">
      <c r="A35" s="777"/>
      <c r="B35" s="129"/>
      <c r="D35" s="730"/>
      <c r="E35" s="730"/>
      <c r="F35" s="730"/>
      <c r="G35" s="710"/>
      <c r="H35" s="731"/>
    </row>
    <row r="36" spans="1:8">
      <c r="A36" s="777">
        <v>1</v>
      </c>
      <c r="B36" s="778" t="s">
        <v>507</v>
      </c>
      <c r="D36" s="775"/>
      <c r="E36" s="730"/>
      <c r="F36" s="730"/>
      <c r="G36" s="710"/>
      <c r="H36" s="731"/>
    </row>
    <row r="37" spans="1:8">
      <c r="A37" s="777"/>
      <c r="B37" s="129"/>
      <c r="D37" s="775"/>
      <c r="E37" s="730"/>
      <c r="F37" s="730"/>
      <c r="G37" s="710"/>
      <c r="H37" s="731"/>
    </row>
    <row r="38" spans="1:8">
      <c r="A38" s="777"/>
      <c r="B38" s="778" t="s">
        <v>508</v>
      </c>
      <c r="D38" s="775"/>
      <c r="E38" s="730"/>
      <c r="F38" s="730"/>
      <c r="G38" s="710"/>
      <c r="H38" s="731"/>
    </row>
    <row r="39" spans="1:8">
      <c r="A39" s="777"/>
      <c r="B39" s="779"/>
      <c r="D39" s="775"/>
      <c r="E39" s="730"/>
      <c r="F39" s="730"/>
      <c r="G39" s="710"/>
      <c r="H39" s="731"/>
    </row>
    <row r="40" spans="1:8">
      <c r="A40" s="777"/>
      <c r="B40" s="778" t="s">
        <v>509</v>
      </c>
      <c r="D40" s="775"/>
      <c r="E40" s="730"/>
      <c r="F40" s="730"/>
      <c r="G40" s="710"/>
      <c r="H40" s="731"/>
    </row>
    <row r="41" spans="1:8">
      <c r="A41" s="777"/>
      <c r="B41" s="757"/>
      <c r="D41" s="775"/>
      <c r="E41" s="730"/>
      <c r="F41" s="730"/>
      <c r="G41" s="710"/>
      <c r="H41" s="731"/>
    </row>
    <row r="42" spans="1:8" ht="15.6">
      <c r="C42" s="780" t="s">
        <v>403</v>
      </c>
      <c r="D42" s="775"/>
      <c r="E42" s="730"/>
      <c r="F42" s="730"/>
      <c r="G42" s="710"/>
      <c r="H42" s="731"/>
    </row>
    <row r="43" spans="1:8">
      <c r="D43" s="775"/>
      <c r="E43" s="730"/>
      <c r="F43" s="730"/>
      <c r="G43" s="710"/>
      <c r="H43" s="731"/>
    </row>
    <row r="44" spans="1:8">
      <c r="A44" s="758">
        <v>1</v>
      </c>
      <c r="B44" s="781">
        <v>702255</v>
      </c>
      <c r="C44" s="760" t="s">
        <v>1317</v>
      </c>
      <c r="D44" s="782" t="s">
        <v>397</v>
      </c>
      <c r="E44" s="729">
        <v>0</v>
      </c>
      <c r="F44" s="730"/>
      <c r="G44" s="710"/>
      <c r="H44" s="731"/>
    </row>
    <row r="45" spans="1:8">
      <c r="A45" s="758">
        <v>1</v>
      </c>
      <c r="B45" s="781">
        <v>701679</v>
      </c>
      <c r="C45" s="760" t="s">
        <v>1318</v>
      </c>
      <c r="D45" s="782" t="s">
        <v>397</v>
      </c>
      <c r="E45" s="729">
        <v>0</v>
      </c>
      <c r="F45" s="730"/>
      <c r="G45" s="710"/>
      <c r="H45" s="731"/>
    </row>
    <row r="46" spans="1:8">
      <c r="A46" s="758">
        <v>1</v>
      </c>
      <c r="B46" s="781">
        <v>730166</v>
      </c>
      <c r="C46" s="760" t="s">
        <v>400</v>
      </c>
      <c r="D46" s="782" t="s">
        <v>397</v>
      </c>
      <c r="E46" s="729">
        <v>0</v>
      </c>
      <c r="F46" s="730"/>
      <c r="G46" s="710"/>
      <c r="H46" s="731"/>
    </row>
    <row r="47" spans="1:8">
      <c r="A47" s="758">
        <v>1</v>
      </c>
      <c r="B47" s="781">
        <v>1032481</v>
      </c>
      <c r="C47" s="760" t="s">
        <v>512</v>
      </c>
      <c r="D47" s="782" t="s">
        <v>397</v>
      </c>
      <c r="E47" s="729">
        <v>0</v>
      </c>
      <c r="F47" s="730"/>
      <c r="G47" s="710"/>
      <c r="H47" s="731"/>
    </row>
    <row r="48" spans="1:8">
      <c r="A48" s="758">
        <v>1</v>
      </c>
      <c r="B48" s="781">
        <v>701705</v>
      </c>
      <c r="C48" s="760" t="s">
        <v>399</v>
      </c>
      <c r="D48" s="782" t="s">
        <v>397</v>
      </c>
      <c r="E48" s="729">
        <v>0</v>
      </c>
      <c r="F48" s="730"/>
      <c r="G48" s="710"/>
      <c r="H48" s="731"/>
    </row>
    <row r="49" spans="1:8">
      <c r="A49" s="758">
        <v>1</v>
      </c>
      <c r="B49" s="781">
        <v>702020</v>
      </c>
      <c r="C49" s="760" t="s">
        <v>398</v>
      </c>
      <c r="D49" s="782" t="s">
        <v>397</v>
      </c>
      <c r="E49" s="729">
        <v>0</v>
      </c>
      <c r="F49" s="730"/>
      <c r="G49" s="710"/>
      <c r="H49" s="731"/>
    </row>
    <row r="50" spans="1:8">
      <c r="A50" s="711"/>
      <c r="B50" s="711"/>
      <c r="C50" s="711"/>
      <c r="D50" s="730"/>
      <c r="E50" s="730"/>
      <c r="F50" s="730"/>
      <c r="G50" s="710"/>
      <c r="H50" s="731"/>
    </row>
    <row r="51" spans="1:8">
      <c r="A51" s="777">
        <v>1</v>
      </c>
      <c r="B51" s="757"/>
      <c r="C51" s="129" t="s">
        <v>1319</v>
      </c>
      <c r="D51" s="783" t="s">
        <v>1320</v>
      </c>
      <c r="E51" s="730"/>
      <c r="F51" s="730"/>
      <c r="G51" s="710"/>
      <c r="H51" s="731"/>
    </row>
    <row r="52" spans="1:8">
      <c r="A52" s="777">
        <v>1</v>
      </c>
      <c r="B52" s="757"/>
      <c r="C52" s="129" t="s">
        <v>722</v>
      </c>
      <c r="D52" s="783" t="s">
        <v>1321</v>
      </c>
      <c r="E52" s="783"/>
      <c r="F52" s="730"/>
      <c r="G52" s="710"/>
      <c r="H52" s="731"/>
    </row>
    <row r="53" spans="1:8" ht="14.4">
      <c r="A53" s="777">
        <v>1</v>
      </c>
      <c r="B53" s="757"/>
      <c r="C53" s="129" t="s">
        <v>1322</v>
      </c>
      <c r="D53" s="783" t="s">
        <v>731</v>
      </c>
      <c r="E53" s="783"/>
      <c r="F53" s="730"/>
      <c r="G53" s="710"/>
      <c r="H53" s="731"/>
    </row>
    <row r="54" spans="1:8">
      <c r="A54" s="777">
        <v>1</v>
      </c>
      <c r="B54" s="757"/>
      <c r="C54" s="129" t="s">
        <v>723</v>
      </c>
      <c r="D54" s="783" t="s">
        <v>732</v>
      </c>
      <c r="E54" s="783"/>
      <c r="F54" s="730"/>
      <c r="G54" s="710"/>
      <c r="H54" s="731"/>
    </row>
    <row r="55" spans="1:8">
      <c r="A55" s="777">
        <v>1</v>
      </c>
      <c r="B55" s="757"/>
      <c r="C55" s="129" t="s">
        <v>1323</v>
      </c>
      <c r="D55" s="783" t="s">
        <v>733</v>
      </c>
      <c r="E55" s="783"/>
      <c r="F55" s="730"/>
      <c r="G55" s="710"/>
      <c r="H55" s="731"/>
    </row>
    <row r="56" spans="1:8">
      <c r="A56" s="777">
        <v>1</v>
      </c>
      <c r="B56" s="757"/>
      <c r="C56" s="129" t="s">
        <v>725</v>
      </c>
      <c r="D56" s="783" t="s">
        <v>383</v>
      </c>
      <c r="E56" s="783"/>
      <c r="F56" s="730"/>
      <c r="G56" s="710"/>
      <c r="H56" s="731"/>
    </row>
    <row r="57" spans="1:8">
      <c r="A57" s="777">
        <v>1</v>
      </c>
      <c r="B57" s="757"/>
      <c r="C57" s="129" t="s">
        <v>1324</v>
      </c>
      <c r="D57" s="783" t="s">
        <v>1325</v>
      </c>
      <c r="E57" s="783"/>
      <c r="F57" s="730"/>
      <c r="G57" s="710"/>
      <c r="H57" s="731"/>
    </row>
    <row r="58" spans="1:8">
      <c r="A58" s="777">
        <v>1</v>
      </c>
      <c r="B58" s="757"/>
      <c r="C58" s="129" t="s">
        <v>1326</v>
      </c>
      <c r="D58" s="783" t="s">
        <v>1327</v>
      </c>
      <c r="E58" s="783"/>
      <c r="F58" s="730"/>
      <c r="G58" s="710"/>
      <c r="H58" s="731"/>
    </row>
    <row r="59" spans="1:8">
      <c r="B59" s="757"/>
      <c r="C59" s="129" t="s">
        <v>1328</v>
      </c>
      <c r="D59" s="783" t="s">
        <v>1329</v>
      </c>
      <c r="E59" s="783"/>
      <c r="F59" s="730"/>
      <c r="G59" s="710"/>
      <c r="H59" s="731"/>
    </row>
    <row r="60" spans="1:8">
      <c r="A60" s="777">
        <v>1</v>
      </c>
      <c r="B60" s="757"/>
      <c r="C60" s="129" t="s">
        <v>1330</v>
      </c>
      <c r="D60" s="783" t="s">
        <v>1331</v>
      </c>
      <c r="E60" s="783"/>
      <c r="F60" s="730"/>
      <c r="G60" s="710"/>
      <c r="H60" s="731"/>
    </row>
    <row r="61" spans="1:8">
      <c r="A61" s="777">
        <v>1</v>
      </c>
      <c r="B61" s="757"/>
      <c r="C61" s="129" t="s">
        <v>1332</v>
      </c>
      <c r="D61" s="783" t="s">
        <v>1333</v>
      </c>
      <c r="E61" s="783"/>
      <c r="F61" s="730"/>
      <c r="G61" s="710"/>
      <c r="H61" s="731"/>
    </row>
    <row r="62" spans="1:8">
      <c r="A62" s="777">
        <v>1</v>
      </c>
      <c r="B62" s="757"/>
      <c r="C62" s="129" t="s">
        <v>1334</v>
      </c>
      <c r="D62" s="783" t="s">
        <v>1335</v>
      </c>
      <c r="E62" s="783"/>
      <c r="F62" s="730"/>
      <c r="G62" s="710"/>
      <c r="H62" s="731"/>
    </row>
    <row r="63" spans="1:8" ht="15" customHeight="1">
      <c r="A63" s="777">
        <v>1</v>
      </c>
      <c r="B63" s="757"/>
      <c r="C63" s="129" t="s">
        <v>1336</v>
      </c>
      <c r="D63" s="783" t="s">
        <v>1337</v>
      </c>
      <c r="E63" s="783"/>
      <c r="F63" s="730"/>
      <c r="G63" s="710"/>
      <c r="H63" s="731"/>
    </row>
    <row r="64" spans="1:8" ht="14.25" customHeight="1">
      <c r="A64" s="777">
        <v>1</v>
      </c>
      <c r="B64" s="757"/>
      <c r="C64" s="129" t="s">
        <v>1338</v>
      </c>
      <c r="D64" s="784" t="s">
        <v>1339</v>
      </c>
      <c r="E64" s="730"/>
      <c r="F64" s="730"/>
      <c r="G64" s="710"/>
      <c r="H64" s="731"/>
    </row>
    <row r="65" spans="1:8">
      <c r="A65" s="777">
        <v>1</v>
      </c>
      <c r="C65" s="129" t="s">
        <v>1340</v>
      </c>
      <c r="D65" s="783" t="s">
        <v>1341</v>
      </c>
      <c r="E65" s="783"/>
      <c r="F65" s="730"/>
      <c r="G65" s="710"/>
      <c r="H65" s="731"/>
    </row>
    <row r="66" spans="1:8">
      <c r="A66" s="777">
        <v>1</v>
      </c>
      <c r="C66" s="129" t="s">
        <v>1342</v>
      </c>
      <c r="D66" s="783" t="s">
        <v>1343</v>
      </c>
      <c r="E66" s="783"/>
      <c r="F66" s="730"/>
      <c r="G66" s="710"/>
      <c r="H66" s="731"/>
    </row>
    <row r="67" spans="1:8">
      <c r="A67" s="777">
        <v>1</v>
      </c>
      <c r="C67" s="129" t="s">
        <v>1344</v>
      </c>
      <c r="D67" s="783" t="s">
        <v>1345</v>
      </c>
      <c r="E67" s="783"/>
      <c r="F67" s="730"/>
      <c r="G67" s="710"/>
      <c r="H67" s="731"/>
    </row>
    <row r="68" spans="1:8">
      <c r="A68" s="777">
        <v>1</v>
      </c>
      <c r="C68" s="129" t="s">
        <v>1346</v>
      </c>
      <c r="D68" s="783" t="s">
        <v>1347</v>
      </c>
      <c r="E68" s="783"/>
      <c r="F68" s="730"/>
      <c r="G68" s="710"/>
      <c r="H68" s="731"/>
    </row>
    <row r="69" spans="1:8">
      <c r="A69" s="777">
        <v>1</v>
      </c>
      <c r="C69" s="785" t="s">
        <v>1348</v>
      </c>
      <c r="D69" s="783" t="s">
        <v>1349</v>
      </c>
      <c r="E69" s="783"/>
      <c r="F69" s="730"/>
      <c r="G69" s="710"/>
      <c r="H69" s="731"/>
    </row>
    <row r="70" spans="1:8">
      <c r="A70" s="777">
        <v>1</v>
      </c>
      <c r="C70" s="129" t="s">
        <v>1350</v>
      </c>
      <c r="D70" s="783" t="s">
        <v>1351</v>
      </c>
      <c r="E70" s="783"/>
      <c r="F70" s="730"/>
      <c r="G70" s="710"/>
      <c r="H70" s="731"/>
    </row>
    <row r="71" spans="1:8">
      <c r="A71" s="777">
        <v>1</v>
      </c>
      <c r="C71" s="129" t="s">
        <v>1352</v>
      </c>
      <c r="D71" s="783" t="s">
        <v>1353</v>
      </c>
      <c r="E71" s="783"/>
      <c r="F71" s="730"/>
      <c r="G71" s="710"/>
      <c r="H71" s="731"/>
    </row>
    <row r="72" spans="1:8">
      <c r="A72" s="777">
        <v>1</v>
      </c>
      <c r="C72" s="711"/>
      <c r="D72" s="783" t="s">
        <v>742</v>
      </c>
      <c r="E72" s="783"/>
      <c r="F72" s="730"/>
      <c r="G72" s="710"/>
      <c r="H72" s="731"/>
    </row>
    <row r="73" spans="1:8">
      <c r="A73" s="777">
        <v>1</v>
      </c>
      <c r="C73" s="711"/>
      <c r="D73" s="783"/>
      <c r="E73" s="783"/>
      <c r="F73" s="730"/>
      <c r="G73" s="710"/>
      <c r="H73" s="731"/>
    </row>
    <row r="74" spans="1:8">
      <c r="A74" s="711"/>
      <c r="B74" s="711"/>
      <c r="C74" s="711"/>
      <c r="D74" s="730"/>
      <c r="E74" s="730"/>
      <c r="F74" s="730"/>
      <c r="G74" s="710"/>
      <c r="H74" s="731"/>
    </row>
    <row r="75" spans="1:8" ht="16.2">
      <c r="A75" s="777"/>
      <c r="B75" s="757"/>
      <c r="C75" s="786" t="s">
        <v>1354</v>
      </c>
      <c r="D75" s="730"/>
      <c r="E75" s="772"/>
      <c r="F75" s="730"/>
      <c r="G75" s="710"/>
      <c r="H75" s="731"/>
    </row>
    <row r="76" spans="1:8" ht="14.4">
      <c r="A76" s="502">
        <v>0</v>
      </c>
      <c r="B76" s="787">
        <v>1126259</v>
      </c>
      <c r="C76" s="788" t="s">
        <v>1355</v>
      </c>
      <c r="D76" s="729">
        <v>3738</v>
      </c>
      <c r="E76" s="729">
        <f>A76*D76</f>
        <v>0</v>
      </c>
      <c r="F76" s="730"/>
      <c r="G76" s="710"/>
      <c r="H76" s="731"/>
    </row>
    <row r="77" spans="1:8" ht="14.25" customHeight="1">
      <c r="A77" s="1401">
        <f>A76</f>
        <v>0</v>
      </c>
      <c r="B77" s="1410"/>
      <c r="C77" s="1412" t="s">
        <v>1356</v>
      </c>
      <c r="D77" s="789"/>
      <c r="E77" s="1403"/>
      <c r="F77" s="730"/>
      <c r="G77" s="710"/>
      <c r="H77" s="731"/>
    </row>
    <row r="78" spans="1:8">
      <c r="A78" s="1409"/>
      <c r="B78" s="1411"/>
      <c r="C78" s="1413"/>
      <c r="D78" s="730"/>
      <c r="E78" s="1404"/>
      <c r="F78" s="730"/>
      <c r="G78" s="710"/>
      <c r="H78" s="731"/>
    </row>
    <row r="79" spans="1:8" ht="87" customHeight="1">
      <c r="A79" s="1409"/>
      <c r="B79" s="1411"/>
      <c r="C79" s="1414"/>
      <c r="D79" s="730"/>
      <c r="E79" s="1404"/>
      <c r="F79" s="730"/>
      <c r="G79" s="710"/>
      <c r="H79" s="731"/>
    </row>
    <row r="80" spans="1:8" ht="14.25" customHeight="1">
      <c r="A80" s="777"/>
      <c r="C80" s="129"/>
      <c r="D80" s="783"/>
      <c r="E80" s="783"/>
      <c r="F80" s="730"/>
      <c r="G80" s="710"/>
      <c r="H80" s="731"/>
    </row>
    <row r="81" spans="1:8" s="709" customFormat="1" ht="15" customHeight="1">
      <c r="A81" s="1397" t="s">
        <v>1357</v>
      </c>
      <c r="B81" s="1398"/>
      <c r="C81" s="791" t="s">
        <v>1358</v>
      </c>
      <c r="D81" s="792"/>
      <c r="E81" s="792"/>
      <c r="F81" s="730"/>
      <c r="G81" s="710"/>
      <c r="H81" s="731"/>
    </row>
    <row r="82" spans="1:8" s="709" customFormat="1" ht="9.75" customHeight="1">
      <c r="A82" s="793"/>
      <c r="B82" s="793"/>
      <c r="C82" s="794"/>
      <c r="D82" s="795"/>
      <c r="E82" s="795"/>
      <c r="F82" s="730"/>
      <c r="G82" s="710"/>
      <c r="H82" s="731"/>
    </row>
    <row r="83" spans="1:8" s="709" customFormat="1">
      <c r="A83" s="796"/>
      <c r="B83" s="793"/>
      <c r="C83" s="797" t="s">
        <v>1359</v>
      </c>
      <c r="D83" s="798"/>
      <c r="E83" s="798"/>
      <c r="F83" s="730"/>
      <c r="G83" s="710"/>
      <c r="H83" s="731"/>
    </row>
    <row r="84" spans="1:8">
      <c r="A84" s="405">
        <v>0</v>
      </c>
      <c r="B84" s="749">
        <v>1114911</v>
      </c>
      <c r="C84" s="799" t="s">
        <v>1360</v>
      </c>
      <c r="D84" s="729">
        <v>155</v>
      </c>
      <c r="E84" s="729">
        <f>A84*D84</f>
        <v>0</v>
      </c>
      <c r="F84" s="730"/>
      <c r="G84" s="710"/>
      <c r="H84" s="731"/>
    </row>
    <row r="85" spans="1:8">
      <c r="A85" s="405">
        <v>0</v>
      </c>
      <c r="B85" s="749">
        <v>1119215</v>
      </c>
      <c r="C85" s="799" t="s">
        <v>1361</v>
      </c>
      <c r="D85" s="729">
        <v>624</v>
      </c>
      <c r="E85" s="729">
        <f>A85*D85</f>
        <v>0</v>
      </c>
      <c r="F85" s="730"/>
      <c r="G85" s="710"/>
      <c r="H85" s="731"/>
    </row>
    <row r="86" spans="1:8" ht="14.4" customHeight="1">
      <c r="A86" s="800"/>
      <c r="B86" s="801"/>
      <c r="C86" s="802"/>
      <c r="D86" s="772"/>
      <c r="E86" s="763"/>
      <c r="F86" s="730"/>
      <c r="G86" s="710"/>
      <c r="H86" s="731"/>
    </row>
    <row r="87" spans="1:8" ht="15" customHeight="1">
      <c r="A87" s="803"/>
      <c r="C87" s="797" t="s">
        <v>1362</v>
      </c>
      <c r="D87" s="730"/>
      <c r="E87" s="730"/>
      <c r="F87" s="730"/>
      <c r="G87" s="710"/>
      <c r="H87" s="731"/>
    </row>
    <row r="88" spans="1:8" ht="15" customHeight="1">
      <c r="A88" s="405">
        <v>0</v>
      </c>
      <c r="B88" s="749">
        <v>1111176</v>
      </c>
      <c r="C88" s="760" t="s">
        <v>1363</v>
      </c>
      <c r="D88" s="729">
        <v>1351</v>
      </c>
      <c r="E88" s="729">
        <f>A88*D88</f>
        <v>0</v>
      </c>
      <c r="F88" s="730"/>
      <c r="G88" s="710"/>
      <c r="H88" s="731"/>
    </row>
    <row r="89" spans="1:8">
      <c r="A89" s="405">
        <v>0</v>
      </c>
      <c r="B89" s="749">
        <v>1111175</v>
      </c>
      <c r="C89" s="804" t="s">
        <v>1364</v>
      </c>
      <c r="D89" s="729">
        <v>1340</v>
      </c>
      <c r="E89" s="729">
        <f>A89*D89</f>
        <v>0</v>
      </c>
      <c r="F89" s="730"/>
      <c r="G89" s="710"/>
      <c r="H89" s="731"/>
    </row>
    <row r="90" spans="1:8">
      <c r="A90" s="805">
        <v>0</v>
      </c>
      <c r="B90" s="749">
        <v>1127399</v>
      </c>
      <c r="C90" s="806" t="s">
        <v>1365</v>
      </c>
      <c r="D90" s="729">
        <v>4253</v>
      </c>
      <c r="E90" s="729">
        <f>A90*D90</f>
        <v>0</v>
      </c>
      <c r="F90" s="730"/>
      <c r="G90" s="710"/>
      <c r="H90" s="731"/>
    </row>
    <row r="91" spans="1:8">
      <c r="C91" s="757"/>
      <c r="D91" s="730"/>
      <c r="E91" s="730"/>
      <c r="F91" s="730"/>
      <c r="G91" s="710"/>
      <c r="H91" s="731"/>
    </row>
    <row r="92" spans="1:8">
      <c r="C92" s="807" t="s">
        <v>1366</v>
      </c>
      <c r="D92" s="772"/>
      <c r="E92" s="763"/>
      <c r="F92" s="730"/>
      <c r="G92" s="710"/>
      <c r="H92" s="731"/>
    </row>
    <row r="93" spans="1:8" ht="14.25" customHeight="1">
      <c r="A93" s="803"/>
      <c r="B93" s="808"/>
      <c r="C93" s="809" t="s">
        <v>1367</v>
      </c>
      <c r="D93" s="810"/>
      <c r="E93" s="811"/>
      <c r="F93" s="730"/>
      <c r="G93" s="710"/>
      <c r="H93" s="731"/>
    </row>
    <row r="94" spans="1:8">
      <c r="A94" s="758">
        <v>0</v>
      </c>
      <c r="B94" s="749">
        <v>1127624</v>
      </c>
      <c r="C94" s="423" t="s">
        <v>1368</v>
      </c>
      <c r="D94" s="729">
        <v>990</v>
      </c>
      <c r="E94" s="729">
        <f>A94*D94</f>
        <v>0</v>
      </c>
      <c r="F94" s="730"/>
      <c r="G94" s="710"/>
      <c r="H94" s="731"/>
    </row>
    <row r="95" spans="1:8">
      <c r="A95" s="758">
        <v>0</v>
      </c>
      <c r="B95" s="749">
        <v>1127625</v>
      </c>
      <c r="C95" s="423" t="s">
        <v>1369</v>
      </c>
      <c r="D95" s="729">
        <v>918</v>
      </c>
      <c r="E95" s="729">
        <f>A95*D95</f>
        <v>0</v>
      </c>
      <c r="F95" s="730"/>
      <c r="G95" s="710"/>
      <c r="H95" s="731"/>
    </row>
    <row r="96" spans="1:8">
      <c r="A96" s="758">
        <v>0</v>
      </c>
      <c r="B96" s="749">
        <v>1127626</v>
      </c>
      <c r="C96" s="423" t="s">
        <v>1370</v>
      </c>
      <c r="D96" s="729">
        <v>1201</v>
      </c>
      <c r="E96" s="729">
        <f>A96*D96</f>
        <v>0</v>
      </c>
      <c r="F96" s="730"/>
      <c r="G96" s="710"/>
      <c r="H96" s="731"/>
    </row>
    <row r="97" spans="1:8">
      <c r="A97" s="758">
        <v>0</v>
      </c>
      <c r="B97" s="749">
        <v>1126157</v>
      </c>
      <c r="C97" s="423" t="s">
        <v>1371</v>
      </c>
      <c r="D97" s="729">
        <v>1675</v>
      </c>
      <c r="E97" s="729">
        <f>A97*D97</f>
        <v>0</v>
      </c>
      <c r="F97" s="730"/>
      <c r="G97" s="710"/>
      <c r="H97" s="731"/>
    </row>
    <row r="98" spans="1:8" ht="14.4" customHeight="1">
      <c r="A98" s="812"/>
      <c r="D98" s="772"/>
      <c r="E98" s="790"/>
      <c r="F98" s="730"/>
      <c r="G98" s="710"/>
      <c r="H98" s="731"/>
    </row>
    <row r="99" spans="1:8" ht="14.4" customHeight="1">
      <c r="A99" s="803"/>
      <c r="C99" s="797" t="s">
        <v>1372</v>
      </c>
      <c r="D99" s="730"/>
      <c r="E99" s="811"/>
      <c r="F99" s="730"/>
      <c r="G99" s="710"/>
      <c r="H99" s="731"/>
    </row>
    <row r="100" spans="1:8">
      <c r="A100" s="758">
        <v>0</v>
      </c>
      <c r="B100" s="749">
        <v>1110823</v>
      </c>
      <c r="C100" s="423" t="s">
        <v>1373</v>
      </c>
      <c r="D100" s="729">
        <v>954</v>
      </c>
      <c r="E100" s="729">
        <f>A100*D100</f>
        <v>0</v>
      </c>
      <c r="F100" s="730"/>
      <c r="G100" s="710"/>
      <c r="H100" s="731"/>
    </row>
    <row r="101" spans="1:8" ht="14.25" customHeight="1">
      <c r="A101" s="812"/>
      <c r="B101" s="801"/>
      <c r="C101" s="1399" t="s">
        <v>1374</v>
      </c>
      <c r="D101" s="813"/>
      <c r="E101" s="790"/>
      <c r="F101" s="730"/>
      <c r="G101" s="710"/>
      <c r="H101" s="731"/>
    </row>
    <row r="102" spans="1:8" ht="30.75" customHeight="1">
      <c r="C102" s="1400"/>
      <c r="D102" s="772"/>
      <c r="E102" s="763"/>
      <c r="F102" s="730"/>
      <c r="G102" s="710"/>
      <c r="H102" s="731"/>
    </row>
    <row r="103" spans="1:8">
      <c r="A103" s="803"/>
      <c r="B103" s="808"/>
      <c r="C103" s="814" t="s">
        <v>1375</v>
      </c>
      <c r="D103" s="810"/>
      <c r="E103" s="811"/>
      <c r="F103" s="730"/>
      <c r="G103" s="710"/>
      <c r="H103" s="731"/>
    </row>
    <row r="104" spans="1:8" ht="27.6">
      <c r="A104" s="815">
        <v>0</v>
      </c>
      <c r="B104" s="749">
        <v>1113730</v>
      </c>
      <c r="C104" s="816" t="s">
        <v>1376</v>
      </c>
      <c r="D104" s="729">
        <v>1804</v>
      </c>
      <c r="E104" s="729">
        <f>A104*D104</f>
        <v>0</v>
      </c>
      <c r="F104" s="730"/>
      <c r="G104" s="710"/>
      <c r="H104" s="731"/>
    </row>
    <row r="105" spans="1:8">
      <c r="A105" s="812"/>
      <c r="D105" s="730"/>
      <c r="E105" s="790"/>
      <c r="F105" s="730"/>
      <c r="G105" s="710"/>
      <c r="H105" s="731"/>
    </row>
    <row r="106" spans="1:8">
      <c r="A106" s="803"/>
      <c r="C106" s="797" t="s">
        <v>1377</v>
      </c>
      <c r="D106" s="730"/>
      <c r="E106" s="811"/>
      <c r="F106" s="730"/>
      <c r="G106" s="710"/>
      <c r="H106" s="731"/>
    </row>
    <row r="107" spans="1:8">
      <c r="A107" s="758">
        <v>0</v>
      </c>
      <c r="B107" s="759">
        <v>1112947</v>
      </c>
      <c r="C107" s="817" t="s">
        <v>1378</v>
      </c>
      <c r="D107" s="729">
        <v>2309</v>
      </c>
      <c r="E107" s="729">
        <f>A107*D107</f>
        <v>0</v>
      </c>
      <c r="F107" s="730"/>
      <c r="G107" s="710"/>
      <c r="H107" s="731"/>
    </row>
    <row r="108" spans="1:8" ht="24" customHeight="1">
      <c r="A108" s="1401">
        <f>A107</f>
        <v>0</v>
      </c>
      <c r="C108" s="1399" t="s">
        <v>1379</v>
      </c>
      <c r="D108" s="730"/>
      <c r="E108" s="790"/>
      <c r="F108" s="730"/>
      <c r="G108" s="710"/>
      <c r="H108" s="731"/>
    </row>
    <row r="109" spans="1:8" ht="19.5" customHeight="1">
      <c r="A109" s="1402"/>
      <c r="C109" s="1400"/>
      <c r="D109" s="730"/>
      <c r="E109" s="763"/>
      <c r="F109" s="730"/>
      <c r="G109" s="710"/>
      <c r="H109" s="731"/>
    </row>
    <row r="110" spans="1:8">
      <c r="A110" s="777"/>
      <c r="C110" s="818"/>
      <c r="D110" s="730"/>
      <c r="E110" s="763"/>
      <c r="F110" s="730"/>
      <c r="G110" s="710"/>
      <c r="H110" s="731"/>
    </row>
    <row r="111" spans="1:8" ht="15" customHeight="1">
      <c r="A111" s="1397" t="s">
        <v>1380</v>
      </c>
      <c r="B111" s="1398"/>
      <c r="C111" s="819" t="s">
        <v>1381</v>
      </c>
      <c r="D111" s="820"/>
      <c r="E111" s="820"/>
      <c r="F111" s="730"/>
      <c r="G111" s="710"/>
      <c r="H111" s="731"/>
    </row>
    <row r="112" spans="1:8" ht="17.399999999999999">
      <c r="A112" s="821"/>
      <c r="B112" s="821"/>
      <c r="C112" s="801"/>
      <c r="D112" s="822"/>
      <c r="E112" s="822"/>
      <c r="F112" s="730"/>
      <c r="G112" s="710"/>
      <c r="H112" s="731"/>
    </row>
    <row r="113" spans="1:8">
      <c r="A113" s="777"/>
      <c r="B113" s="757"/>
      <c r="C113" s="757" t="s">
        <v>934</v>
      </c>
      <c r="D113" s="730"/>
      <c r="E113" s="772"/>
      <c r="F113" s="730"/>
      <c r="G113" s="710"/>
      <c r="H113" s="731"/>
    </row>
    <row r="114" spans="1:8">
      <c r="A114" s="758">
        <v>0</v>
      </c>
      <c r="B114" s="760">
        <v>1128244</v>
      </c>
      <c r="C114" s="423" t="s">
        <v>1382</v>
      </c>
      <c r="D114" s="729">
        <v>598</v>
      </c>
      <c r="E114" s="729">
        <f>A114*D114</f>
        <v>0</v>
      </c>
      <c r="F114" s="730"/>
      <c r="G114" s="710"/>
      <c r="H114" s="731"/>
    </row>
    <row r="115" spans="1:8">
      <c r="A115" s="812"/>
      <c r="B115" s="757"/>
      <c r="D115" s="772"/>
      <c r="E115" s="772"/>
      <c r="F115" s="730"/>
      <c r="G115" s="710"/>
      <c r="H115" s="731"/>
    </row>
    <row r="116" spans="1:8">
      <c r="C116" s="757" t="s">
        <v>1383</v>
      </c>
      <c r="D116" s="772"/>
      <c r="E116" s="772"/>
      <c r="F116" s="730"/>
      <c r="G116" s="710"/>
      <c r="H116" s="731"/>
    </row>
    <row r="117" spans="1:8" s="709" customFormat="1">
      <c r="A117" s="758">
        <v>0</v>
      </c>
      <c r="B117" s="749">
        <v>1127489</v>
      </c>
      <c r="C117" s="423" t="s">
        <v>1384</v>
      </c>
      <c r="D117" s="729">
        <v>5495</v>
      </c>
      <c r="E117" s="729">
        <f>A117*D117</f>
        <v>0</v>
      </c>
      <c r="F117" s="730"/>
      <c r="G117" s="710"/>
      <c r="H117" s="731"/>
    </row>
    <row r="118" spans="1:8" s="709" customFormat="1">
      <c r="A118" s="708"/>
      <c r="D118" s="772"/>
      <c r="E118" s="730"/>
      <c r="F118" s="730"/>
      <c r="G118" s="710"/>
      <c r="H118" s="731"/>
    </row>
    <row r="119" spans="1:8" s="709" customFormat="1">
      <c r="A119" s="803"/>
      <c r="C119" s="757" t="s">
        <v>1385</v>
      </c>
      <c r="D119" s="730"/>
      <c r="E119" s="730"/>
      <c r="F119" s="730"/>
      <c r="G119" s="710"/>
      <c r="H119" s="731"/>
    </row>
    <row r="120" spans="1:8" s="709" customFormat="1">
      <c r="A120" s="758">
        <v>0</v>
      </c>
      <c r="B120" s="749">
        <v>1078904</v>
      </c>
      <c r="C120" s="423" t="s">
        <v>1386</v>
      </c>
      <c r="D120" s="729">
        <v>278</v>
      </c>
      <c r="E120" s="729">
        <f>A120*D120</f>
        <v>0</v>
      </c>
      <c r="F120" s="730"/>
      <c r="G120" s="710"/>
      <c r="H120" s="731"/>
    </row>
    <row r="121" spans="1:8" s="709" customFormat="1">
      <c r="A121" s="812"/>
      <c r="D121" s="730"/>
      <c r="E121" s="730"/>
      <c r="F121" s="730"/>
      <c r="G121" s="710"/>
      <c r="H121" s="731"/>
    </row>
    <row r="122" spans="1:8">
      <c r="A122" s="803"/>
      <c r="C122" s="757" t="s">
        <v>1387</v>
      </c>
      <c r="D122" s="730"/>
      <c r="E122" s="730"/>
      <c r="F122" s="730"/>
      <c r="G122" s="710"/>
      <c r="H122" s="731"/>
    </row>
    <row r="123" spans="1:8">
      <c r="A123" s="758">
        <v>0</v>
      </c>
      <c r="B123" s="749">
        <v>1128152</v>
      </c>
      <c r="C123" s="423" t="s">
        <v>1388</v>
      </c>
      <c r="D123" s="729">
        <v>0</v>
      </c>
      <c r="E123" s="729">
        <f>A123*D123</f>
        <v>0</v>
      </c>
      <c r="F123" s="730"/>
      <c r="G123" s="710"/>
      <c r="H123" s="731"/>
    </row>
    <row r="124" spans="1:8">
      <c r="A124" s="758">
        <v>0</v>
      </c>
      <c r="B124" s="749">
        <v>1128155</v>
      </c>
      <c r="C124" s="423" t="s">
        <v>1389</v>
      </c>
      <c r="D124" s="729">
        <v>0</v>
      </c>
      <c r="E124" s="729">
        <f>A124*D124</f>
        <v>0</v>
      </c>
      <c r="F124" s="730"/>
      <c r="G124" s="710"/>
      <c r="H124" s="731"/>
    </row>
    <row r="125" spans="1:8">
      <c r="A125" s="405">
        <v>0</v>
      </c>
      <c r="B125" s="749">
        <v>1122929</v>
      </c>
      <c r="C125" s="760" t="s">
        <v>272</v>
      </c>
      <c r="D125" s="729">
        <v>0</v>
      </c>
      <c r="E125" s="729">
        <f>A125*D125</f>
        <v>0</v>
      </c>
      <c r="F125" s="730"/>
      <c r="G125" s="710"/>
      <c r="H125" s="731"/>
    </row>
    <row r="126" spans="1:8">
      <c r="A126" s="812"/>
      <c r="D126" s="730"/>
      <c r="E126" s="730"/>
      <c r="F126" s="730"/>
      <c r="G126" s="710"/>
      <c r="H126" s="731"/>
    </row>
    <row r="127" spans="1:8">
      <c r="A127" s="803"/>
      <c r="C127" s="757" t="s">
        <v>300</v>
      </c>
      <c r="D127" s="730"/>
      <c r="E127" s="730"/>
      <c r="F127" s="730"/>
      <c r="G127" s="710"/>
      <c r="H127" s="731"/>
    </row>
    <row r="128" spans="1:8">
      <c r="A128" s="758">
        <v>0</v>
      </c>
      <c r="B128" s="749">
        <v>1061886</v>
      </c>
      <c r="C128" s="423" t="s">
        <v>1390</v>
      </c>
      <c r="D128" s="729">
        <v>242</v>
      </c>
      <c r="E128" s="729">
        <f>A128*D128</f>
        <v>0</v>
      </c>
      <c r="F128" s="730"/>
      <c r="G128" s="710"/>
      <c r="H128" s="731"/>
    </row>
    <row r="129" spans="1:8">
      <c r="A129" s="812"/>
      <c r="D129" s="730"/>
      <c r="E129" s="730"/>
      <c r="F129" s="730"/>
      <c r="G129" s="710"/>
      <c r="H129" s="731"/>
    </row>
    <row r="130" spans="1:8">
      <c r="A130" s="803"/>
      <c r="C130" s="757" t="s">
        <v>1391</v>
      </c>
      <c r="D130" s="730"/>
      <c r="E130" s="730"/>
      <c r="F130" s="730"/>
      <c r="G130" s="710"/>
      <c r="H130" s="731"/>
    </row>
    <row r="131" spans="1:8">
      <c r="A131" s="758">
        <v>0</v>
      </c>
      <c r="B131" s="749">
        <v>1085864</v>
      </c>
      <c r="C131" s="423" t="s">
        <v>756</v>
      </c>
      <c r="D131" s="729">
        <v>588</v>
      </c>
      <c r="E131" s="729">
        <f t="shared" ref="E131:E141" si="0">A131*D131</f>
        <v>0</v>
      </c>
      <c r="F131" s="730"/>
      <c r="G131" s="710"/>
      <c r="H131" s="731"/>
    </row>
    <row r="132" spans="1:8">
      <c r="A132" s="758">
        <v>0</v>
      </c>
      <c r="B132" s="749">
        <v>1085882</v>
      </c>
      <c r="C132" s="423" t="s">
        <v>1172</v>
      </c>
      <c r="D132" s="729">
        <v>608</v>
      </c>
      <c r="E132" s="729">
        <f t="shared" si="0"/>
        <v>0</v>
      </c>
      <c r="F132" s="730"/>
      <c r="G132" s="710"/>
      <c r="H132" s="731"/>
    </row>
    <row r="133" spans="1:8">
      <c r="A133" s="758">
        <v>0</v>
      </c>
      <c r="B133" s="749">
        <v>1117147</v>
      </c>
      <c r="C133" s="423" t="s">
        <v>757</v>
      </c>
      <c r="D133" s="729">
        <v>613</v>
      </c>
      <c r="E133" s="729">
        <f t="shared" si="0"/>
        <v>0</v>
      </c>
      <c r="F133" s="730"/>
      <c r="G133" s="710"/>
      <c r="H133" s="731"/>
    </row>
    <row r="134" spans="1:8">
      <c r="A134" s="758">
        <v>0</v>
      </c>
      <c r="B134" s="749">
        <v>1117148</v>
      </c>
      <c r="C134" s="423" t="s">
        <v>1392</v>
      </c>
      <c r="D134" s="729">
        <v>613</v>
      </c>
      <c r="E134" s="729">
        <f t="shared" si="0"/>
        <v>0</v>
      </c>
      <c r="F134" s="730"/>
      <c r="G134" s="710"/>
      <c r="H134" s="731"/>
    </row>
    <row r="135" spans="1:8">
      <c r="A135" s="758">
        <v>0</v>
      </c>
      <c r="B135" s="749">
        <v>1127045</v>
      </c>
      <c r="C135" s="423" t="s">
        <v>1173</v>
      </c>
      <c r="D135" s="729">
        <v>1041</v>
      </c>
      <c r="E135" s="729">
        <f t="shared" si="0"/>
        <v>0</v>
      </c>
      <c r="F135" s="730"/>
      <c r="G135" s="710"/>
      <c r="H135" s="731"/>
    </row>
    <row r="136" spans="1:8">
      <c r="A136" s="758">
        <v>0</v>
      </c>
      <c r="B136" s="749">
        <v>1127046</v>
      </c>
      <c r="C136" s="423" t="s">
        <v>1174</v>
      </c>
      <c r="D136" s="729">
        <v>1041</v>
      </c>
      <c r="E136" s="729">
        <f t="shared" si="0"/>
        <v>0</v>
      </c>
      <c r="F136" s="730"/>
      <c r="G136" s="710"/>
      <c r="H136" s="731"/>
    </row>
    <row r="137" spans="1:8">
      <c r="A137" s="758">
        <v>0</v>
      </c>
      <c r="B137" s="749">
        <v>1085887</v>
      </c>
      <c r="C137" s="423" t="s">
        <v>758</v>
      </c>
      <c r="D137" s="729">
        <v>1052</v>
      </c>
      <c r="E137" s="729">
        <f t="shared" si="0"/>
        <v>0</v>
      </c>
      <c r="F137" s="730"/>
      <c r="G137" s="710"/>
      <c r="H137" s="731"/>
    </row>
    <row r="138" spans="1:8">
      <c r="A138" s="815">
        <v>0</v>
      </c>
      <c r="B138" s="749">
        <v>1071234</v>
      </c>
      <c r="C138" s="823" t="s">
        <v>759</v>
      </c>
      <c r="D138" s="729">
        <v>1985</v>
      </c>
      <c r="E138" s="729">
        <f t="shared" si="0"/>
        <v>0</v>
      </c>
      <c r="F138" s="730"/>
      <c r="G138" s="710"/>
      <c r="H138" s="731"/>
    </row>
    <row r="139" spans="1:8">
      <c r="A139" s="815">
        <v>0</v>
      </c>
      <c r="B139" s="749">
        <v>1127047</v>
      </c>
      <c r="C139" s="806" t="s">
        <v>1175</v>
      </c>
      <c r="D139" s="729">
        <v>1057</v>
      </c>
      <c r="E139" s="729">
        <f t="shared" si="0"/>
        <v>0</v>
      </c>
      <c r="F139" s="730"/>
      <c r="G139" s="710"/>
      <c r="H139" s="731"/>
    </row>
    <row r="140" spans="1:8">
      <c r="A140" s="815">
        <v>0</v>
      </c>
      <c r="B140" s="749">
        <v>1127048</v>
      </c>
      <c r="C140" s="806" t="s">
        <v>1176</v>
      </c>
      <c r="D140" s="729">
        <v>1057</v>
      </c>
      <c r="E140" s="729">
        <f t="shared" si="0"/>
        <v>0</v>
      </c>
      <c r="F140" s="730"/>
      <c r="G140" s="710"/>
      <c r="H140" s="731"/>
    </row>
    <row r="141" spans="1:8">
      <c r="A141" s="815">
        <v>0</v>
      </c>
      <c r="B141" s="749">
        <v>1119271</v>
      </c>
      <c r="C141" s="806" t="s">
        <v>760</v>
      </c>
      <c r="D141" s="729">
        <v>1397</v>
      </c>
      <c r="E141" s="729">
        <f t="shared" si="0"/>
        <v>0</v>
      </c>
      <c r="F141" s="730"/>
      <c r="G141" s="710"/>
      <c r="H141" s="731"/>
    </row>
    <row r="142" spans="1:8">
      <c r="A142" s="401"/>
      <c r="B142" s="824"/>
      <c r="C142" s="824"/>
      <c r="D142" s="772"/>
      <c r="E142" s="825"/>
      <c r="F142" s="730"/>
      <c r="G142" s="710"/>
      <c r="H142" s="731"/>
    </row>
    <row r="143" spans="1:8">
      <c r="A143" s="401"/>
      <c r="C143" s="757" t="s">
        <v>1393</v>
      </c>
      <c r="D143" s="730"/>
      <c r="E143" s="730"/>
      <c r="F143" s="730"/>
      <c r="G143" s="710"/>
      <c r="H143" s="731"/>
    </row>
    <row r="144" spans="1:8">
      <c r="A144" s="758">
        <v>0</v>
      </c>
      <c r="B144" s="749">
        <v>1124502</v>
      </c>
      <c r="C144" s="423" t="s">
        <v>296</v>
      </c>
      <c r="D144" s="729">
        <v>10670</v>
      </c>
      <c r="E144" s="729">
        <f>A144*D144</f>
        <v>0</v>
      </c>
      <c r="F144" s="730"/>
      <c r="G144" s="710"/>
      <c r="H144" s="731"/>
    </row>
    <row r="145" spans="1:8">
      <c r="D145" s="772"/>
      <c r="E145" s="763"/>
      <c r="F145" s="730"/>
      <c r="G145" s="710"/>
      <c r="H145" s="731"/>
    </row>
    <row r="146" spans="1:8">
      <c r="A146" s="826"/>
      <c r="C146" s="757" t="s">
        <v>437</v>
      </c>
      <c r="D146" s="730"/>
      <c r="E146" s="730"/>
      <c r="F146" s="730"/>
      <c r="G146" s="710"/>
      <c r="H146" s="731"/>
    </row>
    <row r="147" spans="1:8">
      <c r="A147" s="758">
        <v>0</v>
      </c>
      <c r="B147" s="781">
        <v>702255</v>
      </c>
      <c r="C147" s="760" t="s">
        <v>1317</v>
      </c>
      <c r="D147" s="729">
        <v>113</v>
      </c>
      <c r="E147" s="729">
        <f>A147*D147</f>
        <v>0</v>
      </c>
      <c r="F147" s="730"/>
      <c r="G147" s="710"/>
      <c r="H147" s="731"/>
    </row>
    <row r="148" spans="1:8">
      <c r="A148" s="758">
        <v>0</v>
      </c>
      <c r="B148" s="781">
        <v>701679</v>
      </c>
      <c r="C148" s="760" t="s">
        <v>1318</v>
      </c>
      <c r="D148" s="729">
        <v>113</v>
      </c>
      <c r="E148" s="729">
        <f>A148*D148</f>
        <v>0</v>
      </c>
      <c r="F148" s="730"/>
      <c r="G148" s="710"/>
      <c r="H148" s="731"/>
    </row>
    <row r="149" spans="1:8">
      <c r="A149" s="758">
        <v>0</v>
      </c>
      <c r="B149" s="749">
        <v>702490</v>
      </c>
      <c r="C149" s="760" t="s">
        <v>1394</v>
      </c>
      <c r="D149" s="729">
        <v>119</v>
      </c>
      <c r="E149" s="729">
        <f>A149*D149</f>
        <v>0</v>
      </c>
      <c r="F149" s="730"/>
      <c r="G149" s="710"/>
      <c r="H149" s="731"/>
    </row>
    <row r="150" spans="1:8">
      <c r="B150" s="827"/>
      <c r="D150" s="772"/>
      <c r="E150" s="763"/>
      <c r="F150" s="730"/>
      <c r="G150" s="710"/>
      <c r="H150" s="731"/>
    </row>
    <row r="151" spans="1:8">
      <c r="D151" s="772"/>
      <c r="E151" s="763"/>
      <c r="F151" s="730"/>
      <c r="G151" s="710"/>
      <c r="H151" s="731"/>
    </row>
    <row r="152" spans="1:8">
      <c r="A152" s="803"/>
      <c r="C152" s="757" t="s">
        <v>1395</v>
      </c>
      <c r="D152" s="730"/>
      <c r="E152" s="730"/>
      <c r="F152" s="730"/>
      <c r="G152" s="710"/>
      <c r="H152" s="731"/>
    </row>
    <row r="153" spans="1:8" s="725" customFormat="1">
      <c r="A153" s="758">
        <v>0</v>
      </c>
      <c r="B153" s="749">
        <v>1121500</v>
      </c>
      <c r="C153" s="423" t="s">
        <v>1396</v>
      </c>
      <c r="D153" s="729">
        <v>3500</v>
      </c>
      <c r="E153" s="729">
        <f>A153*D153</f>
        <v>0</v>
      </c>
      <c r="F153" s="730"/>
      <c r="G153" s="710"/>
      <c r="H153" s="731"/>
    </row>
    <row r="154" spans="1:8">
      <c r="A154" s="758">
        <v>0</v>
      </c>
      <c r="B154" s="749">
        <v>1121121</v>
      </c>
      <c r="C154" s="423" t="s">
        <v>1397</v>
      </c>
      <c r="D154" s="729">
        <v>3876</v>
      </c>
      <c r="E154" s="729">
        <f>A154*D154</f>
        <v>0</v>
      </c>
      <c r="F154" s="730"/>
      <c r="G154" s="710"/>
      <c r="H154" s="731"/>
    </row>
    <row r="155" spans="1:8" ht="27.6">
      <c r="A155" s="815">
        <v>0</v>
      </c>
      <c r="B155" s="749">
        <v>1126158</v>
      </c>
      <c r="C155" s="806" t="s">
        <v>1398</v>
      </c>
      <c r="D155" s="729">
        <v>1423</v>
      </c>
      <c r="E155" s="729">
        <f>A155*D155</f>
        <v>0</v>
      </c>
      <c r="F155" s="730"/>
      <c r="G155" s="710"/>
      <c r="H155" s="731"/>
    </row>
    <row r="156" spans="1:8">
      <c r="A156" s="758">
        <v>0</v>
      </c>
      <c r="B156" s="749">
        <v>1126575</v>
      </c>
      <c r="C156" s="423" t="s">
        <v>791</v>
      </c>
      <c r="D156" s="729">
        <v>2876</v>
      </c>
      <c r="E156" s="729">
        <f>A156*D156</f>
        <v>0</v>
      </c>
      <c r="F156" s="730"/>
      <c r="G156" s="710"/>
      <c r="H156" s="731"/>
    </row>
    <row r="157" spans="1:8">
      <c r="D157" s="730"/>
      <c r="E157" s="730"/>
      <c r="F157" s="730"/>
      <c r="G157" s="710"/>
      <c r="H157" s="731"/>
    </row>
    <row r="158" spans="1:8">
      <c r="C158" s="828" t="s">
        <v>1208</v>
      </c>
      <c r="D158" s="772"/>
      <c r="E158" s="772"/>
      <c r="F158" s="730"/>
      <c r="G158" s="710"/>
      <c r="H158" s="731"/>
    </row>
    <row r="159" spans="1:8">
      <c r="A159" s="829">
        <v>0</v>
      </c>
      <c r="B159" s="514">
        <v>4811018</v>
      </c>
      <c r="C159" s="514" t="s">
        <v>594</v>
      </c>
      <c r="D159" s="729">
        <v>619</v>
      </c>
      <c r="E159" s="729">
        <f>A159*D159</f>
        <v>0</v>
      </c>
      <c r="F159" s="730"/>
      <c r="G159" s="710"/>
      <c r="H159" s="731"/>
    </row>
    <row r="160" spans="1:8">
      <c r="A160" s="829">
        <v>0</v>
      </c>
      <c r="B160" s="514">
        <v>4811023</v>
      </c>
      <c r="C160" s="514" t="s">
        <v>595</v>
      </c>
      <c r="D160" s="729">
        <v>665</v>
      </c>
      <c r="E160" s="729">
        <f>A160*D160</f>
        <v>0</v>
      </c>
      <c r="F160" s="730"/>
      <c r="G160" s="710"/>
      <c r="H160" s="731"/>
    </row>
    <row r="161" spans="1:8">
      <c r="A161" s="829">
        <v>0</v>
      </c>
      <c r="B161" s="514">
        <v>4811037</v>
      </c>
      <c r="C161" s="514" t="s">
        <v>596</v>
      </c>
      <c r="D161" s="729">
        <v>665</v>
      </c>
      <c r="E161" s="729">
        <f>A161*D161</f>
        <v>0</v>
      </c>
      <c r="F161" s="730"/>
      <c r="G161" s="710"/>
      <c r="H161" s="731"/>
    </row>
    <row r="162" spans="1:8">
      <c r="A162" s="829">
        <v>0</v>
      </c>
      <c r="B162" s="514">
        <v>4813020</v>
      </c>
      <c r="C162" s="514" t="s">
        <v>764</v>
      </c>
      <c r="D162" s="729">
        <v>619</v>
      </c>
      <c r="E162" s="729">
        <f>A162*D162</f>
        <v>0</v>
      </c>
      <c r="F162" s="730"/>
      <c r="G162" s="710"/>
      <c r="H162" s="731"/>
    </row>
    <row r="163" spans="1:8" s="725" customFormat="1">
      <c r="A163" s="829">
        <v>0</v>
      </c>
      <c r="B163" s="760" t="s">
        <v>206</v>
      </c>
      <c r="C163" s="760" t="s">
        <v>600</v>
      </c>
      <c r="D163" s="830" t="s">
        <v>2656</v>
      </c>
      <c r="E163" s="729">
        <v>0</v>
      </c>
      <c r="F163" s="730"/>
      <c r="G163" s="710"/>
      <c r="H163" s="731"/>
    </row>
    <row r="164" spans="1:8" s="725" customFormat="1">
      <c r="A164" s="829">
        <v>0</v>
      </c>
      <c r="B164" s="760" t="s">
        <v>206</v>
      </c>
      <c r="C164" s="760" t="s">
        <v>205</v>
      </c>
      <c r="D164" s="830" t="s">
        <v>2656</v>
      </c>
      <c r="E164" s="729">
        <v>0</v>
      </c>
      <c r="F164" s="730"/>
      <c r="G164" s="710"/>
      <c r="H164" s="731"/>
    </row>
    <row r="165" spans="1:8">
      <c r="A165" s="831"/>
      <c r="B165" s="832"/>
      <c r="C165" s="833"/>
      <c r="D165" s="834"/>
      <c r="E165" s="834"/>
      <c r="F165" s="730"/>
      <c r="G165" s="710"/>
      <c r="H165" s="731"/>
    </row>
    <row r="166" spans="1:8">
      <c r="C166" s="757" t="s">
        <v>1399</v>
      </c>
      <c r="D166" s="772"/>
      <c r="E166" s="730"/>
      <c r="F166" s="730"/>
      <c r="G166" s="710"/>
      <c r="H166" s="731"/>
    </row>
    <row r="167" spans="1:8" ht="41.4">
      <c r="A167" s="835">
        <v>0</v>
      </c>
      <c r="B167" s="749">
        <v>1132094</v>
      </c>
      <c r="C167" s="806" t="s">
        <v>1400</v>
      </c>
      <c r="D167" s="729">
        <v>5505</v>
      </c>
      <c r="E167" s="729">
        <f>A167*D167</f>
        <v>0</v>
      </c>
      <c r="F167" s="730"/>
      <c r="G167" s="710"/>
      <c r="H167" s="731"/>
    </row>
    <row r="168" spans="1:8" ht="41.4">
      <c r="A168" s="835">
        <v>0</v>
      </c>
      <c r="B168" s="749">
        <v>1132095</v>
      </c>
      <c r="C168" s="806" t="s">
        <v>1401</v>
      </c>
      <c r="D168" s="729">
        <v>5428</v>
      </c>
      <c r="E168" s="729">
        <f>A168*D168</f>
        <v>0</v>
      </c>
      <c r="F168" s="730"/>
      <c r="G168" s="710"/>
      <c r="H168" s="731"/>
    </row>
    <row r="169" spans="1:8" ht="41.4">
      <c r="A169" s="835">
        <v>0</v>
      </c>
      <c r="B169" s="749">
        <v>1132098</v>
      </c>
      <c r="C169" s="806" t="s">
        <v>1402</v>
      </c>
      <c r="D169" s="729">
        <v>11954</v>
      </c>
      <c r="E169" s="729">
        <f>A169*D169</f>
        <v>0</v>
      </c>
      <c r="F169" s="730"/>
      <c r="G169" s="710"/>
      <c r="H169" s="731"/>
    </row>
    <row r="170" spans="1:8" ht="41.4">
      <c r="A170" s="835">
        <v>0</v>
      </c>
      <c r="B170" s="759" t="s">
        <v>206</v>
      </c>
      <c r="C170" s="806" t="s">
        <v>1403</v>
      </c>
      <c r="D170" s="836" t="s">
        <v>2656</v>
      </c>
      <c r="E170" s="729">
        <v>0</v>
      </c>
      <c r="F170" s="730"/>
      <c r="G170" s="710"/>
      <c r="H170" s="731"/>
    </row>
    <row r="171" spans="1:8">
      <c r="D171" s="772"/>
      <c r="E171" s="763"/>
      <c r="F171" s="730"/>
      <c r="G171" s="710"/>
      <c r="H171" s="731"/>
    </row>
    <row r="172" spans="1:8">
      <c r="A172" s="803"/>
      <c r="C172" s="757" t="s">
        <v>1404</v>
      </c>
      <c r="D172" s="730"/>
      <c r="E172" s="730"/>
      <c r="F172" s="730"/>
      <c r="G172" s="710"/>
      <c r="H172" s="731"/>
    </row>
    <row r="173" spans="1:8">
      <c r="A173" s="758">
        <v>0</v>
      </c>
      <c r="B173" s="749">
        <v>1048643</v>
      </c>
      <c r="C173" s="423" t="s">
        <v>571</v>
      </c>
      <c r="D173" s="729">
        <v>211</v>
      </c>
      <c r="E173" s="729">
        <f>A173*D173</f>
        <v>0</v>
      </c>
      <c r="F173" s="730"/>
      <c r="G173" s="710"/>
      <c r="H173" s="731"/>
    </row>
    <row r="174" spans="1:8">
      <c r="A174" s="758">
        <v>0</v>
      </c>
      <c r="B174" s="749">
        <v>5007219</v>
      </c>
      <c r="C174" s="423" t="s">
        <v>766</v>
      </c>
      <c r="D174" s="729">
        <v>345</v>
      </c>
      <c r="E174" s="729">
        <f>A174*D174</f>
        <v>0</v>
      </c>
      <c r="F174" s="730"/>
      <c r="G174" s="710"/>
      <c r="H174" s="731"/>
    </row>
    <row r="175" spans="1:8">
      <c r="A175" s="758">
        <v>0</v>
      </c>
      <c r="B175" s="749">
        <v>9306848</v>
      </c>
      <c r="C175" s="423" t="s">
        <v>767</v>
      </c>
      <c r="D175" s="729">
        <v>124</v>
      </c>
      <c r="E175" s="729">
        <f>A175*D175</f>
        <v>0</v>
      </c>
      <c r="F175" s="730"/>
      <c r="G175" s="710"/>
      <c r="H175" s="731"/>
    </row>
    <row r="176" spans="1:8">
      <c r="A176" s="758">
        <v>0</v>
      </c>
      <c r="B176" s="749">
        <v>1095548</v>
      </c>
      <c r="C176" s="423" t="s">
        <v>236</v>
      </c>
      <c r="D176" s="729">
        <v>789</v>
      </c>
      <c r="E176" s="729">
        <f>A176*D176</f>
        <v>0</v>
      </c>
      <c r="F176" s="730"/>
      <c r="G176" s="710"/>
      <c r="H176" s="731"/>
    </row>
    <row r="177" spans="1:8">
      <c r="D177" s="772"/>
      <c r="E177" s="763"/>
      <c r="F177" s="730"/>
      <c r="G177" s="710"/>
      <c r="H177" s="731"/>
    </row>
    <row r="178" spans="1:8">
      <c r="A178" s="837"/>
      <c r="C178" s="757" t="s">
        <v>1405</v>
      </c>
      <c r="D178" s="730"/>
      <c r="E178" s="730"/>
      <c r="F178" s="730"/>
      <c r="G178" s="710"/>
      <c r="H178" s="731"/>
    </row>
    <row r="179" spans="1:8">
      <c r="A179" s="758">
        <v>0</v>
      </c>
      <c r="B179" s="749">
        <v>1132092</v>
      </c>
      <c r="C179" s="423" t="s">
        <v>780</v>
      </c>
      <c r="D179" s="729">
        <v>6335</v>
      </c>
      <c r="E179" s="729">
        <f>A179*D179</f>
        <v>0</v>
      </c>
      <c r="F179" s="730"/>
      <c r="G179" s="710"/>
      <c r="H179" s="731"/>
    </row>
    <row r="180" spans="1:8">
      <c r="A180" s="803"/>
      <c r="D180" s="772"/>
      <c r="E180" s="763"/>
      <c r="F180" s="730"/>
      <c r="G180" s="710"/>
      <c r="H180" s="731"/>
    </row>
    <row r="181" spans="1:8">
      <c r="A181" s="800"/>
      <c r="D181" s="730"/>
      <c r="E181" s="730"/>
      <c r="F181" s="730"/>
      <c r="G181" s="710"/>
      <c r="H181" s="731"/>
    </row>
    <row r="182" spans="1:8">
      <c r="A182" s="803"/>
      <c r="C182" s="757" t="s">
        <v>1406</v>
      </c>
      <c r="D182" s="730"/>
      <c r="E182" s="730"/>
      <c r="F182" s="730"/>
      <c r="G182" s="710"/>
      <c r="H182" s="731"/>
    </row>
    <row r="183" spans="1:8">
      <c r="A183" s="758">
        <v>0</v>
      </c>
      <c r="B183" s="749">
        <v>1036150</v>
      </c>
      <c r="C183" s="423" t="s">
        <v>220</v>
      </c>
      <c r="D183" s="729">
        <v>149</v>
      </c>
      <c r="E183" s="729">
        <f>A183*D183</f>
        <v>0</v>
      </c>
      <c r="F183" s="730"/>
      <c r="G183" s="710"/>
      <c r="H183" s="731"/>
    </row>
    <row r="184" spans="1:8">
      <c r="A184" s="405">
        <v>0</v>
      </c>
      <c r="B184" s="749">
        <v>1057687</v>
      </c>
      <c r="C184" s="423" t="s">
        <v>620</v>
      </c>
      <c r="D184" s="729">
        <v>938</v>
      </c>
      <c r="E184" s="729">
        <f>A184*D184</f>
        <v>0</v>
      </c>
      <c r="F184" s="730"/>
      <c r="G184" s="710"/>
      <c r="H184" s="731"/>
    </row>
    <row r="185" spans="1:8">
      <c r="D185" s="772"/>
      <c r="E185" s="763"/>
      <c r="F185" s="730"/>
      <c r="G185" s="710"/>
      <c r="H185" s="731"/>
    </row>
    <row r="186" spans="1:8">
      <c r="A186" s="803"/>
      <c r="C186" s="757" t="s">
        <v>1213</v>
      </c>
      <c r="D186" s="730"/>
      <c r="E186" s="730"/>
      <c r="F186" s="730"/>
      <c r="G186" s="710"/>
      <c r="H186" s="731"/>
    </row>
    <row r="187" spans="1:8">
      <c r="A187" s="758">
        <v>0</v>
      </c>
      <c r="B187" s="759">
        <v>1119217</v>
      </c>
      <c r="C187" s="423" t="s">
        <v>1407</v>
      </c>
      <c r="D187" s="729">
        <v>6474</v>
      </c>
      <c r="E187" s="729">
        <f>A187*D187</f>
        <v>0</v>
      </c>
      <c r="F187" s="730"/>
      <c r="G187" s="710"/>
      <c r="H187" s="731"/>
    </row>
    <row r="188" spans="1:8" ht="27.6">
      <c r="A188" s="815">
        <v>0</v>
      </c>
      <c r="B188" s="759">
        <v>1120863</v>
      </c>
      <c r="C188" s="806" t="s">
        <v>1408</v>
      </c>
      <c r="D188" s="729">
        <v>6387</v>
      </c>
      <c r="E188" s="729">
        <f>A188*D188</f>
        <v>0</v>
      </c>
      <c r="F188" s="730"/>
      <c r="G188" s="710"/>
      <c r="H188" s="731"/>
    </row>
    <row r="189" spans="1:8">
      <c r="A189" s="815">
        <v>0</v>
      </c>
      <c r="B189" s="749">
        <v>1128249</v>
      </c>
      <c r="C189" s="806" t="s">
        <v>1214</v>
      </c>
      <c r="D189" s="729">
        <v>1010</v>
      </c>
      <c r="E189" s="729">
        <f>A189*D189</f>
        <v>0</v>
      </c>
      <c r="F189" s="730"/>
      <c r="G189" s="710"/>
      <c r="H189" s="731"/>
    </row>
    <row r="190" spans="1:8">
      <c r="D190" s="772"/>
      <c r="E190" s="763"/>
      <c r="F190" s="730"/>
      <c r="G190" s="710"/>
      <c r="H190" s="731"/>
    </row>
    <row r="191" spans="1:8">
      <c r="A191" s="803"/>
      <c r="C191" s="757" t="s">
        <v>1409</v>
      </c>
      <c r="D191" s="838"/>
      <c r="E191" s="730"/>
      <c r="F191" s="730"/>
      <c r="G191" s="710"/>
      <c r="H191" s="731"/>
    </row>
    <row r="192" spans="1:8">
      <c r="A192" s="758">
        <v>0</v>
      </c>
      <c r="B192" s="760">
        <v>1032484</v>
      </c>
      <c r="C192" s="423" t="s">
        <v>271</v>
      </c>
      <c r="D192" s="729">
        <v>278</v>
      </c>
      <c r="E192" s="729">
        <f t="shared" ref="E192:E200" si="1">A192*D192</f>
        <v>0</v>
      </c>
      <c r="F192" s="730"/>
      <c r="G192" s="710"/>
      <c r="H192" s="731"/>
    </row>
    <row r="193" spans="1:8">
      <c r="A193" s="758">
        <v>0</v>
      </c>
      <c r="B193" s="749">
        <v>1040094</v>
      </c>
      <c r="C193" s="423" t="s">
        <v>776</v>
      </c>
      <c r="D193" s="729">
        <v>691</v>
      </c>
      <c r="E193" s="729">
        <f t="shared" si="1"/>
        <v>0</v>
      </c>
      <c r="F193" s="730"/>
      <c r="G193" s="710"/>
      <c r="H193" s="731"/>
    </row>
    <row r="194" spans="1:8">
      <c r="A194" s="815">
        <v>0</v>
      </c>
      <c r="B194" s="749">
        <v>1059209</v>
      </c>
      <c r="C194" s="423" t="s">
        <v>1410</v>
      </c>
      <c r="D194" s="729">
        <v>1392</v>
      </c>
      <c r="E194" s="729">
        <f t="shared" si="1"/>
        <v>0</v>
      </c>
      <c r="F194" s="730"/>
      <c r="G194" s="710"/>
      <c r="H194" s="731"/>
    </row>
    <row r="195" spans="1:8">
      <c r="A195" s="815">
        <v>0</v>
      </c>
      <c r="B195" s="749">
        <v>1088582</v>
      </c>
      <c r="C195" s="423" t="s">
        <v>1411</v>
      </c>
      <c r="D195" s="729">
        <v>737</v>
      </c>
      <c r="E195" s="729">
        <f t="shared" si="1"/>
        <v>0</v>
      </c>
      <c r="F195" s="730"/>
      <c r="G195" s="710"/>
      <c r="H195" s="731"/>
    </row>
    <row r="196" spans="1:8" s="839" customFormat="1">
      <c r="A196" s="758">
        <v>0</v>
      </c>
      <c r="B196" s="749">
        <v>1070059</v>
      </c>
      <c r="C196" s="423" t="s">
        <v>623</v>
      </c>
      <c r="D196" s="729">
        <v>562</v>
      </c>
      <c r="E196" s="729">
        <f t="shared" si="1"/>
        <v>0</v>
      </c>
      <c r="F196" s="730"/>
      <c r="G196" s="710"/>
      <c r="H196" s="731"/>
    </row>
    <row r="197" spans="1:8">
      <c r="A197" s="758">
        <v>0</v>
      </c>
      <c r="B197" s="749">
        <v>1111680</v>
      </c>
      <c r="C197" s="423" t="s">
        <v>1412</v>
      </c>
      <c r="D197" s="729">
        <v>1531</v>
      </c>
      <c r="E197" s="729">
        <f t="shared" si="1"/>
        <v>0</v>
      </c>
      <c r="F197" s="730"/>
      <c r="G197" s="710"/>
      <c r="H197" s="731"/>
    </row>
    <row r="198" spans="1:8" s="725" customFormat="1">
      <c r="A198" s="815">
        <v>0</v>
      </c>
      <c r="B198" s="749">
        <v>1132096</v>
      </c>
      <c r="C198" s="806" t="s">
        <v>1413</v>
      </c>
      <c r="D198" s="729">
        <v>11876</v>
      </c>
      <c r="E198" s="729">
        <f t="shared" si="1"/>
        <v>0</v>
      </c>
      <c r="F198" s="730"/>
      <c r="G198" s="710"/>
      <c r="H198" s="731"/>
    </row>
    <row r="199" spans="1:8" s="725" customFormat="1">
      <c r="A199" s="758">
        <v>0</v>
      </c>
      <c r="B199" s="749">
        <v>1132093</v>
      </c>
      <c r="C199" s="423" t="s">
        <v>786</v>
      </c>
      <c r="D199" s="729">
        <v>5505</v>
      </c>
      <c r="E199" s="729">
        <f t="shared" si="1"/>
        <v>0</v>
      </c>
      <c r="F199" s="730"/>
      <c r="G199" s="710"/>
      <c r="H199" s="731"/>
    </row>
    <row r="200" spans="1:8">
      <c r="A200" s="758">
        <v>0</v>
      </c>
      <c r="B200" s="749">
        <v>1131853</v>
      </c>
      <c r="C200" s="423" t="s">
        <v>1414</v>
      </c>
      <c r="D200" s="729">
        <v>562</v>
      </c>
      <c r="E200" s="729">
        <f t="shared" si="1"/>
        <v>0</v>
      </c>
      <c r="F200" s="730"/>
      <c r="G200" s="710"/>
      <c r="H200" s="731"/>
    </row>
    <row r="201" spans="1:8">
      <c r="D201" s="772"/>
      <c r="E201" s="763"/>
      <c r="F201" s="730"/>
      <c r="G201" s="710"/>
      <c r="H201" s="731"/>
    </row>
    <row r="202" spans="1:8">
      <c r="A202" s="803"/>
      <c r="C202" s="757" t="s">
        <v>1415</v>
      </c>
      <c r="D202" s="730"/>
      <c r="E202" s="730"/>
      <c r="F202" s="730"/>
      <c r="G202" s="710"/>
      <c r="H202" s="731"/>
    </row>
    <row r="203" spans="1:8">
      <c r="A203" s="815">
        <v>0</v>
      </c>
      <c r="B203" s="727">
        <v>1121740</v>
      </c>
      <c r="C203" s="840" t="s">
        <v>1416</v>
      </c>
      <c r="D203" s="729">
        <v>1263</v>
      </c>
      <c r="E203" s="729">
        <f>A203*D203</f>
        <v>0</v>
      </c>
      <c r="F203" s="730"/>
      <c r="G203" s="710"/>
      <c r="H203" s="731"/>
    </row>
    <row r="204" spans="1:8">
      <c r="A204" s="815">
        <v>0</v>
      </c>
      <c r="B204" s="727">
        <v>1121741</v>
      </c>
      <c r="C204" s="840" t="s">
        <v>1417</v>
      </c>
      <c r="D204" s="729">
        <v>1263</v>
      </c>
      <c r="E204" s="729">
        <f>A204*D204</f>
        <v>0</v>
      </c>
      <c r="F204" s="730"/>
      <c r="G204" s="710"/>
      <c r="H204" s="731"/>
    </row>
    <row r="205" spans="1:8">
      <c r="B205" s="711"/>
      <c r="C205" s="711"/>
      <c r="D205" s="730"/>
      <c r="E205" s="730"/>
      <c r="F205" s="730"/>
      <c r="G205" s="710"/>
      <c r="H205" s="731"/>
    </row>
    <row r="206" spans="1:8">
      <c r="A206" s="803"/>
      <c r="C206" s="757" t="s">
        <v>879</v>
      </c>
      <c r="D206" s="730"/>
      <c r="E206" s="838"/>
      <c r="F206" s="730"/>
      <c r="G206" s="710"/>
      <c r="H206" s="731"/>
    </row>
    <row r="207" spans="1:8">
      <c r="A207" s="758">
        <v>0</v>
      </c>
      <c r="B207" s="749">
        <v>1063734</v>
      </c>
      <c r="C207" s="758" t="s">
        <v>1258</v>
      </c>
      <c r="D207" s="729">
        <v>5768</v>
      </c>
      <c r="E207" s="729">
        <f t="shared" ref="E207:E230" si="2">A207*D207</f>
        <v>0</v>
      </c>
      <c r="F207" s="730"/>
      <c r="G207" s="710"/>
      <c r="H207" s="731"/>
    </row>
    <row r="208" spans="1:8">
      <c r="A208" s="758">
        <v>0</v>
      </c>
      <c r="B208" s="749">
        <v>1070639</v>
      </c>
      <c r="C208" s="841" t="s">
        <v>1418</v>
      </c>
      <c r="D208" s="729">
        <v>835</v>
      </c>
      <c r="E208" s="729">
        <f t="shared" si="2"/>
        <v>0</v>
      </c>
      <c r="F208" s="730"/>
      <c r="G208" s="710"/>
      <c r="H208" s="731"/>
    </row>
    <row r="209" spans="1:8">
      <c r="A209" s="758">
        <v>0</v>
      </c>
      <c r="B209" s="749">
        <v>1071626</v>
      </c>
      <c r="C209" s="423" t="s">
        <v>1419</v>
      </c>
      <c r="D209" s="729">
        <v>1448</v>
      </c>
      <c r="E209" s="729">
        <f t="shared" si="2"/>
        <v>0</v>
      </c>
      <c r="F209" s="730"/>
      <c r="G209" s="710"/>
      <c r="H209" s="731"/>
    </row>
    <row r="210" spans="1:8">
      <c r="A210" s="758">
        <v>0</v>
      </c>
      <c r="B210" s="749">
        <v>1109607</v>
      </c>
      <c r="C210" s="423" t="s">
        <v>1420</v>
      </c>
      <c r="D210" s="729">
        <v>428</v>
      </c>
      <c r="E210" s="729">
        <f t="shared" si="2"/>
        <v>0</v>
      </c>
      <c r="F210" s="730"/>
      <c r="G210" s="710"/>
      <c r="H210" s="731"/>
    </row>
    <row r="211" spans="1:8">
      <c r="A211" s="758">
        <v>0</v>
      </c>
      <c r="B211" s="749">
        <v>1081188</v>
      </c>
      <c r="C211" s="842" t="s">
        <v>654</v>
      </c>
      <c r="D211" s="729">
        <v>62</v>
      </c>
      <c r="E211" s="729">
        <f t="shared" si="2"/>
        <v>0</v>
      </c>
      <c r="F211" s="730"/>
      <c r="G211" s="710"/>
      <c r="H211" s="731"/>
    </row>
    <row r="212" spans="1:8">
      <c r="A212" s="758">
        <v>0</v>
      </c>
      <c r="B212" s="749">
        <v>1081901</v>
      </c>
      <c r="C212" s="423" t="s">
        <v>1421</v>
      </c>
      <c r="D212" s="729">
        <v>1619</v>
      </c>
      <c r="E212" s="729">
        <f t="shared" si="2"/>
        <v>0</v>
      </c>
      <c r="F212" s="730"/>
      <c r="G212" s="710"/>
      <c r="H212" s="731"/>
    </row>
    <row r="213" spans="1:8">
      <c r="A213" s="758">
        <v>0</v>
      </c>
      <c r="B213" s="749">
        <v>1081365</v>
      </c>
      <c r="C213" s="843" t="s">
        <v>1422</v>
      </c>
      <c r="D213" s="729">
        <v>1093</v>
      </c>
      <c r="E213" s="729">
        <f t="shared" si="2"/>
        <v>0</v>
      </c>
      <c r="F213" s="730"/>
      <c r="G213" s="710"/>
      <c r="H213" s="731"/>
    </row>
    <row r="214" spans="1:8">
      <c r="A214" s="815">
        <v>0</v>
      </c>
      <c r="B214" s="749">
        <v>1111698</v>
      </c>
      <c r="C214" s="823" t="s">
        <v>1423</v>
      </c>
      <c r="D214" s="729">
        <v>753</v>
      </c>
      <c r="E214" s="729">
        <f t="shared" si="2"/>
        <v>0</v>
      </c>
      <c r="F214" s="730"/>
      <c r="G214" s="710"/>
      <c r="H214" s="731"/>
    </row>
    <row r="215" spans="1:8" ht="27.6">
      <c r="A215" s="815">
        <v>0</v>
      </c>
      <c r="B215" s="749">
        <v>1111756</v>
      </c>
      <c r="C215" s="806" t="s">
        <v>1424</v>
      </c>
      <c r="D215" s="729">
        <v>753</v>
      </c>
      <c r="E215" s="729">
        <f t="shared" si="2"/>
        <v>0</v>
      </c>
      <c r="F215" s="730"/>
      <c r="G215" s="710"/>
      <c r="H215" s="731"/>
    </row>
    <row r="216" spans="1:8">
      <c r="A216" s="758">
        <v>0</v>
      </c>
      <c r="B216" s="749">
        <v>1090653</v>
      </c>
      <c r="C216" s="842" t="s">
        <v>873</v>
      </c>
      <c r="D216" s="729">
        <v>2098</v>
      </c>
      <c r="E216" s="729">
        <f t="shared" si="2"/>
        <v>0</v>
      </c>
      <c r="F216" s="730"/>
      <c r="G216" s="710"/>
      <c r="H216" s="731"/>
    </row>
    <row r="217" spans="1:8">
      <c r="A217" s="758">
        <v>0</v>
      </c>
      <c r="B217" s="749">
        <v>1128650</v>
      </c>
      <c r="C217" s="423" t="s">
        <v>819</v>
      </c>
      <c r="D217" s="729">
        <v>284</v>
      </c>
      <c r="E217" s="729">
        <f t="shared" si="2"/>
        <v>0</v>
      </c>
      <c r="F217" s="730"/>
      <c r="G217" s="710"/>
      <c r="H217" s="731"/>
    </row>
    <row r="218" spans="1:8">
      <c r="A218" s="758">
        <v>0</v>
      </c>
      <c r="B218" s="749">
        <v>1128651</v>
      </c>
      <c r="C218" s="423" t="s">
        <v>1425</v>
      </c>
      <c r="D218" s="729">
        <v>320</v>
      </c>
      <c r="E218" s="729">
        <f t="shared" si="2"/>
        <v>0</v>
      </c>
      <c r="F218" s="730"/>
      <c r="G218" s="710"/>
      <c r="H218" s="731"/>
    </row>
    <row r="219" spans="1:8" s="725" customFormat="1">
      <c r="A219" s="758">
        <v>0</v>
      </c>
      <c r="B219" s="749">
        <v>1127569</v>
      </c>
      <c r="C219" s="844" t="s">
        <v>1426</v>
      </c>
      <c r="D219" s="729">
        <v>9407</v>
      </c>
      <c r="E219" s="729">
        <f t="shared" si="2"/>
        <v>0</v>
      </c>
      <c r="F219" s="730"/>
      <c r="G219" s="710"/>
      <c r="H219" s="731"/>
    </row>
    <row r="220" spans="1:8">
      <c r="A220" s="758">
        <v>0</v>
      </c>
      <c r="B220" s="749">
        <v>1121736</v>
      </c>
      <c r="C220" s="845" t="s">
        <v>1427</v>
      </c>
      <c r="D220" s="729">
        <v>2639</v>
      </c>
      <c r="E220" s="729">
        <f t="shared" si="2"/>
        <v>0</v>
      </c>
      <c r="F220" s="730"/>
      <c r="G220" s="710"/>
      <c r="H220" s="731"/>
    </row>
    <row r="221" spans="1:8" s="709" customFormat="1" ht="27.6">
      <c r="A221" s="805">
        <v>0</v>
      </c>
      <c r="B221" s="749">
        <v>1121737</v>
      </c>
      <c r="C221" s="845" t="s">
        <v>1428</v>
      </c>
      <c r="D221" s="729">
        <v>2639</v>
      </c>
      <c r="E221" s="729">
        <f t="shared" si="2"/>
        <v>0</v>
      </c>
      <c r="F221" s="730"/>
      <c r="G221" s="710"/>
      <c r="H221" s="731"/>
    </row>
    <row r="222" spans="1:8">
      <c r="A222" s="758">
        <v>0</v>
      </c>
      <c r="B222" s="749">
        <v>1121738</v>
      </c>
      <c r="C222" s="845" t="s">
        <v>1429</v>
      </c>
      <c r="D222" s="729">
        <v>2639</v>
      </c>
      <c r="E222" s="729">
        <f t="shared" si="2"/>
        <v>0</v>
      </c>
      <c r="F222" s="730"/>
      <c r="G222" s="710"/>
      <c r="H222" s="731"/>
    </row>
    <row r="223" spans="1:8" ht="27.6">
      <c r="A223" s="805">
        <v>0</v>
      </c>
      <c r="B223" s="749">
        <v>1121739</v>
      </c>
      <c r="C223" s="845" t="s">
        <v>1430</v>
      </c>
      <c r="D223" s="729">
        <v>2639</v>
      </c>
      <c r="E223" s="729">
        <f t="shared" si="2"/>
        <v>0</v>
      </c>
      <c r="F223" s="730"/>
      <c r="G223" s="710"/>
      <c r="H223" s="731"/>
    </row>
    <row r="224" spans="1:8">
      <c r="A224" s="758">
        <v>0</v>
      </c>
      <c r="B224" s="749">
        <v>1125772</v>
      </c>
      <c r="C224" s="845" t="s">
        <v>1431</v>
      </c>
      <c r="D224" s="729">
        <v>4603</v>
      </c>
      <c r="E224" s="729">
        <f t="shared" si="2"/>
        <v>0</v>
      </c>
      <c r="F224" s="730"/>
      <c r="G224" s="710"/>
      <c r="H224" s="731"/>
    </row>
    <row r="225" spans="1:8">
      <c r="A225" s="758">
        <v>0</v>
      </c>
      <c r="B225" s="749">
        <v>1125773</v>
      </c>
      <c r="C225" s="845" t="s">
        <v>1432</v>
      </c>
      <c r="D225" s="729">
        <v>4474</v>
      </c>
      <c r="E225" s="729">
        <f t="shared" si="2"/>
        <v>0</v>
      </c>
      <c r="F225" s="730"/>
      <c r="G225" s="710"/>
      <c r="H225" s="731"/>
    </row>
    <row r="226" spans="1:8">
      <c r="A226" s="758">
        <v>0</v>
      </c>
      <c r="B226" s="749">
        <v>1121162</v>
      </c>
      <c r="C226" s="423" t="s">
        <v>1433</v>
      </c>
      <c r="D226" s="729">
        <v>1268</v>
      </c>
      <c r="E226" s="729">
        <f t="shared" si="2"/>
        <v>0</v>
      </c>
      <c r="F226" s="730"/>
      <c r="G226" s="710"/>
      <c r="H226" s="731"/>
    </row>
    <row r="227" spans="1:8">
      <c r="A227" s="758">
        <v>0</v>
      </c>
      <c r="B227" s="749">
        <v>1121163</v>
      </c>
      <c r="C227" s="423" t="s">
        <v>1434</v>
      </c>
      <c r="D227" s="729">
        <v>1876</v>
      </c>
      <c r="E227" s="729">
        <f t="shared" si="2"/>
        <v>0</v>
      </c>
      <c r="F227" s="730"/>
      <c r="G227" s="710"/>
      <c r="H227" s="731"/>
    </row>
    <row r="228" spans="1:8">
      <c r="A228" s="758">
        <v>0</v>
      </c>
      <c r="B228" s="749">
        <v>1121164</v>
      </c>
      <c r="C228" s="423" t="s">
        <v>1435</v>
      </c>
      <c r="D228" s="729">
        <v>2995</v>
      </c>
      <c r="E228" s="729">
        <f t="shared" si="2"/>
        <v>0</v>
      </c>
      <c r="F228" s="730"/>
      <c r="G228" s="710"/>
      <c r="H228" s="731"/>
    </row>
    <row r="229" spans="1:8" s="725" customFormat="1">
      <c r="A229" s="758">
        <v>0</v>
      </c>
      <c r="B229" s="749">
        <v>1121903</v>
      </c>
      <c r="C229" s="423" t="s">
        <v>1436</v>
      </c>
      <c r="D229" s="729">
        <v>5036</v>
      </c>
      <c r="E229" s="729">
        <f t="shared" si="2"/>
        <v>0</v>
      </c>
      <c r="F229" s="730"/>
      <c r="G229" s="710"/>
      <c r="H229" s="731"/>
    </row>
    <row r="230" spans="1:8" s="725" customFormat="1">
      <c r="A230" s="758">
        <v>0</v>
      </c>
      <c r="B230" s="749">
        <v>1121164</v>
      </c>
      <c r="C230" s="842" t="s">
        <v>1437</v>
      </c>
      <c r="D230" s="729">
        <v>2995</v>
      </c>
      <c r="E230" s="729">
        <f t="shared" si="2"/>
        <v>0</v>
      </c>
      <c r="F230" s="730"/>
      <c r="G230" s="710"/>
      <c r="H230" s="731"/>
    </row>
    <row r="231" spans="1:8">
      <c r="C231" s="711"/>
      <c r="D231" s="730"/>
      <c r="E231" s="730"/>
      <c r="F231" s="730"/>
      <c r="G231" s="710"/>
      <c r="H231" s="731"/>
    </row>
    <row r="232" spans="1:8">
      <c r="C232" s="757" t="s">
        <v>1251</v>
      </c>
      <c r="D232" s="730"/>
      <c r="E232" s="730"/>
      <c r="F232" s="730"/>
      <c r="G232" s="710"/>
      <c r="H232" s="731"/>
    </row>
    <row r="233" spans="1:8">
      <c r="A233" s="758">
        <v>0</v>
      </c>
      <c r="B233" s="749">
        <v>1119463</v>
      </c>
      <c r="C233" s="823" t="s">
        <v>1423</v>
      </c>
      <c r="D233" s="729">
        <v>732</v>
      </c>
      <c r="E233" s="729">
        <f t="shared" ref="E233:E246" si="3">A233*D233</f>
        <v>0</v>
      </c>
      <c r="F233" s="730"/>
      <c r="G233" s="710"/>
      <c r="H233" s="731"/>
    </row>
    <row r="234" spans="1:8" ht="27.6">
      <c r="A234" s="815">
        <v>0</v>
      </c>
      <c r="B234" s="749">
        <v>1119464</v>
      </c>
      <c r="C234" s="806" t="s">
        <v>1424</v>
      </c>
      <c r="D234" s="729">
        <v>753</v>
      </c>
      <c r="E234" s="729">
        <f t="shared" si="3"/>
        <v>0</v>
      </c>
      <c r="F234" s="730"/>
      <c r="G234" s="710"/>
      <c r="H234" s="731"/>
    </row>
    <row r="235" spans="1:8">
      <c r="A235" s="758">
        <v>0</v>
      </c>
      <c r="B235" s="749">
        <v>1120869</v>
      </c>
      <c r="C235" s="845" t="s">
        <v>1438</v>
      </c>
      <c r="D235" s="729">
        <v>3021</v>
      </c>
      <c r="E235" s="729">
        <f t="shared" si="3"/>
        <v>0</v>
      </c>
      <c r="F235" s="730"/>
      <c r="G235" s="710"/>
      <c r="H235" s="731"/>
    </row>
    <row r="236" spans="1:8">
      <c r="A236" s="758">
        <v>0</v>
      </c>
      <c r="B236" s="749">
        <v>1120870</v>
      </c>
      <c r="C236" s="845" t="s">
        <v>1439</v>
      </c>
      <c r="D236" s="729">
        <v>3021</v>
      </c>
      <c r="E236" s="729">
        <f t="shared" si="3"/>
        <v>0</v>
      </c>
      <c r="F236" s="730"/>
      <c r="G236" s="710"/>
      <c r="H236" s="731"/>
    </row>
    <row r="237" spans="1:8">
      <c r="A237" s="758">
        <v>0</v>
      </c>
      <c r="B237" s="749">
        <v>1121577</v>
      </c>
      <c r="C237" s="842" t="s">
        <v>654</v>
      </c>
      <c r="D237" s="729">
        <v>180</v>
      </c>
      <c r="E237" s="729">
        <f t="shared" si="3"/>
        <v>0</v>
      </c>
      <c r="F237" s="730"/>
      <c r="G237" s="710"/>
      <c r="H237" s="731"/>
    </row>
    <row r="238" spans="1:8">
      <c r="A238" s="758">
        <v>0</v>
      </c>
      <c r="B238" s="749">
        <v>1122155</v>
      </c>
      <c r="C238" s="842" t="s">
        <v>1256</v>
      </c>
      <c r="D238" s="729">
        <v>918</v>
      </c>
      <c r="E238" s="729">
        <f t="shared" si="3"/>
        <v>0</v>
      </c>
      <c r="F238" s="730"/>
      <c r="G238" s="710"/>
      <c r="H238" s="731"/>
    </row>
    <row r="239" spans="1:8">
      <c r="A239" s="758">
        <v>0</v>
      </c>
      <c r="B239" s="749">
        <v>1123158</v>
      </c>
      <c r="C239" s="423" t="s">
        <v>819</v>
      </c>
      <c r="D239" s="729">
        <v>278</v>
      </c>
      <c r="E239" s="729">
        <f t="shared" si="3"/>
        <v>0</v>
      </c>
      <c r="F239" s="730"/>
      <c r="G239" s="710"/>
      <c r="H239" s="731"/>
    </row>
    <row r="240" spans="1:8">
      <c r="A240" s="758">
        <v>0</v>
      </c>
      <c r="B240" s="749">
        <v>1123159</v>
      </c>
      <c r="C240" s="423" t="s">
        <v>1425</v>
      </c>
      <c r="D240" s="729">
        <v>330</v>
      </c>
      <c r="E240" s="729">
        <f t="shared" si="3"/>
        <v>0</v>
      </c>
      <c r="F240" s="730"/>
      <c r="G240" s="710"/>
      <c r="H240" s="731"/>
    </row>
    <row r="241" spans="1:8">
      <c r="D241" s="846"/>
      <c r="E241" s="729">
        <f t="shared" si="3"/>
        <v>0</v>
      </c>
      <c r="F241" s="730"/>
      <c r="G241" s="710"/>
      <c r="H241" s="731"/>
    </row>
    <row r="242" spans="1:8">
      <c r="A242" s="803"/>
      <c r="C242" s="757" t="s">
        <v>1284</v>
      </c>
      <c r="D242" s="730"/>
      <c r="E242" s="729">
        <f t="shared" si="3"/>
        <v>0</v>
      </c>
      <c r="F242" s="730"/>
      <c r="G242" s="710"/>
      <c r="H242" s="731"/>
    </row>
    <row r="243" spans="1:8">
      <c r="A243" s="758">
        <v>0</v>
      </c>
      <c r="B243" s="847" t="s">
        <v>827</v>
      </c>
      <c r="C243" s="848" t="s">
        <v>1440</v>
      </c>
      <c r="D243" s="729">
        <v>3474</v>
      </c>
      <c r="E243" s="729">
        <f t="shared" si="3"/>
        <v>0</v>
      </c>
      <c r="F243" s="730"/>
      <c r="G243" s="710"/>
      <c r="H243" s="731"/>
    </row>
    <row r="244" spans="1:8">
      <c r="A244" s="758">
        <v>0</v>
      </c>
      <c r="B244" s="847" t="s">
        <v>829</v>
      </c>
      <c r="C244" s="848" t="s">
        <v>1441</v>
      </c>
      <c r="D244" s="729">
        <v>5284</v>
      </c>
      <c r="E244" s="729">
        <f t="shared" si="3"/>
        <v>0</v>
      </c>
      <c r="F244" s="730"/>
      <c r="G244" s="710"/>
      <c r="H244" s="731"/>
    </row>
    <row r="245" spans="1:8">
      <c r="A245" s="758">
        <v>0</v>
      </c>
      <c r="B245" s="847" t="s">
        <v>831</v>
      </c>
      <c r="C245" s="848" t="s">
        <v>1442</v>
      </c>
      <c r="D245" s="729">
        <v>8062</v>
      </c>
      <c r="E245" s="729">
        <f t="shared" si="3"/>
        <v>0</v>
      </c>
      <c r="F245" s="730"/>
      <c r="G245" s="710"/>
      <c r="H245" s="731"/>
    </row>
    <row r="246" spans="1:8">
      <c r="A246" s="758">
        <v>0</v>
      </c>
      <c r="B246" s="847" t="s">
        <v>833</v>
      </c>
      <c r="C246" s="848" t="s">
        <v>1443</v>
      </c>
      <c r="D246" s="729">
        <v>10990</v>
      </c>
      <c r="E246" s="729">
        <f t="shared" si="3"/>
        <v>0</v>
      </c>
      <c r="F246" s="730"/>
      <c r="G246" s="710"/>
      <c r="H246" s="731"/>
    </row>
    <row r="247" spans="1:8">
      <c r="A247" s="812"/>
      <c r="B247" s="828"/>
      <c r="C247" s="849"/>
      <c r="D247" s="730"/>
      <c r="E247" s="730"/>
      <c r="F247" s="730"/>
    </row>
    <row r="248" spans="1:8">
      <c r="A248" s="803"/>
      <c r="B248" s="850"/>
      <c r="C248" s="850" t="s">
        <v>1444</v>
      </c>
      <c r="D248" s="730"/>
      <c r="E248" s="730"/>
      <c r="F248" s="730"/>
    </row>
    <row r="249" spans="1:8">
      <c r="A249" s="803"/>
      <c r="B249" s="850"/>
      <c r="C249" s="757" t="s">
        <v>470</v>
      </c>
      <c r="D249" s="730"/>
      <c r="E249" s="730"/>
      <c r="F249" s="730"/>
    </row>
    <row r="250" spans="1:8">
      <c r="A250" s="758">
        <v>0</v>
      </c>
      <c r="B250" s="851" t="s">
        <v>1445</v>
      </c>
      <c r="C250" s="852" t="s">
        <v>659</v>
      </c>
      <c r="D250" s="729">
        <v>1005</v>
      </c>
      <c r="E250" s="729">
        <f t="shared" ref="E250:E264" si="4">A250*D250</f>
        <v>0</v>
      </c>
      <c r="F250" s="730"/>
    </row>
    <row r="251" spans="1:8">
      <c r="A251" s="758">
        <v>0</v>
      </c>
      <c r="B251" s="851" t="s">
        <v>1446</v>
      </c>
      <c r="C251" s="853" t="s">
        <v>661</v>
      </c>
      <c r="D251" s="729">
        <v>2139</v>
      </c>
      <c r="E251" s="729">
        <f t="shared" si="4"/>
        <v>0</v>
      </c>
      <c r="F251" s="730"/>
    </row>
    <row r="252" spans="1:8">
      <c r="A252" s="758">
        <v>0</v>
      </c>
      <c r="B252" s="851" t="s">
        <v>1447</v>
      </c>
      <c r="C252" s="853" t="s">
        <v>663</v>
      </c>
      <c r="D252" s="729">
        <v>4227</v>
      </c>
      <c r="E252" s="729">
        <f t="shared" si="4"/>
        <v>0</v>
      </c>
      <c r="F252" s="730"/>
    </row>
    <row r="253" spans="1:8">
      <c r="A253" s="758">
        <v>0</v>
      </c>
      <c r="B253" s="851" t="s">
        <v>1448</v>
      </c>
      <c r="C253" s="853" t="s">
        <v>665</v>
      </c>
      <c r="D253" s="729">
        <v>4954</v>
      </c>
      <c r="E253" s="729">
        <f t="shared" si="4"/>
        <v>0</v>
      </c>
      <c r="F253" s="730"/>
    </row>
    <row r="254" spans="1:8">
      <c r="A254" s="758">
        <v>0</v>
      </c>
      <c r="B254" s="851" t="s">
        <v>1449</v>
      </c>
      <c r="C254" s="853" t="s">
        <v>667</v>
      </c>
      <c r="D254" s="729">
        <v>5526</v>
      </c>
      <c r="E254" s="729">
        <f t="shared" si="4"/>
        <v>0</v>
      </c>
      <c r="F254" s="730"/>
    </row>
    <row r="255" spans="1:8">
      <c r="A255" s="758">
        <v>0</v>
      </c>
      <c r="B255" s="851" t="s">
        <v>1450</v>
      </c>
      <c r="C255" s="853" t="s">
        <v>669</v>
      </c>
      <c r="D255" s="729">
        <v>3737</v>
      </c>
      <c r="E255" s="729">
        <f t="shared" si="4"/>
        <v>0</v>
      </c>
      <c r="F255" s="730"/>
    </row>
    <row r="256" spans="1:8">
      <c r="A256" s="758">
        <v>0</v>
      </c>
      <c r="B256" s="851" t="s">
        <v>1451</v>
      </c>
      <c r="C256" s="853" t="s">
        <v>671</v>
      </c>
      <c r="D256" s="729">
        <v>6845</v>
      </c>
      <c r="E256" s="729">
        <f t="shared" si="4"/>
        <v>0</v>
      </c>
      <c r="F256" s="730"/>
    </row>
    <row r="257" spans="1:6">
      <c r="A257" s="758">
        <v>0</v>
      </c>
      <c r="B257" s="851" t="s">
        <v>1452</v>
      </c>
      <c r="C257" s="853" t="s">
        <v>673</v>
      </c>
      <c r="D257" s="729">
        <v>7840</v>
      </c>
      <c r="E257" s="729">
        <f t="shared" si="4"/>
        <v>0</v>
      </c>
      <c r="F257" s="730"/>
    </row>
    <row r="258" spans="1:6">
      <c r="A258" s="758">
        <v>0</v>
      </c>
      <c r="B258" s="851" t="s">
        <v>1453</v>
      </c>
      <c r="C258" s="853" t="s">
        <v>675</v>
      </c>
      <c r="D258" s="729">
        <v>1160</v>
      </c>
      <c r="E258" s="729">
        <f t="shared" si="4"/>
        <v>0</v>
      </c>
      <c r="F258" s="730"/>
    </row>
    <row r="259" spans="1:6">
      <c r="A259" s="758">
        <v>0</v>
      </c>
      <c r="B259" s="851" t="s">
        <v>1454</v>
      </c>
      <c r="C259" s="853" t="s">
        <v>677</v>
      </c>
      <c r="D259" s="729">
        <v>5562</v>
      </c>
      <c r="E259" s="729">
        <f t="shared" si="4"/>
        <v>0</v>
      </c>
      <c r="F259" s="730"/>
    </row>
    <row r="260" spans="1:6">
      <c r="A260" s="758">
        <v>0</v>
      </c>
      <c r="B260" s="851" t="s">
        <v>1455</v>
      </c>
      <c r="C260" s="853" t="s">
        <v>679</v>
      </c>
      <c r="D260" s="729">
        <v>2242</v>
      </c>
      <c r="E260" s="729">
        <f t="shared" si="4"/>
        <v>0</v>
      </c>
      <c r="F260" s="730"/>
    </row>
    <row r="261" spans="1:6">
      <c r="A261" s="758">
        <v>0</v>
      </c>
      <c r="B261" s="851" t="s">
        <v>1456</v>
      </c>
      <c r="C261" s="853" t="s">
        <v>681</v>
      </c>
      <c r="D261" s="729">
        <v>4515</v>
      </c>
      <c r="E261" s="729">
        <f t="shared" si="4"/>
        <v>0</v>
      </c>
      <c r="F261" s="730"/>
    </row>
    <row r="262" spans="1:6">
      <c r="A262" s="758">
        <v>0</v>
      </c>
      <c r="B262" s="851" t="s">
        <v>1457</v>
      </c>
      <c r="C262" s="853" t="s">
        <v>683</v>
      </c>
      <c r="D262" s="729">
        <v>4113</v>
      </c>
      <c r="E262" s="729">
        <f t="shared" si="4"/>
        <v>0</v>
      </c>
      <c r="F262" s="730"/>
    </row>
    <row r="263" spans="1:6">
      <c r="A263" s="758">
        <v>0</v>
      </c>
      <c r="B263" s="851" t="s">
        <v>1458</v>
      </c>
      <c r="C263" s="853" t="s">
        <v>685</v>
      </c>
      <c r="D263" s="729">
        <v>8196</v>
      </c>
      <c r="E263" s="729">
        <f t="shared" si="4"/>
        <v>0</v>
      </c>
      <c r="F263" s="730"/>
    </row>
    <row r="264" spans="1:6">
      <c r="A264" s="758">
        <v>0</v>
      </c>
      <c r="B264" s="851" t="s">
        <v>1459</v>
      </c>
      <c r="C264" s="853" t="s">
        <v>687</v>
      </c>
      <c r="D264" s="729">
        <v>1314</v>
      </c>
      <c r="E264" s="729">
        <f t="shared" si="4"/>
        <v>0</v>
      </c>
      <c r="F264" s="730"/>
    </row>
    <row r="265" spans="1:6">
      <c r="D265" s="730"/>
      <c r="E265" s="730"/>
    </row>
    <row r="266" spans="1:6" ht="15.6">
      <c r="A266" s="854">
        <v>1</v>
      </c>
      <c r="B266" s="855"/>
      <c r="C266" s="711"/>
      <c r="D266" s="856" t="s">
        <v>161</v>
      </c>
      <c r="E266" s="857">
        <f>SUM(E10:E264)</f>
        <v>0</v>
      </c>
    </row>
    <row r="267" spans="1:6" ht="15.6">
      <c r="A267" s="854"/>
      <c r="B267" s="855"/>
      <c r="C267" s="757" t="s">
        <v>160</v>
      </c>
      <c r="D267" s="730"/>
      <c r="E267" s="858"/>
    </row>
    <row r="268" spans="1:6" ht="15">
      <c r="A268" s="401"/>
      <c r="B268" s="855"/>
      <c r="C268" s="757"/>
      <c r="D268" s="730"/>
      <c r="E268" s="859"/>
    </row>
    <row r="269" spans="1:6">
      <c r="A269" s="829">
        <v>0</v>
      </c>
      <c r="B269" s="860" t="s">
        <v>1460</v>
      </c>
      <c r="C269" s="861" t="s">
        <v>158</v>
      </c>
      <c r="D269" s="862"/>
      <c r="E269" s="863">
        <f>-D269</f>
        <v>0</v>
      </c>
    </row>
    <row r="270" spans="1:6">
      <c r="A270" s="829">
        <v>0</v>
      </c>
      <c r="B270" s="860" t="s">
        <v>1461</v>
      </c>
      <c r="C270" s="861" t="s">
        <v>156</v>
      </c>
      <c r="D270" s="862"/>
      <c r="E270" s="863">
        <f>-D270</f>
        <v>0</v>
      </c>
    </row>
    <row r="271" spans="1:6">
      <c r="A271" s="831"/>
      <c r="B271" s="711"/>
      <c r="C271" s="864"/>
      <c r="D271" s="772"/>
      <c r="E271" s="865"/>
    </row>
    <row r="272" spans="1:6">
      <c r="A272" s="709"/>
      <c r="C272" s="866" t="s">
        <v>155</v>
      </c>
      <c r="D272" s="730"/>
      <c r="E272" s="730"/>
    </row>
    <row r="273" spans="1:5">
      <c r="A273" s="709"/>
      <c r="D273" s="730"/>
      <c r="E273" s="730"/>
    </row>
    <row r="274" spans="1:5">
      <c r="A274" s="405"/>
      <c r="B274" s="405"/>
      <c r="C274" s="867"/>
      <c r="D274" s="862"/>
      <c r="E274" s="868"/>
    </row>
    <row r="275" spans="1:5">
      <c r="A275" s="405"/>
      <c r="B275" s="869"/>
      <c r="C275" s="870"/>
      <c r="D275" s="871"/>
      <c r="E275" s="872"/>
    </row>
    <row r="276" spans="1:5">
      <c r="A276" s="405"/>
      <c r="B276" s="869"/>
      <c r="C276" s="870"/>
      <c r="D276" s="871"/>
      <c r="E276" s="872"/>
    </row>
    <row r="277" spans="1:5">
      <c r="A277" s="405"/>
      <c r="B277" s="869"/>
      <c r="C277" s="870"/>
      <c r="D277" s="871"/>
      <c r="E277" s="872"/>
    </row>
    <row r="278" spans="1:5">
      <c r="A278" s="405"/>
      <c r="B278" s="869"/>
      <c r="C278" s="870"/>
      <c r="D278" s="871"/>
      <c r="E278" s="872"/>
    </row>
    <row r="279" spans="1:5">
      <c r="A279" s="405"/>
      <c r="B279" s="869"/>
      <c r="C279" s="870"/>
      <c r="D279" s="871"/>
      <c r="E279" s="872"/>
    </row>
    <row r="280" spans="1:5">
      <c r="A280" s="405"/>
      <c r="B280" s="869"/>
      <c r="C280" s="870"/>
      <c r="D280" s="871"/>
      <c r="E280" s="872"/>
    </row>
    <row r="281" spans="1:5">
      <c r="A281" s="405"/>
      <c r="B281" s="869"/>
      <c r="C281" s="870"/>
      <c r="D281" s="871"/>
      <c r="E281" s="872"/>
    </row>
    <row r="282" spans="1:5">
      <c r="A282" s="405"/>
      <c r="B282" s="869"/>
      <c r="C282" s="870"/>
      <c r="D282" s="871"/>
      <c r="E282" s="872"/>
    </row>
    <row r="283" spans="1:5">
      <c r="A283" s="405"/>
      <c r="B283" s="405"/>
      <c r="C283" s="867"/>
      <c r="D283" s="862"/>
      <c r="E283" s="868"/>
    </row>
    <row r="284" spans="1:5">
      <c r="A284" s="405"/>
      <c r="B284" s="405"/>
      <c r="C284" s="867"/>
      <c r="D284" s="862"/>
      <c r="E284" s="868"/>
    </row>
    <row r="285" spans="1:5">
      <c r="A285" s="709"/>
      <c r="B285" s="401"/>
      <c r="C285" s="401"/>
      <c r="D285" s="730"/>
      <c r="E285" s="730"/>
    </row>
    <row r="286" spans="1:5" ht="15.6">
      <c r="A286" s="873">
        <v>1</v>
      </c>
      <c r="B286" s="401"/>
      <c r="C286" s="401"/>
      <c r="D286" s="856" t="s">
        <v>839</v>
      </c>
      <c r="E286" s="857">
        <f>SUM(E266:E284)</f>
        <v>0</v>
      </c>
    </row>
    <row r="298" spans="3:3">
      <c r="C298" s="709" t="s">
        <v>688</v>
      </c>
    </row>
  </sheetData>
  <sheetProtection formatCells="0" sort="0" autoFilter="0"/>
  <mergeCells count="11">
    <mergeCell ref="E77:E79"/>
    <mergeCell ref="A2:B6"/>
    <mergeCell ref="C2:C6"/>
    <mergeCell ref="A77:A79"/>
    <mergeCell ref="B77:B79"/>
    <mergeCell ref="C77:C79"/>
    <mergeCell ref="A81:B81"/>
    <mergeCell ref="C101:C102"/>
    <mergeCell ref="A108:A109"/>
    <mergeCell ref="C108:C109"/>
    <mergeCell ref="A111:B111"/>
  </mergeCells>
  <pageMargins left="0.7" right="0.7" top="0.75" bottom="0.75" header="0.3" footer="0.3"/>
  <pageSetup scale="57" orientation="portrait" r:id="rId1"/>
  <headerFooter alignWithMargins="0">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0E331-E7DB-41AB-8C8C-0C77F8E85346}">
  <sheetPr>
    <pageSetUpPr fitToPage="1"/>
  </sheetPr>
  <dimension ref="A6:I95"/>
  <sheetViews>
    <sheetView workbookViewId="0">
      <selection activeCell="E12" sqref="E12"/>
    </sheetView>
  </sheetViews>
  <sheetFormatPr defaultColWidth="8.88671875" defaultRowHeight="14.4"/>
  <cols>
    <col min="1" max="1" width="71.88671875" customWidth="1"/>
    <col min="2" max="2" width="19" customWidth="1"/>
    <col min="3" max="3" width="23.88671875" style="1133" customWidth="1"/>
    <col min="5" max="5" width="11.33203125" style="1133" bestFit="1" customWidth="1"/>
  </cols>
  <sheetData>
    <row r="6" spans="1:3" ht="21" customHeight="1">
      <c r="A6" s="1415" t="s">
        <v>2152</v>
      </c>
      <c r="B6" s="1415"/>
      <c r="C6" s="1415"/>
    </row>
    <row r="7" spans="1:3">
      <c r="C7" s="1218">
        <v>45717</v>
      </c>
    </row>
    <row r="8" spans="1:3">
      <c r="C8" s="1129" t="s">
        <v>2153</v>
      </c>
    </row>
    <row r="9" spans="1:3">
      <c r="C9" s="1130" t="s">
        <v>2154</v>
      </c>
    </row>
    <row r="11" spans="1:3" ht="29.4" customHeight="1">
      <c r="A11" s="1416" t="s">
        <v>1462</v>
      </c>
      <c r="B11" s="1416"/>
      <c r="C11" s="1416"/>
    </row>
    <row r="12" spans="1:3">
      <c r="A12" s="1131" t="s">
        <v>2155</v>
      </c>
      <c r="B12" s="1132"/>
    </row>
    <row r="13" spans="1:3">
      <c r="A13" s="1131" t="s">
        <v>2156</v>
      </c>
      <c r="B13" s="1132"/>
    </row>
    <row r="14" spans="1:3">
      <c r="A14" s="1131" t="s">
        <v>2157</v>
      </c>
      <c r="B14" s="1132"/>
    </row>
    <row r="15" spans="1:3">
      <c r="A15" s="1131" t="s">
        <v>2158</v>
      </c>
      <c r="B15" s="1132"/>
    </row>
    <row r="16" spans="1:3">
      <c r="A16" s="1131" t="s">
        <v>2159</v>
      </c>
      <c r="B16" s="1132"/>
    </row>
    <row r="17" spans="1:9">
      <c r="A17" s="1131" t="s">
        <v>2160</v>
      </c>
      <c r="B17" s="1132"/>
    </row>
    <row r="18" spans="1:9">
      <c r="A18" s="1131" t="s">
        <v>2161</v>
      </c>
      <c r="B18" s="1132"/>
    </row>
    <row r="19" spans="1:9">
      <c r="A19" s="1131" t="s">
        <v>2162</v>
      </c>
      <c r="B19" s="1132"/>
    </row>
    <row r="20" spans="1:9">
      <c r="A20" s="1131" t="s">
        <v>2163</v>
      </c>
      <c r="B20" s="1132"/>
    </row>
    <row r="21" spans="1:9">
      <c r="A21" s="1131" t="s">
        <v>2164</v>
      </c>
      <c r="B21" s="1132"/>
    </row>
    <row r="22" spans="1:9">
      <c r="A22" s="1131" t="s">
        <v>2165</v>
      </c>
      <c r="B22" s="1132"/>
    </row>
    <row r="23" spans="1:9">
      <c r="A23" s="1131" t="s">
        <v>2166</v>
      </c>
      <c r="B23" s="1132"/>
    </row>
    <row r="24" spans="1:9">
      <c r="A24" s="1131" t="s">
        <v>2167</v>
      </c>
      <c r="B24" s="1132"/>
    </row>
    <row r="25" spans="1:9">
      <c r="A25" s="1131" t="s">
        <v>2168</v>
      </c>
      <c r="B25" s="1132"/>
    </row>
    <row r="26" spans="1:9">
      <c r="A26" s="1134" t="s">
        <v>1463</v>
      </c>
    </row>
    <row r="27" spans="1:9">
      <c r="A27" s="1131" t="s">
        <v>2169</v>
      </c>
      <c r="B27" s="1134"/>
    </row>
    <row r="28" spans="1:9">
      <c r="A28" s="1131" t="s">
        <v>2170</v>
      </c>
      <c r="B28" s="1134"/>
    </row>
    <row r="29" spans="1:9" ht="15.6">
      <c r="A29" s="1135"/>
      <c r="I29" t="s">
        <v>688</v>
      </c>
    </row>
    <row r="30" spans="1:9">
      <c r="A30" s="1134" t="s">
        <v>1464</v>
      </c>
    </row>
    <row r="31" spans="1:9">
      <c r="A31" s="1131" t="s">
        <v>2171</v>
      </c>
      <c r="B31" s="1134"/>
    </row>
    <row r="32" spans="1:9">
      <c r="A32" s="1131" t="s">
        <v>2172</v>
      </c>
      <c r="B32" s="1134"/>
    </row>
    <row r="33" spans="1:3" ht="15.6">
      <c r="A33" s="1135"/>
    </row>
    <row r="34" spans="1:3">
      <c r="A34" s="1134" t="s">
        <v>2173</v>
      </c>
    </row>
    <row r="35" spans="1:3">
      <c r="A35" s="1134" t="s">
        <v>2174</v>
      </c>
      <c r="C35" s="1133">
        <v>73373</v>
      </c>
    </row>
    <row r="36" spans="1:3" ht="15.6">
      <c r="A36" s="1135"/>
    </row>
    <row r="37" spans="1:3">
      <c r="A37" s="1134" t="s">
        <v>2175</v>
      </c>
      <c r="C37" s="1133">
        <v>2185</v>
      </c>
    </row>
    <row r="38" spans="1:3">
      <c r="A38" s="1134" t="s">
        <v>2176</v>
      </c>
      <c r="C38" s="1133">
        <v>2640</v>
      </c>
    </row>
    <row r="39" spans="1:3" ht="15.6">
      <c r="A39" s="1135"/>
    </row>
    <row r="40" spans="1:3">
      <c r="A40" s="1134" t="s">
        <v>2177</v>
      </c>
    </row>
    <row r="41" spans="1:3">
      <c r="A41" s="1134" t="s">
        <v>2178</v>
      </c>
      <c r="C41" s="1133">
        <v>79419</v>
      </c>
    </row>
    <row r="42" spans="1:3" ht="15.6">
      <c r="A42" s="1135"/>
    </row>
    <row r="43" spans="1:3">
      <c r="A43" s="1134" t="s">
        <v>2179</v>
      </c>
      <c r="C43" s="1133">
        <v>2185</v>
      </c>
    </row>
    <row r="44" spans="1:3">
      <c r="A44" s="1134" t="s">
        <v>2180</v>
      </c>
      <c r="C44" s="1133">
        <v>2640</v>
      </c>
    </row>
    <row r="45" spans="1:3">
      <c r="A45" s="1134" t="s">
        <v>2181</v>
      </c>
      <c r="C45" s="1133">
        <v>3090</v>
      </c>
    </row>
    <row r="46" spans="1:3" ht="15.6">
      <c r="A46" s="1135"/>
    </row>
    <row r="47" spans="1:3">
      <c r="A47" s="1134" t="s">
        <v>2182</v>
      </c>
    </row>
    <row r="48" spans="1:3">
      <c r="A48" s="1134" t="s">
        <v>2183</v>
      </c>
      <c r="C48" s="1133">
        <v>82033</v>
      </c>
    </row>
    <row r="49" spans="1:3" ht="15.6">
      <c r="A49" s="1135"/>
    </row>
    <row r="50" spans="1:3">
      <c r="A50" s="1134" t="s">
        <v>2184</v>
      </c>
      <c r="C50" s="1133">
        <v>2250</v>
      </c>
    </row>
    <row r="51" spans="1:3">
      <c r="A51" s="1134" t="s">
        <v>2185</v>
      </c>
      <c r="C51" s="1133">
        <v>2719</v>
      </c>
    </row>
    <row r="52" spans="1:3">
      <c r="A52" s="1134" t="s">
        <v>2186</v>
      </c>
      <c r="C52" s="1133">
        <v>3182</v>
      </c>
    </row>
    <row r="53" spans="1:3" ht="15.6">
      <c r="A53" s="1135"/>
    </row>
    <row r="54" spans="1:3" ht="43.2" customHeight="1">
      <c r="A54" s="1416" t="s">
        <v>2187</v>
      </c>
      <c r="B54" s="1416"/>
      <c r="C54" s="1416"/>
    </row>
    <row r="56" spans="1:3">
      <c r="A56" s="1136" t="s">
        <v>2188</v>
      </c>
    </row>
    <row r="57" spans="1:3" ht="46.2" customHeight="1">
      <c r="A57" s="1134" t="s">
        <v>2189</v>
      </c>
      <c r="C57" s="1133">
        <v>24959</v>
      </c>
    </row>
    <row r="58" spans="1:3">
      <c r="A58" s="1134" t="s">
        <v>2190</v>
      </c>
    </row>
    <row r="59" spans="1:3">
      <c r="A59" s="1134" t="s">
        <v>2191</v>
      </c>
    </row>
    <row r="60" spans="1:3">
      <c r="A60" s="1134" t="s">
        <v>2192</v>
      </c>
    </row>
    <row r="61" spans="1:3">
      <c r="A61" s="1134" t="s">
        <v>2193</v>
      </c>
      <c r="C61" s="1133">
        <v>6593</v>
      </c>
    </row>
    <row r="62" spans="1:3" ht="15.6">
      <c r="A62" s="1135"/>
    </row>
    <row r="63" spans="1:3">
      <c r="A63" s="1134" t="s">
        <v>2194</v>
      </c>
      <c r="C63" s="1133">
        <v>9711</v>
      </c>
    </row>
    <row r="64" spans="1:3" ht="36" customHeight="1">
      <c r="A64" s="1417" t="s">
        <v>2195</v>
      </c>
      <c r="B64" s="1417"/>
      <c r="C64" s="1137"/>
    </row>
    <row r="65" spans="1:3">
      <c r="A65" s="1134" t="s">
        <v>2196</v>
      </c>
      <c r="C65" s="1133">
        <v>1629</v>
      </c>
    </row>
    <row r="66" spans="1:3" ht="15.6">
      <c r="A66" s="1135"/>
    </row>
    <row r="67" spans="1:3">
      <c r="A67" s="1134" t="s">
        <v>2197</v>
      </c>
      <c r="C67" s="1133">
        <v>2979</v>
      </c>
    </row>
    <row r="68" spans="1:3" ht="15.6">
      <c r="A68" s="1135"/>
    </row>
    <row r="69" spans="1:3">
      <c r="A69" s="1134" t="s">
        <v>2198</v>
      </c>
      <c r="C69" s="1133">
        <v>4381</v>
      </c>
    </row>
    <row r="70" spans="1:3" ht="15.6">
      <c r="A70" s="1135"/>
    </row>
    <row r="71" spans="1:3">
      <c r="A71" s="1134" t="s">
        <v>2199</v>
      </c>
      <c r="C71" s="1133">
        <v>423</v>
      </c>
    </row>
    <row r="72" spans="1:3" ht="15.6">
      <c r="A72" s="1135"/>
    </row>
    <row r="73" spans="1:3">
      <c r="A73" s="1134" t="s">
        <v>2200</v>
      </c>
      <c r="C73" s="1133">
        <v>6649</v>
      </c>
    </row>
    <row r="74" spans="1:3" ht="15.6">
      <c r="A74" s="1135"/>
    </row>
    <row r="75" spans="1:3">
      <c r="A75" s="1134" t="s">
        <v>2201</v>
      </c>
      <c r="C75" s="1133">
        <v>1325</v>
      </c>
    </row>
    <row r="76" spans="1:3" ht="15.6">
      <c r="A76" s="1135"/>
    </row>
    <row r="77" spans="1:3">
      <c r="A77" s="1134" t="s">
        <v>2202</v>
      </c>
      <c r="C77" s="1133">
        <v>505</v>
      </c>
    </row>
    <row r="78" spans="1:3" ht="15.6">
      <c r="A78" s="1135"/>
    </row>
    <row r="79" spans="1:3">
      <c r="A79" s="1134" t="s">
        <v>2203</v>
      </c>
      <c r="C79" s="1133">
        <v>1196</v>
      </c>
    </row>
    <row r="80" spans="1:3" ht="15.6">
      <c r="A80" s="1135"/>
    </row>
    <row r="81" spans="1:3">
      <c r="A81" s="1134" t="s">
        <v>2204</v>
      </c>
      <c r="C81" s="1133">
        <v>3062</v>
      </c>
    </row>
    <row r="82" spans="1:3" ht="15.6">
      <c r="A82" s="1135"/>
    </row>
    <row r="83" spans="1:3">
      <c r="A83" s="1134" t="s">
        <v>2205</v>
      </c>
      <c r="C83" s="1133">
        <v>4304</v>
      </c>
    </row>
    <row r="84" spans="1:3" ht="15.6">
      <c r="A84" s="1135"/>
    </row>
    <row r="85" spans="1:3">
      <c r="A85" s="1134" t="s">
        <v>2206</v>
      </c>
      <c r="C85" s="1133">
        <v>536</v>
      </c>
    </row>
    <row r="86" spans="1:3" ht="15.6">
      <c r="A86" s="1135"/>
    </row>
    <row r="87" spans="1:3">
      <c r="A87" s="1134" t="s">
        <v>2207</v>
      </c>
      <c r="C87" s="1133">
        <v>1186</v>
      </c>
    </row>
    <row r="88" spans="1:3" ht="15.6">
      <c r="A88" s="1135"/>
    </row>
    <row r="89" spans="1:3">
      <c r="A89" s="1134" t="s">
        <v>2208</v>
      </c>
      <c r="C89" s="1138" t="s">
        <v>2656</v>
      </c>
    </row>
    <row r="90" spans="1:3" ht="14.4" customHeight="1">
      <c r="A90" s="1135"/>
    </row>
    <row r="91" spans="1:3">
      <c r="A91" s="1134" t="s">
        <v>2209</v>
      </c>
      <c r="C91" s="1133">
        <v>30299</v>
      </c>
    </row>
    <row r="92" spans="1:3" ht="15.6">
      <c r="A92" s="1135"/>
    </row>
    <row r="93" spans="1:3">
      <c r="A93" s="1134" t="s">
        <v>2210</v>
      </c>
      <c r="C93" s="1133">
        <v>3170</v>
      </c>
    </row>
    <row r="95" spans="1:3">
      <c r="A95" s="1139" t="s">
        <v>2211</v>
      </c>
    </row>
  </sheetData>
  <mergeCells count="4">
    <mergeCell ref="A6:C6"/>
    <mergeCell ref="A11:C11"/>
    <mergeCell ref="A54:C54"/>
    <mergeCell ref="A64:B64"/>
  </mergeCells>
  <printOptions horizontalCentered="1"/>
  <pageMargins left="0.2" right="0.2" top="0.25" bottom="0.25" header="0.3" footer="0.3"/>
  <pageSetup scale="90"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0F7C1-E8C7-47B6-B5D8-E377CD14239E}">
  <sheetPr>
    <pageSetUpPr fitToPage="1"/>
  </sheetPr>
  <dimension ref="A6:E131"/>
  <sheetViews>
    <sheetView workbookViewId="0">
      <selection activeCell="C8" sqref="C8"/>
    </sheetView>
  </sheetViews>
  <sheetFormatPr defaultRowHeight="14.4"/>
  <cols>
    <col min="1" max="1" width="71.88671875" customWidth="1"/>
    <col min="2" max="2" width="19" customWidth="1"/>
    <col min="3" max="3" width="24.109375" style="1133" customWidth="1"/>
    <col min="5" max="5" width="11.33203125" style="1133" bestFit="1" customWidth="1"/>
  </cols>
  <sheetData>
    <row r="6" spans="1:5" ht="21" customHeight="1">
      <c r="A6" s="1415" t="s">
        <v>2212</v>
      </c>
      <c r="B6" s="1415"/>
      <c r="C6" s="1415"/>
    </row>
    <row r="7" spans="1:5">
      <c r="C7" s="1218">
        <v>45717</v>
      </c>
    </row>
    <row r="8" spans="1:5">
      <c r="C8" s="1129" t="s">
        <v>2153</v>
      </c>
    </row>
    <row r="9" spans="1:5">
      <c r="C9" s="1130" t="s">
        <v>2154</v>
      </c>
    </row>
    <row r="11" spans="1:5" ht="29.4" customHeight="1">
      <c r="A11" s="1416" t="s">
        <v>2213</v>
      </c>
      <c r="B11" s="1416"/>
      <c r="C11" s="1416"/>
      <c r="E11"/>
    </row>
    <row r="12" spans="1:5">
      <c r="A12" s="1140" t="s">
        <v>2214</v>
      </c>
      <c r="B12" s="1132"/>
      <c r="C12"/>
      <c r="E12"/>
    </row>
    <row r="13" spans="1:5">
      <c r="A13" s="1140" t="s">
        <v>2215</v>
      </c>
      <c r="B13" s="1132"/>
      <c r="C13"/>
      <c r="E13"/>
    </row>
    <row r="14" spans="1:5">
      <c r="A14" s="1140" t="s">
        <v>2216</v>
      </c>
      <c r="B14" s="1132"/>
      <c r="C14"/>
      <c r="E14"/>
    </row>
    <row r="15" spans="1:5">
      <c r="A15" s="1140" t="s">
        <v>2217</v>
      </c>
      <c r="B15" s="1132"/>
      <c r="C15"/>
      <c r="E15"/>
    </row>
    <row r="16" spans="1:5">
      <c r="A16" s="1140" t="s">
        <v>2218</v>
      </c>
      <c r="B16" s="1132"/>
      <c r="C16"/>
      <c r="E16"/>
    </row>
    <row r="17" spans="1:5">
      <c r="A17" s="1140" t="s">
        <v>2159</v>
      </c>
      <c r="B17" s="1132"/>
      <c r="C17"/>
      <c r="E17"/>
    </row>
    <row r="18" spans="1:5">
      <c r="A18" s="1140" t="s">
        <v>2219</v>
      </c>
      <c r="B18" s="1132"/>
      <c r="C18"/>
      <c r="E18"/>
    </row>
    <row r="19" spans="1:5">
      <c r="A19" s="1140" t="s">
        <v>2220</v>
      </c>
      <c r="B19" s="1132"/>
      <c r="C19"/>
      <c r="E19"/>
    </row>
    <row r="20" spans="1:5">
      <c r="A20" s="1140" t="s">
        <v>2221</v>
      </c>
      <c r="B20" s="1132"/>
      <c r="C20"/>
      <c r="E20"/>
    </row>
    <row r="21" spans="1:5">
      <c r="A21" s="1140" t="s">
        <v>2162</v>
      </c>
      <c r="B21" s="1132"/>
      <c r="C21"/>
      <c r="E21"/>
    </row>
    <row r="22" spans="1:5">
      <c r="A22" s="1140" t="s">
        <v>2222</v>
      </c>
      <c r="B22" s="1132"/>
      <c r="C22"/>
      <c r="E22"/>
    </row>
    <row r="23" spans="1:5">
      <c r="A23" s="1140" t="s">
        <v>2223</v>
      </c>
      <c r="B23" s="1132"/>
      <c r="C23"/>
      <c r="E23"/>
    </row>
    <row r="24" spans="1:5">
      <c r="A24" s="1140" t="s">
        <v>2166</v>
      </c>
      <c r="B24" s="1132"/>
      <c r="C24"/>
      <c r="E24"/>
    </row>
    <row r="25" spans="1:5">
      <c r="A25" s="1140" t="s">
        <v>2224</v>
      </c>
      <c r="B25" s="1132"/>
      <c r="C25"/>
      <c r="E25"/>
    </row>
    <row r="26" spans="1:5">
      <c r="A26" s="1140" t="s">
        <v>2167</v>
      </c>
      <c r="B26" s="1132"/>
      <c r="C26"/>
      <c r="E26"/>
    </row>
    <row r="27" spans="1:5">
      <c r="A27" s="1140" t="s">
        <v>2168</v>
      </c>
      <c r="B27" s="1132"/>
      <c r="C27"/>
      <c r="E27"/>
    </row>
    <row r="28" spans="1:5">
      <c r="A28" s="1134" t="s">
        <v>1463</v>
      </c>
      <c r="C28"/>
      <c r="E28"/>
    </row>
    <row r="29" spans="1:5">
      <c r="A29" s="1140" t="s">
        <v>2225</v>
      </c>
      <c r="B29" s="1134"/>
      <c r="C29"/>
      <c r="E29"/>
    </row>
    <row r="30" spans="1:5">
      <c r="A30" s="1140" t="s">
        <v>2226</v>
      </c>
      <c r="B30" s="1134"/>
      <c r="C30"/>
      <c r="E30"/>
    </row>
    <row r="31" spans="1:5" ht="15.6">
      <c r="A31" s="1135"/>
      <c r="C31"/>
      <c r="E31"/>
    </row>
    <row r="32" spans="1:5">
      <c r="A32" s="1134" t="s">
        <v>1464</v>
      </c>
      <c r="C32"/>
      <c r="E32"/>
    </row>
    <row r="33" spans="1:5">
      <c r="A33" s="1140" t="s">
        <v>2227</v>
      </c>
      <c r="B33" s="1134"/>
      <c r="C33"/>
      <c r="E33"/>
    </row>
    <row r="34" spans="1:5">
      <c r="A34" s="1140" t="s">
        <v>2228</v>
      </c>
      <c r="B34" s="1134"/>
      <c r="C34"/>
      <c r="E34"/>
    </row>
    <row r="35" spans="1:5" ht="15.6">
      <c r="A35" s="1135"/>
      <c r="C35"/>
      <c r="E35"/>
    </row>
    <row r="36" spans="1:5" ht="33" customHeight="1">
      <c r="A36" s="1416" t="s">
        <v>2229</v>
      </c>
      <c r="B36" s="1416"/>
      <c r="C36" s="1416"/>
      <c r="E36"/>
    </row>
    <row r="37" spans="1:5">
      <c r="A37" s="939"/>
      <c r="C37"/>
      <c r="E37"/>
    </row>
    <row r="38" spans="1:5">
      <c r="A38" s="1134" t="s">
        <v>2230</v>
      </c>
      <c r="C38" s="1133">
        <v>121700</v>
      </c>
      <c r="E38"/>
    </row>
    <row r="39" spans="1:5">
      <c r="A39" s="1134" t="s">
        <v>2231</v>
      </c>
      <c r="C39" s="1133">
        <v>2185</v>
      </c>
      <c r="E39"/>
    </row>
    <row r="40" spans="1:5">
      <c r="A40" s="1134" t="s">
        <v>2232</v>
      </c>
      <c r="C40" s="1133">
        <v>2640</v>
      </c>
      <c r="E40"/>
    </row>
    <row r="41" spans="1:5" ht="15.6">
      <c r="A41" s="1135"/>
      <c r="C41"/>
      <c r="E41"/>
    </row>
    <row r="42" spans="1:5" ht="29.4" customHeight="1">
      <c r="A42" s="1416" t="s">
        <v>2233</v>
      </c>
      <c r="B42" s="1416"/>
      <c r="C42" s="1416"/>
      <c r="E42"/>
    </row>
    <row r="43" spans="1:5">
      <c r="A43" s="1141"/>
      <c r="E43"/>
    </row>
    <row r="44" spans="1:5">
      <c r="A44" s="1134" t="s">
        <v>2234</v>
      </c>
      <c r="C44" s="1133">
        <v>129960</v>
      </c>
      <c r="E44"/>
    </row>
    <row r="45" spans="1:5">
      <c r="A45" s="1134" t="s">
        <v>2235</v>
      </c>
      <c r="C45" s="1133">
        <v>2185</v>
      </c>
      <c r="E45"/>
    </row>
    <row r="46" spans="1:5" ht="15.6">
      <c r="A46" s="1135"/>
      <c r="C46"/>
      <c r="E46"/>
    </row>
    <row r="47" spans="1:5" ht="27" customHeight="1">
      <c r="A47" s="1416" t="s">
        <v>2236</v>
      </c>
      <c r="B47" s="1416"/>
      <c r="C47" s="1416"/>
      <c r="E47"/>
    </row>
    <row r="48" spans="1:5">
      <c r="A48" s="939"/>
      <c r="C48"/>
      <c r="E48"/>
    </row>
    <row r="49" spans="1:3" customFormat="1">
      <c r="A49" s="1134" t="s">
        <v>2237</v>
      </c>
      <c r="C49" s="1133">
        <v>169028</v>
      </c>
    </row>
    <row r="50" spans="1:3" customFormat="1">
      <c r="A50" s="1134" t="s">
        <v>2238</v>
      </c>
      <c r="C50" s="1133">
        <v>2185</v>
      </c>
    </row>
    <row r="51" spans="1:3" customFormat="1">
      <c r="A51" s="1134" t="s">
        <v>2239</v>
      </c>
      <c r="C51" s="1133">
        <v>2640</v>
      </c>
    </row>
    <row r="52" spans="1:3" customFormat="1">
      <c r="A52" s="1134" t="s">
        <v>2240</v>
      </c>
      <c r="C52" s="1133">
        <v>3095</v>
      </c>
    </row>
    <row r="53" spans="1:3" customFormat="1" ht="15.6">
      <c r="A53" s="1135"/>
    </row>
    <row r="54" spans="1:3" customFormat="1" ht="43.2" customHeight="1">
      <c r="A54" s="1416" t="s">
        <v>2241</v>
      </c>
      <c r="B54" s="1416"/>
      <c r="C54" s="1416"/>
    </row>
    <row r="55" spans="1:3" customFormat="1">
      <c r="C55" s="1133"/>
    </row>
    <row r="56" spans="1:3" customFormat="1">
      <c r="A56" s="1136" t="s">
        <v>2188</v>
      </c>
      <c r="C56" s="1133"/>
    </row>
    <row r="57" spans="1:3" customFormat="1">
      <c r="A57" s="1134" t="s">
        <v>2242</v>
      </c>
      <c r="C57" s="1133"/>
    </row>
    <row r="58" spans="1:3" customFormat="1">
      <c r="A58" s="1134" t="s">
        <v>2243</v>
      </c>
      <c r="C58" s="1133">
        <v>6593</v>
      </c>
    </row>
    <row r="59" spans="1:3" customFormat="1">
      <c r="A59" s="1134" t="s">
        <v>2244</v>
      </c>
      <c r="C59" s="1133">
        <v>12010</v>
      </c>
    </row>
    <row r="60" spans="1:3" customFormat="1">
      <c r="A60" s="1134" t="s">
        <v>2245</v>
      </c>
      <c r="C60" s="1133">
        <v>15134</v>
      </c>
    </row>
    <row r="61" spans="1:3" customFormat="1">
      <c r="A61" s="1134" t="s">
        <v>2246</v>
      </c>
      <c r="C61" s="1133">
        <v>21330</v>
      </c>
    </row>
    <row r="62" spans="1:3" customFormat="1">
      <c r="A62" s="1134" t="s">
        <v>2247</v>
      </c>
      <c r="C62" s="1133">
        <v>21330</v>
      </c>
    </row>
    <row r="63" spans="1:3" customFormat="1" ht="36" customHeight="1">
      <c r="A63" s="1134" t="s">
        <v>2248</v>
      </c>
      <c r="C63" s="1133">
        <v>30644</v>
      </c>
    </row>
    <row r="64" spans="1:3" customFormat="1">
      <c r="A64" s="1134" t="s">
        <v>2249</v>
      </c>
      <c r="C64" s="1133">
        <v>30644</v>
      </c>
    </row>
    <row r="65" spans="1:3" customFormat="1">
      <c r="A65" s="1134" t="s">
        <v>2250</v>
      </c>
      <c r="C65" s="1133">
        <v>39948</v>
      </c>
    </row>
    <row r="66" spans="1:3" customFormat="1" ht="15.6">
      <c r="A66" s="1135"/>
      <c r="C66" s="1133"/>
    </row>
    <row r="67" spans="1:3" customFormat="1">
      <c r="A67" s="1134" t="s">
        <v>2251</v>
      </c>
      <c r="C67" s="1133">
        <v>9711</v>
      </c>
    </row>
    <row r="68" spans="1:3" customFormat="1">
      <c r="A68" s="1142" t="s">
        <v>2252</v>
      </c>
      <c r="C68" s="1133"/>
    </row>
    <row r="69" spans="1:3" customFormat="1">
      <c r="A69" s="1142" t="s">
        <v>2253</v>
      </c>
      <c r="C69" s="1133"/>
    </row>
    <row r="70" spans="1:3" customFormat="1">
      <c r="A70" s="1134" t="s">
        <v>2196</v>
      </c>
      <c r="C70" s="1133">
        <v>3144</v>
      </c>
    </row>
    <row r="71" spans="1:3" customFormat="1" ht="15.6">
      <c r="A71" s="1135"/>
      <c r="C71" s="1133"/>
    </row>
    <row r="72" spans="1:3" customFormat="1">
      <c r="A72" s="1134" t="s">
        <v>2254</v>
      </c>
      <c r="C72" s="1133">
        <v>2979</v>
      </c>
    </row>
    <row r="73" spans="1:3" customFormat="1" ht="15.6">
      <c r="A73" s="1135"/>
      <c r="C73" s="1133"/>
    </row>
    <row r="74" spans="1:3" customFormat="1">
      <c r="A74" s="1134" t="s">
        <v>2255</v>
      </c>
      <c r="C74" s="1133">
        <v>4381</v>
      </c>
    </row>
    <row r="75" spans="1:3" customFormat="1" ht="15.6">
      <c r="A75" s="1135"/>
      <c r="C75" s="1133"/>
    </row>
    <row r="76" spans="1:3" customFormat="1">
      <c r="A76" s="1134" t="s">
        <v>2199</v>
      </c>
      <c r="C76" s="1133">
        <v>423</v>
      </c>
    </row>
    <row r="77" spans="1:3" customFormat="1" ht="15.6">
      <c r="A77" s="1135"/>
      <c r="C77" s="1133"/>
    </row>
    <row r="78" spans="1:3" customFormat="1">
      <c r="A78" s="1134" t="s">
        <v>2256</v>
      </c>
      <c r="C78" s="1133">
        <v>1325</v>
      </c>
    </row>
    <row r="79" spans="1:3" customFormat="1" ht="15.6">
      <c r="A79" s="1135"/>
      <c r="C79" s="1133"/>
    </row>
    <row r="80" spans="1:3" customFormat="1">
      <c r="A80" s="1134" t="s">
        <v>2257</v>
      </c>
      <c r="C80" s="1133">
        <v>505</v>
      </c>
    </row>
    <row r="81" spans="1:3" customFormat="1" ht="15.6">
      <c r="A81" s="1135"/>
      <c r="C81" s="1133">
        <v>0</v>
      </c>
    </row>
    <row r="82" spans="1:3" customFormat="1">
      <c r="A82" s="1134" t="s">
        <v>2258</v>
      </c>
      <c r="C82" s="1133">
        <v>1196</v>
      </c>
    </row>
    <row r="83" spans="1:3" customFormat="1" ht="15.6">
      <c r="A83" s="1135"/>
      <c r="C83" s="1133"/>
    </row>
    <row r="84" spans="1:3" customFormat="1">
      <c r="A84" s="1134" t="s">
        <v>2259</v>
      </c>
      <c r="C84" s="1133">
        <v>3062</v>
      </c>
    </row>
    <row r="85" spans="1:3" customFormat="1" ht="15.6">
      <c r="A85" s="1135"/>
      <c r="C85" s="1133"/>
    </row>
    <row r="86" spans="1:3" customFormat="1">
      <c r="A86" s="1134" t="s">
        <v>2260</v>
      </c>
      <c r="C86" s="1133">
        <v>4299</v>
      </c>
    </row>
    <row r="87" spans="1:3" customFormat="1" ht="15.6">
      <c r="A87" s="1135"/>
      <c r="C87" s="1133"/>
    </row>
    <row r="88" spans="1:3" customFormat="1">
      <c r="A88" s="1134" t="s">
        <v>2261</v>
      </c>
      <c r="C88" s="1133">
        <v>536</v>
      </c>
    </row>
    <row r="89" spans="1:3" customFormat="1" ht="14.4" customHeight="1">
      <c r="A89" s="1135"/>
      <c r="C89" s="1133"/>
    </row>
    <row r="90" spans="1:3" customFormat="1">
      <c r="A90" s="1134" t="s">
        <v>2207</v>
      </c>
      <c r="C90" s="1133">
        <v>1072</v>
      </c>
    </row>
    <row r="91" spans="1:3" customFormat="1" ht="15.6">
      <c r="A91" s="1135"/>
      <c r="C91" s="1133"/>
    </row>
    <row r="92" spans="1:3" customFormat="1">
      <c r="A92" s="1134" t="s">
        <v>2262</v>
      </c>
      <c r="C92" s="1133">
        <v>897</v>
      </c>
    </row>
    <row r="93" spans="1:3" customFormat="1">
      <c r="A93" s="1141"/>
      <c r="C93" s="1133"/>
    </row>
    <row r="94" spans="1:3" customFormat="1" ht="18">
      <c r="A94" s="1143"/>
      <c r="C94" s="1133"/>
    </row>
    <row r="95" spans="1:3" customFormat="1">
      <c r="A95" s="1134" t="s">
        <v>2263</v>
      </c>
      <c r="C95" s="1133">
        <v>17711</v>
      </c>
    </row>
    <row r="96" spans="1:3" customFormat="1" ht="48" customHeight="1">
      <c r="A96" s="1418" t="s">
        <v>2264</v>
      </c>
      <c r="B96" s="1418"/>
      <c r="C96" s="1418"/>
    </row>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sheetData>
  <mergeCells count="7">
    <mergeCell ref="A96:C96"/>
    <mergeCell ref="A6:C6"/>
    <mergeCell ref="A11:C11"/>
    <mergeCell ref="A36:C36"/>
    <mergeCell ref="A42:C42"/>
    <mergeCell ref="A47:C47"/>
    <mergeCell ref="A54:C54"/>
  </mergeCells>
  <printOptions horizontalCentered="1"/>
  <pageMargins left="0.2" right="0.2" top="0.25" bottom="0.25" header="0.3" footer="0.3"/>
  <pageSetup scale="90"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39D82-7B4F-4449-A5DA-B27C5EBF6031}">
  <sheetPr>
    <pageSetUpPr fitToPage="1"/>
  </sheetPr>
  <dimension ref="A1:D212"/>
  <sheetViews>
    <sheetView workbookViewId="0">
      <selection activeCell="C209" sqref="C209"/>
    </sheetView>
  </sheetViews>
  <sheetFormatPr defaultRowHeight="14.4"/>
  <cols>
    <col min="1" max="1" width="55" customWidth="1"/>
    <col min="2" max="2" width="52.109375" customWidth="1"/>
    <col min="3" max="3" width="13.5546875" style="1161" customWidth="1"/>
    <col min="4" max="4" width="11.5546875" bestFit="1" customWidth="1"/>
  </cols>
  <sheetData>
    <row r="1" spans="1:4" ht="36.6" customHeight="1">
      <c r="A1" s="1144" t="s">
        <v>2265</v>
      </c>
      <c r="B1" s="1145" t="s">
        <v>2266</v>
      </c>
      <c r="C1" s="1219">
        <v>2025</v>
      </c>
    </row>
    <row r="2" spans="1:4" ht="115.2">
      <c r="A2" s="1146" t="s">
        <v>2268</v>
      </c>
      <c r="B2" s="1147" t="s">
        <v>2267</v>
      </c>
      <c r="C2" s="1148">
        <v>111259</v>
      </c>
    </row>
    <row r="3" spans="1:4" ht="72">
      <c r="A3" s="1146" t="s">
        <v>2269</v>
      </c>
      <c r="B3" s="1147" t="s">
        <v>2270</v>
      </c>
      <c r="C3" s="1148">
        <v>158050</v>
      </c>
    </row>
    <row r="4" spans="1:4" ht="86.4">
      <c r="A4" s="1146" t="s">
        <v>2271</v>
      </c>
      <c r="B4" s="1147" t="s">
        <v>2272</v>
      </c>
      <c r="C4" s="1148">
        <v>158156</v>
      </c>
    </row>
    <row r="5" spans="1:4" ht="72">
      <c r="A5" s="1146" t="s">
        <v>2273</v>
      </c>
      <c r="B5" s="1147" t="s">
        <v>2274</v>
      </c>
      <c r="C5" s="1148">
        <v>74500</v>
      </c>
    </row>
    <row r="6" spans="1:4" ht="86.4">
      <c r="A6" s="939" t="s">
        <v>2275</v>
      </c>
      <c r="B6" s="1147" t="s">
        <v>2276</v>
      </c>
      <c r="C6" s="1148">
        <v>86100</v>
      </c>
    </row>
    <row r="7" spans="1:4" ht="72">
      <c r="A7" s="1146" t="s">
        <v>2277</v>
      </c>
      <c r="B7" s="1147" t="s">
        <v>2278</v>
      </c>
      <c r="C7" s="1148">
        <v>73700</v>
      </c>
    </row>
    <row r="8" spans="1:4" ht="72">
      <c r="A8" s="1149" t="s">
        <v>2279</v>
      </c>
      <c r="B8" s="1147" t="s">
        <v>2280</v>
      </c>
      <c r="C8" s="1148">
        <v>68250</v>
      </c>
    </row>
    <row r="9" spans="1:4">
      <c r="A9" s="1150"/>
      <c r="C9" s="1148"/>
    </row>
    <row r="10" spans="1:4" ht="28.8">
      <c r="A10" s="1144" t="s">
        <v>2281</v>
      </c>
      <c r="B10" s="1145" t="s">
        <v>2266</v>
      </c>
      <c r="C10" s="1219">
        <v>2025</v>
      </c>
    </row>
    <row r="11" spans="1:4" ht="172.8">
      <c r="A11" s="1146" t="s">
        <v>2282</v>
      </c>
      <c r="B11" s="1147" t="s">
        <v>2283</v>
      </c>
      <c r="C11" s="1148">
        <v>220626</v>
      </c>
    </row>
    <row r="12" spans="1:4" ht="172.8">
      <c r="A12" s="1146" t="s">
        <v>2284</v>
      </c>
      <c r="B12" s="1147" t="s">
        <v>2285</v>
      </c>
      <c r="C12" s="1148">
        <v>234400</v>
      </c>
    </row>
    <row r="13" spans="1:4" ht="172.8">
      <c r="A13" s="1146" t="s">
        <v>2286</v>
      </c>
      <c r="B13" s="1147" t="s">
        <v>2287</v>
      </c>
      <c r="C13" s="1148">
        <v>245700</v>
      </c>
    </row>
    <row r="14" spans="1:4" ht="28.8">
      <c r="A14" s="1144" t="s">
        <v>2288</v>
      </c>
      <c r="B14" s="1145" t="s">
        <v>2266</v>
      </c>
      <c r="C14" s="1219">
        <v>2025</v>
      </c>
    </row>
    <row r="15" spans="1:4">
      <c r="A15" s="1151" t="s">
        <v>2289</v>
      </c>
      <c r="B15" s="59" t="s">
        <v>2290</v>
      </c>
      <c r="C15" s="1148">
        <v>3</v>
      </c>
      <c r="D15" s="1182"/>
    </row>
    <row r="16" spans="1:4">
      <c r="A16" s="1151" t="s">
        <v>2291</v>
      </c>
      <c r="B16" s="1152" t="s">
        <v>2292</v>
      </c>
      <c r="C16" s="1148">
        <v>27557</v>
      </c>
      <c r="D16" s="1182"/>
    </row>
    <row r="17" spans="1:4">
      <c r="A17" s="1151" t="s">
        <v>2293</v>
      </c>
      <c r="B17" s="59" t="s">
        <v>2294</v>
      </c>
      <c r="C17" s="1148">
        <v>41732</v>
      </c>
      <c r="D17" s="1182"/>
    </row>
    <row r="18" spans="1:4">
      <c r="A18" s="1151" t="s">
        <v>2295</v>
      </c>
      <c r="B18" s="1152" t="s">
        <v>2296</v>
      </c>
      <c r="C18" s="1148">
        <v>27557</v>
      </c>
      <c r="D18" s="1182"/>
    </row>
    <row r="19" spans="1:4">
      <c r="A19" s="1151" t="s">
        <v>2297</v>
      </c>
      <c r="B19" s="1152" t="s">
        <v>2298</v>
      </c>
      <c r="C19" s="1148">
        <v>41732</v>
      </c>
      <c r="D19" s="1182"/>
    </row>
    <row r="20" spans="1:4">
      <c r="A20" s="1151" t="s">
        <v>2299</v>
      </c>
      <c r="B20" s="59" t="s">
        <v>2300</v>
      </c>
      <c r="C20" s="1148">
        <v>74639</v>
      </c>
      <c r="D20" s="1182"/>
    </row>
    <row r="21" spans="1:4">
      <c r="A21" s="1151" t="s">
        <v>2301</v>
      </c>
      <c r="B21" s="59" t="s">
        <v>2302</v>
      </c>
      <c r="C21" s="1148">
        <v>81196</v>
      </c>
      <c r="D21" s="1182"/>
    </row>
    <row r="22" spans="1:4">
      <c r="A22" s="1151" t="s">
        <v>2303</v>
      </c>
      <c r="B22" s="1152" t="s">
        <v>2304</v>
      </c>
      <c r="C22" s="1148">
        <v>59536</v>
      </c>
      <c r="D22" s="1182"/>
    </row>
    <row r="23" spans="1:4">
      <c r="A23" s="1151" t="s">
        <v>2305</v>
      </c>
      <c r="B23" s="59" t="s">
        <v>2306</v>
      </c>
      <c r="C23" s="1148">
        <v>33794</v>
      </c>
      <c r="D23" s="1182"/>
    </row>
    <row r="24" spans="1:4">
      <c r="A24" s="1151" t="s">
        <v>2307</v>
      </c>
      <c r="B24" s="1152" t="s">
        <v>2308</v>
      </c>
      <c r="C24" s="1148">
        <v>33794</v>
      </c>
      <c r="D24" s="1182"/>
    </row>
    <row r="25" spans="1:4">
      <c r="A25" s="1151" t="s">
        <v>2309</v>
      </c>
      <c r="B25" s="59" t="s">
        <v>2310</v>
      </c>
      <c r="C25" s="1148">
        <v>39351</v>
      </c>
      <c r="D25" s="1182"/>
    </row>
    <row r="26" spans="1:4">
      <c r="A26" s="1151" t="s">
        <v>2311</v>
      </c>
      <c r="B26" s="1152" t="s">
        <v>2312</v>
      </c>
      <c r="C26" s="1148">
        <v>39351</v>
      </c>
      <c r="D26" s="1182"/>
    </row>
    <row r="27" spans="1:4">
      <c r="A27" s="1151" t="s">
        <v>2313</v>
      </c>
      <c r="B27" s="59" t="s">
        <v>2314</v>
      </c>
      <c r="C27" s="1148">
        <v>62870</v>
      </c>
      <c r="D27" s="1182"/>
    </row>
    <row r="28" spans="1:4">
      <c r="A28" s="1151" t="s">
        <v>2315</v>
      </c>
      <c r="B28" s="59" t="s">
        <v>2316</v>
      </c>
      <c r="C28" s="1148">
        <v>16806</v>
      </c>
      <c r="D28" s="1182"/>
    </row>
    <row r="29" spans="1:4">
      <c r="A29" s="1151" t="s">
        <v>2317</v>
      </c>
      <c r="B29" s="59" t="s">
        <v>2318</v>
      </c>
      <c r="C29" s="1148">
        <v>16806</v>
      </c>
      <c r="D29" s="1182"/>
    </row>
    <row r="30" spans="1:4">
      <c r="A30" s="1151" t="s">
        <v>2319</v>
      </c>
      <c r="B30" s="1152" t="s">
        <v>2320</v>
      </c>
      <c r="C30" s="1148">
        <v>13495</v>
      </c>
      <c r="D30" s="1182"/>
    </row>
    <row r="31" spans="1:4">
      <c r="A31" s="1151" t="s">
        <v>2321</v>
      </c>
      <c r="B31" s="59" t="s">
        <v>2322</v>
      </c>
      <c r="C31" s="1148">
        <v>30959</v>
      </c>
      <c r="D31" s="1182"/>
    </row>
    <row r="32" spans="1:4">
      <c r="A32" s="1151" t="s">
        <v>2323</v>
      </c>
      <c r="B32" s="1152" t="s">
        <v>2324</v>
      </c>
      <c r="C32" s="1148">
        <v>36969</v>
      </c>
      <c r="D32" s="1182"/>
    </row>
    <row r="33" spans="1:4">
      <c r="A33" s="1151" t="s">
        <v>2325</v>
      </c>
      <c r="B33" s="1152" t="s">
        <v>2326</v>
      </c>
      <c r="C33" s="1148">
        <v>10887</v>
      </c>
      <c r="D33" s="1182"/>
    </row>
    <row r="34" spans="1:4">
      <c r="A34" s="1150"/>
      <c r="C34" s="1148"/>
      <c r="D34" s="1182"/>
    </row>
    <row r="35" spans="1:4" ht="28.8">
      <c r="A35" s="1144" t="s">
        <v>2327</v>
      </c>
      <c r="B35" s="1145" t="s">
        <v>2266</v>
      </c>
      <c r="C35" s="1219">
        <v>2025</v>
      </c>
      <c r="D35" s="1182"/>
    </row>
    <row r="36" spans="1:4">
      <c r="A36" s="1151" t="s">
        <v>2328</v>
      </c>
      <c r="B36" s="59" t="s">
        <v>2329</v>
      </c>
      <c r="C36" s="1183">
        <v>14969</v>
      </c>
      <c r="D36" s="1182"/>
    </row>
    <row r="37" spans="1:4">
      <c r="A37" s="1151" t="s">
        <v>2330</v>
      </c>
      <c r="B37" s="59" t="s">
        <v>2331</v>
      </c>
      <c r="C37" s="1183">
        <v>18847</v>
      </c>
      <c r="D37" s="1182"/>
    </row>
    <row r="38" spans="1:4">
      <c r="A38" s="1151" t="s">
        <v>2332</v>
      </c>
      <c r="B38" s="59" t="s">
        <v>2333</v>
      </c>
      <c r="C38" s="1183">
        <v>13155</v>
      </c>
      <c r="D38" s="1182"/>
    </row>
    <row r="39" spans="1:4">
      <c r="A39" s="1151" t="s">
        <v>2334</v>
      </c>
      <c r="B39" s="59" t="s">
        <v>2335</v>
      </c>
      <c r="C39" s="1183">
        <v>5557</v>
      </c>
      <c r="D39" s="1182"/>
    </row>
    <row r="40" spans="1:4">
      <c r="A40" s="1151" t="s">
        <v>2336</v>
      </c>
      <c r="B40" s="1152" t="s">
        <v>2337</v>
      </c>
      <c r="C40" s="1183">
        <v>6804</v>
      </c>
      <c r="D40" s="1182"/>
    </row>
    <row r="41" spans="1:4">
      <c r="A41" s="1151" t="s">
        <v>2338</v>
      </c>
      <c r="B41" s="59" t="s">
        <v>2339</v>
      </c>
      <c r="C41" s="1183">
        <v>5557</v>
      </c>
      <c r="D41" s="1182"/>
    </row>
    <row r="42" spans="1:4">
      <c r="A42" s="1151" t="s">
        <v>2340</v>
      </c>
      <c r="B42" s="1152" t="s">
        <v>2341</v>
      </c>
      <c r="C42" s="1183">
        <v>19278</v>
      </c>
      <c r="D42" s="1182"/>
    </row>
    <row r="43" spans="1:4">
      <c r="A43" s="1151" t="s">
        <v>2342</v>
      </c>
      <c r="B43" s="1152" t="s">
        <v>2343</v>
      </c>
      <c r="C43" s="1183">
        <v>7144</v>
      </c>
      <c r="D43" s="1182"/>
    </row>
    <row r="44" spans="1:4">
      <c r="A44" s="1151" t="s">
        <v>2344</v>
      </c>
      <c r="B44" s="1152" t="s">
        <v>2345</v>
      </c>
      <c r="C44" s="1183">
        <v>19278</v>
      </c>
      <c r="D44" s="1182"/>
    </row>
    <row r="45" spans="1:4">
      <c r="A45" s="1151" t="s">
        <v>2346</v>
      </c>
      <c r="B45" s="59" t="s">
        <v>2347</v>
      </c>
      <c r="C45" s="1183">
        <v>7144</v>
      </c>
      <c r="D45" s="1182"/>
    </row>
    <row r="46" spans="1:4">
      <c r="A46" s="1151" t="s">
        <v>2348</v>
      </c>
      <c r="B46" s="59" t="s">
        <v>2349</v>
      </c>
      <c r="C46" s="1183">
        <v>8165</v>
      </c>
      <c r="D46" s="1182"/>
    </row>
    <row r="47" spans="1:4">
      <c r="A47" s="1151" t="s">
        <v>2350</v>
      </c>
      <c r="B47" s="59" t="s">
        <v>2351</v>
      </c>
      <c r="C47" s="1183">
        <v>9186</v>
      </c>
      <c r="D47" s="1182"/>
    </row>
    <row r="48" spans="1:4">
      <c r="A48" s="1151" t="s">
        <v>2352</v>
      </c>
      <c r="B48" s="59" t="s">
        <v>2353</v>
      </c>
      <c r="C48" s="1183">
        <v>19278</v>
      </c>
      <c r="D48" s="1182"/>
    </row>
    <row r="49" spans="1:4">
      <c r="A49" s="1151" t="s">
        <v>2354</v>
      </c>
      <c r="B49" s="59" t="s">
        <v>2355</v>
      </c>
      <c r="C49" s="1183">
        <v>20412</v>
      </c>
      <c r="D49" s="1182"/>
    </row>
    <row r="50" spans="1:4">
      <c r="A50" s="1151" t="s">
        <v>2356</v>
      </c>
      <c r="B50" s="59" t="s">
        <v>2357</v>
      </c>
      <c r="C50" s="1183">
        <v>12384</v>
      </c>
      <c r="D50" s="1182"/>
    </row>
    <row r="51" spans="1:4">
      <c r="A51" s="1151" t="s">
        <v>2358</v>
      </c>
      <c r="B51" s="59" t="s">
        <v>2359</v>
      </c>
      <c r="C51" s="1183">
        <v>1089</v>
      </c>
      <c r="D51" s="1182"/>
    </row>
    <row r="52" spans="1:4">
      <c r="A52" s="1151" t="s">
        <v>2360</v>
      </c>
      <c r="B52" s="1152" t="s">
        <v>2361</v>
      </c>
      <c r="C52" s="1183">
        <v>40825</v>
      </c>
      <c r="D52" s="1182"/>
    </row>
    <row r="53" spans="1:4">
      <c r="A53" s="1151" t="s">
        <v>2362</v>
      </c>
      <c r="B53" s="1152" t="s">
        <v>2363</v>
      </c>
      <c r="C53" s="1183">
        <v>52392</v>
      </c>
      <c r="D53" s="1182"/>
    </row>
    <row r="54" spans="1:4">
      <c r="A54" s="1151" t="s">
        <v>2364</v>
      </c>
      <c r="B54" s="59" t="s">
        <v>2365</v>
      </c>
      <c r="C54" s="1183">
        <v>11340</v>
      </c>
      <c r="D54" s="1182"/>
    </row>
    <row r="55" spans="1:4">
      <c r="A55" s="1151" t="s">
        <v>2366</v>
      </c>
      <c r="B55" s="59" t="s">
        <v>2367</v>
      </c>
      <c r="C55" s="1183">
        <v>14629</v>
      </c>
      <c r="D55" s="1182"/>
    </row>
    <row r="56" spans="1:4">
      <c r="A56" s="1151" t="s">
        <v>2368</v>
      </c>
      <c r="B56" s="59" t="s">
        <v>2369</v>
      </c>
      <c r="C56" s="1183">
        <v>7144</v>
      </c>
      <c r="D56" s="1182"/>
    </row>
    <row r="57" spans="1:4">
      <c r="A57" s="1151" t="s">
        <v>2370</v>
      </c>
      <c r="B57" s="59" t="s">
        <v>2371</v>
      </c>
      <c r="C57" s="1183">
        <v>75254</v>
      </c>
      <c r="D57" s="1182"/>
    </row>
    <row r="58" spans="1:4">
      <c r="A58" s="1151" t="s">
        <v>2372</v>
      </c>
      <c r="B58" s="59" t="s">
        <v>2373</v>
      </c>
      <c r="C58" s="1183">
        <v>21433</v>
      </c>
      <c r="D58" s="1182"/>
    </row>
    <row r="59" spans="1:4">
      <c r="A59" s="61" t="s">
        <v>2374</v>
      </c>
      <c r="B59" s="59" t="s">
        <v>2375</v>
      </c>
      <c r="C59" s="1183">
        <v>1928</v>
      </c>
      <c r="D59" s="1182"/>
    </row>
    <row r="60" spans="1:4">
      <c r="A60" s="61" t="s">
        <v>2376</v>
      </c>
      <c r="B60" s="59" t="s">
        <v>2377</v>
      </c>
      <c r="C60" s="1183">
        <v>476</v>
      </c>
      <c r="D60" s="1182"/>
    </row>
    <row r="61" spans="1:4">
      <c r="A61" s="61" t="s">
        <v>2378</v>
      </c>
      <c r="B61" s="59" t="s">
        <v>2379</v>
      </c>
      <c r="C61" s="1183">
        <v>91</v>
      </c>
      <c r="D61" s="1182"/>
    </row>
    <row r="62" spans="1:4">
      <c r="A62" s="61" t="s">
        <v>2380</v>
      </c>
      <c r="B62" s="59" t="s">
        <v>2381</v>
      </c>
      <c r="C62" s="1183">
        <v>510</v>
      </c>
      <c r="D62" s="1182"/>
    </row>
    <row r="63" spans="1:4">
      <c r="A63" s="61" t="s">
        <v>2382</v>
      </c>
      <c r="B63" s="59" t="s">
        <v>2383</v>
      </c>
      <c r="C63" s="1183">
        <v>510</v>
      </c>
      <c r="D63" s="1182"/>
    </row>
    <row r="64" spans="1:4">
      <c r="A64" s="61" t="s">
        <v>2384</v>
      </c>
      <c r="B64" s="59" t="s">
        <v>2385</v>
      </c>
      <c r="C64" s="1183">
        <v>1588</v>
      </c>
      <c r="D64" s="1182"/>
    </row>
    <row r="65" spans="1:4">
      <c r="A65" s="61" t="s">
        <v>2386</v>
      </c>
      <c r="B65" s="59" t="s">
        <v>2387</v>
      </c>
      <c r="C65" s="1183">
        <v>510</v>
      </c>
      <c r="D65" s="1182"/>
    </row>
    <row r="66" spans="1:4">
      <c r="A66" s="61" t="s">
        <v>2388</v>
      </c>
      <c r="B66" s="59" t="s">
        <v>2389</v>
      </c>
      <c r="C66" s="1183">
        <v>1701</v>
      </c>
      <c r="D66" s="1182"/>
    </row>
    <row r="67" spans="1:4">
      <c r="A67" s="61" t="s">
        <v>2390</v>
      </c>
      <c r="B67" s="59" t="s">
        <v>2391</v>
      </c>
      <c r="C67" s="1183">
        <v>329</v>
      </c>
      <c r="D67" s="1182"/>
    </row>
    <row r="68" spans="1:4">
      <c r="A68" s="61" t="s">
        <v>2392</v>
      </c>
      <c r="B68" s="59" t="s">
        <v>2393</v>
      </c>
      <c r="C68" s="1183">
        <v>318</v>
      </c>
      <c r="D68" s="1182"/>
    </row>
    <row r="69" spans="1:4">
      <c r="A69" s="61" t="s">
        <v>2394</v>
      </c>
      <c r="B69" s="59" t="s">
        <v>2395</v>
      </c>
      <c r="C69" s="1183">
        <v>295</v>
      </c>
      <c r="D69" s="1182"/>
    </row>
    <row r="70" spans="1:4">
      <c r="A70" s="61" t="s">
        <v>2396</v>
      </c>
      <c r="B70" s="59" t="s">
        <v>2397</v>
      </c>
      <c r="C70" s="1183">
        <v>340</v>
      </c>
      <c r="D70" s="1182"/>
    </row>
    <row r="71" spans="1:4">
      <c r="A71" s="61" t="s">
        <v>2398</v>
      </c>
      <c r="B71" s="59" t="s">
        <v>2399</v>
      </c>
      <c r="C71" s="1183">
        <v>306</v>
      </c>
      <c r="D71" s="1182"/>
    </row>
    <row r="72" spans="1:4">
      <c r="A72" s="61" t="s">
        <v>2400</v>
      </c>
      <c r="B72" s="59" t="s">
        <v>2401</v>
      </c>
      <c r="C72" s="1183">
        <v>284</v>
      </c>
      <c r="D72" s="1182"/>
    </row>
    <row r="73" spans="1:4">
      <c r="A73" s="61" t="s">
        <v>2402</v>
      </c>
      <c r="B73" s="59" t="s">
        <v>2403</v>
      </c>
      <c r="C73" s="1183">
        <v>284</v>
      </c>
      <c r="D73" s="1182"/>
    </row>
    <row r="74" spans="1:4">
      <c r="A74" s="61" t="s">
        <v>2404</v>
      </c>
      <c r="B74" s="59" t="s">
        <v>2405</v>
      </c>
      <c r="C74" s="1183">
        <v>284</v>
      </c>
      <c r="D74" s="1182"/>
    </row>
    <row r="75" spans="1:4">
      <c r="A75" s="61" t="s">
        <v>2406</v>
      </c>
      <c r="B75" s="59" t="s">
        <v>2407</v>
      </c>
      <c r="C75" s="1183">
        <v>227</v>
      </c>
      <c r="D75" s="1182"/>
    </row>
    <row r="76" spans="1:4">
      <c r="A76" s="61" t="s">
        <v>2408</v>
      </c>
      <c r="B76" s="59" t="s">
        <v>2409</v>
      </c>
      <c r="C76" s="1183">
        <v>227</v>
      </c>
      <c r="D76" s="1182"/>
    </row>
    <row r="77" spans="1:4">
      <c r="A77" s="61" t="s">
        <v>2410</v>
      </c>
      <c r="B77" s="59" t="s">
        <v>2411</v>
      </c>
      <c r="C77" s="1183">
        <v>1077</v>
      </c>
      <c r="D77" s="1182"/>
    </row>
    <row r="78" spans="1:4">
      <c r="A78" s="1153" t="s">
        <v>2412</v>
      </c>
      <c r="B78" s="1153" t="s">
        <v>2413</v>
      </c>
      <c r="C78" s="1183">
        <v>181</v>
      </c>
      <c r="D78" s="1182"/>
    </row>
    <row r="79" spans="1:4">
      <c r="A79" s="59" t="s">
        <v>2414</v>
      </c>
      <c r="B79" s="59" t="s">
        <v>2415</v>
      </c>
      <c r="C79" s="1183">
        <v>238</v>
      </c>
      <c r="D79" s="1182"/>
    </row>
    <row r="80" spans="1:4">
      <c r="A80" s="1150"/>
      <c r="B80" s="1150"/>
      <c r="C80" s="1150"/>
      <c r="D80" s="1182"/>
    </row>
    <row r="81" spans="1:4">
      <c r="A81" s="1150"/>
      <c r="B81" s="1150"/>
      <c r="C81" s="1150"/>
      <c r="D81" s="1182"/>
    </row>
    <row r="82" spans="1:4" ht="28.8">
      <c r="A82" s="1144" t="s">
        <v>2416</v>
      </c>
      <c r="B82" s="1145" t="s">
        <v>2266</v>
      </c>
      <c r="C82" s="1219">
        <v>2025</v>
      </c>
      <c r="D82" s="1182"/>
    </row>
    <row r="83" spans="1:4">
      <c r="A83" s="1154" t="s">
        <v>2417</v>
      </c>
      <c r="C83" s="1148"/>
      <c r="D83" s="1182"/>
    </row>
    <row r="84" spans="1:4">
      <c r="A84" s="1151" t="s">
        <v>2418</v>
      </c>
      <c r="B84" s="59" t="s">
        <v>2419</v>
      </c>
      <c r="C84" s="1155">
        <v>12641</v>
      </c>
      <c r="D84" s="1182"/>
    </row>
    <row r="85" spans="1:4">
      <c r="A85" s="1151" t="s">
        <v>2420</v>
      </c>
      <c r="B85" s="59" t="s">
        <v>2421</v>
      </c>
      <c r="C85" s="1155">
        <v>30902</v>
      </c>
      <c r="D85" s="1182"/>
    </row>
    <row r="86" spans="1:4">
      <c r="A86" s="1151" t="s">
        <v>2422</v>
      </c>
      <c r="B86" s="59" t="s">
        <v>2423</v>
      </c>
      <c r="C86" s="1155">
        <v>14214</v>
      </c>
      <c r="D86" s="1182"/>
    </row>
    <row r="87" spans="1:4">
      <c r="A87" s="1150"/>
      <c r="B87" s="1156"/>
      <c r="C87" s="1156"/>
      <c r="D87" s="1182"/>
    </row>
    <row r="88" spans="1:4">
      <c r="A88" s="1154" t="s">
        <v>2424</v>
      </c>
      <c r="C88"/>
      <c r="D88" s="1182"/>
    </row>
    <row r="89" spans="1:4">
      <c r="A89" s="1151" t="s">
        <v>2425</v>
      </c>
      <c r="B89" s="59" t="s">
        <v>2426</v>
      </c>
      <c r="C89" s="1157">
        <v>19665</v>
      </c>
      <c r="D89" s="1182"/>
    </row>
    <row r="90" spans="1:4">
      <c r="A90" s="1151" t="s">
        <v>2427</v>
      </c>
      <c r="B90" s="59" t="s">
        <v>2428</v>
      </c>
      <c r="C90" s="1157">
        <v>20507</v>
      </c>
      <c r="D90" s="1182"/>
    </row>
    <row r="91" spans="1:4">
      <c r="A91" s="1158" t="s">
        <v>2429</v>
      </c>
      <c r="B91" s="59" t="s">
        <v>2430</v>
      </c>
      <c r="C91" s="1155">
        <v>22418</v>
      </c>
      <c r="D91" s="1182"/>
    </row>
    <row r="92" spans="1:4">
      <c r="A92" s="1150"/>
      <c r="B92" s="1156"/>
      <c r="C92" s="1156"/>
      <c r="D92" s="1182"/>
    </row>
    <row r="93" spans="1:4">
      <c r="A93" s="1154" t="s">
        <v>2431</v>
      </c>
      <c r="B93" t="s">
        <v>688</v>
      </c>
      <c r="C93"/>
      <c r="D93" s="1182"/>
    </row>
    <row r="94" spans="1:4">
      <c r="A94" s="59" t="s">
        <v>2432</v>
      </c>
      <c r="B94" s="59" t="s">
        <v>2433</v>
      </c>
      <c r="C94" s="1157">
        <v>17305</v>
      </c>
      <c r="D94" s="1182"/>
    </row>
    <row r="95" spans="1:4">
      <c r="A95" s="1150"/>
      <c r="B95" s="1156"/>
      <c r="C95" s="1156"/>
      <c r="D95" s="1182"/>
    </row>
    <row r="96" spans="1:4">
      <c r="A96" s="1154" t="s">
        <v>2434</v>
      </c>
      <c r="C96"/>
      <c r="D96" s="1182"/>
    </row>
    <row r="97" spans="1:4">
      <c r="A97" s="1151" t="s">
        <v>2435</v>
      </c>
      <c r="B97" s="59" t="s">
        <v>2436</v>
      </c>
      <c r="C97" s="1220">
        <v>38557</v>
      </c>
      <c r="D97" s="1182"/>
    </row>
    <row r="98" spans="1:4">
      <c r="A98" s="1151" t="s">
        <v>2437</v>
      </c>
      <c r="B98" s="59" t="s">
        <v>2438</v>
      </c>
      <c r="C98" s="1220">
        <v>44567</v>
      </c>
      <c r="D98" s="1182"/>
    </row>
    <row r="99" spans="1:4">
      <c r="A99" s="1151" t="s">
        <v>2439</v>
      </c>
      <c r="B99" s="59" t="s">
        <v>2440</v>
      </c>
      <c r="C99" s="1220">
        <v>40938</v>
      </c>
      <c r="D99" s="1182"/>
    </row>
    <row r="100" spans="1:4">
      <c r="A100" s="1151" t="s">
        <v>2441</v>
      </c>
      <c r="B100" s="59" t="s">
        <v>2442</v>
      </c>
      <c r="C100" s="1220">
        <v>47175</v>
      </c>
      <c r="D100" s="1182"/>
    </row>
    <row r="101" spans="1:4">
      <c r="A101" s="1151" t="s">
        <v>2443</v>
      </c>
      <c r="B101" s="1159" t="s">
        <v>2444</v>
      </c>
      <c r="C101" s="1220">
        <v>16387</v>
      </c>
      <c r="D101" s="1182"/>
    </row>
    <row r="102" spans="1:4">
      <c r="A102" s="1151" t="s">
        <v>2445</v>
      </c>
      <c r="B102" s="59" t="s">
        <v>2446</v>
      </c>
      <c r="C102" s="1220">
        <v>14515</v>
      </c>
      <c r="D102" s="1182"/>
    </row>
    <row r="103" spans="1:4">
      <c r="A103" s="1151" t="s">
        <v>2447</v>
      </c>
      <c r="B103" s="1152" t="s">
        <v>2448</v>
      </c>
      <c r="C103" s="1220">
        <v>17265</v>
      </c>
      <c r="D103" s="1182"/>
    </row>
    <row r="104" spans="1:4">
      <c r="A104" s="1151" t="s">
        <v>2449</v>
      </c>
      <c r="B104" s="1152" t="s">
        <v>2450</v>
      </c>
      <c r="C104" s="1220">
        <v>19392</v>
      </c>
      <c r="D104" s="1182"/>
    </row>
    <row r="105" spans="1:4">
      <c r="A105" s="1150"/>
      <c r="B105" s="1156"/>
      <c r="C105" s="1156"/>
      <c r="D105" s="1182"/>
    </row>
    <row r="106" spans="1:4" ht="28.8">
      <c r="A106" s="1144" t="s">
        <v>2451</v>
      </c>
      <c r="B106" s="1145" t="s">
        <v>2266</v>
      </c>
      <c r="C106" s="1219">
        <v>2025</v>
      </c>
      <c r="D106" s="1182"/>
    </row>
    <row r="107" spans="1:4">
      <c r="A107" s="61" t="s">
        <v>2452</v>
      </c>
      <c r="B107" s="59" t="s">
        <v>2453</v>
      </c>
      <c r="C107" s="1220">
        <v>1023</v>
      </c>
      <c r="D107" s="1182"/>
    </row>
    <row r="108" spans="1:4">
      <c r="A108" s="61" t="s">
        <v>2454</v>
      </c>
      <c r="B108" s="59" t="s">
        <v>2455</v>
      </c>
      <c r="C108" s="1220">
        <v>1048</v>
      </c>
      <c r="D108" s="1182"/>
    </row>
    <row r="109" spans="1:4">
      <c r="A109" s="61" t="s">
        <v>2456</v>
      </c>
      <c r="B109" s="59" t="s">
        <v>2457</v>
      </c>
      <c r="C109" s="1220">
        <v>798</v>
      </c>
      <c r="D109" s="1182"/>
    </row>
    <row r="110" spans="1:4">
      <c r="A110" s="61" t="s">
        <v>2458</v>
      </c>
      <c r="B110" s="59" t="s">
        <v>2459</v>
      </c>
      <c r="C110" s="1220">
        <v>936</v>
      </c>
      <c r="D110" s="1182"/>
    </row>
    <row r="111" spans="1:4">
      <c r="A111" s="61" t="s">
        <v>2460</v>
      </c>
      <c r="B111" s="59" t="s">
        <v>2461</v>
      </c>
      <c r="C111" s="1220">
        <v>873</v>
      </c>
      <c r="D111" s="1182"/>
    </row>
    <row r="112" spans="1:4">
      <c r="A112" s="61" t="s">
        <v>2462</v>
      </c>
      <c r="B112" s="59" t="s">
        <v>2463</v>
      </c>
      <c r="C112" s="1220">
        <v>1928</v>
      </c>
      <c r="D112" s="1182"/>
    </row>
    <row r="113" spans="1:4">
      <c r="A113" s="61" t="s">
        <v>2464</v>
      </c>
      <c r="B113" s="59" t="s">
        <v>2465</v>
      </c>
      <c r="C113" s="1220">
        <v>159</v>
      </c>
      <c r="D113" s="1182"/>
    </row>
    <row r="114" spans="1:4">
      <c r="A114" s="61" t="s">
        <v>2376</v>
      </c>
      <c r="B114" s="59" t="s">
        <v>2377</v>
      </c>
      <c r="C114" s="1220">
        <v>481</v>
      </c>
      <c r="D114" s="1182"/>
    </row>
    <row r="115" spans="1:4">
      <c r="A115" s="61" t="s">
        <v>2466</v>
      </c>
      <c r="B115" s="59" t="s">
        <v>2467</v>
      </c>
      <c r="C115" s="1220">
        <v>1442</v>
      </c>
      <c r="D115" s="1182"/>
    </row>
    <row r="116" spans="1:4">
      <c r="A116" s="1150"/>
      <c r="B116" s="1150"/>
      <c r="C116" s="1150"/>
      <c r="D116" s="1182"/>
    </row>
    <row r="117" spans="1:4">
      <c r="A117" s="1150"/>
      <c r="B117" s="1150"/>
      <c r="C117" s="1150"/>
      <c r="D117" s="1182"/>
    </row>
    <row r="118" spans="1:4" ht="28.8">
      <c r="A118" s="1144" t="s">
        <v>1525</v>
      </c>
      <c r="B118" s="1145" t="s">
        <v>2266</v>
      </c>
      <c r="C118" s="1219">
        <v>2025</v>
      </c>
      <c r="D118" s="1182"/>
    </row>
    <row r="119" spans="1:4">
      <c r="A119" s="59" t="s">
        <v>2468</v>
      </c>
      <c r="B119" s="61" t="s">
        <v>2469</v>
      </c>
      <c r="C119" s="1157">
        <v>134</v>
      </c>
      <c r="D119" s="1182"/>
    </row>
    <row r="120" spans="1:4">
      <c r="A120" s="59" t="s">
        <v>2470</v>
      </c>
      <c r="B120" s="61" t="s">
        <v>2471</v>
      </c>
      <c r="C120" s="1157">
        <v>412</v>
      </c>
      <c r="D120" s="1182"/>
    </row>
    <row r="121" spans="1:4">
      <c r="A121" s="59" t="s">
        <v>2472</v>
      </c>
      <c r="B121" s="61" t="s">
        <v>2473</v>
      </c>
      <c r="C121" s="1157">
        <v>124</v>
      </c>
      <c r="D121" s="1182"/>
    </row>
    <row r="122" spans="1:4">
      <c r="A122" s="59" t="s">
        <v>2474</v>
      </c>
      <c r="B122" s="61" t="s">
        <v>2475</v>
      </c>
      <c r="C122" s="1157">
        <v>351</v>
      </c>
      <c r="D122" s="1182"/>
    </row>
    <row r="123" spans="1:4">
      <c r="A123" s="59" t="s">
        <v>2476</v>
      </c>
      <c r="B123" s="61" t="s">
        <v>2477</v>
      </c>
      <c r="C123" s="1157">
        <v>309</v>
      </c>
      <c r="D123" s="1182"/>
    </row>
    <row r="124" spans="1:4">
      <c r="A124" s="59" t="s">
        <v>2478</v>
      </c>
      <c r="B124" s="61" t="s">
        <v>2479</v>
      </c>
      <c r="C124" s="1157">
        <v>320</v>
      </c>
      <c r="D124" s="1182"/>
    </row>
    <row r="125" spans="1:4">
      <c r="A125" s="59" t="s">
        <v>2480</v>
      </c>
      <c r="B125" s="61" t="s">
        <v>2481</v>
      </c>
      <c r="C125" s="1157">
        <v>309</v>
      </c>
      <c r="D125" s="1182"/>
    </row>
    <row r="126" spans="1:4">
      <c r="A126" s="59" t="s">
        <v>2482</v>
      </c>
      <c r="B126" s="61" t="s">
        <v>2483</v>
      </c>
      <c r="C126" s="1157">
        <v>454</v>
      </c>
      <c r="D126" s="1182"/>
    </row>
    <row r="127" spans="1:4">
      <c r="C127" s="1157"/>
      <c r="D127" s="1182"/>
    </row>
    <row r="128" spans="1:4">
      <c r="A128" s="59" t="s">
        <v>2484</v>
      </c>
      <c r="B128" s="61" t="s">
        <v>2485</v>
      </c>
      <c r="C128" s="1157">
        <v>260</v>
      </c>
      <c r="D128" s="1182"/>
    </row>
    <row r="129" spans="1:4">
      <c r="A129" s="59" t="s">
        <v>2486</v>
      </c>
      <c r="B129" s="61" t="s">
        <v>2487</v>
      </c>
      <c r="C129" s="1157">
        <v>299</v>
      </c>
      <c r="D129" s="1182"/>
    </row>
    <row r="130" spans="1:4">
      <c r="A130" s="59" t="s">
        <v>2488</v>
      </c>
      <c r="B130" s="61" t="s">
        <v>2489</v>
      </c>
      <c r="C130" s="1157">
        <v>495</v>
      </c>
      <c r="D130" s="1182"/>
    </row>
    <row r="131" spans="1:4">
      <c r="A131" s="59" t="s">
        <v>2490</v>
      </c>
      <c r="B131" s="61" t="s">
        <v>2491</v>
      </c>
      <c r="C131" s="1157">
        <v>309</v>
      </c>
      <c r="D131" s="1182"/>
    </row>
    <row r="132" spans="1:4">
      <c r="A132" s="59" t="s">
        <v>2492</v>
      </c>
      <c r="B132" s="61" t="s">
        <v>2493</v>
      </c>
      <c r="C132" s="1157">
        <v>376</v>
      </c>
      <c r="D132" s="1182"/>
    </row>
    <row r="133" spans="1:4">
      <c r="A133" s="59" t="s">
        <v>2494</v>
      </c>
      <c r="B133" s="61" t="s">
        <v>2495</v>
      </c>
      <c r="C133" s="1157">
        <v>644</v>
      </c>
      <c r="D133" s="1182"/>
    </row>
    <row r="134" spans="1:4">
      <c r="A134" s="59" t="s">
        <v>2496</v>
      </c>
      <c r="B134" s="61" t="s">
        <v>2497</v>
      </c>
      <c r="C134" s="1157">
        <v>309</v>
      </c>
      <c r="D134" s="1182"/>
    </row>
    <row r="135" spans="1:4">
      <c r="A135" s="59" t="s">
        <v>2498</v>
      </c>
      <c r="B135" s="61" t="s">
        <v>2499</v>
      </c>
      <c r="C135" s="1157">
        <v>433</v>
      </c>
      <c r="D135" s="1182"/>
    </row>
    <row r="136" spans="1:4">
      <c r="A136" s="59" t="s">
        <v>2500</v>
      </c>
      <c r="B136" s="61" t="s">
        <v>2501</v>
      </c>
      <c r="C136" s="1157">
        <v>660</v>
      </c>
      <c r="D136" s="1182"/>
    </row>
    <row r="137" spans="1:4">
      <c r="A137" s="59" t="s">
        <v>2502</v>
      </c>
      <c r="B137" s="61" t="s">
        <v>2503</v>
      </c>
      <c r="C137" s="1157">
        <v>603</v>
      </c>
      <c r="D137" s="1182"/>
    </row>
    <row r="138" spans="1:4">
      <c r="A138" s="59" t="s">
        <v>2504</v>
      </c>
      <c r="B138" s="61" t="s">
        <v>2505</v>
      </c>
      <c r="C138" s="1157">
        <v>180</v>
      </c>
      <c r="D138" s="1182"/>
    </row>
    <row r="139" spans="1:4">
      <c r="C139" s="1157"/>
      <c r="D139" s="1182"/>
    </row>
    <row r="140" spans="1:4">
      <c r="A140" s="59" t="s">
        <v>2506</v>
      </c>
      <c r="B140" s="61" t="s">
        <v>2507</v>
      </c>
      <c r="C140" s="1157">
        <v>515</v>
      </c>
      <c r="D140" s="1182"/>
    </row>
    <row r="141" spans="1:4">
      <c r="C141" s="1157"/>
      <c r="D141" s="1182"/>
    </row>
    <row r="142" spans="1:4">
      <c r="A142" s="59" t="s">
        <v>2508</v>
      </c>
      <c r="B142" s="61" t="s">
        <v>2509</v>
      </c>
      <c r="C142" s="1157">
        <v>4948</v>
      </c>
      <c r="D142" s="1182"/>
    </row>
    <row r="143" spans="1:4">
      <c r="C143" s="1157"/>
      <c r="D143" s="1182"/>
    </row>
    <row r="144" spans="1:4">
      <c r="A144" s="59" t="s">
        <v>2510</v>
      </c>
      <c r="B144" s="61" t="s">
        <v>2511</v>
      </c>
      <c r="C144" s="1157">
        <v>866</v>
      </c>
      <c r="D144" s="1182"/>
    </row>
    <row r="145" spans="1:4">
      <c r="A145" s="59" t="s">
        <v>2512</v>
      </c>
      <c r="B145" s="61" t="s">
        <v>2513</v>
      </c>
      <c r="C145" s="1157">
        <v>309</v>
      </c>
      <c r="D145" s="1182"/>
    </row>
    <row r="146" spans="1:4">
      <c r="A146" s="59" t="s">
        <v>2514</v>
      </c>
      <c r="B146" s="61" t="s">
        <v>2515</v>
      </c>
      <c r="C146" s="1157">
        <v>309</v>
      </c>
      <c r="D146" s="1182"/>
    </row>
    <row r="147" spans="1:4">
      <c r="A147" s="59" t="s">
        <v>2516</v>
      </c>
      <c r="B147" s="61" t="s">
        <v>2517</v>
      </c>
      <c r="C147" s="1157">
        <v>693</v>
      </c>
      <c r="D147" s="1182"/>
    </row>
    <row r="148" spans="1:4">
      <c r="A148" s="59" t="s">
        <v>2518</v>
      </c>
      <c r="B148" s="61" t="s">
        <v>2519</v>
      </c>
      <c r="C148" s="1157">
        <v>691</v>
      </c>
      <c r="D148" s="1182"/>
    </row>
    <row r="149" spans="1:4">
      <c r="A149" s="59" t="s">
        <v>2520</v>
      </c>
      <c r="B149" s="61" t="s">
        <v>2521</v>
      </c>
      <c r="C149" s="1157">
        <v>897</v>
      </c>
      <c r="D149" s="1182"/>
    </row>
    <row r="150" spans="1:4">
      <c r="A150" s="1150"/>
      <c r="B150" s="1150"/>
      <c r="C150" s="1148">
        <v>0</v>
      </c>
      <c r="D150" s="1182"/>
    </row>
    <row r="151" spans="1:4" ht="28.8">
      <c r="A151" s="1144" t="s">
        <v>2522</v>
      </c>
      <c r="B151" s="1145" t="s">
        <v>2266</v>
      </c>
      <c r="C151" s="1219">
        <v>2025</v>
      </c>
      <c r="D151" s="1182"/>
    </row>
    <row r="152" spans="1:4">
      <c r="A152" s="1160"/>
      <c r="B152" s="1160"/>
      <c r="D152" s="1182"/>
    </row>
    <row r="153" spans="1:4">
      <c r="A153" s="1162" t="s">
        <v>2523</v>
      </c>
      <c r="B153" s="1162"/>
      <c r="C153" s="1163"/>
      <c r="D153" s="1182"/>
    </row>
    <row r="154" spans="1:4" ht="55.2">
      <c r="A154" s="1164" t="s">
        <v>2524</v>
      </c>
      <c r="B154" s="1165" t="s">
        <v>2525</v>
      </c>
      <c r="C154" s="1183">
        <v>3969</v>
      </c>
      <c r="D154" s="1182"/>
    </row>
    <row r="155" spans="1:4" ht="55.2">
      <c r="A155" s="1164" t="s">
        <v>2526</v>
      </c>
      <c r="B155" s="1166" t="s">
        <v>2527</v>
      </c>
      <c r="C155" s="1183">
        <v>1213</v>
      </c>
      <c r="D155" s="1182"/>
    </row>
    <row r="156" spans="1:4" ht="69">
      <c r="A156" s="1164" t="s">
        <v>2528</v>
      </c>
      <c r="B156" s="1167" t="s">
        <v>2529</v>
      </c>
      <c r="C156" s="1183">
        <v>737</v>
      </c>
      <c r="D156" s="1182"/>
    </row>
    <row r="157" spans="1:4">
      <c r="A157" s="1162" t="s">
        <v>2530</v>
      </c>
      <c r="B157" s="1162"/>
      <c r="C157" s="1183"/>
      <c r="D157" s="1182"/>
    </row>
    <row r="158" spans="1:4" ht="69">
      <c r="A158" s="1164" t="s">
        <v>2531</v>
      </c>
      <c r="B158" s="1165" t="s">
        <v>2532</v>
      </c>
      <c r="C158" s="1183">
        <v>8437</v>
      </c>
      <c r="D158" s="1182"/>
    </row>
    <row r="159" spans="1:4" ht="69">
      <c r="A159" s="1164" t="s">
        <v>2533</v>
      </c>
      <c r="B159" s="1165" t="s">
        <v>2534</v>
      </c>
      <c r="C159" s="1183">
        <v>3209</v>
      </c>
      <c r="D159" s="1182"/>
    </row>
    <row r="160" spans="1:4" ht="82.8">
      <c r="A160" s="1164" t="s">
        <v>2535</v>
      </c>
      <c r="B160" s="1167" t="s">
        <v>2536</v>
      </c>
      <c r="C160" s="1183">
        <v>1123</v>
      </c>
      <c r="D160" s="1182"/>
    </row>
    <row r="161" spans="1:4">
      <c r="A161" s="1162" t="s">
        <v>2537</v>
      </c>
      <c r="B161" s="1162"/>
      <c r="C161" s="1183"/>
      <c r="D161" s="1182"/>
    </row>
    <row r="162" spans="1:4" ht="110.4">
      <c r="A162" s="1164" t="s">
        <v>2538</v>
      </c>
      <c r="B162" s="1168" t="s">
        <v>2539</v>
      </c>
      <c r="C162" s="1183">
        <v>12174</v>
      </c>
      <c r="D162" s="1182"/>
    </row>
    <row r="163" spans="1:4" ht="110.4">
      <c r="A163" s="1164" t="s">
        <v>2540</v>
      </c>
      <c r="B163" s="1168" t="s">
        <v>2541</v>
      </c>
      <c r="C163" s="1183">
        <v>4423</v>
      </c>
      <c r="D163" s="1182"/>
    </row>
    <row r="164" spans="1:4" ht="82.8">
      <c r="A164" s="1164" t="s">
        <v>2542</v>
      </c>
      <c r="B164" s="1167" t="s">
        <v>2543</v>
      </c>
      <c r="C164" s="1183">
        <v>1701</v>
      </c>
      <c r="D164" s="1182"/>
    </row>
    <row r="165" spans="1:4">
      <c r="A165" s="1162" t="s">
        <v>2544</v>
      </c>
      <c r="B165" s="1162"/>
      <c r="C165" s="1183"/>
      <c r="D165" s="1182"/>
    </row>
    <row r="166" spans="1:4" ht="124.2">
      <c r="A166" s="1164" t="s">
        <v>2545</v>
      </c>
      <c r="B166" s="1169" t="s">
        <v>2546</v>
      </c>
      <c r="C166" s="1183">
        <v>17662</v>
      </c>
      <c r="D166" s="1182"/>
    </row>
    <row r="167" spans="1:4" ht="124.2">
      <c r="A167" s="1164" t="s">
        <v>2547</v>
      </c>
      <c r="B167" s="1169" t="s">
        <v>2548</v>
      </c>
      <c r="C167" s="1183">
        <v>5727</v>
      </c>
      <c r="D167" s="1182"/>
    </row>
    <row r="168" spans="1:4" ht="82.8">
      <c r="A168" s="1164" t="s">
        <v>2549</v>
      </c>
      <c r="B168" s="1167" t="s">
        <v>2550</v>
      </c>
      <c r="C168" s="1183">
        <v>2835</v>
      </c>
      <c r="D168" s="1182"/>
    </row>
    <row r="169" spans="1:4" ht="124.2">
      <c r="A169" s="1164" t="s">
        <v>2551</v>
      </c>
      <c r="B169" s="1169" t="s">
        <v>2552</v>
      </c>
      <c r="C169" s="1183">
        <v>42390</v>
      </c>
      <c r="D169" s="1182"/>
    </row>
    <row r="170" spans="1:4" ht="124.2">
      <c r="A170" s="1164" t="s">
        <v>2553</v>
      </c>
      <c r="B170" s="1169" t="s">
        <v>2554</v>
      </c>
      <c r="C170" s="1183">
        <v>13744</v>
      </c>
      <c r="D170" s="1182"/>
    </row>
    <row r="171" spans="1:4" ht="82.8">
      <c r="A171" s="1164" t="s">
        <v>2555</v>
      </c>
      <c r="B171" s="1170" t="s">
        <v>2556</v>
      </c>
      <c r="C171" s="1183">
        <v>6804</v>
      </c>
      <c r="D171" s="1182"/>
    </row>
    <row r="172" spans="1:4">
      <c r="A172" s="1162" t="s">
        <v>2557</v>
      </c>
      <c r="B172" s="1162"/>
      <c r="C172" s="1183">
        <v>0</v>
      </c>
      <c r="D172" s="1182"/>
    </row>
    <row r="173" spans="1:4" ht="82.8">
      <c r="A173" s="1164" t="s">
        <v>2558</v>
      </c>
      <c r="B173" s="1168" t="s">
        <v>2559</v>
      </c>
      <c r="C173" s="1183">
        <v>8165</v>
      </c>
      <c r="D173" s="1182"/>
    </row>
    <row r="174" spans="1:4" ht="96.6">
      <c r="A174" s="1164" t="s">
        <v>2560</v>
      </c>
      <c r="B174" s="1168" t="s">
        <v>2561</v>
      </c>
      <c r="C174" s="1183">
        <v>2608</v>
      </c>
      <c r="D174" s="1182"/>
    </row>
    <row r="175" spans="1:4" ht="82.8">
      <c r="A175" s="1164" t="s">
        <v>2562</v>
      </c>
      <c r="B175" s="1171" t="s">
        <v>2563</v>
      </c>
      <c r="C175" s="1183">
        <v>1361</v>
      </c>
      <c r="D175" s="1182"/>
    </row>
    <row r="176" spans="1:4" ht="96.6">
      <c r="A176" s="1164" t="s">
        <v>2564</v>
      </c>
      <c r="B176" s="1168" t="s">
        <v>2565</v>
      </c>
      <c r="C176" s="1183">
        <v>19596</v>
      </c>
      <c r="D176" s="1182"/>
    </row>
    <row r="177" spans="1:4" ht="96.6">
      <c r="A177" s="1164" t="s">
        <v>2566</v>
      </c>
      <c r="B177" s="1168" t="s">
        <v>2567</v>
      </c>
      <c r="C177" s="1183">
        <v>6260</v>
      </c>
      <c r="D177" s="1182"/>
    </row>
    <row r="178" spans="1:4" ht="82.8">
      <c r="A178" s="1164" t="s">
        <v>2568</v>
      </c>
      <c r="B178" s="1171" t="s">
        <v>2569</v>
      </c>
      <c r="C178" s="1183">
        <v>3266</v>
      </c>
      <c r="D178" s="1182"/>
    </row>
    <row r="179" spans="1:4">
      <c r="A179" s="1162" t="s">
        <v>2570</v>
      </c>
      <c r="B179" s="1162"/>
      <c r="C179" s="1183"/>
      <c r="D179" s="1182"/>
    </row>
    <row r="180" spans="1:4" ht="41.4">
      <c r="A180" s="1172" t="s">
        <v>2571</v>
      </c>
      <c r="B180" s="1173" t="s">
        <v>2572</v>
      </c>
      <c r="C180" s="1183">
        <v>2835</v>
      </c>
      <c r="D180" s="1182"/>
    </row>
    <row r="181" spans="1:4" ht="27.6">
      <c r="A181" s="1172" t="s">
        <v>2573</v>
      </c>
      <c r="B181" s="1174" t="s">
        <v>2574</v>
      </c>
      <c r="C181" s="1183">
        <v>851</v>
      </c>
      <c r="D181" s="1182"/>
    </row>
    <row r="182" spans="1:4">
      <c r="A182" s="1172" t="s">
        <v>2575</v>
      </c>
      <c r="B182" s="1174" t="s">
        <v>2576</v>
      </c>
      <c r="C182" s="1183">
        <v>10773</v>
      </c>
      <c r="D182" s="1182"/>
    </row>
    <row r="183" spans="1:4" ht="41.4">
      <c r="A183" s="1172" t="s">
        <v>2577</v>
      </c>
      <c r="B183" s="1174" t="s">
        <v>2578</v>
      </c>
      <c r="C183" s="1183">
        <v>2835</v>
      </c>
      <c r="D183" s="1182"/>
    </row>
    <row r="184" spans="1:4">
      <c r="A184" s="1162" t="s">
        <v>2579</v>
      </c>
      <c r="B184" s="1162"/>
      <c r="C184" s="1183">
        <v>0</v>
      </c>
      <c r="D184" s="1182"/>
    </row>
    <row r="185" spans="1:4">
      <c r="A185" s="1172" t="s">
        <v>2580</v>
      </c>
      <c r="B185" s="1175" t="s">
        <v>2581</v>
      </c>
      <c r="C185" s="1183">
        <v>1191</v>
      </c>
      <c r="D185" s="1182"/>
    </row>
    <row r="186" spans="1:4">
      <c r="A186" s="1162" t="s">
        <v>2582</v>
      </c>
      <c r="B186" s="1176"/>
      <c r="C186" s="1183">
        <v>0</v>
      </c>
      <c r="D186" s="1182"/>
    </row>
    <row r="187" spans="1:4">
      <c r="A187" s="1164" t="s">
        <v>2583</v>
      </c>
      <c r="B187" s="1177" t="s">
        <v>2584</v>
      </c>
      <c r="C187" s="1183">
        <v>5613</v>
      </c>
      <c r="D187" s="1182"/>
    </row>
    <row r="188" spans="1:4">
      <c r="A188" s="1164" t="s">
        <v>2585</v>
      </c>
      <c r="B188" s="1178" t="s">
        <v>2586</v>
      </c>
      <c r="C188" s="1183">
        <v>1814</v>
      </c>
      <c r="D188" s="1182"/>
    </row>
    <row r="189" spans="1:4">
      <c r="A189" s="1164" t="s">
        <v>2587</v>
      </c>
      <c r="B189" s="1178" t="s">
        <v>2588</v>
      </c>
      <c r="C189" s="1183">
        <v>907</v>
      </c>
      <c r="D189" s="1182"/>
    </row>
    <row r="190" spans="1:4">
      <c r="A190" s="1164"/>
      <c r="B190" s="1179"/>
      <c r="C190" s="1183">
        <v>0</v>
      </c>
      <c r="D190" s="1182"/>
    </row>
    <row r="191" spans="1:4">
      <c r="A191" s="1164" t="s">
        <v>2589</v>
      </c>
      <c r="B191" s="1179" t="s">
        <v>2590</v>
      </c>
      <c r="C191" s="1183">
        <v>7547</v>
      </c>
      <c r="D191" s="1182"/>
    </row>
    <row r="192" spans="1:4">
      <c r="A192" s="1164" t="s">
        <v>2591</v>
      </c>
      <c r="B192" s="1179" t="s">
        <v>2592</v>
      </c>
      <c r="C192" s="1183">
        <v>2495</v>
      </c>
      <c r="D192" s="1182"/>
    </row>
    <row r="193" spans="1:4">
      <c r="A193" s="1164" t="s">
        <v>2593</v>
      </c>
      <c r="B193" s="1179" t="s">
        <v>2594</v>
      </c>
      <c r="C193" s="1183">
        <v>1361</v>
      </c>
      <c r="D193" s="1182"/>
    </row>
    <row r="194" spans="1:4">
      <c r="A194" s="1164" t="s">
        <v>2595</v>
      </c>
      <c r="B194" s="1179" t="s">
        <v>2596</v>
      </c>
      <c r="C194" s="1183">
        <v>5784</v>
      </c>
      <c r="D194" s="1182"/>
    </row>
    <row r="195" spans="1:4">
      <c r="A195" s="1164" t="s">
        <v>2597</v>
      </c>
      <c r="B195" s="1179" t="s">
        <v>2598</v>
      </c>
      <c r="C195" s="1183">
        <v>2155</v>
      </c>
      <c r="D195" s="1182"/>
    </row>
    <row r="196" spans="1:4">
      <c r="A196" s="1164" t="s">
        <v>2599</v>
      </c>
      <c r="B196" s="1179" t="s">
        <v>2600</v>
      </c>
      <c r="C196" s="1183">
        <v>1021</v>
      </c>
      <c r="D196" s="1182"/>
    </row>
    <row r="197" spans="1:4">
      <c r="A197" s="1164" t="s">
        <v>2601</v>
      </c>
      <c r="B197" s="1179" t="s">
        <v>2602</v>
      </c>
      <c r="C197" s="1209"/>
      <c r="D197" s="1182"/>
    </row>
    <row r="198" spans="1:4">
      <c r="A198" s="1162" t="s">
        <v>2603</v>
      </c>
      <c r="B198" s="1176"/>
      <c r="C198" s="1183"/>
      <c r="D198" s="1182"/>
    </row>
    <row r="199" spans="1:4">
      <c r="A199" s="1164" t="s">
        <v>2604</v>
      </c>
      <c r="B199" s="1180" t="s">
        <v>2605</v>
      </c>
      <c r="C199" s="1183">
        <v>3368</v>
      </c>
      <c r="D199" s="1182"/>
    </row>
    <row r="200" spans="1:4">
      <c r="A200" s="1164" t="s">
        <v>2606</v>
      </c>
      <c r="B200" s="1180" t="s">
        <v>2607</v>
      </c>
      <c r="C200" s="1183">
        <v>2744</v>
      </c>
      <c r="D200" s="1182"/>
    </row>
    <row r="201" spans="1:4">
      <c r="A201" s="1164"/>
      <c r="B201" s="1181"/>
      <c r="C201" s="1183">
        <v>0</v>
      </c>
      <c r="D201" s="1182"/>
    </row>
    <row r="202" spans="1:4">
      <c r="A202" s="1164" t="s">
        <v>2608</v>
      </c>
      <c r="B202" s="1180" t="s">
        <v>2609</v>
      </c>
      <c r="C202" s="1183">
        <v>437</v>
      </c>
      <c r="D202" s="1182"/>
    </row>
    <row r="203" spans="1:4">
      <c r="A203" s="1164" t="s">
        <v>2610</v>
      </c>
      <c r="B203" s="1180" t="s">
        <v>2611</v>
      </c>
      <c r="C203" s="1183">
        <v>2438</v>
      </c>
      <c r="D203" s="1182"/>
    </row>
    <row r="204" spans="1:4">
      <c r="A204" s="1164" t="s">
        <v>2612</v>
      </c>
      <c r="B204" s="1180" t="s">
        <v>2613</v>
      </c>
      <c r="C204" s="1183">
        <v>533</v>
      </c>
      <c r="D204" s="1182"/>
    </row>
    <row r="205" spans="1:4">
      <c r="A205" s="1164"/>
      <c r="B205" s="1180"/>
      <c r="C205" s="1183">
        <v>0</v>
      </c>
      <c r="D205" s="1182"/>
    </row>
    <row r="206" spans="1:4">
      <c r="A206" s="1164" t="s">
        <v>2614</v>
      </c>
      <c r="B206" s="1180" t="s">
        <v>2615</v>
      </c>
      <c r="C206" s="1183">
        <v>187</v>
      </c>
      <c r="D206" s="1182"/>
    </row>
    <row r="207" spans="1:4">
      <c r="A207" s="1164" t="s">
        <v>2616</v>
      </c>
      <c r="B207" s="1180" t="s">
        <v>2617</v>
      </c>
      <c r="C207" s="1183">
        <v>686</v>
      </c>
      <c r="D207" s="1182"/>
    </row>
    <row r="208" spans="1:4">
      <c r="A208" s="1164"/>
      <c r="B208" s="1179"/>
      <c r="C208" s="1183"/>
      <c r="D208" s="1182"/>
    </row>
    <row r="209" spans="1:4">
      <c r="A209" s="1162" t="s">
        <v>2618</v>
      </c>
      <c r="B209" s="1176"/>
      <c r="C209" s="1183"/>
      <c r="D209" s="1182"/>
    </row>
    <row r="210" spans="1:4" ht="27.6">
      <c r="A210" s="1164" t="s">
        <v>2619</v>
      </c>
      <c r="B210" s="1167" t="s">
        <v>2620</v>
      </c>
      <c r="C210" s="1183">
        <v>1701</v>
      </c>
      <c r="D210" s="1182"/>
    </row>
    <row r="211" spans="1:4" ht="27.6">
      <c r="A211" s="1164" t="s">
        <v>2621</v>
      </c>
      <c r="B211" s="1167" t="s">
        <v>2622</v>
      </c>
      <c r="C211" s="1183">
        <v>3742</v>
      </c>
      <c r="D211" s="1182"/>
    </row>
    <row r="212" spans="1:4" ht="27.6">
      <c r="A212" s="1164" t="s">
        <v>2623</v>
      </c>
      <c r="B212" s="1167" t="s">
        <v>2624</v>
      </c>
      <c r="C212" s="1183">
        <v>5103</v>
      </c>
      <c r="D212" s="1182"/>
    </row>
  </sheetData>
  <printOptions horizontalCentered="1"/>
  <pageMargins left="0.2" right="0.2" top="0.25" bottom="0.25" header="0.3" footer="0.3"/>
  <pageSetup scale="86"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78921-3DC6-4BEB-ADC5-DCBFD01DFFC7}">
  <sheetPr codeName="Sheet2">
    <pageSetUpPr fitToPage="1"/>
  </sheetPr>
  <dimension ref="A1:C136"/>
  <sheetViews>
    <sheetView showGridLines="0" showRuler="0" zoomScaleNormal="100" zoomScaleSheetLayoutView="110" workbookViewId="0">
      <selection activeCell="B2" sqref="B2:C2"/>
    </sheetView>
  </sheetViews>
  <sheetFormatPr defaultColWidth="8.88671875" defaultRowHeight="13.2"/>
  <cols>
    <col min="1" max="1" width="15.88671875" style="899" bestFit="1" customWidth="1"/>
    <col min="2" max="2" width="64.88671875" style="129" bestFit="1" customWidth="1"/>
    <col min="3" max="3" width="26.33203125" style="129" bestFit="1" customWidth="1"/>
    <col min="4" max="4" width="9.109375" style="129" customWidth="1"/>
    <col min="5" max="16384" width="8.88671875" style="129"/>
  </cols>
  <sheetData>
    <row r="1" spans="1:3">
      <c r="A1" s="1426" t="s">
        <v>1466</v>
      </c>
      <c r="B1" s="1426"/>
      <c r="C1" s="1426"/>
    </row>
    <row r="2" spans="1:3">
      <c r="A2" s="875" t="s">
        <v>1467</v>
      </c>
      <c r="B2" s="1421" t="s">
        <v>2665</v>
      </c>
      <c r="C2" s="1422"/>
    </row>
    <row r="3" spans="1:3">
      <c r="A3" s="875" t="s">
        <v>1468</v>
      </c>
      <c r="B3" s="1419" t="s">
        <v>1576</v>
      </c>
      <c r="C3" s="1420"/>
    </row>
    <row r="4" spans="1:3">
      <c r="A4" s="875" t="s">
        <v>1469</v>
      </c>
      <c r="B4" s="1419" t="s">
        <v>1577</v>
      </c>
      <c r="C4" s="1420"/>
    </row>
    <row r="5" spans="1:3">
      <c r="A5" s="875" t="s">
        <v>1470</v>
      </c>
      <c r="B5" s="1421"/>
      <c r="C5" s="1422"/>
    </row>
    <row r="6" spans="1:3">
      <c r="A6" s="875" t="s">
        <v>1471</v>
      </c>
      <c r="B6" s="1419" t="s">
        <v>1578</v>
      </c>
      <c r="C6" s="1420"/>
    </row>
    <row r="7" spans="1:3">
      <c r="A7" s="875" t="s">
        <v>1472</v>
      </c>
      <c r="B7" s="1419" t="s">
        <v>1579</v>
      </c>
      <c r="C7" s="1420"/>
    </row>
    <row r="8" spans="1:3">
      <c r="A8" s="875" t="s">
        <v>1473</v>
      </c>
      <c r="B8" s="1421" t="s">
        <v>1581</v>
      </c>
      <c r="C8" s="1422"/>
    </row>
    <row r="9" spans="1:3" ht="14.4">
      <c r="A9" s="875" t="s">
        <v>1474</v>
      </c>
      <c r="B9" s="1423" t="s">
        <v>1580</v>
      </c>
      <c r="C9" s="1420"/>
    </row>
    <row r="10" spans="1:3">
      <c r="A10" s="1424"/>
      <c r="B10" s="1425"/>
      <c r="C10" s="876"/>
    </row>
    <row r="11" spans="1:3">
      <c r="A11" s="874"/>
      <c r="B11" s="877"/>
      <c r="C11" s="877"/>
    </row>
    <row r="12" spans="1:3">
      <c r="A12" s="878" t="s">
        <v>1475</v>
      </c>
      <c r="B12" s="879" t="s">
        <v>1476</v>
      </c>
      <c r="C12" s="879" t="s">
        <v>1477</v>
      </c>
    </row>
    <row r="13" spans="1:3">
      <c r="A13" s="880"/>
      <c r="B13" s="881"/>
      <c r="C13" s="881"/>
    </row>
    <row r="14" spans="1:3">
      <c r="A14" s="882" t="s">
        <v>1478</v>
      </c>
      <c r="B14" s="883" t="s">
        <v>1479</v>
      </c>
      <c r="C14" s="884" t="s">
        <v>1480</v>
      </c>
    </row>
    <row r="15" spans="1:3">
      <c r="A15" s="885"/>
      <c r="B15" s="886"/>
      <c r="C15" s="887"/>
    </row>
    <row r="16" spans="1:3">
      <c r="A16" s="888" t="s">
        <v>1481</v>
      </c>
      <c r="B16" s="889" t="s">
        <v>1482</v>
      </c>
      <c r="C16" s="884" t="s">
        <v>1483</v>
      </c>
    </row>
    <row r="17" spans="1:3">
      <c r="A17" s="888"/>
      <c r="B17" s="890"/>
      <c r="C17" s="891"/>
    </row>
    <row r="18" spans="1:3">
      <c r="A18" s="888"/>
      <c r="B18" s="890" t="s">
        <v>1484</v>
      </c>
      <c r="C18" s="884">
        <v>4</v>
      </c>
    </row>
    <row r="19" spans="1:3">
      <c r="A19" s="888"/>
      <c r="B19" s="890"/>
      <c r="C19" s="891"/>
    </row>
    <row r="20" spans="1:3">
      <c r="A20" s="888"/>
      <c r="B20" s="890" t="s">
        <v>1485</v>
      </c>
      <c r="C20" s="884" t="s">
        <v>1486</v>
      </c>
    </row>
    <row r="21" spans="1:3">
      <c r="A21" s="888"/>
      <c r="B21" s="890"/>
      <c r="C21" s="891"/>
    </row>
    <row r="22" spans="1:3">
      <c r="A22" s="888"/>
      <c r="B22" s="892" t="s">
        <v>1487</v>
      </c>
      <c r="C22" s="884" t="s">
        <v>1488</v>
      </c>
    </row>
    <row r="23" spans="1:3">
      <c r="A23" s="888"/>
      <c r="B23" s="892"/>
      <c r="C23" s="891"/>
    </row>
    <row r="24" spans="1:3">
      <c r="A24" s="888"/>
      <c r="B24" s="892" t="s">
        <v>1489</v>
      </c>
      <c r="C24" s="884" t="s">
        <v>1490</v>
      </c>
    </row>
    <row r="25" spans="1:3">
      <c r="A25" s="888"/>
      <c r="B25" s="892"/>
      <c r="C25" s="891"/>
    </row>
    <row r="26" spans="1:3">
      <c r="A26" s="888" t="s">
        <v>1481</v>
      </c>
      <c r="B26" s="893" t="s">
        <v>1491</v>
      </c>
      <c r="C26" s="894"/>
    </row>
    <row r="27" spans="1:3">
      <c r="A27" s="888"/>
      <c r="B27" s="892"/>
      <c r="C27" s="895"/>
    </row>
    <row r="28" spans="1:3">
      <c r="A28" s="888"/>
      <c r="B28" s="892" t="s">
        <v>1492</v>
      </c>
      <c r="C28" s="884" t="s">
        <v>1493</v>
      </c>
    </row>
    <row r="29" spans="1:3">
      <c r="A29" s="888"/>
      <c r="B29" s="892"/>
      <c r="C29" s="891"/>
    </row>
    <row r="30" spans="1:3">
      <c r="A30" s="888"/>
      <c r="B30" s="892" t="s">
        <v>1494</v>
      </c>
      <c r="C30" s="884" t="s">
        <v>1495</v>
      </c>
    </row>
    <row r="31" spans="1:3">
      <c r="A31" s="888"/>
      <c r="B31" s="892"/>
      <c r="C31" s="891"/>
    </row>
    <row r="32" spans="1:3">
      <c r="A32" s="888" t="s">
        <v>1481</v>
      </c>
      <c r="B32" s="889" t="s">
        <v>1496</v>
      </c>
      <c r="C32" s="894"/>
    </row>
    <row r="33" spans="1:3">
      <c r="A33" s="888"/>
      <c r="B33" s="890"/>
      <c r="C33" s="895"/>
    </row>
    <row r="34" spans="1:3">
      <c r="A34" s="888"/>
      <c r="B34" s="890" t="s">
        <v>1497</v>
      </c>
      <c r="C34" s="884" t="s">
        <v>1498</v>
      </c>
    </row>
    <row r="35" spans="1:3">
      <c r="A35" s="888"/>
      <c r="B35" s="890"/>
      <c r="C35" s="891"/>
    </row>
    <row r="36" spans="1:3">
      <c r="A36" s="888"/>
      <c r="B36" s="890" t="s">
        <v>1499</v>
      </c>
      <c r="C36" s="884" t="s">
        <v>1500</v>
      </c>
    </row>
    <row r="37" spans="1:3">
      <c r="A37" s="888"/>
      <c r="B37" s="890"/>
      <c r="C37" s="891"/>
    </row>
    <row r="38" spans="1:3">
      <c r="A38" s="888" t="s">
        <v>1481</v>
      </c>
      <c r="B38" s="893" t="s">
        <v>1501</v>
      </c>
      <c r="C38" s="894"/>
    </row>
    <row r="39" spans="1:3">
      <c r="A39" s="888"/>
      <c r="B39" s="892"/>
      <c r="C39" s="895"/>
    </row>
    <row r="40" spans="1:3">
      <c r="A40" s="888"/>
      <c r="B40" s="892" t="s">
        <v>1502</v>
      </c>
      <c r="C40" s="884" t="s">
        <v>1503</v>
      </c>
    </row>
    <row r="41" spans="1:3">
      <c r="A41" s="888"/>
      <c r="B41" s="892"/>
      <c r="C41" s="891"/>
    </row>
    <row r="42" spans="1:3">
      <c r="A42" s="888"/>
      <c r="B42" s="892" t="s">
        <v>1504</v>
      </c>
      <c r="C42" s="884" t="s">
        <v>1505</v>
      </c>
    </row>
    <row r="43" spans="1:3">
      <c r="A43" s="888"/>
      <c r="B43" s="892"/>
      <c r="C43" s="891"/>
    </row>
    <row r="44" spans="1:3">
      <c r="A44" s="888"/>
      <c r="B44" s="886" t="s">
        <v>1506</v>
      </c>
      <c r="C44" s="884" t="s">
        <v>1507</v>
      </c>
    </row>
    <row r="45" spans="1:3">
      <c r="A45" s="888"/>
      <c r="B45" s="886"/>
      <c r="C45" s="891"/>
    </row>
    <row r="46" spans="1:3">
      <c r="A46" s="888" t="s">
        <v>1481</v>
      </c>
      <c r="B46" s="896" t="s">
        <v>1508</v>
      </c>
      <c r="C46" s="894"/>
    </row>
    <row r="47" spans="1:3">
      <c r="A47" s="888"/>
      <c r="B47" s="886"/>
      <c r="C47" s="895"/>
    </row>
    <row r="48" spans="1:3">
      <c r="A48" s="888"/>
      <c r="B48" s="890" t="s">
        <v>1509</v>
      </c>
      <c r="C48" s="884" t="s">
        <v>1510</v>
      </c>
    </row>
    <row r="49" spans="1:3">
      <c r="A49" s="888"/>
      <c r="B49" s="890"/>
      <c r="C49" s="895"/>
    </row>
    <row r="50" spans="1:3">
      <c r="A50" s="897"/>
      <c r="B50" s="886" t="s">
        <v>1511</v>
      </c>
      <c r="C50" s="884">
        <v>7</v>
      </c>
    </row>
    <row r="51" spans="1:3">
      <c r="A51" s="897"/>
      <c r="B51" s="886"/>
      <c r="C51" s="891"/>
    </row>
    <row r="52" spans="1:3">
      <c r="A52" s="897" t="s">
        <v>1481</v>
      </c>
      <c r="B52" s="896" t="s">
        <v>1512</v>
      </c>
      <c r="C52" s="884"/>
    </row>
    <row r="53" spans="1:3">
      <c r="A53" s="897"/>
      <c r="B53" s="886"/>
      <c r="C53" s="891"/>
    </row>
    <row r="54" spans="1:3">
      <c r="A54" s="897"/>
      <c r="B54" s="886" t="s">
        <v>1502</v>
      </c>
      <c r="C54" s="884" t="s">
        <v>1513</v>
      </c>
    </row>
    <row r="55" spans="1:3">
      <c r="A55" s="897"/>
      <c r="B55" s="886"/>
      <c r="C55" s="891"/>
    </row>
    <row r="56" spans="1:3">
      <c r="A56" s="897"/>
      <c r="B56" s="886" t="s">
        <v>1514</v>
      </c>
      <c r="C56" s="884" t="s">
        <v>1515</v>
      </c>
    </row>
    <row r="57" spans="1:3">
      <c r="A57" s="897"/>
      <c r="B57" s="886"/>
      <c r="C57" s="891"/>
    </row>
    <row r="58" spans="1:3">
      <c r="A58" s="897"/>
      <c r="B58" s="886" t="s">
        <v>1516</v>
      </c>
      <c r="C58" s="884" t="s">
        <v>1517</v>
      </c>
    </row>
    <row r="59" spans="1:3">
      <c r="A59" s="897"/>
      <c r="B59" s="886"/>
      <c r="C59" s="891"/>
    </row>
    <row r="60" spans="1:3">
      <c r="A60" s="897" t="s">
        <v>1481</v>
      </c>
      <c r="B60" s="889" t="s">
        <v>1518</v>
      </c>
      <c r="C60" s="894"/>
    </row>
    <row r="61" spans="1:3">
      <c r="A61" s="898"/>
      <c r="B61" s="890"/>
      <c r="C61" s="895"/>
    </row>
    <row r="62" spans="1:3" ht="26.4">
      <c r="A62" s="898"/>
      <c r="B62" s="890" t="s">
        <v>1519</v>
      </c>
      <c r="C62" s="884" t="s">
        <v>1520</v>
      </c>
    </row>
    <row r="63" spans="1:3">
      <c r="A63" s="898"/>
      <c r="B63" s="890"/>
      <c r="C63" s="891"/>
    </row>
    <row r="64" spans="1:3">
      <c r="B64" s="890" t="s">
        <v>1521</v>
      </c>
      <c r="C64" s="884" t="s">
        <v>1522</v>
      </c>
    </row>
    <row r="65" spans="1:3">
      <c r="B65" s="890"/>
      <c r="C65" s="891"/>
    </row>
    <row r="66" spans="1:3">
      <c r="A66" s="897" t="s">
        <v>1481</v>
      </c>
      <c r="B66" s="896" t="s">
        <v>1523</v>
      </c>
      <c r="C66" s="884" t="s">
        <v>1524</v>
      </c>
    </row>
    <row r="67" spans="1:3">
      <c r="A67" s="897"/>
      <c r="B67" s="886"/>
      <c r="C67" s="891"/>
    </row>
    <row r="68" spans="1:3">
      <c r="A68" s="897" t="s">
        <v>1481</v>
      </c>
      <c r="B68" s="896" t="s">
        <v>1525</v>
      </c>
      <c r="C68" s="894"/>
    </row>
    <row r="69" spans="1:3">
      <c r="A69" s="897"/>
      <c r="B69" s="886"/>
      <c r="C69" s="895"/>
    </row>
    <row r="70" spans="1:3">
      <c r="A70" s="897"/>
      <c r="B70" s="886" t="s">
        <v>1526</v>
      </c>
      <c r="C70" s="884">
        <v>8</v>
      </c>
    </row>
    <row r="71" spans="1:3">
      <c r="A71" s="897"/>
      <c r="B71" s="886"/>
      <c r="C71" s="891"/>
    </row>
    <row r="72" spans="1:3">
      <c r="A72" s="897"/>
      <c r="B72" s="890" t="s">
        <v>1527</v>
      </c>
      <c r="C72" s="884" t="s">
        <v>1528</v>
      </c>
    </row>
    <row r="73" spans="1:3">
      <c r="A73" s="897"/>
      <c r="B73" s="890"/>
      <c r="C73" s="891"/>
    </row>
    <row r="74" spans="1:3">
      <c r="A74" s="897" t="s">
        <v>1481</v>
      </c>
      <c r="B74" s="889" t="s">
        <v>1529</v>
      </c>
      <c r="C74" s="894"/>
    </row>
    <row r="75" spans="1:3">
      <c r="A75" s="897"/>
      <c r="B75" s="890"/>
      <c r="C75" s="895"/>
    </row>
    <row r="76" spans="1:3" ht="26.4">
      <c r="A76" s="897"/>
      <c r="B76" s="886" t="s">
        <v>1530</v>
      </c>
      <c r="C76" s="884" t="s">
        <v>1531</v>
      </c>
    </row>
    <row r="77" spans="1:3">
      <c r="A77" s="897"/>
      <c r="B77" s="886"/>
      <c r="C77" s="891"/>
    </row>
    <row r="78" spans="1:3" ht="26.4">
      <c r="A78" s="897"/>
      <c r="B78" s="886" t="s">
        <v>1532</v>
      </c>
      <c r="C78" s="884" t="s">
        <v>1533</v>
      </c>
    </row>
    <row r="79" spans="1:3">
      <c r="A79" s="897"/>
      <c r="B79" s="886"/>
      <c r="C79" s="891"/>
    </row>
    <row r="80" spans="1:3">
      <c r="A80" s="897" t="s">
        <v>1481</v>
      </c>
      <c r="B80" s="896" t="s">
        <v>1534</v>
      </c>
      <c r="C80" s="894"/>
    </row>
    <row r="81" spans="1:3">
      <c r="A81" s="897"/>
      <c r="C81" s="900"/>
    </row>
    <row r="82" spans="1:3">
      <c r="A82" s="897"/>
      <c r="B82" s="886" t="s">
        <v>1502</v>
      </c>
      <c r="C82" s="884" t="s">
        <v>1535</v>
      </c>
    </row>
    <row r="83" spans="1:3">
      <c r="A83" s="897"/>
    </row>
    <row r="84" spans="1:3">
      <c r="A84" s="897"/>
      <c r="B84" s="886" t="s">
        <v>1536</v>
      </c>
      <c r="C84" s="884" t="s">
        <v>1537</v>
      </c>
    </row>
    <row r="85" spans="1:3">
      <c r="A85" s="897"/>
      <c r="B85" s="129" t="s">
        <v>1538</v>
      </c>
    </row>
    <row r="86" spans="1:3">
      <c r="A86" s="897"/>
      <c r="B86" s="886"/>
      <c r="C86" s="901"/>
    </row>
    <row r="87" spans="1:3">
      <c r="A87" s="897"/>
      <c r="B87" s="886" t="s">
        <v>1539</v>
      </c>
      <c r="C87" s="884" t="s">
        <v>1540</v>
      </c>
    </row>
    <row r="88" spans="1:3">
      <c r="A88" s="897"/>
      <c r="B88" s="886"/>
      <c r="C88" s="901"/>
    </row>
    <row r="89" spans="1:3">
      <c r="A89" s="897" t="s">
        <v>1481</v>
      </c>
      <c r="B89" s="896" t="s">
        <v>1541</v>
      </c>
      <c r="C89" s="884" t="s">
        <v>1542</v>
      </c>
    </row>
    <row r="90" spans="1:3">
      <c r="A90" s="897"/>
    </row>
    <row r="91" spans="1:3" ht="92.4">
      <c r="A91" s="897" t="s">
        <v>1481</v>
      </c>
      <c r="B91" s="896" t="s">
        <v>1543</v>
      </c>
      <c r="C91" s="884" t="s">
        <v>1544</v>
      </c>
    </row>
    <row r="92" spans="1:3">
      <c r="A92" s="897"/>
      <c r="B92" s="886" t="s">
        <v>1545</v>
      </c>
      <c r="C92" s="884"/>
    </row>
    <row r="93" spans="1:3">
      <c r="A93" s="897"/>
      <c r="B93" s="896"/>
      <c r="C93" s="884"/>
    </row>
    <row r="94" spans="1:3">
      <c r="A94" s="897"/>
      <c r="B94" s="896"/>
      <c r="C94" s="884"/>
    </row>
    <row r="95" spans="1:3">
      <c r="A95" s="897"/>
    </row>
    <row r="96" spans="1:3">
      <c r="A96" s="897" t="s">
        <v>1481</v>
      </c>
      <c r="B96" s="896" t="s">
        <v>1546</v>
      </c>
      <c r="C96" s="894"/>
    </row>
    <row r="97" spans="1:3">
      <c r="A97" s="897"/>
    </row>
    <row r="98" spans="1:3">
      <c r="A98" s="897"/>
      <c r="B98" s="886" t="s">
        <v>1547</v>
      </c>
      <c r="C98" s="884" t="s">
        <v>1548</v>
      </c>
    </row>
    <row r="99" spans="1:3">
      <c r="A99" s="897"/>
    </row>
    <row r="100" spans="1:3">
      <c r="A100" s="897"/>
      <c r="B100" s="886" t="s">
        <v>1549</v>
      </c>
      <c r="C100" s="884">
        <v>1</v>
      </c>
    </row>
    <row r="101" spans="1:3">
      <c r="A101" s="897"/>
    </row>
    <row r="102" spans="1:3">
      <c r="A102" s="897"/>
      <c r="B102" s="886" t="s">
        <v>1550</v>
      </c>
      <c r="C102" s="884" t="s">
        <v>1551</v>
      </c>
    </row>
    <row r="103" spans="1:3">
      <c r="A103" s="897"/>
    </row>
    <row r="104" spans="1:3">
      <c r="A104" s="897"/>
      <c r="B104" s="886" t="s">
        <v>1552</v>
      </c>
      <c r="C104" s="884" t="s">
        <v>1553</v>
      </c>
    </row>
    <row r="105" spans="1:3">
      <c r="A105" s="897"/>
    </row>
    <row r="106" spans="1:3">
      <c r="A106" s="897"/>
      <c r="B106" s="886" t="s">
        <v>1554</v>
      </c>
      <c r="C106" s="884" t="s">
        <v>1555</v>
      </c>
    </row>
    <row r="107" spans="1:3">
      <c r="A107" s="897"/>
    </row>
    <row r="108" spans="1:3" ht="79.2">
      <c r="A108" s="897"/>
      <c r="B108" s="886" t="s">
        <v>1556</v>
      </c>
      <c r="C108" s="884" t="s">
        <v>1557</v>
      </c>
    </row>
    <row r="109" spans="1:3">
      <c r="A109" s="897"/>
    </row>
    <row r="110" spans="1:3">
      <c r="A110" s="897" t="s">
        <v>1481</v>
      </c>
      <c r="B110" s="896" t="s">
        <v>1558</v>
      </c>
      <c r="C110" s="884"/>
    </row>
    <row r="111" spans="1:3">
      <c r="A111" s="897"/>
    </row>
    <row r="112" spans="1:3">
      <c r="A112" s="897"/>
      <c r="B112" s="886" t="s">
        <v>1559</v>
      </c>
      <c r="C112" s="884" t="s">
        <v>1560</v>
      </c>
    </row>
    <row r="113" spans="1:3">
      <c r="A113" s="897"/>
    </row>
    <row r="114" spans="1:3">
      <c r="A114" s="897"/>
      <c r="B114" s="886" t="s">
        <v>1561</v>
      </c>
      <c r="C114" s="884" t="s">
        <v>1562</v>
      </c>
    </row>
    <row r="115" spans="1:3">
      <c r="A115" s="897"/>
    </row>
    <row r="116" spans="1:3">
      <c r="A116" s="897"/>
      <c r="B116" s="886" t="s">
        <v>1563</v>
      </c>
      <c r="C116" s="884" t="s">
        <v>1564</v>
      </c>
    </row>
    <row r="117" spans="1:3">
      <c r="A117" s="897"/>
    </row>
    <row r="118" spans="1:3">
      <c r="A118" s="897" t="s">
        <v>1481</v>
      </c>
      <c r="B118" s="896" t="s">
        <v>1565</v>
      </c>
      <c r="C118" s="894"/>
    </row>
    <row r="119" spans="1:3">
      <c r="A119" s="897"/>
    </row>
    <row r="120" spans="1:3">
      <c r="A120" s="897"/>
      <c r="B120" s="886" t="s">
        <v>1566</v>
      </c>
      <c r="C120" s="884">
        <v>76.5</v>
      </c>
    </row>
    <row r="121" spans="1:3">
      <c r="A121" s="897"/>
    </row>
    <row r="122" spans="1:3">
      <c r="A122" s="897"/>
      <c r="B122" s="886" t="s">
        <v>1567</v>
      </c>
      <c r="C122" s="884">
        <v>146.5</v>
      </c>
    </row>
    <row r="123" spans="1:3">
      <c r="A123" s="897"/>
    </row>
    <row r="124" spans="1:3">
      <c r="A124" s="897"/>
      <c r="B124" s="886" t="s">
        <v>1568</v>
      </c>
      <c r="C124" s="884">
        <v>80</v>
      </c>
    </row>
    <row r="125" spans="1:3">
      <c r="A125" s="897"/>
    </row>
    <row r="126" spans="1:3">
      <c r="A126" s="897"/>
      <c r="B126" s="886" t="s">
        <v>1569</v>
      </c>
      <c r="C126" s="884">
        <v>49.5</v>
      </c>
    </row>
    <row r="127" spans="1:3">
      <c r="A127" s="897"/>
    </row>
    <row r="128" spans="1:3">
      <c r="A128" s="897"/>
      <c r="B128" s="886" t="s">
        <v>1570</v>
      </c>
      <c r="C128" s="884" t="s">
        <v>1571</v>
      </c>
    </row>
    <row r="129" spans="1:3">
      <c r="A129" s="897"/>
    </row>
    <row r="130" spans="1:3">
      <c r="A130" s="897"/>
      <c r="B130" s="886" t="s">
        <v>1572</v>
      </c>
      <c r="C130" s="884" t="s">
        <v>1573</v>
      </c>
    </row>
    <row r="131" spans="1:3">
      <c r="A131" s="897"/>
    </row>
    <row r="132" spans="1:3">
      <c r="A132" s="897" t="s">
        <v>1481</v>
      </c>
      <c r="B132" s="902" t="s">
        <v>826</v>
      </c>
      <c r="C132" s="884" t="s">
        <v>1574</v>
      </c>
    </row>
    <row r="133" spans="1:3">
      <c r="A133" s="897"/>
    </row>
    <row r="134" spans="1:3">
      <c r="B134" s="903" t="s">
        <v>1575</v>
      </c>
      <c r="C134" s="904">
        <v>169129</v>
      </c>
    </row>
    <row r="136" spans="1:3">
      <c r="C136" s="894"/>
    </row>
  </sheetData>
  <sheetProtection selectLockedCells="1"/>
  <mergeCells count="10">
    <mergeCell ref="B7:C7"/>
    <mergeCell ref="B8:C8"/>
    <mergeCell ref="B9:C9"/>
    <mergeCell ref="A10:B10"/>
    <mergeCell ref="A1:C1"/>
    <mergeCell ref="B2:C2"/>
    <mergeCell ref="B3:C3"/>
    <mergeCell ref="B4:C4"/>
    <mergeCell ref="B5:C5"/>
    <mergeCell ref="B6:C6"/>
  </mergeCells>
  <hyperlinks>
    <hyperlink ref="B9" r:id="rId1" xr:uid="{634FB4F6-E660-4843-A35C-1D3A66D43A89}"/>
  </hyperlinks>
  <printOptions horizontalCentered="1"/>
  <pageMargins left="0.25" right="0.25" top="1" bottom="0.5" header="0.3" footer="0.3"/>
  <pageSetup scale="95" fitToHeight="0" orientation="portrait" r:id="rId2"/>
  <headerFooter alignWithMargins="0">
    <oddHeader>&amp;LT-652
Municipal Tractors
&amp;C&amp;"Arial,Bold"&amp;12&amp;UMunicipal Tractors&amp;"Arial,Regular"&amp;10&amp;U
Fixed Pricing - BASE UNIT
Specification &amp;"Arial,Bold"3.0</oddHeader>
  </headerFooter>
  <rowBreaks count="1" manualBreakCount="1">
    <brk id="73"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G120"/>
  <sheetViews>
    <sheetView topLeftCell="A91" workbookViewId="0">
      <selection activeCell="A105" sqref="A105:G120"/>
    </sheetView>
  </sheetViews>
  <sheetFormatPr defaultRowHeight="14.4"/>
  <cols>
    <col min="1" max="1" width="6.109375" customWidth="1"/>
    <col min="2" max="2" width="30" customWidth="1"/>
    <col min="3" max="3" width="16.33203125" customWidth="1"/>
    <col min="4" max="4" width="8.88671875" style="1199"/>
    <col min="5" max="5" width="8.6640625" style="1199" customWidth="1"/>
    <col min="6" max="6" width="11.33203125" style="1199" customWidth="1"/>
    <col min="7" max="7" width="12.5546875" customWidth="1"/>
  </cols>
  <sheetData>
    <row r="1" spans="1:7" ht="24" thickBot="1">
      <c r="A1" s="1371" t="s">
        <v>2634</v>
      </c>
      <c r="B1" s="1372"/>
      <c r="C1" s="1372"/>
      <c r="D1" s="1372"/>
      <c r="E1" s="1372"/>
      <c r="F1" s="1202"/>
      <c r="G1" s="1210"/>
    </row>
    <row r="2" spans="1:7" ht="21">
      <c r="A2" s="1376" t="s">
        <v>2625</v>
      </c>
      <c r="B2" s="1377"/>
      <c r="C2" s="1377"/>
      <c r="D2" s="1377"/>
      <c r="E2" s="1377"/>
      <c r="F2" s="1190"/>
      <c r="G2" s="1211" t="s">
        <v>2633</v>
      </c>
    </row>
    <row r="3" spans="1:7" ht="48.6">
      <c r="A3" s="36" t="s">
        <v>54</v>
      </c>
      <c r="B3" s="33" t="s">
        <v>31</v>
      </c>
      <c r="C3" s="35" t="s">
        <v>53</v>
      </c>
      <c r="D3" s="34" t="s">
        <v>52</v>
      </c>
      <c r="E3" s="35" t="s">
        <v>55</v>
      </c>
      <c r="F3" s="1195" t="s">
        <v>2635</v>
      </c>
      <c r="G3" s="37" t="s">
        <v>50</v>
      </c>
    </row>
    <row r="4" spans="1:7">
      <c r="A4" s="39">
        <v>1</v>
      </c>
      <c r="B4" s="30" t="s">
        <v>153</v>
      </c>
      <c r="C4" s="57" t="s">
        <v>82</v>
      </c>
      <c r="D4" s="1200">
        <v>266881</v>
      </c>
      <c r="E4" s="1200">
        <v>1500</v>
      </c>
      <c r="F4" s="1203">
        <f>D4+E4</f>
        <v>268381</v>
      </c>
      <c r="G4" s="1204">
        <v>5.5</v>
      </c>
    </row>
    <row r="5" spans="1:7">
      <c r="A5" s="39">
        <v>2</v>
      </c>
      <c r="B5" s="30" t="s">
        <v>83</v>
      </c>
      <c r="C5" s="57" t="s">
        <v>82</v>
      </c>
      <c r="D5" s="1200">
        <v>281084</v>
      </c>
      <c r="E5" s="1200">
        <v>1500</v>
      </c>
      <c r="F5" s="1203">
        <f t="shared" ref="F5:F15" si="0">D5+E5</f>
        <v>282584</v>
      </c>
      <c r="G5" s="1204">
        <v>5.5</v>
      </c>
    </row>
    <row r="6" spans="1:7">
      <c r="A6" s="39">
        <f>A5+1</f>
        <v>3</v>
      </c>
      <c r="B6" s="56" t="s">
        <v>84</v>
      </c>
      <c r="C6" s="57" t="s">
        <v>82</v>
      </c>
      <c r="D6" s="1200">
        <v>339863</v>
      </c>
      <c r="E6" s="1200">
        <v>1500</v>
      </c>
      <c r="F6" s="1203">
        <f t="shared" si="0"/>
        <v>341363</v>
      </c>
      <c r="G6" s="1204">
        <v>5.5</v>
      </c>
    </row>
    <row r="7" spans="1:7">
      <c r="A7" s="39">
        <f t="shared" ref="A7:A13" si="1">A6+1</f>
        <v>4</v>
      </c>
      <c r="B7" s="56" t="s">
        <v>85</v>
      </c>
      <c r="C7" s="57" t="s">
        <v>82</v>
      </c>
      <c r="D7" s="1200">
        <v>228867</v>
      </c>
      <c r="E7" s="1200">
        <v>1500</v>
      </c>
      <c r="F7" s="1203">
        <f t="shared" si="0"/>
        <v>230367</v>
      </c>
      <c r="G7" s="1204">
        <v>5.5</v>
      </c>
    </row>
    <row r="8" spans="1:7">
      <c r="A8" s="39">
        <v>5</v>
      </c>
      <c r="B8" s="56" t="s">
        <v>86</v>
      </c>
      <c r="C8" s="57" t="s">
        <v>82</v>
      </c>
      <c r="D8" s="1201">
        <v>261919</v>
      </c>
      <c r="E8" s="1200">
        <v>1500</v>
      </c>
      <c r="F8" s="1203">
        <f t="shared" si="0"/>
        <v>263419</v>
      </c>
      <c r="G8" s="1204">
        <v>5.5</v>
      </c>
    </row>
    <row r="9" spans="1:7">
      <c r="A9" s="39">
        <v>6</v>
      </c>
      <c r="B9" s="31" t="s">
        <v>87</v>
      </c>
      <c r="C9" s="57" t="s">
        <v>82</v>
      </c>
      <c r="D9" s="1200">
        <v>271294</v>
      </c>
      <c r="E9" s="1200">
        <v>1500</v>
      </c>
      <c r="F9" s="1203">
        <f t="shared" si="0"/>
        <v>272794</v>
      </c>
      <c r="G9" s="1204">
        <v>5.5</v>
      </c>
    </row>
    <row r="10" spans="1:7">
      <c r="A10" s="39">
        <v>7</v>
      </c>
      <c r="B10" s="31" t="s">
        <v>88</v>
      </c>
      <c r="C10" s="57" t="s">
        <v>82</v>
      </c>
      <c r="D10" s="1200">
        <v>233274</v>
      </c>
      <c r="E10" s="1200">
        <v>1500</v>
      </c>
      <c r="F10" s="1203">
        <f t="shared" si="0"/>
        <v>234774</v>
      </c>
      <c r="G10" s="1204">
        <v>5.5</v>
      </c>
    </row>
    <row r="11" spans="1:7">
      <c r="A11" s="39">
        <f t="shared" si="1"/>
        <v>8</v>
      </c>
      <c r="B11" s="31" t="s">
        <v>89</v>
      </c>
      <c r="C11" s="57" t="s">
        <v>82</v>
      </c>
      <c r="D11" s="1200">
        <v>253730</v>
      </c>
      <c r="E11" s="1200">
        <v>1500</v>
      </c>
      <c r="F11" s="1203">
        <f t="shared" si="0"/>
        <v>255230</v>
      </c>
      <c r="G11" s="1204">
        <v>5.5</v>
      </c>
    </row>
    <row r="12" spans="1:7">
      <c r="A12" s="39">
        <f t="shared" si="1"/>
        <v>9</v>
      </c>
      <c r="B12" s="31" t="s">
        <v>90</v>
      </c>
      <c r="C12" s="57" t="s">
        <v>82</v>
      </c>
      <c r="D12" s="1200">
        <v>186204</v>
      </c>
      <c r="E12" s="1200">
        <v>1500</v>
      </c>
      <c r="F12" s="1203">
        <f t="shared" si="0"/>
        <v>187704</v>
      </c>
      <c r="G12" s="1204">
        <v>5.5</v>
      </c>
    </row>
    <row r="13" spans="1:7">
      <c r="A13" s="39">
        <f t="shared" si="1"/>
        <v>10</v>
      </c>
      <c r="B13" s="31" t="s">
        <v>91</v>
      </c>
      <c r="C13" s="57" t="s">
        <v>82</v>
      </c>
      <c r="D13" s="1200">
        <v>206671</v>
      </c>
      <c r="E13" s="1200">
        <v>1500</v>
      </c>
      <c r="F13" s="1203">
        <f t="shared" si="0"/>
        <v>208171</v>
      </c>
      <c r="G13" s="1204">
        <v>5.5</v>
      </c>
    </row>
    <row r="14" spans="1:7">
      <c r="A14" s="39">
        <v>11</v>
      </c>
      <c r="B14" s="31" t="s">
        <v>92</v>
      </c>
      <c r="C14" s="57" t="s">
        <v>82</v>
      </c>
      <c r="D14" s="1200">
        <v>153315</v>
      </c>
      <c r="E14" s="1200">
        <v>1500</v>
      </c>
      <c r="F14" s="1203">
        <f t="shared" si="0"/>
        <v>154815</v>
      </c>
      <c r="G14" s="1204">
        <v>5.5</v>
      </c>
    </row>
    <row r="15" spans="1:7">
      <c r="A15" s="39">
        <v>12</v>
      </c>
      <c r="B15" s="31" t="s">
        <v>93</v>
      </c>
      <c r="C15" s="57" t="s">
        <v>82</v>
      </c>
      <c r="D15" s="1200">
        <v>173576</v>
      </c>
      <c r="E15" s="1200">
        <v>1500</v>
      </c>
      <c r="F15" s="1203">
        <f t="shared" si="0"/>
        <v>175076</v>
      </c>
      <c r="G15" s="1204">
        <v>5.5</v>
      </c>
    </row>
    <row r="16" spans="1:7" ht="15.6">
      <c r="A16" s="1373" t="s">
        <v>2636</v>
      </c>
      <c r="B16" s="1374"/>
      <c r="C16" s="1374"/>
      <c r="D16" s="1374"/>
      <c r="E16" s="1374"/>
      <c r="F16" s="1374"/>
      <c r="G16" s="1375"/>
    </row>
    <row r="17" spans="1:7" ht="21">
      <c r="A17" s="1366" t="s">
        <v>1465</v>
      </c>
      <c r="B17" s="1367"/>
      <c r="C17" s="1367"/>
      <c r="D17" s="1367"/>
      <c r="E17" s="1367"/>
      <c r="F17" s="1189"/>
      <c r="G17" s="17" t="s">
        <v>2633</v>
      </c>
    </row>
    <row r="18" spans="1:7" ht="48.6">
      <c r="A18" s="36" t="s">
        <v>54</v>
      </c>
      <c r="B18" s="33" t="s">
        <v>31</v>
      </c>
      <c r="C18" s="35" t="s">
        <v>53</v>
      </c>
      <c r="D18" s="34" t="s">
        <v>52</v>
      </c>
      <c r="E18" s="35" t="s">
        <v>55</v>
      </c>
      <c r="F18" s="1195" t="s">
        <v>2635</v>
      </c>
      <c r="G18" s="37" t="s">
        <v>50</v>
      </c>
    </row>
    <row r="19" spans="1:7">
      <c r="A19" s="38">
        <v>14</v>
      </c>
      <c r="B19" s="30" t="s">
        <v>95</v>
      </c>
      <c r="C19" s="57" t="s">
        <v>94</v>
      </c>
      <c r="D19" s="58">
        <v>82033</v>
      </c>
      <c r="E19" s="58" t="s">
        <v>101</v>
      </c>
      <c r="F19" s="1203">
        <f>D19</f>
        <v>82033</v>
      </c>
      <c r="G19" s="1205">
        <v>5.5</v>
      </c>
    </row>
    <row r="20" spans="1:7">
      <c r="A20" s="38">
        <f t="shared" ref="A20:A24" si="2">A19+1</f>
        <v>15</v>
      </c>
      <c r="B20" s="30" t="s">
        <v>1819</v>
      </c>
      <c r="C20" s="57" t="s">
        <v>94</v>
      </c>
      <c r="D20" s="58">
        <v>79419</v>
      </c>
      <c r="E20" s="58" t="s">
        <v>101</v>
      </c>
      <c r="F20" s="1203">
        <f t="shared" ref="F20:F27" si="3">D20</f>
        <v>79419</v>
      </c>
      <c r="G20" s="1205">
        <v>5.5</v>
      </c>
    </row>
    <row r="21" spans="1:7">
      <c r="A21" s="38">
        <f t="shared" si="2"/>
        <v>16</v>
      </c>
      <c r="B21" s="31" t="s">
        <v>1820</v>
      </c>
      <c r="C21" s="57" t="s">
        <v>94</v>
      </c>
      <c r="D21" s="58">
        <v>73373</v>
      </c>
      <c r="E21" s="58" t="s">
        <v>101</v>
      </c>
      <c r="F21" s="1203">
        <f t="shared" si="3"/>
        <v>73373</v>
      </c>
      <c r="G21" s="1205">
        <v>5.5</v>
      </c>
    </row>
    <row r="22" spans="1:7">
      <c r="A22" s="38">
        <v>17</v>
      </c>
      <c r="B22" s="31" t="s">
        <v>97</v>
      </c>
      <c r="C22" s="57" t="s">
        <v>94</v>
      </c>
      <c r="D22" s="58">
        <v>169028</v>
      </c>
      <c r="E22" s="58" t="s">
        <v>101</v>
      </c>
      <c r="F22" s="1203">
        <f t="shared" si="3"/>
        <v>169028</v>
      </c>
      <c r="G22" s="1205">
        <v>5.5</v>
      </c>
    </row>
    <row r="23" spans="1:7">
      <c r="A23" s="38">
        <f t="shared" si="2"/>
        <v>18</v>
      </c>
      <c r="B23" s="31" t="s">
        <v>96</v>
      </c>
      <c r="C23" s="57" t="s">
        <v>94</v>
      </c>
      <c r="D23" s="58">
        <v>129960</v>
      </c>
      <c r="E23" s="58" t="s">
        <v>101</v>
      </c>
      <c r="F23" s="1203">
        <f t="shared" si="3"/>
        <v>129960</v>
      </c>
      <c r="G23" s="1205">
        <v>5.5</v>
      </c>
    </row>
    <row r="24" spans="1:7">
      <c r="A24" s="38">
        <f t="shared" si="2"/>
        <v>19</v>
      </c>
      <c r="B24" s="31" t="s">
        <v>1821</v>
      </c>
      <c r="C24" s="57" t="s">
        <v>94</v>
      </c>
      <c r="D24" s="58">
        <v>121700</v>
      </c>
      <c r="E24" s="58" t="s">
        <v>101</v>
      </c>
      <c r="F24" s="1203">
        <f t="shared" si="3"/>
        <v>121700</v>
      </c>
      <c r="G24" s="1205">
        <v>5.5</v>
      </c>
    </row>
    <row r="25" spans="1:7">
      <c r="A25" s="38">
        <v>20</v>
      </c>
      <c r="B25" s="31" t="s">
        <v>98</v>
      </c>
      <c r="C25" s="57" t="s">
        <v>94</v>
      </c>
      <c r="D25" s="58">
        <v>4272</v>
      </c>
      <c r="E25" s="58" t="s">
        <v>101</v>
      </c>
      <c r="F25" s="1203">
        <f t="shared" si="3"/>
        <v>4272</v>
      </c>
      <c r="G25" s="1205">
        <v>5.5</v>
      </c>
    </row>
    <row r="26" spans="1:7">
      <c r="A26" s="38">
        <v>21</v>
      </c>
      <c r="B26" s="31" t="s">
        <v>99</v>
      </c>
      <c r="C26" s="57" t="s">
        <v>94</v>
      </c>
      <c r="D26" s="58">
        <v>1900</v>
      </c>
      <c r="E26" s="58" t="s">
        <v>101</v>
      </c>
      <c r="F26" s="1203">
        <f t="shared" si="3"/>
        <v>1900</v>
      </c>
      <c r="G26" s="1205">
        <v>5.5</v>
      </c>
    </row>
    <row r="27" spans="1:7">
      <c r="A27" s="38">
        <v>22</v>
      </c>
      <c r="B27" s="31" t="s">
        <v>1822</v>
      </c>
      <c r="C27" s="57" t="s">
        <v>94</v>
      </c>
      <c r="D27" s="58">
        <v>8289</v>
      </c>
      <c r="E27" s="58" t="s">
        <v>101</v>
      </c>
      <c r="F27" s="1203">
        <f t="shared" si="3"/>
        <v>8289</v>
      </c>
      <c r="G27" s="1205">
        <v>5.5</v>
      </c>
    </row>
    <row r="28" spans="1:7" ht="15.6">
      <c r="A28" s="1373" t="s">
        <v>2637</v>
      </c>
      <c r="B28" s="1374"/>
      <c r="C28" s="1374"/>
      <c r="D28" s="1374"/>
      <c r="E28" s="1374"/>
      <c r="F28" s="1374"/>
      <c r="G28" s="1375"/>
    </row>
    <row r="29" spans="1:7" ht="21">
      <c r="A29" s="1366" t="s">
        <v>113</v>
      </c>
      <c r="B29" s="1367"/>
      <c r="C29" s="1367"/>
      <c r="D29" s="1367"/>
      <c r="E29" s="1206"/>
      <c r="F29" s="1206"/>
      <c r="G29" s="17" t="s">
        <v>2633</v>
      </c>
    </row>
    <row r="30" spans="1:7" ht="48.6">
      <c r="A30" s="36" t="s">
        <v>54</v>
      </c>
      <c r="B30" s="33" t="s">
        <v>31</v>
      </c>
      <c r="C30" s="35" t="s">
        <v>53</v>
      </c>
      <c r="D30" s="34" t="s">
        <v>52</v>
      </c>
      <c r="E30" s="35" t="s">
        <v>55</v>
      </c>
      <c r="F30" s="1195" t="s">
        <v>2635</v>
      </c>
      <c r="G30" s="37" t="s">
        <v>50</v>
      </c>
    </row>
    <row r="31" spans="1:7" ht="24">
      <c r="A31" s="1207">
        <v>23</v>
      </c>
      <c r="B31" s="1198" t="s">
        <v>151</v>
      </c>
      <c r="C31" s="63" t="s">
        <v>152</v>
      </c>
      <c r="D31" s="58">
        <v>86298</v>
      </c>
      <c r="E31" s="1208" t="s">
        <v>101</v>
      </c>
      <c r="F31" s="1203">
        <f t="shared" ref="F31:F34" si="4">D31</f>
        <v>86298</v>
      </c>
      <c r="G31" s="1128" t="s">
        <v>101</v>
      </c>
    </row>
    <row r="32" spans="1:7" ht="24.6">
      <c r="A32" s="1207">
        <v>24</v>
      </c>
      <c r="B32" s="32" t="s">
        <v>100</v>
      </c>
      <c r="C32" s="63" t="s">
        <v>152</v>
      </c>
      <c r="D32" s="58">
        <v>3292</v>
      </c>
      <c r="E32" s="1208" t="s">
        <v>101</v>
      </c>
      <c r="F32" s="1203">
        <f t="shared" si="4"/>
        <v>3292</v>
      </c>
      <c r="G32" s="1128" t="s">
        <v>101</v>
      </c>
    </row>
    <row r="33" spans="1:7">
      <c r="A33" s="1207">
        <v>25</v>
      </c>
      <c r="B33" s="32" t="s">
        <v>102</v>
      </c>
      <c r="C33" s="63" t="s">
        <v>152</v>
      </c>
      <c r="D33" s="58">
        <v>1650</v>
      </c>
      <c r="E33" s="1208" t="s">
        <v>101</v>
      </c>
      <c r="F33" s="1203">
        <f t="shared" si="4"/>
        <v>1650</v>
      </c>
      <c r="G33" s="1128" t="s">
        <v>101</v>
      </c>
    </row>
    <row r="34" spans="1:7" ht="24.6">
      <c r="A34" s="1207">
        <v>26</v>
      </c>
      <c r="B34" s="32" t="s">
        <v>103</v>
      </c>
      <c r="C34" s="63" t="s">
        <v>152</v>
      </c>
      <c r="D34" s="58">
        <v>488</v>
      </c>
      <c r="E34" s="1208" t="s">
        <v>101</v>
      </c>
      <c r="F34" s="1203">
        <f t="shared" si="4"/>
        <v>488</v>
      </c>
      <c r="G34" s="1128" t="s">
        <v>101</v>
      </c>
    </row>
    <row r="35" spans="1:7" ht="21">
      <c r="A35" s="1366" t="s">
        <v>112</v>
      </c>
      <c r="B35" s="1367"/>
      <c r="C35" s="1367"/>
      <c r="D35" s="1367"/>
      <c r="E35" s="1367"/>
      <c r="F35" s="1189"/>
      <c r="G35" s="17" t="s">
        <v>2633</v>
      </c>
    </row>
    <row r="36" spans="1:7" ht="52.2" customHeight="1">
      <c r="A36" s="36" t="s">
        <v>54</v>
      </c>
      <c r="B36" s="33" t="s">
        <v>31</v>
      </c>
      <c r="C36" s="35" t="s">
        <v>53</v>
      </c>
      <c r="D36" s="34" t="s">
        <v>52</v>
      </c>
      <c r="E36" s="35" t="s">
        <v>55</v>
      </c>
      <c r="F36" s="1195" t="s">
        <v>2635</v>
      </c>
      <c r="G36" s="37" t="s">
        <v>50</v>
      </c>
    </row>
    <row r="37" spans="1:7" ht="24">
      <c r="A37" s="39">
        <v>27</v>
      </c>
      <c r="B37" s="1198" t="s">
        <v>1815</v>
      </c>
      <c r="C37" s="57" t="s">
        <v>104</v>
      </c>
      <c r="D37" s="58">
        <v>111259</v>
      </c>
      <c r="E37" s="58" t="s">
        <v>101</v>
      </c>
      <c r="F37" s="1203">
        <f t="shared" ref="F37:F47" si="5">D37</f>
        <v>111259</v>
      </c>
      <c r="G37" s="62" t="s">
        <v>101</v>
      </c>
    </row>
    <row r="38" spans="1:7" ht="24">
      <c r="A38" s="39">
        <f t="shared" ref="A38:A46" si="6">A37+1</f>
        <v>28</v>
      </c>
      <c r="B38" s="1198" t="s">
        <v>105</v>
      </c>
      <c r="C38" s="57" t="s">
        <v>104</v>
      </c>
      <c r="D38" s="58">
        <v>162791</v>
      </c>
      <c r="E38" s="58" t="s">
        <v>101</v>
      </c>
      <c r="F38" s="1203">
        <f t="shared" si="5"/>
        <v>162791</v>
      </c>
      <c r="G38" s="62" t="s">
        <v>101</v>
      </c>
    </row>
    <row r="39" spans="1:7">
      <c r="A39" s="39">
        <f t="shared" si="6"/>
        <v>29</v>
      </c>
      <c r="B39" s="1198" t="s">
        <v>1816</v>
      </c>
      <c r="C39" s="57" t="s">
        <v>104</v>
      </c>
      <c r="D39" s="58">
        <v>158156</v>
      </c>
      <c r="E39" s="58" t="s">
        <v>101</v>
      </c>
      <c r="F39" s="1203">
        <f t="shared" si="5"/>
        <v>158156</v>
      </c>
      <c r="G39" s="62" t="s">
        <v>101</v>
      </c>
    </row>
    <row r="40" spans="1:7">
      <c r="A40" s="39">
        <f t="shared" si="6"/>
        <v>30</v>
      </c>
      <c r="B40" s="1198" t="s">
        <v>1817</v>
      </c>
      <c r="C40" s="57" t="s">
        <v>104</v>
      </c>
      <c r="D40" s="58">
        <v>220626</v>
      </c>
      <c r="E40" s="58" t="s">
        <v>101</v>
      </c>
      <c r="F40" s="1203">
        <f t="shared" si="5"/>
        <v>220626</v>
      </c>
      <c r="G40" s="62" t="s">
        <v>101</v>
      </c>
    </row>
    <row r="41" spans="1:7" ht="24">
      <c r="A41" s="39">
        <f t="shared" si="6"/>
        <v>31</v>
      </c>
      <c r="B41" s="1198" t="s">
        <v>106</v>
      </c>
      <c r="C41" s="57" t="s">
        <v>104</v>
      </c>
      <c r="D41" s="58">
        <v>12629</v>
      </c>
      <c r="E41" s="58" t="s">
        <v>101</v>
      </c>
      <c r="F41" s="1203">
        <f t="shared" si="5"/>
        <v>12629</v>
      </c>
      <c r="G41" s="62" t="s">
        <v>101</v>
      </c>
    </row>
    <row r="42" spans="1:7" ht="24">
      <c r="A42" s="39">
        <f t="shared" si="6"/>
        <v>32</v>
      </c>
      <c r="B42" s="1198" t="s">
        <v>107</v>
      </c>
      <c r="C42" s="57" t="s">
        <v>104</v>
      </c>
      <c r="D42" s="58">
        <v>30874</v>
      </c>
      <c r="E42" s="58" t="s">
        <v>101</v>
      </c>
      <c r="F42" s="1203">
        <f t="shared" si="5"/>
        <v>30874</v>
      </c>
      <c r="G42" s="62" t="s">
        <v>101</v>
      </c>
    </row>
    <row r="43" spans="1:7" ht="24">
      <c r="A43" s="39">
        <f t="shared" si="6"/>
        <v>33</v>
      </c>
      <c r="B43" s="1198" t="s">
        <v>108</v>
      </c>
      <c r="C43" s="57" t="s">
        <v>104</v>
      </c>
      <c r="D43" s="58">
        <v>14201</v>
      </c>
      <c r="E43" s="58" t="s">
        <v>101</v>
      </c>
      <c r="F43" s="1203">
        <f t="shared" si="5"/>
        <v>14201</v>
      </c>
      <c r="G43" s="62" t="s">
        <v>101</v>
      </c>
    </row>
    <row r="44" spans="1:7">
      <c r="A44" s="39">
        <v>34</v>
      </c>
      <c r="B44" s="1198" t="s">
        <v>1818</v>
      </c>
      <c r="C44" s="57" t="s">
        <v>104</v>
      </c>
      <c r="D44" s="58">
        <v>22397</v>
      </c>
      <c r="E44" s="58" t="s">
        <v>101</v>
      </c>
      <c r="F44" s="1203">
        <f t="shared" si="5"/>
        <v>22397</v>
      </c>
      <c r="G44" s="62" t="s">
        <v>101</v>
      </c>
    </row>
    <row r="45" spans="1:7">
      <c r="A45" s="39">
        <v>35</v>
      </c>
      <c r="B45" s="1198" t="s">
        <v>109</v>
      </c>
      <c r="C45" s="57" t="s">
        <v>104</v>
      </c>
      <c r="D45" s="58">
        <v>19647</v>
      </c>
      <c r="E45" s="58" t="s">
        <v>101</v>
      </c>
      <c r="F45" s="1203">
        <f t="shared" si="5"/>
        <v>19647</v>
      </c>
      <c r="G45" s="62" t="s">
        <v>101</v>
      </c>
    </row>
    <row r="46" spans="1:7">
      <c r="A46" s="39">
        <f t="shared" si="6"/>
        <v>36</v>
      </c>
      <c r="B46" s="1198" t="s">
        <v>110</v>
      </c>
      <c r="C46" s="57" t="s">
        <v>104</v>
      </c>
      <c r="D46" s="58">
        <v>20488</v>
      </c>
      <c r="E46" s="58" t="s">
        <v>101</v>
      </c>
      <c r="F46" s="1203">
        <f t="shared" si="5"/>
        <v>20488</v>
      </c>
      <c r="G46" s="62" t="s">
        <v>101</v>
      </c>
    </row>
    <row r="47" spans="1:7" ht="24.6">
      <c r="A47" s="39">
        <v>37</v>
      </c>
      <c r="B47" s="32" t="s">
        <v>111</v>
      </c>
      <c r="C47" s="57" t="s">
        <v>104</v>
      </c>
      <c r="D47" s="58">
        <v>17289</v>
      </c>
      <c r="E47" s="58" t="s">
        <v>101</v>
      </c>
      <c r="F47" s="1203">
        <f t="shared" si="5"/>
        <v>17289</v>
      </c>
      <c r="G47" s="62" t="s">
        <v>101</v>
      </c>
    </row>
    <row r="48" spans="1:7" ht="15.6">
      <c r="A48" s="1373" t="s">
        <v>2637</v>
      </c>
      <c r="B48" s="1374"/>
      <c r="C48" s="1374"/>
      <c r="D48" s="1374"/>
      <c r="E48" s="1374"/>
      <c r="F48" s="1374"/>
      <c r="G48" s="1375"/>
    </row>
    <row r="49" spans="1:7" ht="21">
      <c r="A49" s="1366" t="s">
        <v>114</v>
      </c>
      <c r="B49" s="1367"/>
      <c r="C49" s="1367"/>
      <c r="D49" s="1367"/>
      <c r="E49" s="1367"/>
      <c r="F49" s="1189"/>
      <c r="G49" s="17" t="s">
        <v>2633</v>
      </c>
    </row>
    <row r="50" spans="1:7" ht="48.6">
      <c r="A50" s="36" t="s">
        <v>54</v>
      </c>
      <c r="B50" s="33" t="s">
        <v>31</v>
      </c>
      <c r="C50" s="35" t="s">
        <v>53</v>
      </c>
      <c r="D50" s="34" t="s">
        <v>52</v>
      </c>
      <c r="E50" s="35" t="s">
        <v>55</v>
      </c>
      <c r="F50" s="1195" t="s">
        <v>2635</v>
      </c>
      <c r="G50" s="37" t="s">
        <v>50</v>
      </c>
    </row>
    <row r="51" spans="1:7">
      <c r="A51" s="39">
        <v>38</v>
      </c>
      <c r="B51" s="56" t="s">
        <v>115</v>
      </c>
      <c r="C51" s="30" t="s">
        <v>116</v>
      </c>
      <c r="D51" s="58">
        <v>169129</v>
      </c>
      <c r="E51" s="58" t="s">
        <v>101</v>
      </c>
      <c r="F51" s="1203">
        <f>D51</f>
        <v>169129</v>
      </c>
      <c r="G51" s="1205">
        <v>5.5</v>
      </c>
    </row>
    <row r="52" spans="1:7" ht="15.6">
      <c r="A52" s="1373" t="s">
        <v>2637</v>
      </c>
      <c r="B52" s="1374"/>
      <c r="C52" s="1374"/>
      <c r="D52" s="1374"/>
      <c r="E52" s="1374"/>
      <c r="F52" s="1374"/>
      <c r="G52" s="1375"/>
    </row>
    <row r="53" spans="1:7" ht="21">
      <c r="A53" s="1366" t="s">
        <v>117</v>
      </c>
      <c r="B53" s="1367"/>
      <c r="C53" s="1367"/>
      <c r="D53" s="1367"/>
      <c r="E53" s="1367"/>
      <c r="F53" s="1189"/>
      <c r="G53" s="17" t="s">
        <v>2633</v>
      </c>
    </row>
    <row r="54" spans="1:7" ht="48.6">
      <c r="A54" s="36" t="s">
        <v>54</v>
      </c>
      <c r="B54" s="33" t="s">
        <v>31</v>
      </c>
      <c r="C54" s="35" t="s">
        <v>53</v>
      </c>
      <c r="D54" s="34" t="s">
        <v>52</v>
      </c>
      <c r="E54" s="35" t="s">
        <v>55</v>
      </c>
      <c r="F54" s="1195" t="s">
        <v>2635</v>
      </c>
      <c r="G54" s="37" t="s">
        <v>50</v>
      </c>
    </row>
    <row r="55" spans="1:7">
      <c r="A55" s="12">
        <v>39</v>
      </c>
      <c r="B55" s="1198" t="s">
        <v>118</v>
      </c>
      <c r="C55" s="57" t="s">
        <v>119</v>
      </c>
      <c r="D55" s="58">
        <v>74160</v>
      </c>
      <c r="E55" s="58" t="s">
        <v>101</v>
      </c>
      <c r="F55" s="1203">
        <f t="shared" ref="F55:F72" si="7">D55</f>
        <v>74160</v>
      </c>
      <c r="G55" s="1205">
        <v>5.5</v>
      </c>
    </row>
    <row r="56" spans="1:7">
      <c r="A56" s="12">
        <f>A55+1</f>
        <v>40</v>
      </c>
      <c r="B56" s="1198" t="s">
        <v>120</v>
      </c>
      <c r="C56" s="57" t="s">
        <v>119</v>
      </c>
      <c r="D56" s="58">
        <v>98116</v>
      </c>
      <c r="E56" s="58" t="s">
        <v>101</v>
      </c>
      <c r="F56" s="1203">
        <f t="shared" si="7"/>
        <v>98116</v>
      </c>
      <c r="G56" s="1205">
        <v>5.5</v>
      </c>
    </row>
    <row r="57" spans="1:7" ht="13.5" customHeight="1">
      <c r="A57" s="12">
        <v>41</v>
      </c>
      <c r="B57" s="1198" t="s">
        <v>121</v>
      </c>
      <c r="C57" s="57" t="s">
        <v>119</v>
      </c>
      <c r="D57" s="58">
        <v>116460</v>
      </c>
      <c r="E57" s="58" t="s">
        <v>101</v>
      </c>
      <c r="F57" s="1203">
        <f t="shared" si="7"/>
        <v>116460</v>
      </c>
      <c r="G57" s="1205">
        <v>5.5</v>
      </c>
    </row>
    <row r="58" spans="1:7">
      <c r="A58" s="12">
        <f t="shared" ref="A58:A72" si="8">A57+1</f>
        <v>42</v>
      </c>
      <c r="B58" s="32" t="s">
        <v>122</v>
      </c>
      <c r="C58" s="57" t="s">
        <v>119</v>
      </c>
      <c r="D58" s="58">
        <v>118806</v>
      </c>
      <c r="E58" s="58" t="s">
        <v>101</v>
      </c>
      <c r="F58" s="1203">
        <f t="shared" si="7"/>
        <v>118806</v>
      </c>
      <c r="G58" s="1205">
        <v>5.5</v>
      </c>
    </row>
    <row r="59" spans="1:7">
      <c r="A59" s="12">
        <f t="shared" si="8"/>
        <v>43</v>
      </c>
      <c r="B59" s="32" t="s">
        <v>123</v>
      </c>
      <c r="C59" s="57" t="s">
        <v>119</v>
      </c>
      <c r="D59" s="58">
        <v>124641</v>
      </c>
      <c r="E59" s="58" t="s">
        <v>101</v>
      </c>
      <c r="F59" s="1203">
        <f t="shared" si="7"/>
        <v>124641</v>
      </c>
      <c r="G59" s="1205">
        <v>5.5</v>
      </c>
    </row>
    <row r="60" spans="1:7">
      <c r="A60" s="12">
        <f t="shared" si="8"/>
        <v>44</v>
      </c>
      <c r="B60" s="32" t="s">
        <v>124</v>
      </c>
      <c r="C60" s="57" t="s">
        <v>119</v>
      </c>
      <c r="D60" s="58">
        <v>126256</v>
      </c>
      <c r="E60" s="58" t="s">
        <v>101</v>
      </c>
      <c r="F60" s="1203">
        <f t="shared" si="7"/>
        <v>126256</v>
      </c>
      <c r="G60" s="1205">
        <v>5.5</v>
      </c>
    </row>
    <row r="61" spans="1:7" ht="24.6">
      <c r="A61" s="12">
        <f t="shared" si="8"/>
        <v>45</v>
      </c>
      <c r="B61" s="32" t="s">
        <v>125</v>
      </c>
      <c r="C61" s="57" t="s">
        <v>119</v>
      </c>
      <c r="D61" s="58">
        <v>137249</v>
      </c>
      <c r="E61" s="58" t="s">
        <v>101</v>
      </c>
      <c r="F61" s="1203">
        <f t="shared" si="7"/>
        <v>137249</v>
      </c>
      <c r="G61" s="1205">
        <v>5.5</v>
      </c>
    </row>
    <row r="62" spans="1:7" ht="24.6">
      <c r="A62" s="12">
        <f t="shared" si="8"/>
        <v>46</v>
      </c>
      <c r="B62" s="32" t="s">
        <v>126</v>
      </c>
      <c r="C62" s="57" t="s">
        <v>119</v>
      </c>
      <c r="D62" s="58">
        <v>139595</v>
      </c>
      <c r="E62" s="58" t="s">
        <v>101</v>
      </c>
      <c r="F62" s="1203">
        <f t="shared" si="7"/>
        <v>139595</v>
      </c>
      <c r="G62" s="1205">
        <v>5.5</v>
      </c>
    </row>
    <row r="63" spans="1:7" ht="24.6">
      <c r="A63" s="12">
        <f t="shared" si="8"/>
        <v>47</v>
      </c>
      <c r="B63" s="32" t="s">
        <v>127</v>
      </c>
      <c r="C63" s="57" t="s">
        <v>119</v>
      </c>
      <c r="D63" s="58">
        <v>145430</v>
      </c>
      <c r="E63" s="58" t="s">
        <v>101</v>
      </c>
      <c r="F63" s="1203">
        <f t="shared" si="7"/>
        <v>145430</v>
      </c>
      <c r="G63" s="1205">
        <v>5.5</v>
      </c>
    </row>
    <row r="64" spans="1:7" ht="24.6">
      <c r="A64" s="12">
        <f t="shared" si="8"/>
        <v>48</v>
      </c>
      <c r="B64" s="32" t="s">
        <v>128</v>
      </c>
      <c r="C64" s="57" t="s">
        <v>119</v>
      </c>
      <c r="D64" s="58">
        <v>147087</v>
      </c>
      <c r="E64" s="58" t="s">
        <v>101</v>
      </c>
      <c r="F64" s="1203">
        <f t="shared" si="7"/>
        <v>147087</v>
      </c>
      <c r="G64" s="1205">
        <v>5.5</v>
      </c>
    </row>
    <row r="65" spans="1:7">
      <c r="A65" s="12">
        <v>49</v>
      </c>
      <c r="B65" s="32" t="s">
        <v>129</v>
      </c>
      <c r="C65" s="57" t="s">
        <v>119</v>
      </c>
      <c r="D65" s="58">
        <v>145644</v>
      </c>
      <c r="E65" s="58" t="s">
        <v>101</v>
      </c>
      <c r="F65" s="1203">
        <f t="shared" si="7"/>
        <v>145644</v>
      </c>
      <c r="G65" s="1205">
        <v>5.5</v>
      </c>
    </row>
    <row r="66" spans="1:7">
      <c r="A66" s="12">
        <f t="shared" si="8"/>
        <v>50</v>
      </c>
      <c r="B66" s="32" t="s">
        <v>130</v>
      </c>
      <c r="C66" s="57" t="s">
        <v>119</v>
      </c>
      <c r="D66" s="58">
        <v>153369</v>
      </c>
      <c r="E66" s="58" t="s">
        <v>101</v>
      </c>
      <c r="F66" s="1203">
        <f t="shared" si="7"/>
        <v>153369</v>
      </c>
      <c r="G66" s="1205">
        <v>5.5</v>
      </c>
    </row>
    <row r="67" spans="1:7" ht="12" customHeight="1">
      <c r="A67" s="12">
        <f t="shared" si="8"/>
        <v>51</v>
      </c>
      <c r="B67" s="32" t="s">
        <v>131</v>
      </c>
      <c r="C67" s="57" t="s">
        <v>119</v>
      </c>
      <c r="D67" s="58">
        <v>130512</v>
      </c>
      <c r="E67" s="58" t="s">
        <v>101</v>
      </c>
      <c r="F67" s="1203">
        <f t="shared" si="7"/>
        <v>130512</v>
      </c>
      <c r="G67" s="1205">
        <v>5.5</v>
      </c>
    </row>
    <row r="68" spans="1:7" ht="13.5" customHeight="1">
      <c r="A68" s="12">
        <f t="shared" si="8"/>
        <v>52</v>
      </c>
      <c r="B68" s="32" t="s">
        <v>132</v>
      </c>
      <c r="C68" s="57" t="s">
        <v>119</v>
      </c>
      <c r="D68" s="58">
        <v>132800</v>
      </c>
      <c r="E68" s="58" t="s">
        <v>101</v>
      </c>
      <c r="F68" s="1203">
        <f t="shared" si="7"/>
        <v>132800</v>
      </c>
      <c r="G68" s="1205">
        <v>5.5</v>
      </c>
    </row>
    <row r="69" spans="1:7">
      <c r="A69" s="12">
        <f t="shared" si="8"/>
        <v>53</v>
      </c>
      <c r="B69" s="32" t="s">
        <v>133</v>
      </c>
      <c r="C69" s="57" t="s">
        <v>119</v>
      </c>
      <c r="D69" s="58">
        <v>9472</v>
      </c>
      <c r="E69" s="58" t="s">
        <v>101</v>
      </c>
      <c r="F69" s="1203">
        <f t="shared" si="7"/>
        <v>9472</v>
      </c>
      <c r="G69" s="1205">
        <v>5.5</v>
      </c>
    </row>
    <row r="70" spans="1:7" ht="13.5" customHeight="1">
      <c r="A70" s="12">
        <f t="shared" si="8"/>
        <v>54</v>
      </c>
      <c r="B70" s="32" t="s">
        <v>134</v>
      </c>
      <c r="C70" s="57" t="s">
        <v>119</v>
      </c>
      <c r="D70" s="58">
        <v>9884</v>
      </c>
      <c r="E70" s="58" t="s">
        <v>101</v>
      </c>
      <c r="F70" s="1203">
        <f t="shared" si="7"/>
        <v>9884</v>
      </c>
      <c r="G70" s="1205">
        <v>5.5</v>
      </c>
    </row>
    <row r="71" spans="1:7">
      <c r="A71" s="12">
        <f t="shared" si="8"/>
        <v>55</v>
      </c>
      <c r="B71" s="32" t="s">
        <v>135</v>
      </c>
      <c r="C71" s="57" t="s">
        <v>119</v>
      </c>
      <c r="D71" s="58">
        <v>10399</v>
      </c>
      <c r="E71" s="58" t="s">
        <v>101</v>
      </c>
      <c r="F71" s="1203">
        <f t="shared" si="7"/>
        <v>10399</v>
      </c>
      <c r="G71" s="1205">
        <v>5.5</v>
      </c>
    </row>
    <row r="72" spans="1:7">
      <c r="A72" s="12">
        <f t="shared" si="8"/>
        <v>56</v>
      </c>
      <c r="B72" s="32" t="s">
        <v>136</v>
      </c>
      <c r="C72" s="57" t="s">
        <v>119</v>
      </c>
      <c r="D72" s="58">
        <v>11944</v>
      </c>
      <c r="E72" s="58" t="s">
        <v>101</v>
      </c>
      <c r="F72" s="1203">
        <f t="shared" si="7"/>
        <v>11944</v>
      </c>
      <c r="G72" s="1205">
        <v>5.5</v>
      </c>
    </row>
    <row r="73" spans="1:7" ht="15.6">
      <c r="A73" s="1373" t="s">
        <v>2637</v>
      </c>
      <c r="B73" s="1374"/>
      <c r="C73" s="1374"/>
      <c r="D73" s="1374"/>
      <c r="E73" s="1374"/>
      <c r="F73" s="1374"/>
      <c r="G73" s="1375"/>
    </row>
    <row r="74" spans="1:7" ht="21">
      <c r="A74" s="1366" t="s">
        <v>137</v>
      </c>
      <c r="B74" s="1367"/>
      <c r="C74" s="1367"/>
      <c r="D74" s="1367"/>
      <c r="E74" s="1367"/>
      <c r="F74" s="1189"/>
      <c r="G74" s="17" t="s">
        <v>2633</v>
      </c>
    </row>
    <row r="75" spans="1:7" ht="48.6">
      <c r="A75" s="36" t="s">
        <v>54</v>
      </c>
      <c r="B75" s="33" t="s">
        <v>31</v>
      </c>
      <c r="C75" s="35" t="s">
        <v>53</v>
      </c>
      <c r="D75" s="34" t="s">
        <v>52</v>
      </c>
      <c r="E75" s="35" t="s">
        <v>55</v>
      </c>
      <c r="F75" s="1195" t="s">
        <v>2635</v>
      </c>
      <c r="G75" s="37" t="s">
        <v>50</v>
      </c>
    </row>
    <row r="76" spans="1:7">
      <c r="A76" s="38">
        <v>57</v>
      </c>
      <c r="B76" s="31" t="s">
        <v>138</v>
      </c>
      <c r="C76" s="60" t="s">
        <v>139</v>
      </c>
      <c r="D76" s="58">
        <v>149057</v>
      </c>
      <c r="E76" s="58" t="s">
        <v>101</v>
      </c>
      <c r="F76" s="1203">
        <f>D76</f>
        <v>149057</v>
      </c>
      <c r="G76" s="1205">
        <v>5.5</v>
      </c>
    </row>
    <row r="77" spans="1:7">
      <c r="A77" s="38">
        <f>A76+1</f>
        <v>58</v>
      </c>
      <c r="B77" s="31" t="s">
        <v>140</v>
      </c>
      <c r="C77" s="60" t="s">
        <v>139</v>
      </c>
      <c r="D77" s="58">
        <v>159731</v>
      </c>
      <c r="E77" s="58" t="s">
        <v>101</v>
      </c>
      <c r="F77" s="1203">
        <f t="shared" ref="F77:F86" si="9">D77</f>
        <v>159731</v>
      </c>
      <c r="G77" s="1205">
        <v>5.5</v>
      </c>
    </row>
    <row r="78" spans="1:7">
      <c r="A78" s="38">
        <f t="shared" ref="A78:A86" si="10">A77+1</f>
        <v>59</v>
      </c>
      <c r="B78" s="31" t="s">
        <v>141</v>
      </c>
      <c r="C78" s="60" t="s">
        <v>139</v>
      </c>
      <c r="D78" s="58">
        <v>159731</v>
      </c>
      <c r="E78" s="58" t="s">
        <v>101</v>
      </c>
      <c r="F78" s="1203">
        <f t="shared" si="9"/>
        <v>159731</v>
      </c>
      <c r="G78" s="1205">
        <v>5.5</v>
      </c>
    </row>
    <row r="79" spans="1:7">
      <c r="A79" s="38">
        <f t="shared" si="10"/>
        <v>60</v>
      </c>
      <c r="B79" s="31" t="s">
        <v>142</v>
      </c>
      <c r="C79" s="60" t="s">
        <v>139</v>
      </c>
      <c r="D79" s="58">
        <v>181184</v>
      </c>
      <c r="E79" s="58" t="s">
        <v>101</v>
      </c>
      <c r="F79" s="1203">
        <f t="shared" si="9"/>
        <v>181184</v>
      </c>
      <c r="G79" s="1205">
        <v>5.5</v>
      </c>
    </row>
    <row r="80" spans="1:7">
      <c r="A80" s="38">
        <f t="shared" si="10"/>
        <v>61</v>
      </c>
      <c r="B80" s="31" t="s">
        <v>143</v>
      </c>
      <c r="C80" s="60" t="s">
        <v>139</v>
      </c>
      <c r="D80" s="58">
        <v>181184</v>
      </c>
      <c r="E80" s="58" t="s">
        <v>101</v>
      </c>
      <c r="F80" s="1203">
        <f t="shared" si="9"/>
        <v>181184</v>
      </c>
      <c r="G80" s="1205">
        <v>5.5</v>
      </c>
    </row>
    <row r="81" spans="1:7">
      <c r="A81" s="38">
        <f t="shared" si="10"/>
        <v>62</v>
      </c>
      <c r="B81" s="31" t="s">
        <v>144</v>
      </c>
      <c r="C81" s="60" t="s">
        <v>139</v>
      </c>
      <c r="D81" s="58">
        <v>189925</v>
      </c>
      <c r="E81" s="58" t="s">
        <v>101</v>
      </c>
      <c r="F81" s="1203">
        <f t="shared" si="9"/>
        <v>189925</v>
      </c>
      <c r="G81" s="1205">
        <v>5.5</v>
      </c>
    </row>
    <row r="82" spans="1:7">
      <c r="A82" s="38">
        <f t="shared" si="10"/>
        <v>63</v>
      </c>
      <c r="B82" s="31" t="s">
        <v>145</v>
      </c>
      <c r="C82" s="60" t="s">
        <v>139</v>
      </c>
      <c r="D82" s="58">
        <v>189925</v>
      </c>
      <c r="E82" s="58" t="s">
        <v>101</v>
      </c>
      <c r="F82" s="1203">
        <f t="shared" si="9"/>
        <v>189925</v>
      </c>
      <c r="G82" s="1205">
        <v>5.5</v>
      </c>
    </row>
    <row r="83" spans="1:7">
      <c r="A83" s="38">
        <f t="shared" si="10"/>
        <v>64</v>
      </c>
      <c r="B83" s="31" t="s">
        <v>146</v>
      </c>
      <c r="C83" s="60" t="s">
        <v>139</v>
      </c>
      <c r="D83" s="58">
        <v>203599</v>
      </c>
      <c r="E83" s="58" t="s">
        <v>101</v>
      </c>
      <c r="F83" s="1203">
        <f t="shared" si="9"/>
        <v>203599</v>
      </c>
      <c r="G83" s="1205">
        <v>5.5</v>
      </c>
    </row>
    <row r="84" spans="1:7">
      <c r="A84" s="38">
        <f t="shared" si="10"/>
        <v>65</v>
      </c>
      <c r="B84" s="31" t="s">
        <v>147</v>
      </c>
      <c r="C84" s="60" t="s">
        <v>139</v>
      </c>
      <c r="D84" s="58">
        <v>203599</v>
      </c>
      <c r="E84" s="58" t="s">
        <v>101</v>
      </c>
      <c r="F84" s="1203">
        <f t="shared" si="9"/>
        <v>203599</v>
      </c>
      <c r="G84" s="1205">
        <v>5.5</v>
      </c>
    </row>
    <row r="85" spans="1:7">
      <c r="A85" s="38">
        <f t="shared" si="10"/>
        <v>66</v>
      </c>
      <c r="B85" s="31" t="s">
        <v>148</v>
      </c>
      <c r="C85" s="60" t="s">
        <v>139</v>
      </c>
      <c r="D85" s="58">
        <v>495453</v>
      </c>
      <c r="E85" s="58" t="s">
        <v>101</v>
      </c>
      <c r="F85" s="1203">
        <f t="shared" si="9"/>
        <v>495453</v>
      </c>
      <c r="G85" s="1205">
        <v>5.5</v>
      </c>
    </row>
    <row r="86" spans="1:7">
      <c r="A86" s="38">
        <f t="shared" si="10"/>
        <v>67</v>
      </c>
      <c r="B86" s="31" t="s">
        <v>149</v>
      </c>
      <c r="C86" s="60" t="s">
        <v>139</v>
      </c>
      <c r="D86" s="58">
        <v>600660</v>
      </c>
      <c r="E86" s="58" t="s">
        <v>101</v>
      </c>
      <c r="F86" s="1203">
        <f t="shared" si="9"/>
        <v>600660</v>
      </c>
      <c r="G86" s="1205">
        <v>5.5</v>
      </c>
    </row>
    <row r="87" spans="1:7" ht="15.6">
      <c r="A87" s="1373" t="s">
        <v>2637</v>
      </c>
      <c r="B87" s="1374"/>
      <c r="C87" s="1374"/>
      <c r="D87" s="1374"/>
      <c r="E87" s="1374"/>
      <c r="F87" s="1374"/>
      <c r="G87" s="1375"/>
    </row>
    <row r="88" spans="1:7" ht="21">
      <c r="A88" s="1366" t="s">
        <v>2647</v>
      </c>
      <c r="B88" s="1367"/>
      <c r="C88" s="1367"/>
      <c r="D88" s="1367"/>
      <c r="E88" s="1367"/>
      <c r="F88" s="1189"/>
      <c r="G88" s="17" t="s">
        <v>2633</v>
      </c>
    </row>
    <row r="89" spans="1:7" ht="48.6">
      <c r="A89" s="36" t="s">
        <v>54</v>
      </c>
      <c r="B89" s="33" t="s">
        <v>31</v>
      </c>
      <c r="C89" s="35" t="s">
        <v>53</v>
      </c>
      <c r="D89" s="34" t="s">
        <v>52</v>
      </c>
      <c r="E89" s="35" t="s">
        <v>55</v>
      </c>
      <c r="F89" s="1195" t="s">
        <v>2635</v>
      </c>
      <c r="G89" s="37" t="s">
        <v>50</v>
      </c>
    </row>
    <row r="90" spans="1:7">
      <c r="A90" s="39">
        <v>68</v>
      </c>
      <c r="B90" s="1198" t="s">
        <v>2639</v>
      </c>
      <c r="C90" s="57" t="s">
        <v>150</v>
      </c>
      <c r="D90" s="58">
        <v>177230</v>
      </c>
      <c r="E90" s="58">
        <v>1800</v>
      </c>
      <c r="F90" s="1203">
        <f t="shared" ref="F90:F102" si="11">D90+E90</f>
        <v>179030</v>
      </c>
      <c r="G90" s="1205">
        <v>5.5</v>
      </c>
    </row>
    <row r="91" spans="1:7">
      <c r="A91" s="39">
        <v>69</v>
      </c>
      <c r="B91" s="1198" t="s">
        <v>2640</v>
      </c>
      <c r="C91" s="57" t="s">
        <v>150</v>
      </c>
      <c r="D91" s="58">
        <v>185640</v>
      </c>
      <c r="E91" s="58">
        <v>1800</v>
      </c>
      <c r="F91" s="1203">
        <f t="shared" si="11"/>
        <v>187440</v>
      </c>
      <c r="G91" s="1205">
        <v>5.5</v>
      </c>
    </row>
    <row r="92" spans="1:7">
      <c r="A92" s="39">
        <v>70</v>
      </c>
      <c r="B92" s="32" t="s">
        <v>2641</v>
      </c>
      <c r="C92" s="57" t="s">
        <v>150</v>
      </c>
      <c r="D92" s="58">
        <v>161867</v>
      </c>
      <c r="E92" s="58">
        <v>1800</v>
      </c>
      <c r="F92" s="1203">
        <f t="shared" si="11"/>
        <v>163667</v>
      </c>
      <c r="G92" s="1205">
        <v>5.5</v>
      </c>
    </row>
    <row r="93" spans="1:7">
      <c r="A93" s="39">
        <v>71</v>
      </c>
      <c r="B93" s="32" t="s">
        <v>2642</v>
      </c>
      <c r="C93" s="57" t="s">
        <v>150</v>
      </c>
      <c r="D93" s="58">
        <v>162484</v>
      </c>
      <c r="E93" s="58">
        <v>1800</v>
      </c>
      <c r="F93" s="1203">
        <f t="shared" si="11"/>
        <v>164284</v>
      </c>
      <c r="G93" s="1205">
        <v>5.5</v>
      </c>
    </row>
    <row r="94" spans="1:7">
      <c r="A94" s="39">
        <v>72</v>
      </c>
      <c r="B94" s="32" t="s">
        <v>2643</v>
      </c>
      <c r="C94" s="57" t="s">
        <v>150</v>
      </c>
      <c r="D94" s="58">
        <v>106137</v>
      </c>
      <c r="E94" s="58">
        <v>1800</v>
      </c>
      <c r="F94" s="1203">
        <f t="shared" si="11"/>
        <v>107937</v>
      </c>
      <c r="G94" s="1205">
        <v>5.5</v>
      </c>
    </row>
    <row r="95" spans="1:7">
      <c r="A95" s="39">
        <v>73</v>
      </c>
      <c r="B95" s="32" t="s">
        <v>2645</v>
      </c>
      <c r="C95" s="57" t="s">
        <v>150</v>
      </c>
      <c r="D95" s="58">
        <v>110350</v>
      </c>
      <c r="E95" s="58">
        <v>1800</v>
      </c>
      <c r="F95" s="1203">
        <f t="shared" si="11"/>
        <v>112150</v>
      </c>
      <c r="G95" s="1205">
        <v>5.5</v>
      </c>
    </row>
    <row r="96" spans="1:7">
      <c r="A96" s="39">
        <v>74</v>
      </c>
      <c r="B96" s="32" t="s">
        <v>2644</v>
      </c>
      <c r="C96" s="57" t="s">
        <v>150</v>
      </c>
      <c r="D96" s="58">
        <v>111143</v>
      </c>
      <c r="E96" s="58">
        <v>1800</v>
      </c>
      <c r="F96" s="1203">
        <f t="shared" si="11"/>
        <v>112943</v>
      </c>
      <c r="G96" s="1205">
        <v>5.5</v>
      </c>
    </row>
    <row r="97" spans="1:7">
      <c r="A97" s="39">
        <v>75</v>
      </c>
      <c r="B97" s="32" t="s">
        <v>2648</v>
      </c>
      <c r="C97" s="57" t="s">
        <v>150</v>
      </c>
      <c r="D97" s="58">
        <v>114843</v>
      </c>
      <c r="E97" s="58">
        <v>1800</v>
      </c>
      <c r="F97" s="1203">
        <f t="shared" si="11"/>
        <v>116643</v>
      </c>
      <c r="G97" s="1205">
        <v>5.5</v>
      </c>
    </row>
    <row r="98" spans="1:7">
      <c r="A98" s="39">
        <v>76</v>
      </c>
      <c r="B98" s="32" t="s">
        <v>2646</v>
      </c>
      <c r="C98" s="57" t="s">
        <v>150</v>
      </c>
      <c r="D98" s="58">
        <v>118942</v>
      </c>
      <c r="E98" s="58">
        <v>1800</v>
      </c>
      <c r="F98" s="1203">
        <f t="shared" si="11"/>
        <v>120742</v>
      </c>
      <c r="G98" s="1205">
        <v>5.5</v>
      </c>
    </row>
    <row r="99" spans="1:7">
      <c r="A99" s="39">
        <v>77</v>
      </c>
      <c r="B99" s="32" t="s">
        <v>2649</v>
      </c>
      <c r="C99" s="57" t="s">
        <v>150</v>
      </c>
      <c r="D99" s="58">
        <v>119894</v>
      </c>
      <c r="E99" s="58">
        <v>1800</v>
      </c>
      <c r="F99" s="1203">
        <f t="shared" si="11"/>
        <v>121694</v>
      </c>
      <c r="G99" s="1205">
        <v>5.5</v>
      </c>
    </row>
    <row r="100" spans="1:7">
      <c r="A100" s="1212">
        <v>78</v>
      </c>
      <c r="B100" s="1213" t="s">
        <v>2650</v>
      </c>
      <c r="C100" s="1214" t="s">
        <v>150</v>
      </c>
      <c r="D100" s="1215">
        <v>120669</v>
      </c>
      <c r="E100" s="1215">
        <v>1800</v>
      </c>
      <c r="F100" s="1216">
        <f t="shared" si="11"/>
        <v>122469</v>
      </c>
      <c r="G100" s="1217">
        <v>5.5</v>
      </c>
    </row>
    <row r="101" spans="1:7" ht="24.6">
      <c r="A101" s="1212">
        <v>79</v>
      </c>
      <c r="B101" s="1213" t="s">
        <v>2651</v>
      </c>
      <c r="C101" s="1214" t="s">
        <v>150</v>
      </c>
      <c r="D101" s="1215">
        <v>179149</v>
      </c>
      <c r="E101" s="1215">
        <v>1800</v>
      </c>
      <c r="F101" s="1216">
        <f t="shared" si="11"/>
        <v>180949</v>
      </c>
      <c r="G101" s="1217">
        <v>5.5</v>
      </c>
    </row>
    <row r="102" spans="1:7" ht="24.6">
      <c r="A102" s="1212">
        <v>80</v>
      </c>
      <c r="B102" s="1213" t="s">
        <v>2652</v>
      </c>
      <c r="C102" s="1214" t="s">
        <v>150</v>
      </c>
      <c r="D102" s="1215">
        <v>178917</v>
      </c>
      <c r="E102" s="1215">
        <v>1800</v>
      </c>
      <c r="F102" s="1216">
        <f t="shared" si="11"/>
        <v>180717</v>
      </c>
      <c r="G102" s="1217">
        <v>5.5</v>
      </c>
    </row>
    <row r="103" spans="1:7" ht="16.2" thickBot="1">
      <c r="A103" s="1368" t="s">
        <v>2636</v>
      </c>
      <c r="B103" s="1369"/>
      <c r="C103" s="1369"/>
      <c r="D103" s="1369"/>
      <c r="E103" s="1369"/>
      <c r="F103" s="1369"/>
      <c r="G103" s="1370"/>
    </row>
    <row r="105" spans="1:7" ht="21">
      <c r="A105" s="1366" t="s">
        <v>2709</v>
      </c>
      <c r="B105" s="1367"/>
      <c r="C105" s="1367"/>
      <c r="D105" s="1367"/>
      <c r="E105" s="1367"/>
      <c r="F105" s="1189"/>
      <c r="G105" s="17" t="s">
        <v>2633</v>
      </c>
    </row>
    <row r="106" spans="1:7" ht="48.6">
      <c r="A106" s="36" t="s">
        <v>54</v>
      </c>
      <c r="B106" s="33" t="s">
        <v>31</v>
      </c>
      <c r="C106" s="35" t="s">
        <v>53</v>
      </c>
      <c r="D106" s="34" t="s">
        <v>52</v>
      </c>
      <c r="E106" s="35" t="s">
        <v>55</v>
      </c>
      <c r="F106" s="1195" t="s">
        <v>2635</v>
      </c>
      <c r="G106" s="37" t="s">
        <v>50</v>
      </c>
    </row>
    <row r="107" spans="1:7">
      <c r="A107" s="39">
        <v>81</v>
      </c>
      <c r="B107" s="1198" t="s">
        <v>2713</v>
      </c>
      <c r="C107" s="57" t="s">
        <v>2710</v>
      </c>
      <c r="D107" s="58">
        <v>356880</v>
      </c>
      <c r="E107" s="58">
        <v>1500</v>
      </c>
      <c r="F107" s="1203">
        <v>358380</v>
      </c>
      <c r="G107" s="1205">
        <v>5.5</v>
      </c>
    </row>
    <row r="108" spans="1:7">
      <c r="A108" s="39">
        <v>82</v>
      </c>
      <c r="B108" s="1198" t="s">
        <v>2712</v>
      </c>
      <c r="C108" s="57" t="s">
        <v>2710</v>
      </c>
      <c r="D108" s="58">
        <v>245184</v>
      </c>
      <c r="E108" s="58">
        <v>1500</v>
      </c>
      <c r="F108" s="1203">
        <v>246684</v>
      </c>
      <c r="G108" s="1205">
        <v>5.5</v>
      </c>
    </row>
    <row r="109" spans="1:7">
      <c r="A109" s="39">
        <v>83</v>
      </c>
      <c r="B109" s="32" t="s">
        <v>2714</v>
      </c>
      <c r="C109" s="57" t="s">
        <v>2710</v>
      </c>
      <c r="D109" s="58">
        <v>288815</v>
      </c>
      <c r="E109" s="58">
        <v>1500</v>
      </c>
      <c r="F109" s="1203">
        <v>290315</v>
      </c>
      <c r="G109" s="1205">
        <v>5.5</v>
      </c>
    </row>
    <row r="110" spans="1:7">
      <c r="A110" s="39">
        <v>84</v>
      </c>
      <c r="B110" s="32" t="s">
        <v>2715</v>
      </c>
      <c r="C110" s="57" t="s">
        <v>2710</v>
      </c>
      <c r="D110" s="58">
        <v>197202</v>
      </c>
      <c r="E110" s="58">
        <v>1500</v>
      </c>
      <c r="F110" s="1203">
        <v>198702</v>
      </c>
      <c r="G110" s="1205">
        <v>5.5</v>
      </c>
    </row>
    <row r="111" spans="1:7">
      <c r="A111" s="39">
        <v>85</v>
      </c>
      <c r="B111" s="32" t="s">
        <v>2716</v>
      </c>
      <c r="C111" s="57" t="s">
        <v>2710</v>
      </c>
      <c r="D111" s="58">
        <v>86972</v>
      </c>
      <c r="E111" s="58">
        <v>1500</v>
      </c>
      <c r="F111" s="1203">
        <v>88472</v>
      </c>
      <c r="G111" s="1205">
        <v>5.5</v>
      </c>
    </row>
    <row r="112" spans="1:7">
      <c r="A112" s="39">
        <v>86</v>
      </c>
      <c r="B112" s="32" t="s">
        <v>2717</v>
      </c>
      <c r="C112" s="57" t="s">
        <v>2718</v>
      </c>
      <c r="D112" s="58">
        <v>365567</v>
      </c>
      <c r="E112" s="58">
        <v>1500</v>
      </c>
      <c r="F112" s="1203">
        <v>367073</v>
      </c>
      <c r="G112" s="1205">
        <v>5.5</v>
      </c>
    </row>
    <row r="113" spans="1:7">
      <c r="A113" s="39">
        <v>87</v>
      </c>
      <c r="B113" s="32" t="s">
        <v>2719</v>
      </c>
      <c r="C113" s="57" t="s">
        <v>2718</v>
      </c>
      <c r="D113" s="58">
        <v>100628</v>
      </c>
      <c r="E113" s="58">
        <v>1500</v>
      </c>
      <c r="F113" s="1203">
        <v>102128</v>
      </c>
      <c r="G113" s="1205">
        <v>5.5</v>
      </c>
    </row>
    <row r="114" spans="1:7">
      <c r="A114" s="39"/>
      <c r="B114" s="32"/>
      <c r="C114" s="57"/>
      <c r="D114" s="58"/>
      <c r="E114" s="58"/>
      <c r="F114" s="1203"/>
      <c r="G114" s="1205"/>
    </row>
    <row r="115" spans="1:7">
      <c r="A115" s="39"/>
      <c r="B115" s="32"/>
      <c r="C115" s="57"/>
      <c r="D115" s="58"/>
      <c r="E115" s="58"/>
      <c r="F115" s="1203"/>
      <c r="G115" s="1205"/>
    </row>
    <row r="116" spans="1:7">
      <c r="A116" s="39"/>
      <c r="B116" s="32"/>
      <c r="C116" s="57"/>
      <c r="D116" s="58"/>
      <c r="E116" s="58"/>
      <c r="F116" s="1203"/>
      <c r="G116" s="1205"/>
    </row>
    <row r="117" spans="1:7">
      <c r="A117" s="1212"/>
      <c r="B117" s="1213"/>
      <c r="C117" s="1214"/>
      <c r="D117" s="1215"/>
      <c r="E117" s="1215"/>
      <c r="F117" s="1216"/>
      <c r="G117" s="1217"/>
    </row>
    <row r="118" spans="1:7">
      <c r="A118" s="1212"/>
      <c r="B118" s="1213"/>
      <c r="C118" s="1214"/>
      <c r="D118" s="1215"/>
      <c r="E118" s="1215"/>
      <c r="F118" s="1216"/>
      <c r="G118" s="1217"/>
    </row>
    <row r="119" spans="1:7">
      <c r="A119" s="1212"/>
      <c r="B119" s="1213"/>
      <c r="C119" s="1214"/>
      <c r="D119" s="1215"/>
      <c r="E119" s="1215"/>
      <c r="F119" s="1216"/>
      <c r="G119" s="1217"/>
    </row>
    <row r="120" spans="1:7" ht="16.2" thickBot="1">
      <c r="A120" s="1368" t="s">
        <v>2636</v>
      </c>
      <c r="B120" s="1369"/>
      <c r="C120" s="1369"/>
      <c r="D120" s="1369"/>
      <c r="E120" s="1369"/>
      <c r="F120" s="1369"/>
      <c r="G120" s="1370"/>
    </row>
  </sheetData>
  <mergeCells count="18">
    <mergeCell ref="A88:E88"/>
    <mergeCell ref="A74:E74"/>
    <mergeCell ref="A49:E49"/>
    <mergeCell ref="A53:E53"/>
    <mergeCell ref="A105:E105"/>
    <mergeCell ref="A120:G120"/>
    <mergeCell ref="A1:E1"/>
    <mergeCell ref="A17:E17"/>
    <mergeCell ref="A29:D29"/>
    <mergeCell ref="A35:E35"/>
    <mergeCell ref="A16:G16"/>
    <mergeCell ref="A2:E2"/>
    <mergeCell ref="A103:G103"/>
    <mergeCell ref="A28:G28"/>
    <mergeCell ref="A48:G48"/>
    <mergeCell ref="A52:G52"/>
    <mergeCell ref="A73:G73"/>
    <mergeCell ref="A87:G87"/>
  </mergeCells>
  <printOptions horizontalCentered="1"/>
  <pageMargins left="0.25" right="0.25" top="0.25" bottom="0.25" header="0.3" footer="0.3"/>
  <pageSetup fitToHeight="0" orientation="portrait" horizontalDpi="360" verticalDpi="360" r:id="rId1"/>
  <rowBreaks count="1" manualBreakCount="1">
    <brk id="3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6D9BD-A0A8-4EEB-BA8D-E7C81D3B3403}">
  <sheetPr codeName="Sheet15">
    <pageSetUpPr fitToPage="1"/>
  </sheetPr>
  <dimension ref="A1:C148"/>
  <sheetViews>
    <sheetView showGridLines="0" showRuler="0" topLeftCell="A129" zoomScale="138" zoomScaleNormal="100" workbookViewId="0">
      <selection activeCell="E13" sqref="E13"/>
    </sheetView>
  </sheetViews>
  <sheetFormatPr defaultColWidth="8.88671875" defaultRowHeight="12.6" customHeight="1"/>
  <cols>
    <col min="1" max="1" width="14.6640625" style="899" customWidth="1"/>
    <col min="2" max="2" width="59.44140625" style="129" customWidth="1"/>
    <col min="3" max="3" width="21" style="129" customWidth="1"/>
    <col min="4" max="16384" width="8.88671875" style="129"/>
  </cols>
  <sheetData>
    <row r="1" spans="1:3" ht="12.6" customHeight="1">
      <c r="A1" s="1426" t="s">
        <v>1466</v>
      </c>
      <c r="B1" s="1426"/>
      <c r="C1" s="1426"/>
    </row>
    <row r="2" spans="1:3" ht="12.6" customHeight="1">
      <c r="B2" s="905" t="s">
        <v>1467</v>
      </c>
      <c r="C2" s="1221" t="s">
        <v>2666</v>
      </c>
    </row>
    <row r="3" spans="1:3" ht="12.6" customHeight="1">
      <c r="A3" s="898"/>
      <c r="B3" s="906" t="s">
        <v>1582</v>
      </c>
      <c r="C3" s="907" t="s">
        <v>1480</v>
      </c>
    </row>
    <row r="4" spans="1:3" ht="12.6" customHeight="1">
      <c r="A4" s="898"/>
      <c r="B4" s="906" t="s">
        <v>1583</v>
      </c>
      <c r="C4" s="908">
        <v>169129</v>
      </c>
    </row>
    <row r="6" spans="1:3" ht="12.6" customHeight="1">
      <c r="A6" s="909" t="s">
        <v>1584</v>
      </c>
      <c r="B6" s="910" t="s">
        <v>712</v>
      </c>
      <c r="C6" s="911" t="s">
        <v>1585</v>
      </c>
    </row>
    <row r="7" spans="1:3" ht="12.6" customHeight="1">
      <c r="C7" s="912"/>
    </row>
    <row r="8" spans="1:3" ht="12.6" customHeight="1">
      <c r="A8" s="913">
        <v>4.0999999999999996</v>
      </c>
      <c r="B8" s="914" t="s">
        <v>1586</v>
      </c>
      <c r="C8" s="915"/>
    </row>
    <row r="9" spans="1:3" ht="12.6" customHeight="1">
      <c r="A9" s="897" t="s">
        <v>688</v>
      </c>
      <c r="B9" s="916" t="s">
        <v>1587</v>
      </c>
      <c r="C9" s="917"/>
    </row>
    <row r="10" spans="1:3" ht="12.6" customHeight="1">
      <c r="A10" s="897" t="s">
        <v>1588</v>
      </c>
      <c r="B10" s="918" t="s">
        <v>1589</v>
      </c>
      <c r="C10" s="919">
        <v>6303</v>
      </c>
    </row>
    <row r="11" spans="1:3" ht="12.6" customHeight="1">
      <c r="A11" s="897" t="s">
        <v>1590</v>
      </c>
      <c r="B11" s="920" t="s">
        <v>1591</v>
      </c>
      <c r="C11" s="919">
        <v>3955</v>
      </c>
    </row>
    <row r="12" spans="1:3" ht="12.6" customHeight="1">
      <c r="A12" s="897" t="s">
        <v>1592</v>
      </c>
      <c r="B12" s="920" t="s">
        <v>1593</v>
      </c>
      <c r="C12" s="921">
        <v>8997</v>
      </c>
    </row>
    <row r="13" spans="1:3" ht="12.6" customHeight="1">
      <c r="A13" s="897" t="s">
        <v>1594</v>
      </c>
      <c r="B13" s="918" t="s">
        <v>1595</v>
      </c>
      <c r="C13" s="919">
        <v>0</v>
      </c>
    </row>
    <row r="14" spans="1:3" ht="12.6" customHeight="1">
      <c r="A14" s="897" t="s">
        <v>1596</v>
      </c>
      <c r="B14" s="920" t="s">
        <v>1597</v>
      </c>
      <c r="C14" s="919">
        <v>0</v>
      </c>
    </row>
    <row r="15" spans="1:3" ht="12.6" customHeight="1">
      <c r="A15" s="897" t="s">
        <v>1598</v>
      </c>
      <c r="B15" s="920" t="s">
        <v>1599</v>
      </c>
      <c r="C15" s="921">
        <v>414</v>
      </c>
    </row>
    <row r="16" spans="1:3" ht="12.6" customHeight="1">
      <c r="A16" s="897" t="s">
        <v>1600</v>
      </c>
      <c r="B16" s="920" t="s">
        <v>1601</v>
      </c>
      <c r="C16" s="919">
        <v>380</v>
      </c>
    </row>
    <row r="17" spans="1:3" ht="12.6" customHeight="1">
      <c r="A17" s="897" t="s">
        <v>1602</v>
      </c>
      <c r="B17" s="920" t="s">
        <v>1603</v>
      </c>
      <c r="C17" s="921">
        <v>0</v>
      </c>
    </row>
    <row r="18" spans="1:3" ht="12.6" customHeight="1">
      <c r="A18" s="897" t="s">
        <v>1604</v>
      </c>
      <c r="B18" s="918" t="s">
        <v>1605</v>
      </c>
      <c r="C18" s="919">
        <v>2682</v>
      </c>
    </row>
    <row r="19" spans="1:3" ht="12.6" customHeight="1">
      <c r="A19" s="897" t="s">
        <v>1606</v>
      </c>
      <c r="B19" s="920" t="s">
        <v>1607</v>
      </c>
      <c r="C19" s="919">
        <v>0</v>
      </c>
    </row>
    <row r="20" spans="1:3" ht="12.6" customHeight="1">
      <c r="A20" s="897" t="s">
        <v>1608</v>
      </c>
      <c r="B20" s="920" t="s">
        <v>1609</v>
      </c>
      <c r="C20" s="921">
        <v>0</v>
      </c>
    </row>
    <row r="21" spans="1:3" ht="12.6" customHeight="1">
      <c r="A21" s="897" t="s">
        <v>1610</v>
      </c>
      <c r="B21" s="920" t="s">
        <v>1611</v>
      </c>
      <c r="C21" s="919">
        <v>8019</v>
      </c>
    </row>
    <row r="22" spans="1:3" ht="12.6" customHeight="1">
      <c r="A22" s="897" t="s">
        <v>1612</v>
      </c>
      <c r="B22" s="920" t="s">
        <v>1613</v>
      </c>
      <c r="C22" s="921">
        <v>269</v>
      </c>
    </row>
    <row r="23" spans="1:3" ht="12.6" customHeight="1">
      <c r="A23" s="897" t="s">
        <v>1614</v>
      </c>
      <c r="B23" s="918" t="s">
        <v>1615</v>
      </c>
      <c r="C23" s="919">
        <v>0</v>
      </c>
    </row>
    <row r="24" spans="1:3" ht="12.6" customHeight="1">
      <c r="A24" s="897" t="s">
        <v>1616</v>
      </c>
      <c r="B24" s="920" t="s">
        <v>1617</v>
      </c>
      <c r="C24" s="919">
        <v>1956</v>
      </c>
    </row>
    <row r="25" spans="1:3" ht="12.6" customHeight="1">
      <c r="A25" s="897" t="s">
        <v>1618</v>
      </c>
      <c r="B25" s="920" t="s">
        <v>1619</v>
      </c>
      <c r="C25" s="921">
        <v>0</v>
      </c>
    </row>
    <row r="26" spans="1:3" ht="12.6" customHeight="1">
      <c r="A26" s="897" t="s">
        <v>1620</v>
      </c>
      <c r="B26" s="920" t="s">
        <v>1621</v>
      </c>
      <c r="C26" s="919">
        <v>452</v>
      </c>
    </row>
    <row r="27" spans="1:3" ht="12.6" customHeight="1">
      <c r="A27" s="897" t="s">
        <v>1622</v>
      </c>
      <c r="B27" s="920" t="s">
        <v>1623</v>
      </c>
      <c r="C27" s="921">
        <v>671</v>
      </c>
    </row>
    <row r="28" spans="1:3" ht="12.6" customHeight="1">
      <c r="A28" s="897" t="s">
        <v>1624</v>
      </c>
      <c r="B28" s="918" t="s">
        <v>1625</v>
      </c>
      <c r="C28" s="919">
        <v>330</v>
      </c>
    </row>
    <row r="29" spans="1:3" ht="12.6" customHeight="1">
      <c r="A29" s="897" t="s">
        <v>1626</v>
      </c>
      <c r="B29" s="920" t="s">
        <v>1627</v>
      </c>
      <c r="C29" s="919">
        <v>157</v>
      </c>
    </row>
    <row r="30" spans="1:3" ht="12.6" customHeight="1">
      <c r="A30" s="897" t="s">
        <v>1628</v>
      </c>
      <c r="B30" s="920" t="s">
        <v>1629</v>
      </c>
      <c r="C30" s="921">
        <v>257</v>
      </c>
    </row>
    <row r="31" spans="1:3" ht="12.6" customHeight="1">
      <c r="A31" s="897" t="s">
        <v>1630</v>
      </c>
      <c r="B31" s="920" t="s">
        <v>1631</v>
      </c>
      <c r="C31" s="919">
        <v>157</v>
      </c>
    </row>
    <row r="32" spans="1:3" ht="12.6" customHeight="1">
      <c r="A32" s="897" t="s">
        <v>1632</v>
      </c>
      <c r="B32" s="920" t="s">
        <v>1633</v>
      </c>
      <c r="C32" s="921">
        <v>420</v>
      </c>
    </row>
    <row r="33" spans="1:3" ht="12.6" customHeight="1">
      <c r="A33" s="897" t="s">
        <v>1634</v>
      </c>
      <c r="B33" s="918" t="s">
        <v>1635</v>
      </c>
      <c r="C33" s="919">
        <v>246</v>
      </c>
    </row>
    <row r="34" spans="1:3" ht="12.6" customHeight="1">
      <c r="A34" s="897" t="s">
        <v>1636</v>
      </c>
      <c r="B34" s="920" t="s">
        <v>1637</v>
      </c>
      <c r="C34" s="919">
        <v>951</v>
      </c>
    </row>
    <row r="35" spans="1:3" ht="12.6" customHeight="1">
      <c r="A35" s="897" t="s">
        <v>1638</v>
      </c>
      <c r="B35" s="920" t="s">
        <v>1639</v>
      </c>
      <c r="C35" s="921">
        <v>324</v>
      </c>
    </row>
    <row r="36" spans="1:3" ht="12.6" customHeight="1">
      <c r="A36" s="897" t="s">
        <v>1640</v>
      </c>
      <c r="B36" s="920" t="s">
        <v>1641</v>
      </c>
      <c r="C36" s="919">
        <v>3733</v>
      </c>
    </row>
    <row r="37" spans="1:3" ht="12.6" customHeight="1">
      <c r="A37" s="897" t="s">
        <v>1642</v>
      </c>
      <c r="B37" s="920" t="s">
        <v>1643</v>
      </c>
      <c r="C37" s="921">
        <v>5476</v>
      </c>
    </row>
    <row r="38" spans="1:3" ht="12.6" customHeight="1">
      <c r="A38" s="897" t="s">
        <v>1644</v>
      </c>
      <c r="B38" s="918" t="s">
        <v>1645</v>
      </c>
      <c r="C38" s="919">
        <v>0</v>
      </c>
    </row>
    <row r="39" spans="1:3" ht="12.6" customHeight="1">
      <c r="A39" s="897"/>
    </row>
    <row r="40" spans="1:3" ht="12.6" customHeight="1">
      <c r="A40" s="913">
        <v>4.2</v>
      </c>
      <c r="B40" s="914" t="s">
        <v>1646</v>
      </c>
      <c r="C40" s="915"/>
    </row>
    <row r="41" spans="1:3" ht="12.6" customHeight="1">
      <c r="A41" s="897" t="s">
        <v>688</v>
      </c>
      <c r="B41" s="916" t="s">
        <v>1647</v>
      </c>
      <c r="C41" s="917"/>
    </row>
    <row r="42" spans="1:3" ht="12.6" customHeight="1">
      <c r="A42" s="897" t="s">
        <v>1648</v>
      </c>
      <c r="B42" s="918" t="s">
        <v>1649</v>
      </c>
      <c r="C42" s="919">
        <v>6319</v>
      </c>
    </row>
    <row r="43" spans="1:3" ht="12.6" customHeight="1">
      <c r="A43" s="897" t="s">
        <v>1650</v>
      </c>
      <c r="B43" s="920" t="s">
        <v>1651</v>
      </c>
      <c r="C43" s="919">
        <v>7376</v>
      </c>
    </row>
    <row r="44" spans="1:3" ht="12.6" customHeight="1">
      <c r="A44" s="897" t="s">
        <v>1652</v>
      </c>
      <c r="B44" s="920" t="s">
        <v>1653</v>
      </c>
      <c r="C44" s="921">
        <v>6446</v>
      </c>
    </row>
    <row r="45" spans="1:3" ht="12.6" customHeight="1">
      <c r="A45" s="897" t="s">
        <v>1654</v>
      </c>
      <c r="B45" s="918" t="s">
        <v>1655</v>
      </c>
      <c r="C45" s="919">
        <v>7318</v>
      </c>
    </row>
    <row r="46" spans="1:3" ht="12.6" customHeight="1">
      <c r="A46" s="897" t="s">
        <v>1656</v>
      </c>
      <c r="B46" s="920" t="s">
        <v>1657</v>
      </c>
      <c r="C46" s="919">
        <v>7692</v>
      </c>
    </row>
    <row r="47" spans="1:3" ht="12.6" customHeight="1">
      <c r="A47" s="897" t="s">
        <v>1658</v>
      </c>
      <c r="B47" s="920" t="s">
        <v>1659</v>
      </c>
      <c r="C47" s="921">
        <v>3519</v>
      </c>
    </row>
    <row r="48" spans="1:3" ht="12.6" customHeight="1">
      <c r="A48" s="897" t="s">
        <v>1660</v>
      </c>
      <c r="B48" s="918" t="s">
        <v>1661</v>
      </c>
      <c r="C48" s="919">
        <v>11176</v>
      </c>
    </row>
    <row r="49" spans="1:3" ht="12.6" customHeight="1">
      <c r="A49" s="897" t="s">
        <v>1662</v>
      </c>
      <c r="B49" s="920" t="s">
        <v>1663</v>
      </c>
      <c r="C49" s="919">
        <v>5210</v>
      </c>
    </row>
    <row r="50" spans="1:3" ht="12.6" customHeight="1">
      <c r="A50" s="897" t="s">
        <v>1664</v>
      </c>
      <c r="B50" s="920" t="s">
        <v>1665</v>
      </c>
      <c r="C50" s="921">
        <v>7847</v>
      </c>
    </row>
    <row r="51" spans="1:3" ht="12.6" customHeight="1">
      <c r="A51" s="897" t="s">
        <v>1666</v>
      </c>
      <c r="B51" s="918" t="s">
        <v>1667</v>
      </c>
      <c r="C51" s="919">
        <v>18073</v>
      </c>
    </row>
    <row r="52" spans="1:3" ht="12.6" customHeight="1">
      <c r="A52" s="897" t="s">
        <v>1668</v>
      </c>
      <c r="B52" s="920" t="s">
        <v>1669</v>
      </c>
      <c r="C52" s="919">
        <v>11833</v>
      </c>
    </row>
    <row r="53" spans="1:3" ht="12.6" customHeight="1">
      <c r="A53" s="897"/>
      <c r="C53" s="922"/>
    </row>
    <row r="54" spans="1:3" ht="12.6" customHeight="1">
      <c r="A54" s="913">
        <v>4.3</v>
      </c>
      <c r="B54" s="914" t="s">
        <v>1670</v>
      </c>
      <c r="C54" s="915"/>
    </row>
    <row r="55" spans="1:3" ht="12.6" customHeight="1">
      <c r="A55" s="897"/>
      <c r="B55" s="916" t="s">
        <v>1671</v>
      </c>
      <c r="C55" s="917"/>
    </row>
    <row r="56" spans="1:3" ht="12.6" customHeight="1">
      <c r="A56" s="897" t="s">
        <v>1672</v>
      </c>
      <c r="B56" s="918" t="s">
        <v>1673</v>
      </c>
      <c r="C56" s="919">
        <v>11708</v>
      </c>
    </row>
    <row r="57" spans="1:3" ht="12.6" customHeight="1">
      <c r="A57" s="897" t="s">
        <v>1674</v>
      </c>
      <c r="B57" s="920" t="s">
        <v>1675</v>
      </c>
      <c r="C57" s="919">
        <v>18871</v>
      </c>
    </row>
    <row r="58" spans="1:3" ht="12.6" customHeight="1">
      <c r="A58" s="897" t="s">
        <v>1676</v>
      </c>
      <c r="B58" s="920" t="s">
        <v>1677</v>
      </c>
      <c r="C58" s="921">
        <v>11518</v>
      </c>
    </row>
    <row r="59" spans="1:3" ht="12.6" customHeight="1">
      <c r="A59" s="897" t="s">
        <v>1678</v>
      </c>
      <c r="B59" s="918" t="s">
        <v>1679</v>
      </c>
      <c r="C59" s="919">
        <v>19307</v>
      </c>
    </row>
    <row r="60" spans="1:3" ht="12.6" customHeight="1">
      <c r="A60" s="897" t="s">
        <v>1680</v>
      </c>
      <c r="B60" s="920" t="s">
        <v>1681</v>
      </c>
      <c r="C60" s="919">
        <v>29264</v>
      </c>
    </row>
    <row r="61" spans="1:3" ht="12.6" customHeight="1">
      <c r="A61" s="897" t="s">
        <v>1682</v>
      </c>
      <c r="B61" s="920" t="s">
        <v>1683</v>
      </c>
      <c r="C61" s="921">
        <v>11753</v>
      </c>
    </row>
    <row r="62" spans="1:3" ht="12.6" customHeight="1">
      <c r="A62" s="897" t="s">
        <v>1684</v>
      </c>
      <c r="B62" s="918" t="s">
        <v>1685</v>
      </c>
      <c r="C62" s="919">
        <v>13691</v>
      </c>
    </row>
    <row r="63" spans="1:3" ht="12.6" customHeight="1">
      <c r="A63" s="897" t="s">
        <v>1686</v>
      </c>
      <c r="B63" s="920" t="s">
        <v>1687</v>
      </c>
      <c r="C63" s="919">
        <v>782</v>
      </c>
    </row>
    <row r="64" spans="1:3" ht="12.6" customHeight="1">
      <c r="A64" s="897" t="s">
        <v>1688</v>
      </c>
      <c r="B64" s="920" t="s">
        <v>1689</v>
      </c>
      <c r="C64" s="921">
        <v>1878</v>
      </c>
    </row>
    <row r="65" spans="1:3" ht="12.6" customHeight="1">
      <c r="A65" s="897" t="s">
        <v>1690</v>
      </c>
      <c r="B65" s="918" t="s">
        <v>1691</v>
      </c>
      <c r="C65" s="919">
        <v>5141</v>
      </c>
    </row>
    <row r="66" spans="1:3" ht="12.6" customHeight="1">
      <c r="A66" s="897" t="s">
        <v>1692</v>
      </c>
      <c r="B66" s="920" t="s">
        <v>1693</v>
      </c>
      <c r="C66" s="919">
        <v>2227</v>
      </c>
    </row>
    <row r="67" spans="1:3" ht="12.6" customHeight="1">
      <c r="A67" s="897" t="s">
        <v>1694</v>
      </c>
      <c r="B67" s="920" t="s">
        <v>1695</v>
      </c>
      <c r="C67" s="921">
        <v>31159</v>
      </c>
    </row>
    <row r="68" spans="1:3" ht="12.6" customHeight="1">
      <c r="A68" s="897" t="s">
        <v>1696</v>
      </c>
      <c r="B68" s="918" t="s">
        <v>1697</v>
      </c>
      <c r="C68" s="919">
        <v>32359</v>
      </c>
    </row>
    <row r="69" spans="1:3" ht="12.6" customHeight="1">
      <c r="A69" s="897" t="s">
        <v>1698</v>
      </c>
      <c r="B69" s="920" t="s">
        <v>1699</v>
      </c>
      <c r="C69" s="919">
        <v>3504</v>
      </c>
    </row>
    <row r="70" spans="1:3" ht="12.6" customHeight="1">
      <c r="A70" s="897" t="s">
        <v>1700</v>
      </c>
      <c r="B70" s="920" t="s">
        <v>1701</v>
      </c>
      <c r="C70" s="921">
        <v>16833</v>
      </c>
    </row>
    <row r="71" spans="1:3" ht="12.6" customHeight="1">
      <c r="A71" s="897" t="s">
        <v>1702</v>
      </c>
      <c r="B71" s="920" t="s">
        <v>1703</v>
      </c>
      <c r="C71" s="919">
        <v>1986</v>
      </c>
    </row>
    <row r="72" spans="1:3" ht="12.6" customHeight="1">
      <c r="A72" s="897"/>
      <c r="C72" s="922"/>
    </row>
    <row r="73" spans="1:3" ht="12.6" customHeight="1">
      <c r="A73" s="913">
        <v>4.4000000000000004</v>
      </c>
      <c r="B73" s="914" t="s">
        <v>1704</v>
      </c>
      <c r="C73" s="915"/>
    </row>
    <row r="74" spans="1:3" ht="12.6" customHeight="1">
      <c r="A74" s="897" t="s">
        <v>688</v>
      </c>
      <c r="B74" s="916" t="s">
        <v>1705</v>
      </c>
      <c r="C74" s="917"/>
    </row>
    <row r="75" spans="1:3" ht="12.6" customHeight="1">
      <c r="A75" s="897" t="s">
        <v>1706</v>
      </c>
      <c r="B75" s="918" t="s">
        <v>1707</v>
      </c>
      <c r="C75" s="919">
        <v>7811</v>
      </c>
    </row>
    <row r="76" spans="1:3" ht="12.6" customHeight="1">
      <c r="A76" s="897" t="s">
        <v>1708</v>
      </c>
      <c r="B76" s="920" t="s">
        <v>1709</v>
      </c>
      <c r="C76" s="919">
        <v>9184</v>
      </c>
    </row>
    <row r="77" spans="1:3" ht="12.6" customHeight="1">
      <c r="A77" s="897" t="s">
        <v>1710</v>
      </c>
      <c r="B77" s="920" t="s">
        <v>1711</v>
      </c>
      <c r="C77" s="921">
        <v>17521</v>
      </c>
    </row>
    <row r="78" spans="1:3" ht="12.6" customHeight="1">
      <c r="A78" s="897" t="s">
        <v>1712</v>
      </c>
      <c r="B78" s="923" t="s">
        <v>1713</v>
      </c>
      <c r="C78" s="924">
        <v>4670</v>
      </c>
    </row>
    <row r="79" spans="1:3" ht="12.6" customHeight="1">
      <c r="A79" s="897"/>
      <c r="C79" s="922"/>
    </row>
    <row r="80" spans="1:3" ht="12.6" customHeight="1">
      <c r="A80" s="913">
        <v>4.5</v>
      </c>
      <c r="B80" s="914" t="s">
        <v>1714</v>
      </c>
      <c r="C80" s="915"/>
    </row>
    <row r="81" spans="1:3" ht="12.6" customHeight="1">
      <c r="A81" s="897" t="s">
        <v>688</v>
      </c>
      <c r="B81" s="916" t="s">
        <v>1715</v>
      </c>
      <c r="C81" s="917"/>
    </row>
    <row r="82" spans="1:3" ht="12.6" customHeight="1">
      <c r="A82" s="897" t="s">
        <v>1716</v>
      </c>
      <c r="B82" s="918" t="s">
        <v>1717</v>
      </c>
      <c r="C82" s="919">
        <v>8625</v>
      </c>
    </row>
    <row r="83" spans="1:3" ht="12.6" customHeight="1">
      <c r="A83" s="897" t="s">
        <v>1718</v>
      </c>
      <c r="B83" s="920" t="s">
        <v>1719</v>
      </c>
      <c r="C83" s="919">
        <v>9111</v>
      </c>
    </row>
    <row r="84" spans="1:3" ht="12.6" customHeight="1">
      <c r="A84" s="897" t="s">
        <v>1720</v>
      </c>
      <c r="B84" s="920" t="s">
        <v>1721</v>
      </c>
      <c r="C84" s="921">
        <v>9597</v>
      </c>
    </row>
    <row r="85" spans="1:3" ht="12.6" customHeight="1">
      <c r="A85" s="897" t="s">
        <v>1722</v>
      </c>
      <c r="B85" s="920" t="s">
        <v>1723</v>
      </c>
      <c r="C85" s="919">
        <v>11856</v>
      </c>
    </row>
    <row r="86" spans="1:3" ht="12.6" customHeight="1">
      <c r="A86" s="897"/>
      <c r="C86" s="917"/>
    </row>
    <row r="87" spans="1:3" ht="12.6" customHeight="1">
      <c r="A87" s="913">
        <v>4.5999999999999996</v>
      </c>
      <c r="B87" s="914" t="s">
        <v>1724</v>
      </c>
      <c r="C87" s="915"/>
    </row>
    <row r="88" spans="1:3" ht="12.6" customHeight="1">
      <c r="A88" s="897" t="s">
        <v>688</v>
      </c>
      <c r="B88" s="916" t="s">
        <v>1725</v>
      </c>
      <c r="C88" s="917"/>
    </row>
    <row r="89" spans="1:3" ht="12.6" customHeight="1">
      <c r="A89" s="897" t="s">
        <v>1726</v>
      </c>
      <c r="B89" s="925" t="s">
        <v>1727</v>
      </c>
      <c r="C89" s="919">
        <v>11244</v>
      </c>
    </row>
    <row r="90" spans="1:3" ht="12.6" customHeight="1">
      <c r="A90" s="897"/>
      <c r="C90" s="917"/>
    </row>
    <row r="91" spans="1:3" ht="12.6" customHeight="1">
      <c r="A91" s="913">
        <v>4.7</v>
      </c>
      <c r="B91" s="914" t="s">
        <v>1728</v>
      </c>
      <c r="C91" s="915"/>
    </row>
    <row r="92" spans="1:3" ht="12.6" customHeight="1">
      <c r="A92" s="897" t="s">
        <v>688</v>
      </c>
      <c r="B92" s="916" t="s">
        <v>1729</v>
      </c>
      <c r="C92" s="917"/>
    </row>
    <row r="93" spans="1:3" ht="12.6" customHeight="1">
      <c r="A93" s="897" t="s">
        <v>1730</v>
      </c>
      <c r="B93" s="926" t="s">
        <v>1731</v>
      </c>
      <c r="C93" s="919">
        <v>4108</v>
      </c>
    </row>
    <row r="94" spans="1:3" ht="12.6" customHeight="1">
      <c r="A94" s="897" t="s">
        <v>1732</v>
      </c>
      <c r="B94" s="927" t="s">
        <v>1733</v>
      </c>
      <c r="C94" s="919">
        <v>257</v>
      </c>
    </row>
    <row r="95" spans="1:3" ht="12.6" customHeight="1">
      <c r="A95" s="897" t="s">
        <v>1734</v>
      </c>
      <c r="B95" s="926" t="s">
        <v>1735</v>
      </c>
      <c r="C95" s="919">
        <v>170</v>
      </c>
    </row>
    <row r="96" spans="1:3" ht="12.6" customHeight="1">
      <c r="A96" s="897" t="s">
        <v>1736</v>
      </c>
      <c r="B96" s="927" t="s">
        <v>1737</v>
      </c>
      <c r="C96" s="919">
        <v>1453</v>
      </c>
    </row>
    <row r="97" spans="1:3" ht="12.6" customHeight="1">
      <c r="A97" s="897"/>
      <c r="B97" s="928"/>
      <c r="C97" s="922"/>
    </row>
    <row r="98" spans="1:3" ht="12.6" customHeight="1">
      <c r="A98" s="913">
        <v>4.8</v>
      </c>
      <c r="B98" s="914" t="s">
        <v>1738</v>
      </c>
      <c r="C98" s="915"/>
    </row>
    <row r="99" spans="1:3" ht="12.6" customHeight="1">
      <c r="A99" s="897" t="s">
        <v>688</v>
      </c>
      <c r="B99" s="916" t="s">
        <v>1739</v>
      </c>
      <c r="C99" s="917"/>
    </row>
    <row r="100" spans="1:3" ht="12.6" customHeight="1">
      <c r="A100" s="897" t="s">
        <v>1740</v>
      </c>
      <c r="B100" s="918" t="s">
        <v>1741</v>
      </c>
      <c r="C100" s="919">
        <v>26178</v>
      </c>
    </row>
    <row r="101" spans="1:3" ht="12.6" customHeight="1">
      <c r="A101" s="897" t="s">
        <v>1742</v>
      </c>
      <c r="B101" s="920" t="s">
        <v>1743</v>
      </c>
      <c r="C101" s="919">
        <v>32007</v>
      </c>
    </row>
    <row r="102" spans="1:3" ht="12.6" customHeight="1">
      <c r="A102" s="897"/>
    </row>
    <row r="103" spans="1:3" ht="12.6" customHeight="1">
      <c r="A103" s="913">
        <v>4.9000000000000004</v>
      </c>
      <c r="B103" s="914" t="s">
        <v>1744</v>
      </c>
      <c r="C103" s="915"/>
    </row>
    <row r="104" spans="1:3" ht="12.6" customHeight="1">
      <c r="A104" s="897"/>
      <c r="B104" s="916" t="s">
        <v>1745</v>
      </c>
      <c r="C104" s="917"/>
    </row>
    <row r="105" spans="1:3" ht="12.6" customHeight="1">
      <c r="A105" s="897" t="s">
        <v>1746</v>
      </c>
      <c r="B105" s="918" t="s">
        <v>1747</v>
      </c>
      <c r="C105" s="919">
        <v>11377</v>
      </c>
    </row>
    <row r="106" spans="1:3" ht="12.6" customHeight="1">
      <c r="A106" s="897" t="s">
        <v>1748</v>
      </c>
      <c r="B106" s="920" t="s">
        <v>1749</v>
      </c>
      <c r="C106" s="919">
        <v>33501</v>
      </c>
    </row>
    <row r="107" spans="1:3" ht="12.6" customHeight="1">
      <c r="A107" s="897" t="s">
        <v>1750</v>
      </c>
      <c r="B107" s="920" t="s">
        <v>1751</v>
      </c>
      <c r="C107" s="921">
        <v>7334</v>
      </c>
    </row>
    <row r="108" spans="1:3" ht="12.6" customHeight="1">
      <c r="A108" s="897" t="s">
        <v>1752</v>
      </c>
      <c r="B108" s="918" t="s">
        <v>1753</v>
      </c>
      <c r="C108" s="919">
        <v>19781</v>
      </c>
    </row>
    <row r="109" spans="1:3" ht="12.6" customHeight="1">
      <c r="A109" s="897" t="s">
        <v>1754</v>
      </c>
      <c r="B109" s="920" t="s">
        <v>1755</v>
      </c>
      <c r="C109" s="919">
        <v>21961</v>
      </c>
    </row>
    <row r="110" spans="1:3" ht="12.6" customHeight="1">
      <c r="A110" s="897" t="s">
        <v>1756</v>
      </c>
      <c r="B110" s="920" t="s">
        <v>1757</v>
      </c>
      <c r="C110" s="919">
        <v>26488</v>
      </c>
    </row>
    <row r="111" spans="1:3" ht="12.6" customHeight="1">
      <c r="A111" s="897"/>
      <c r="B111" s="928"/>
    </row>
    <row r="112" spans="1:3" ht="12.6" customHeight="1">
      <c r="A112" s="913" t="s">
        <v>1758</v>
      </c>
      <c r="B112" s="914" t="s">
        <v>1759</v>
      </c>
      <c r="C112" s="929"/>
    </row>
    <row r="113" spans="1:3" ht="12.6" customHeight="1">
      <c r="A113" s="897" t="s">
        <v>688</v>
      </c>
      <c r="B113" s="916" t="s">
        <v>1760</v>
      </c>
    </row>
    <row r="114" spans="1:3" ht="12.6" customHeight="1">
      <c r="A114" s="897"/>
    </row>
    <row r="115" spans="1:3" ht="12.6" customHeight="1">
      <c r="A115" s="913" t="s">
        <v>1761</v>
      </c>
      <c r="B115" s="914" t="s">
        <v>1762</v>
      </c>
      <c r="C115" s="915"/>
    </row>
    <row r="116" spans="1:3" ht="12.6" customHeight="1">
      <c r="A116" s="897" t="s">
        <v>688</v>
      </c>
      <c r="B116" s="916" t="s">
        <v>1763</v>
      </c>
      <c r="C116" s="917"/>
    </row>
    <row r="117" spans="1:3" ht="12.6" customHeight="1">
      <c r="A117" s="897" t="s">
        <v>1764</v>
      </c>
      <c r="B117" s="918" t="s">
        <v>1765</v>
      </c>
      <c r="C117" s="919">
        <v>14669</v>
      </c>
    </row>
    <row r="118" spans="1:3" ht="12.6" customHeight="1">
      <c r="A118" s="897"/>
    </row>
    <row r="119" spans="1:3" ht="12.6" customHeight="1">
      <c r="A119" s="913" t="s">
        <v>1766</v>
      </c>
      <c r="B119" s="914" t="s">
        <v>1767</v>
      </c>
      <c r="C119" s="929"/>
    </row>
    <row r="120" spans="1:3" ht="15" customHeight="1">
      <c r="A120" s="897"/>
      <c r="B120" s="916" t="s">
        <v>1768</v>
      </c>
    </row>
    <row r="121" spans="1:3" ht="12.6" customHeight="1">
      <c r="A121" s="897"/>
    </row>
    <row r="122" spans="1:3" ht="12.6" customHeight="1">
      <c r="A122" s="913" t="s">
        <v>1769</v>
      </c>
      <c r="B122" s="914" t="s">
        <v>1770</v>
      </c>
      <c r="C122" s="930"/>
    </row>
    <row r="123" spans="1:3" ht="12.6" customHeight="1">
      <c r="A123" s="897"/>
      <c r="B123" s="916" t="s">
        <v>1771</v>
      </c>
      <c r="C123" s="931"/>
    </row>
    <row r="124" spans="1:3" ht="12.6" customHeight="1">
      <c r="A124" s="897" t="s">
        <v>1772</v>
      </c>
      <c r="B124" s="918" t="s">
        <v>1773</v>
      </c>
      <c r="C124" s="919">
        <v>12628</v>
      </c>
    </row>
    <row r="125" spans="1:3" ht="12.6" customHeight="1">
      <c r="A125" s="897" t="s">
        <v>1774</v>
      </c>
      <c r="B125" s="920" t="s">
        <v>1775</v>
      </c>
      <c r="C125" s="919">
        <v>11511</v>
      </c>
    </row>
    <row r="126" spans="1:3" ht="12.6" customHeight="1">
      <c r="A126" s="897" t="s">
        <v>1776</v>
      </c>
      <c r="B126" s="920" t="s">
        <v>1777</v>
      </c>
      <c r="C126" s="921">
        <v>11730</v>
      </c>
    </row>
    <row r="127" spans="1:3" ht="12.6" customHeight="1">
      <c r="A127" s="897" t="s">
        <v>1778</v>
      </c>
      <c r="B127" s="918" t="s">
        <v>1779</v>
      </c>
      <c r="C127" s="919">
        <v>7711</v>
      </c>
    </row>
    <row r="128" spans="1:3" ht="12.6" customHeight="1">
      <c r="A128" s="897" t="s">
        <v>1780</v>
      </c>
      <c r="B128" s="920" t="s">
        <v>1781</v>
      </c>
      <c r="C128" s="919">
        <v>15759</v>
      </c>
    </row>
    <row r="129" spans="1:3" ht="12.6" customHeight="1">
      <c r="A129" s="897" t="s">
        <v>1782</v>
      </c>
      <c r="B129" s="918" t="s">
        <v>1783</v>
      </c>
      <c r="C129" s="919">
        <v>19363</v>
      </c>
    </row>
    <row r="130" spans="1:3" ht="12.6" customHeight="1">
      <c r="A130" s="897" t="s">
        <v>1784</v>
      </c>
      <c r="B130" s="920" t="s">
        <v>1785</v>
      </c>
      <c r="C130" s="919">
        <v>-2640</v>
      </c>
    </row>
    <row r="131" spans="1:3" ht="12.6" customHeight="1">
      <c r="A131" s="897" t="s">
        <v>1786</v>
      </c>
      <c r="B131" s="918" t="s">
        <v>1787</v>
      </c>
      <c r="C131" s="919">
        <v>6700</v>
      </c>
    </row>
    <row r="132" spans="1:3" ht="12.6" customHeight="1">
      <c r="A132" s="897" t="s">
        <v>1788</v>
      </c>
      <c r="B132" s="920" t="s">
        <v>1789</v>
      </c>
      <c r="C132" s="919">
        <v>2500</v>
      </c>
    </row>
    <row r="133" spans="1:3" ht="12.6" customHeight="1">
      <c r="A133" s="897" t="s">
        <v>1790</v>
      </c>
      <c r="B133" s="918" t="s">
        <v>1791</v>
      </c>
      <c r="C133" s="919">
        <v>1500</v>
      </c>
    </row>
    <row r="134" spans="1:3" ht="12.6" customHeight="1">
      <c r="A134" s="897" t="s">
        <v>1792</v>
      </c>
      <c r="B134" s="920" t="s">
        <v>1793</v>
      </c>
      <c r="C134" s="919">
        <v>2820</v>
      </c>
    </row>
    <row r="135" spans="1:3" ht="12.6" customHeight="1">
      <c r="A135" s="897"/>
    </row>
    <row r="136" spans="1:3" ht="12.6" customHeight="1">
      <c r="A136" s="897"/>
    </row>
    <row r="137" spans="1:3" ht="12.6" customHeight="1">
      <c r="A137" s="913" t="s">
        <v>1794</v>
      </c>
      <c r="B137" s="914" t="s">
        <v>1795</v>
      </c>
      <c r="C137" s="915"/>
    </row>
    <row r="138" spans="1:3" ht="12.6" customHeight="1">
      <c r="A138" s="897"/>
      <c r="B138" s="916" t="s">
        <v>1796</v>
      </c>
      <c r="C138" s="917"/>
    </row>
    <row r="139" spans="1:3" ht="12.6" customHeight="1">
      <c r="A139" s="897"/>
      <c r="B139" s="932"/>
      <c r="C139" s="933" t="s">
        <v>1797</v>
      </c>
    </row>
    <row r="140" spans="1:3" ht="12.6" customHeight="1">
      <c r="A140" s="897"/>
      <c r="C140" s="917"/>
    </row>
    <row r="141" spans="1:3" ht="12.6" customHeight="1">
      <c r="A141" s="913" t="s">
        <v>1798</v>
      </c>
      <c r="B141" s="914" t="s">
        <v>1799</v>
      </c>
      <c r="C141" s="915"/>
    </row>
    <row r="142" spans="1:3" ht="12.6" customHeight="1">
      <c r="A142" s="897"/>
      <c r="B142" s="934" t="s">
        <v>1800</v>
      </c>
      <c r="C142" s="935" t="s">
        <v>1813</v>
      </c>
    </row>
    <row r="143" spans="1:3" ht="12.6" customHeight="1">
      <c r="A143" s="897"/>
      <c r="B143" s="934" t="s">
        <v>1801</v>
      </c>
      <c r="C143" s="936" t="s">
        <v>1814</v>
      </c>
    </row>
    <row r="144" spans="1:3" ht="12.6" customHeight="1">
      <c r="A144" s="897"/>
      <c r="B144" s="934"/>
      <c r="C144" s="917"/>
    </row>
    <row r="145" spans="1:3" ht="12.6" customHeight="1">
      <c r="A145" s="897"/>
      <c r="B145" s="934" t="s">
        <v>1802</v>
      </c>
      <c r="C145" s="937" t="s">
        <v>1803</v>
      </c>
    </row>
    <row r="146" spans="1:3" ht="12.6" customHeight="1">
      <c r="A146" s="897"/>
      <c r="B146" s="934"/>
      <c r="C146" s="922"/>
    </row>
    <row r="147" spans="1:3" ht="12.6" customHeight="1">
      <c r="A147" s="897"/>
      <c r="B147" s="934" t="s">
        <v>1804</v>
      </c>
      <c r="C147" s="937" t="s">
        <v>1805</v>
      </c>
    </row>
    <row r="148" spans="1:3" ht="12.6" customHeight="1">
      <c r="A148" s="897"/>
      <c r="C148" s="917"/>
    </row>
  </sheetData>
  <mergeCells count="1">
    <mergeCell ref="A1:C1"/>
  </mergeCells>
  <printOptions horizontalCentered="1"/>
  <pageMargins left="0.2" right="0.2" top="1" bottom="0.25" header="0.3" footer="0.3"/>
  <pageSetup fitToHeight="0" orientation="portrait" r:id="rId1"/>
  <headerFooter>
    <oddHeader>&amp;LT-652
Municipal Tractors&amp;C&amp;"Arial,Bold"&amp;12&amp;UMunicipal Tractors
&amp;"Arial,Regular"&amp;10&amp;UFixed Pricing - OPTIONS
Specification &amp;"Arial,Bold"4.0</oddHeader>
  </headerFooter>
  <rowBreaks count="1" manualBreakCount="1">
    <brk id="10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91294-030D-4539-85DC-D3865915DDB6}">
  <sheetPr codeName="Sheet16">
    <pageSetUpPr fitToPage="1"/>
  </sheetPr>
  <dimension ref="A1:Y1000"/>
  <sheetViews>
    <sheetView workbookViewId="0">
      <selection activeCell="Q23" sqref="Q23"/>
    </sheetView>
  </sheetViews>
  <sheetFormatPr defaultColWidth="14.44140625" defaultRowHeight="15" customHeight="1"/>
  <cols>
    <col min="1" max="6" width="8.88671875" customWidth="1"/>
    <col min="7" max="7" width="11.109375" customWidth="1"/>
    <col min="8" max="12" width="8.88671875" customWidth="1"/>
    <col min="13" max="13" width="10.88671875" customWidth="1"/>
    <col min="14" max="26" width="8.88671875" customWidth="1"/>
  </cols>
  <sheetData>
    <row r="1" spans="1:25" ht="15" customHeight="1">
      <c r="A1" s="1443" t="s">
        <v>2663</v>
      </c>
      <c r="B1" s="1444"/>
      <c r="C1" s="1444"/>
      <c r="D1" s="1444"/>
      <c r="E1" s="1444"/>
      <c r="F1" s="1444"/>
      <c r="G1" s="1444"/>
      <c r="H1" s="1444"/>
      <c r="I1" s="1444"/>
      <c r="J1" s="1444"/>
      <c r="K1" s="1444"/>
      <c r="L1" s="1444"/>
      <c r="M1" s="940"/>
      <c r="N1" s="940"/>
      <c r="O1" s="940"/>
      <c r="P1" s="940"/>
      <c r="Q1" s="940"/>
      <c r="R1" s="940"/>
      <c r="S1" s="940"/>
      <c r="T1" s="940"/>
      <c r="U1" s="940"/>
      <c r="V1" s="940"/>
      <c r="W1" s="940"/>
      <c r="X1" s="940"/>
      <c r="Y1" s="940"/>
    </row>
    <row r="2" spans="1:25" ht="15.75" customHeight="1" thickBot="1">
      <c r="A2" s="1445"/>
      <c r="B2" s="1439"/>
      <c r="C2" s="1439"/>
      <c r="D2" s="1439"/>
      <c r="E2" s="1439"/>
      <c r="F2" s="1439"/>
      <c r="G2" s="1439"/>
      <c r="H2" s="1439"/>
      <c r="I2" s="1439"/>
      <c r="J2" s="1439"/>
      <c r="K2" s="1439"/>
      <c r="L2" s="1439"/>
      <c r="M2" s="940"/>
      <c r="N2" s="940"/>
      <c r="O2" s="940"/>
      <c r="P2" s="940"/>
      <c r="Q2" s="940"/>
      <c r="R2" s="940"/>
      <c r="S2" s="940"/>
      <c r="T2" s="940"/>
      <c r="U2" s="940"/>
      <c r="V2" s="940"/>
      <c r="W2" s="940"/>
      <c r="X2" s="940"/>
      <c r="Y2" s="940"/>
    </row>
    <row r="3" spans="1:25" ht="14.4">
      <c r="A3" s="941" t="s">
        <v>1823</v>
      </c>
      <c r="B3" s="1430"/>
      <c r="C3" s="1431"/>
      <c r="D3" s="1431"/>
      <c r="E3" s="1432"/>
      <c r="F3" s="942" t="s">
        <v>1824</v>
      </c>
      <c r="G3" s="1430"/>
      <c r="H3" s="1431"/>
      <c r="I3" s="1431"/>
      <c r="J3" s="1431"/>
      <c r="K3" s="1431"/>
      <c r="L3" s="1432"/>
      <c r="M3" s="943"/>
      <c r="N3" s="944"/>
      <c r="O3" s="944"/>
      <c r="P3" s="944"/>
      <c r="Q3" s="944"/>
      <c r="R3" s="944"/>
      <c r="S3" s="944"/>
      <c r="T3" s="944"/>
      <c r="U3" s="944"/>
    </row>
    <row r="4" spans="1:25" ht="14.4">
      <c r="A4" s="945" t="s">
        <v>1825</v>
      </c>
      <c r="B4" s="1430"/>
      <c r="C4" s="1431"/>
      <c r="D4" s="1431"/>
      <c r="E4" s="1432"/>
      <c r="F4" s="946" t="s">
        <v>1826</v>
      </c>
      <c r="G4" s="1446"/>
      <c r="H4" s="1431"/>
      <c r="I4" s="1431"/>
      <c r="J4" s="1431"/>
      <c r="K4" s="1431"/>
      <c r="L4" s="1432"/>
      <c r="M4" s="943"/>
      <c r="O4" s="944"/>
      <c r="P4" s="944"/>
      <c r="Q4" s="944"/>
      <c r="R4" s="944"/>
      <c r="S4" s="944"/>
      <c r="T4" s="944"/>
      <c r="U4" s="944"/>
    </row>
    <row r="5" spans="1:25" ht="14.4">
      <c r="A5" s="945" t="s">
        <v>1827</v>
      </c>
      <c r="B5" s="1430"/>
      <c r="C5" s="1431"/>
      <c r="D5" s="1431"/>
      <c r="E5" s="1432"/>
      <c r="F5" s="946" t="s">
        <v>1828</v>
      </c>
      <c r="G5" s="1430"/>
      <c r="H5" s="1432"/>
      <c r="I5" s="1433"/>
      <c r="J5" s="1434"/>
      <c r="K5" s="1434"/>
      <c r="L5" s="1435"/>
      <c r="M5" s="947"/>
      <c r="N5" s="944"/>
      <c r="O5" s="944"/>
      <c r="P5" s="944"/>
      <c r="Q5" s="944"/>
      <c r="S5" s="944"/>
      <c r="T5" s="944"/>
      <c r="U5" s="944"/>
      <c r="V5" s="944"/>
      <c r="W5" s="944"/>
      <c r="X5" s="944"/>
      <c r="Y5" s="944"/>
    </row>
    <row r="6" spans="1:25" ht="14.4">
      <c r="A6" s="945" t="s">
        <v>1829</v>
      </c>
      <c r="B6" s="1430"/>
      <c r="C6" s="1431"/>
      <c r="D6" s="1431"/>
      <c r="E6" s="1431"/>
      <c r="F6" s="1431"/>
      <c r="G6" s="1431"/>
      <c r="H6" s="1432"/>
      <c r="I6" s="1436"/>
      <c r="J6" s="1384"/>
      <c r="K6" s="1384"/>
      <c r="L6" s="1437"/>
      <c r="M6" s="947"/>
      <c r="N6" s="944"/>
      <c r="O6" s="944"/>
      <c r="P6" s="944"/>
      <c r="Q6" s="944"/>
      <c r="S6" s="944"/>
      <c r="T6" s="944"/>
      <c r="U6" s="944"/>
      <c r="V6" s="944"/>
      <c r="W6" s="944"/>
      <c r="X6" s="944"/>
      <c r="Y6" s="944"/>
    </row>
    <row r="7" spans="1:25" ht="14.4">
      <c r="A7" s="948"/>
      <c r="B7" s="1441"/>
      <c r="C7" s="1434"/>
      <c r="D7" s="1434"/>
      <c r="E7" s="1434"/>
      <c r="F7" s="1434"/>
      <c r="G7" s="1434"/>
      <c r="H7" s="1435"/>
      <c r="I7" s="1436"/>
      <c r="J7" s="1384"/>
      <c r="K7" s="1384"/>
      <c r="L7" s="1437"/>
      <c r="M7" s="947"/>
      <c r="N7" s="944"/>
      <c r="O7" s="944"/>
      <c r="P7" s="944"/>
      <c r="Q7" s="944"/>
      <c r="S7" s="944"/>
      <c r="T7" s="944"/>
      <c r="U7" s="944"/>
      <c r="V7" s="944"/>
      <c r="W7" s="944"/>
      <c r="X7" s="944"/>
      <c r="Y7" s="944"/>
    </row>
    <row r="8" spans="1:25" thickBot="1">
      <c r="A8" s="949" t="s">
        <v>1800</v>
      </c>
      <c r="B8" s="1430"/>
      <c r="C8" s="1432"/>
      <c r="D8" s="950" t="s">
        <v>1830</v>
      </c>
      <c r="E8" s="1430"/>
      <c r="F8" s="1432"/>
      <c r="G8" s="950" t="s">
        <v>1831</v>
      </c>
      <c r="H8" s="951"/>
      <c r="I8" s="1438"/>
      <c r="J8" s="1439"/>
      <c r="K8" s="1439"/>
      <c r="L8" s="1440"/>
      <c r="M8" s="947"/>
      <c r="N8" s="944"/>
      <c r="O8" s="944"/>
      <c r="P8" s="944"/>
      <c r="Q8" s="944"/>
      <c r="R8" s="944"/>
      <c r="S8" s="944"/>
      <c r="T8" s="944"/>
      <c r="U8" s="944"/>
      <c r="V8" s="944"/>
      <c r="W8" s="944"/>
      <c r="X8" s="944"/>
      <c r="Y8" s="944"/>
    </row>
    <row r="9" spans="1:25" ht="14.4">
      <c r="A9" s="944"/>
      <c r="B9" s="944"/>
      <c r="C9" s="944"/>
      <c r="D9" s="944"/>
      <c r="E9" s="944"/>
      <c r="F9" s="944"/>
      <c r="G9" s="944"/>
      <c r="H9" s="944"/>
      <c r="I9" s="944"/>
      <c r="J9" s="944"/>
      <c r="K9" s="944"/>
      <c r="L9" s="944"/>
      <c r="M9" s="944"/>
      <c r="N9" s="944"/>
      <c r="O9" s="944"/>
      <c r="P9" s="944"/>
      <c r="Q9" s="944"/>
      <c r="R9" s="944"/>
      <c r="S9" s="944"/>
      <c r="T9" s="944"/>
      <c r="U9" s="944"/>
      <c r="V9" s="944"/>
      <c r="W9" s="944"/>
      <c r="X9" s="944"/>
      <c r="Y9" s="944"/>
    </row>
    <row r="10" spans="1:25" ht="15.6">
      <c r="A10" s="1427" t="s">
        <v>1832</v>
      </c>
      <c r="B10" s="1428"/>
      <c r="C10" s="1428"/>
      <c r="D10" s="1428"/>
      <c r="E10" s="952">
        <v>0</v>
      </c>
      <c r="F10" s="953" t="s">
        <v>1833</v>
      </c>
      <c r="G10" s="954">
        <v>74160</v>
      </c>
      <c r="H10" s="1429" t="s">
        <v>1834</v>
      </c>
      <c r="I10" s="1428"/>
      <c r="J10" s="1428"/>
      <c r="K10" s="1442">
        <f>G10*E10</f>
        <v>0</v>
      </c>
      <c r="L10" s="1428"/>
      <c r="M10" s="955"/>
    </row>
    <row r="11" spans="1:25" ht="14.4">
      <c r="A11" s="956" t="s">
        <v>1835</v>
      </c>
      <c r="B11" s="957" t="s">
        <v>1836</v>
      </c>
      <c r="C11" s="958"/>
      <c r="D11" s="958"/>
      <c r="E11" s="958"/>
      <c r="F11" s="958"/>
      <c r="G11" s="1447" t="s">
        <v>1837</v>
      </c>
      <c r="H11" s="1431"/>
      <c r="I11" s="1432"/>
      <c r="J11" s="959" t="s">
        <v>1838</v>
      </c>
      <c r="K11" s="1448" t="s">
        <v>1839</v>
      </c>
      <c r="L11" s="1435"/>
      <c r="M11" s="955"/>
    </row>
    <row r="12" spans="1:25" ht="14.4">
      <c r="A12" s="960" t="s">
        <v>1840</v>
      </c>
      <c r="B12" s="961" t="s">
        <v>1841</v>
      </c>
      <c r="C12" s="961"/>
      <c r="D12" s="961"/>
      <c r="E12" s="961"/>
      <c r="F12" s="1452"/>
      <c r="G12" s="1431"/>
      <c r="H12" s="952">
        <v>0</v>
      </c>
      <c r="I12" s="1453">
        <v>2881</v>
      </c>
      <c r="J12" s="1431"/>
      <c r="K12" s="1454">
        <f>I12*H12</f>
        <v>0</v>
      </c>
      <c r="L12" s="1431"/>
      <c r="M12" s="955"/>
    </row>
    <row r="13" spans="1:25" ht="14.4">
      <c r="A13" s="962"/>
      <c r="B13" s="962"/>
      <c r="C13" s="961"/>
      <c r="D13" s="961"/>
      <c r="E13" s="961"/>
      <c r="F13" s="961"/>
      <c r="G13" s="961"/>
      <c r="H13" s="961"/>
      <c r="I13" s="961"/>
      <c r="J13" s="963"/>
      <c r="K13" s="963"/>
      <c r="L13" s="964"/>
      <c r="M13" s="955"/>
    </row>
    <row r="14" spans="1:25" ht="14.4">
      <c r="A14" s="956" t="s">
        <v>1835</v>
      </c>
      <c r="B14" s="966" t="s">
        <v>1842</v>
      </c>
      <c r="C14" s="966"/>
      <c r="D14" s="966"/>
      <c r="E14" s="966"/>
      <c r="F14" s="966"/>
      <c r="G14" s="1447" t="s">
        <v>1837</v>
      </c>
      <c r="H14" s="1431"/>
      <c r="I14" s="1432"/>
      <c r="J14" s="959" t="s">
        <v>1838</v>
      </c>
      <c r="K14" s="1448" t="s">
        <v>1839</v>
      </c>
      <c r="L14" s="1435"/>
      <c r="M14" s="955"/>
      <c r="N14" s="967"/>
      <c r="O14" s="968"/>
      <c r="P14" s="968"/>
      <c r="Q14" s="968"/>
      <c r="R14" s="968"/>
      <c r="S14" s="968"/>
      <c r="T14" s="968"/>
      <c r="U14" s="969"/>
      <c r="V14" s="1457"/>
      <c r="W14" s="1384"/>
      <c r="X14" s="1449"/>
      <c r="Y14" s="1384"/>
    </row>
    <row r="15" spans="1:25" ht="14.4">
      <c r="A15" s="971" t="s">
        <v>1843</v>
      </c>
      <c r="B15" s="972" t="s">
        <v>1844</v>
      </c>
      <c r="C15" s="972"/>
      <c r="D15" s="972"/>
      <c r="E15" s="972"/>
      <c r="F15" s="972"/>
      <c r="G15" s="972"/>
      <c r="H15" s="973" t="s">
        <v>1845</v>
      </c>
      <c r="I15" s="972"/>
      <c r="J15" s="974" t="s">
        <v>1846</v>
      </c>
      <c r="K15" s="1450" t="s">
        <v>1846</v>
      </c>
      <c r="L15" s="1428"/>
      <c r="M15" s="955"/>
      <c r="N15" s="967"/>
      <c r="O15" s="975"/>
      <c r="P15" s="975"/>
      <c r="Q15" s="975"/>
      <c r="R15" s="975"/>
      <c r="S15" s="975"/>
      <c r="T15" s="975"/>
      <c r="U15" s="969"/>
      <c r="V15" s="1451"/>
      <c r="W15" s="1384"/>
      <c r="X15" s="1449"/>
      <c r="Y15" s="1384"/>
    </row>
    <row r="16" spans="1:25" ht="14.4">
      <c r="A16" s="960" t="s">
        <v>1847</v>
      </c>
      <c r="B16" s="977" t="s">
        <v>1848</v>
      </c>
      <c r="C16" s="972"/>
      <c r="D16" s="972"/>
      <c r="E16" s="972"/>
      <c r="F16" s="972"/>
      <c r="G16" s="972"/>
      <c r="H16" s="973">
        <v>0</v>
      </c>
      <c r="I16" s="1455">
        <v>8931</v>
      </c>
      <c r="J16" s="1431"/>
      <c r="K16" s="1456">
        <f>I16*H16</f>
        <v>0</v>
      </c>
      <c r="L16" s="1432"/>
      <c r="M16" s="955"/>
      <c r="N16" s="967"/>
      <c r="O16" s="968"/>
      <c r="P16" s="968"/>
      <c r="Q16" s="968"/>
      <c r="R16" s="968"/>
      <c r="S16" s="968"/>
      <c r="T16" s="968"/>
      <c r="U16" s="969"/>
      <c r="V16" s="1451"/>
      <c r="W16" s="1384"/>
      <c r="X16" s="1449"/>
      <c r="Y16" s="1384"/>
    </row>
    <row r="17" spans="1:25" ht="14.4">
      <c r="A17" s="978"/>
      <c r="L17" s="979"/>
      <c r="M17" s="955"/>
      <c r="N17" s="980"/>
      <c r="O17" s="981"/>
      <c r="P17" s="981"/>
      <c r="Q17" s="981"/>
      <c r="R17" s="981"/>
      <c r="S17" s="981"/>
      <c r="T17" s="981"/>
      <c r="U17" s="981"/>
      <c r="V17" s="981"/>
      <c r="W17" s="982"/>
      <c r="X17" s="1458"/>
      <c r="Y17" s="1384"/>
    </row>
    <row r="18" spans="1:25" ht="14.4">
      <c r="A18" s="956" t="s">
        <v>1835</v>
      </c>
      <c r="B18" s="983" t="s">
        <v>1849</v>
      </c>
      <c r="C18" s="984"/>
      <c r="D18" s="984"/>
      <c r="E18" s="984"/>
      <c r="F18" s="984"/>
      <c r="G18" s="1447" t="s">
        <v>1837</v>
      </c>
      <c r="H18" s="1431"/>
      <c r="I18" s="1432"/>
      <c r="J18" s="959" t="s">
        <v>1838</v>
      </c>
      <c r="K18" s="1448" t="s">
        <v>1839</v>
      </c>
      <c r="L18" s="1435"/>
      <c r="M18" s="955"/>
    </row>
    <row r="19" spans="1:25" ht="14.4">
      <c r="A19" s="971" t="s">
        <v>1850</v>
      </c>
      <c r="B19" s="972" t="s">
        <v>1851</v>
      </c>
      <c r="C19" s="972"/>
      <c r="D19" s="972"/>
      <c r="E19" s="972"/>
      <c r="F19" s="972"/>
      <c r="G19" s="972"/>
      <c r="H19" s="973" t="s">
        <v>1845</v>
      </c>
      <c r="I19" s="1459" t="s">
        <v>1846</v>
      </c>
      <c r="J19" s="1428"/>
      <c r="K19" s="1450" t="s">
        <v>1846</v>
      </c>
      <c r="L19" s="1428"/>
      <c r="M19" s="955"/>
      <c r="N19" s="978"/>
      <c r="O19" s="985"/>
      <c r="P19" s="985"/>
      <c r="Q19" s="985"/>
      <c r="R19" s="985"/>
      <c r="S19" s="985"/>
      <c r="T19" s="1460"/>
      <c r="U19" s="1384"/>
      <c r="V19" s="1384"/>
      <c r="W19" s="987"/>
      <c r="X19" s="988"/>
    </row>
    <row r="20" spans="1:25" ht="14.4">
      <c r="A20" s="960" t="s">
        <v>1852</v>
      </c>
      <c r="B20" s="989" t="s">
        <v>1853</v>
      </c>
      <c r="C20" s="989"/>
      <c r="D20" s="989"/>
      <c r="E20" s="989"/>
      <c r="F20" s="989"/>
      <c r="G20" s="989"/>
      <c r="H20" s="952">
        <v>0</v>
      </c>
      <c r="I20" s="1461">
        <v>3544</v>
      </c>
      <c r="J20" s="1431"/>
      <c r="K20" s="1454">
        <f>I20*H20</f>
        <v>0</v>
      </c>
      <c r="L20" s="1431"/>
      <c r="M20" s="955"/>
      <c r="N20" s="980"/>
      <c r="O20" s="990"/>
      <c r="P20" s="990"/>
      <c r="Q20" s="975"/>
      <c r="R20" s="975"/>
      <c r="S20" s="975"/>
      <c r="T20" s="975"/>
      <c r="U20" s="986"/>
      <c r="V20" s="975"/>
      <c r="W20" s="982"/>
      <c r="X20" s="1458"/>
      <c r="Y20" s="1384"/>
    </row>
    <row r="21" spans="1:25" ht="15.75" customHeight="1">
      <c r="L21" s="979"/>
      <c r="M21" s="955"/>
      <c r="N21" s="967"/>
      <c r="O21" s="991"/>
      <c r="P21" s="975"/>
      <c r="Q21" s="975"/>
      <c r="R21" s="975"/>
      <c r="S21" s="975"/>
      <c r="T21" s="975"/>
      <c r="U21" s="969"/>
      <c r="V21" s="1451"/>
      <c r="W21" s="1384"/>
      <c r="X21" s="1449"/>
      <c r="Y21" s="1384"/>
    </row>
    <row r="22" spans="1:25" ht="15.75" customHeight="1">
      <c r="A22" s="956" t="s">
        <v>1835</v>
      </c>
      <c r="B22" s="958" t="s">
        <v>1854</v>
      </c>
      <c r="C22" s="958"/>
      <c r="D22" s="958"/>
      <c r="E22" s="958"/>
      <c r="F22" s="958"/>
      <c r="G22" s="1447" t="s">
        <v>1837</v>
      </c>
      <c r="H22" s="1431"/>
      <c r="I22" s="1432"/>
      <c r="J22" s="959" t="s">
        <v>1838</v>
      </c>
      <c r="K22" s="1448" t="s">
        <v>1839</v>
      </c>
      <c r="L22" s="1435"/>
      <c r="M22" s="955"/>
      <c r="N22" s="944"/>
      <c r="O22" s="944"/>
      <c r="P22" s="944"/>
      <c r="Q22" s="944"/>
      <c r="R22" s="944"/>
      <c r="S22" s="944"/>
      <c r="T22" s="944"/>
      <c r="U22" s="944"/>
      <c r="V22" s="944"/>
      <c r="W22" s="944"/>
      <c r="X22" s="944"/>
      <c r="Y22" s="944"/>
    </row>
    <row r="23" spans="1:25" ht="15.75" customHeight="1">
      <c r="A23" s="971" t="s">
        <v>1855</v>
      </c>
      <c r="B23" s="992" t="s">
        <v>1856</v>
      </c>
      <c r="C23" s="972"/>
      <c r="D23" s="972"/>
      <c r="E23" s="972"/>
      <c r="F23" s="972"/>
      <c r="G23" s="972"/>
      <c r="H23" s="973" t="s">
        <v>1845</v>
      </c>
      <c r="I23" s="972"/>
      <c r="J23" s="974" t="s">
        <v>1846</v>
      </c>
      <c r="K23" s="1450" t="s">
        <v>1846</v>
      </c>
      <c r="L23" s="1428"/>
      <c r="M23" s="955"/>
      <c r="S23" s="944"/>
      <c r="T23" s="944"/>
      <c r="U23" s="944"/>
      <c r="V23" s="944"/>
      <c r="W23" s="944"/>
      <c r="X23" s="944"/>
      <c r="Y23" s="944"/>
    </row>
    <row r="24" spans="1:25" ht="15.75" customHeight="1">
      <c r="A24" s="960" t="s">
        <v>1857</v>
      </c>
      <c r="B24" s="961" t="s">
        <v>1858</v>
      </c>
      <c r="C24" s="961"/>
      <c r="D24" s="961"/>
      <c r="E24" s="961"/>
      <c r="F24" s="961"/>
      <c r="G24" s="961"/>
      <c r="H24" s="952">
        <v>0</v>
      </c>
      <c r="I24" s="1462">
        <v>1055</v>
      </c>
      <c r="J24" s="1431"/>
      <c r="K24" s="1454">
        <f>I24*H24</f>
        <v>0</v>
      </c>
      <c r="L24" s="1431"/>
      <c r="M24" s="955"/>
      <c r="N24" s="944"/>
      <c r="O24" s="944"/>
      <c r="P24" s="944"/>
      <c r="Q24" s="944"/>
      <c r="S24" s="944"/>
      <c r="T24" s="944"/>
      <c r="U24" s="944"/>
      <c r="V24" s="944"/>
      <c r="W24" s="944"/>
      <c r="X24" s="944"/>
      <c r="Y24" s="944"/>
    </row>
    <row r="25" spans="1:25" ht="15.75" customHeight="1">
      <c r="L25" s="979"/>
      <c r="M25" s="955"/>
      <c r="N25" s="944"/>
      <c r="O25" s="944"/>
      <c r="P25" s="944"/>
      <c r="Q25" s="944"/>
      <c r="S25" s="944"/>
      <c r="T25" s="944"/>
      <c r="U25" s="944"/>
      <c r="V25" s="944"/>
      <c r="W25" s="944"/>
      <c r="X25" s="944"/>
      <c r="Y25" s="944"/>
    </row>
    <row r="26" spans="1:25" ht="15.75" customHeight="1">
      <c r="A26" s="956" t="s">
        <v>1835</v>
      </c>
      <c r="B26" s="958" t="s">
        <v>1859</v>
      </c>
      <c r="C26" s="958"/>
      <c r="D26" s="958"/>
      <c r="E26" s="958"/>
      <c r="F26" s="958"/>
      <c r="G26" s="1447" t="s">
        <v>1860</v>
      </c>
      <c r="H26" s="1431"/>
      <c r="I26" s="1432"/>
      <c r="J26" s="959" t="s">
        <v>1838</v>
      </c>
      <c r="K26" s="1448" t="s">
        <v>1839</v>
      </c>
      <c r="L26" s="1435"/>
      <c r="M26" s="955"/>
      <c r="N26" s="944"/>
      <c r="O26" s="944"/>
      <c r="P26" s="944"/>
      <c r="Q26" s="944"/>
      <c r="S26" s="944"/>
      <c r="T26" s="944"/>
      <c r="U26" s="944"/>
      <c r="V26" s="944"/>
      <c r="W26" s="944"/>
      <c r="X26" s="944"/>
      <c r="Y26" s="944"/>
    </row>
    <row r="27" spans="1:25" ht="15.75" customHeight="1">
      <c r="A27" s="960" t="s">
        <v>1861</v>
      </c>
      <c r="B27" s="977" t="s">
        <v>1862</v>
      </c>
      <c r="C27" s="977"/>
      <c r="D27" s="977"/>
      <c r="E27" s="977"/>
      <c r="F27" s="977"/>
      <c r="G27" s="977"/>
      <c r="H27" s="952">
        <v>0</v>
      </c>
      <c r="I27" s="1461">
        <v>1479</v>
      </c>
      <c r="J27" s="1431"/>
      <c r="K27" s="1454">
        <f t="shared" ref="K27:K33" si="0">I27*H27</f>
        <v>0</v>
      </c>
      <c r="L27" s="1431"/>
      <c r="M27" s="955"/>
      <c r="N27" s="944"/>
      <c r="O27" s="944"/>
      <c r="P27" s="944"/>
      <c r="Q27" s="944"/>
      <c r="R27" s="944"/>
      <c r="S27" s="944"/>
      <c r="T27" s="944"/>
      <c r="U27" s="944"/>
      <c r="V27" s="944"/>
      <c r="W27" s="944"/>
      <c r="X27" s="944"/>
      <c r="Y27" s="944"/>
    </row>
    <row r="28" spans="1:25" ht="15.75" customHeight="1">
      <c r="A28" s="960" t="s">
        <v>1863</v>
      </c>
      <c r="B28" s="977" t="s">
        <v>1864</v>
      </c>
      <c r="C28" s="977"/>
      <c r="D28" s="977"/>
      <c r="E28" s="977"/>
      <c r="F28" s="977"/>
      <c r="G28" s="977"/>
      <c r="H28" s="952">
        <v>0</v>
      </c>
      <c r="I28" s="1461">
        <v>580</v>
      </c>
      <c r="J28" s="1431"/>
      <c r="K28" s="1454">
        <f t="shared" si="0"/>
        <v>0</v>
      </c>
      <c r="L28" s="1431"/>
      <c r="M28" s="955"/>
    </row>
    <row r="29" spans="1:25" ht="15.75" customHeight="1">
      <c r="A29" s="960" t="s">
        <v>1865</v>
      </c>
      <c r="B29" s="977" t="s">
        <v>1866</v>
      </c>
      <c r="C29" s="961"/>
      <c r="D29" s="961"/>
      <c r="E29" s="961"/>
      <c r="F29" s="961"/>
      <c r="G29" s="961"/>
      <c r="H29" s="952">
        <v>0</v>
      </c>
      <c r="I29" s="1463">
        <v>1128</v>
      </c>
      <c r="J29" s="1431"/>
      <c r="K29" s="1454">
        <f t="shared" si="0"/>
        <v>0</v>
      </c>
      <c r="L29" s="1431"/>
      <c r="M29" s="955"/>
    </row>
    <row r="30" spans="1:25" ht="15.75" customHeight="1">
      <c r="A30" s="960" t="s">
        <v>1867</v>
      </c>
      <c r="B30" s="989" t="s">
        <v>1868</v>
      </c>
      <c r="C30" s="977"/>
      <c r="D30" s="977"/>
      <c r="E30" s="977"/>
      <c r="F30" s="977"/>
      <c r="G30" s="977"/>
      <c r="H30" s="952">
        <v>0</v>
      </c>
      <c r="I30" s="1461">
        <v>3287</v>
      </c>
      <c r="J30" s="1431"/>
      <c r="K30" s="1454">
        <f t="shared" si="0"/>
        <v>0</v>
      </c>
      <c r="L30" s="1431"/>
      <c r="M30" s="955"/>
    </row>
    <row r="31" spans="1:25" ht="15.75" customHeight="1">
      <c r="A31" s="960" t="s">
        <v>1869</v>
      </c>
      <c r="B31" s="989" t="s">
        <v>1870</v>
      </c>
      <c r="C31" s="989"/>
      <c r="D31" s="989"/>
      <c r="E31" s="989"/>
      <c r="F31" s="989"/>
      <c r="G31" s="989"/>
      <c r="H31" s="952">
        <v>0</v>
      </c>
      <c r="I31" s="1453">
        <v>471</v>
      </c>
      <c r="J31" s="1431"/>
      <c r="K31" s="1454">
        <f t="shared" si="0"/>
        <v>0</v>
      </c>
      <c r="L31" s="1431"/>
      <c r="M31" s="955"/>
    </row>
    <row r="32" spans="1:25" ht="15.75" customHeight="1">
      <c r="A32" s="960" t="s">
        <v>1871</v>
      </c>
      <c r="B32" s="961" t="s">
        <v>1872</v>
      </c>
      <c r="C32" s="989"/>
      <c r="D32" s="989"/>
      <c r="E32" s="989"/>
      <c r="F32" s="989"/>
      <c r="G32" s="989"/>
      <c r="H32" s="952">
        <v>0</v>
      </c>
      <c r="I32" s="1461">
        <v>577</v>
      </c>
      <c r="J32" s="1431"/>
      <c r="K32" s="1454">
        <f t="shared" si="0"/>
        <v>0</v>
      </c>
      <c r="L32" s="1431"/>
      <c r="M32" s="955"/>
    </row>
    <row r="33" spans="1:13" ht="15.75" customHeight="1">
      <c r="A33" s="960" t="s">
        <v>1873</v>
      </c>
      <c r="B33" s="989" t="s">
        <v>1874</v>
      </c>
      <c r="C33" s="961"/>
      <c r="D33" s="961"/>
      <c r="E33" s="961"/>
      <c r="F33" s="961"/>
      <c r="G33" s="961"/>
      <c r="H33" s="952">
        <v>0</v>
      </c>
      <c r="I33" s="1461">
        <v>676</v>
      </c>
      <c r="J33" s="1431"/>
      <c r="K33" s="1454">
        <f t="shared" si="0"/>
        <v>0</v>
      </c>
      <c r="L33" s="1432"/>
      <c r="M33" s="955"/>
    </row>
    <row r="34" spans="1:13" ht="15.75" customHeight="1" thickBot="1"/>
    <row r="35" spans="1:13" ht="15.75" customHeight="1" thickBot="1">
      <c r="I35" s="987" t="s">
        <v>1875</v>
      </c>
      <c r="J35" s="1464">
        <f>SUM(K10+K12+K16+K20+K24+K27+K28+K29+K30+K31+K32+K33)</f>
        <v>0</v>
      </c>
      <c r="K35" s="1465"/>
      <c r="L35" s="1466"/>
    </row>
    <row r="36" spans="1:13" ht="15.75" customHeight="1"/>
    <row r="37" spans="1:13" ht="15.75" customHeight="1">
      <c r="G37" s="1467"/>
      <c r="H37" s="1384"/>
      <c r="I37" s="1384"/>
      <c r="J37" s="1468"/>
      <c r="K37" s="1384"/>
      <c r="L37" s="1384"/>
    </row>
    <row r="38" spans="1:13" ht="15.75" customHeight="1"/>
    <row r="39" spans="1:13" ht="15.75" customHeight="1"/>
    <row r="40" spans="1:13" ht="15.75" customHeight="1"/>
    <row r="41" spans="1:13" ht="15.75" customHeight="1"/>
    <row r="42" spans="1:13" ht="15.75" customHeight="1"/>
    <row r="43" spans="1:13" ht="15.75" customHeight="1"/>
    <row r="44" spans="1:13" ht="15.75" customHeight="1"/>
    <row r="45" spans="1:13" ht="15.75" customHeight="1"/>
    <row r="46" spans="1:13" ht="15.75" customHeight="1"/>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6">
    <mergeCell ref="J35:L35"/>
    <mergeCell ref="G37:I37"/>
    <mergeCell ref="J37:L37"/>
    <mergeCell ref="I31:J31"/>
    <mergeCell ref="K31:L31"/>
    <mergeCell ref="I32:J32"/>
    <mergeCell ref="K32:L32"/>
    <mergeCell ref="I33:J33"/>
    <mergeCell ref="K33:L33"/>
    <mergeCell ref="I28:J28"/>
    <mergeCell ref="K28:L28"/>
    <mergeCell ref="I29:J29"/>
    <mergeCell ref="K29:L29"/>
    <mergeCell ref="I30:J30"/>
    <mergeCell ref="K30:L30"/>
    <mergeCell ref="I27:J27"/>
    <mergeCell ref="K27:L27"/>
    <mergeCell ref="I20:J20"/>
    <mergeCell ref="K20:L20"/>
    <mergeCell ref="X20:Y20"/>
    <mergeCell ref="V21:W21"/>
    <mergeCell ref="X21:Y21"/>
    <mergeCell ref="G22:I22"/>
    <mergeCell ref="K22:L22"/>
    <mergeCell ref="K23:L23"/>
    <mergeCell ref="I24:J24"/>
    <mergeCell ref="K24:L24"/>
    <mergeCell ref="G26:I26"/>
    <mergeCell ref="K26:L26"/>
    <mergeCell ref="X17:Y17"/>
    <mergeCell ref="G18:I18"/>
    <mergeCell ref="K18:L18"/>
    <mergeCell ref="I19:J19"/>
    <mergeCell ref="K19:L19"/>
    <mergeCell ref="T19:V19"/>
    <mergeCell ref="I16:J16"/>
    <mergeCell ref="K16:L16"/>
    <mergeCell ref="V16:W16"/>
    <mergeCell ref="X16:Y16"/>
    <mergeCell ref="V14:W14"/>
    <mergeCell ref="G11:I11"/>
    <mergeCell ref="K11:L11"/>
    <mergeCell ref="X14:Y14"/>
    <mergeCell ref="K15:L15"/>
    <mergeCell ref="V15:W15"/>
    <mergeCell ref="X15:Y15"/>
    <mergeCell ref="F12:G12"/>
    <mergeCell ref="I12:J12"/>
    <mergeCell ref="K12:L12"/>
    <mergeCell ref="G14:I14"/>
    <mergeCell ref="K14:L14"/>
    <mergeCell ref="A1:L2"/>
    <mergeCell ref="B3:E3"/>
    <mergeCell ref="G3:L3"/>
    <mergeCell ref="B4:E4"/>
    <mergeCell ref="G4:L4"/>
    <mergeCell ref="A10:D10"/>
    <mergeCell ref="H10:J10"/>
    <mergeCell ref="B5:E5"/>
    <mergeCell ref="G5:H5"/>
    <mergeCell ref="I5:L8"/>
    <mergeCell ref="B6:H6"/>
    <mergeCell ref="B7:H7"/>
    <mergeCell ref="B8:C8"/>
    <mergeCell ref="E8:F8"/>
    <mergeCell ref="K10:L10"/>
  </mergeCells>
  <printOptions horizontalCentered="1"/>
  <pageMargins left="0.2" right="0.2" top="0.25" bottom="0.25" header="0" footer="0"/>
  <pageSetup scale="95"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ACA20-E773-4225-B3F0-CB6827E39156}">
  <sheetPr codeName="Sheet17">
    <pageSetUpPr fitToPage="1"/>
  </sheetPr>
  <dimension ref="A1:Y1000"/>
  <sheetViews>
    <sheetView workbookViewId="0">
      <selection activeCell="G13" sqref="G13"/>
    </sheetView>
  </sheetViews>
  <sheetFormatPr defaultColWidth="14.44140625" defaultRowHeight="15" customHeight="1"/>
  <cols>
    <col min="1" max="6" width="8.88671875" customWidth="1"/>
    <col min="7" max="7" width="11.109375" customWidth="1"/>
    <col min="8" max="26" width="8.88671875" customWidth="1"/>
  </cols>
  <sheetData>
    <row r="1" spans="1:25" ht="15" customHeight="1">
      <c r="A1" s="1443" t="s">
        <v>1876</v>
      </c>
      <c r="B1" s="1444"/>
      <c r="C1" s="1444"/>
      <c r="D1" s="1444"/>
      <c r="E1" s="1444"/>
      <c r="F1" s="1444"/>
      <c r="G1" s="1444"/>
      <c r="H1" s="1444"/>
      <c r="I1" s="1444"/>
      <c r="J1" s="1444"/>
      <c r="K1" s="1444"/>
      <c r="L1" s="1444"/>
      <c r="M1" s="940"/>
      <c r="N1" s="940"/>
      <c r="O1" s="940"/>
      <c r="P1" s="940"/>
      <c r="Q1" s="940"/>
      <c r="R1" s="940"/>
      <c r="S1" s="940"/>
      <c r="T1" s="940"/>
      <c r="U1" s="940"/>
      <c r="V1" s="940"/>
      <c r="W1" s="940"/>
      <c r="X1" s="940"/>
      <c r="Y1" s="940"/>
    </row>
    <row r="2" spans="1:25" ht="15.75" customHeight="1" thickBot="1">
      <c r="A2" s="1445"/>
      <c r="B2" s="1439"/>
      <c r="C2" s="1439"/>
      <c r="D2" s="1439"/>
      <c r="E2" s="1439"/>
      <c r="F2" s="1439"/>
      <c r="G2" s="1439"/>
      <c r="H2" s="1439"/>
      <c r="I2" s="1439"/>
      <c r="J2" s="1439"/>
      <c r="K2" s="1439"/>
      <c r="L2" s="1439"/>
      <c r="M2" s="940"/>
      <c r="N2" s="940"/>
      <c r="O2" s="940"/>
      <c r="P2" s="940"/>
      <c r="Q2" s="940"/>
      <c r="R2" s="940"/>
      <c r="S2" s="940"/>
      <c r="T2" s="940"/>
      <c r="U2" s="940"/>
      <c r="V2" s="940"/>
      <c r="W2" s="940"/>
      <c r="X2" s="940"/>
      <c r="Y2" s="940"/>
    </row>
    <row r="3" spans="1:25" ht="14.4">
      <c r="A3" s="941" t="s">
        <v>1823</v>
      </c>
      <c r="B3" s="1430"/>
      <c r="C3" s="1431"/>
      <c r="D3" s="1431"/>
      <c r="E3" s="1432"/>
      <c r="F3" s="942" t="s">
        <v>1824</v>
      </c>
      <c r="G3" s="1430"/>
      <c r="H3" s="1431"/>
      <c r="I3" s="1431"/>
      <c r="J3" s="1431"/>
      <c r="K3" s="1431"/>
      <c r="L3" s="1432"/>
      <c r="M3" s="943"/>
      <c r="N3" s="944"/>
      <c r="O3" s="944"/>
      <c r="P3" s="944"/>
      <c r="Q3" s="944"/>
      <c r="R3" s="944"/>
      <c r="S3" s="944"/>
      <c r="T3" s="944"/>
      <c r="U3" s="944"/>
    </row>
    <row r="4" spans="1:25" ht="14.4">
      <c r="A4" s="945" t="s">
        <v>1825</v>
      </c>
      <c r="B4" s="1430"/>
      <c r="C4" s="1431"/>
      <c r="D4" s="1431"/>
      <c r="E4" s="1432"/>
      <c r="F4" s="946" t="s">
        <v>1826</v>
      </c>
      <c r="G4" s="1446"/>
      <c r="H4" s="1431"/>
      <c r="I4" s="1431"/>
      <c r="J4" s="1431"/>
      <c r="K4" s="1431"/>
      <c r="L4" s="1432"/>
      <c r="M4" s="943"/>
      <c r="O4" s="944"/>
      <c r="P4" s="944"/>
      <c r="Q4" s="944"/>
      <c r="R4" s="944"/>
      <c r="S4" s="944"/>
      <c r="T4" s="944"/>
      <c r="U4" s="944"/>
    </row>
    <row r="5" spans="1:25" ht="14.4">
      <c r="A5" s="945" t="s">
        <v>1827</v>
      </c>
      <c r="B5" s="1430"/>
      <c r="C5" s="1431"/>
      <c r="D5" s="1431"/>
      <c r="E5" s="1432"/>
      <c r="F5" s="946" t="s">
        <v>1828</v>
      </c>
      <c r="G5" s="1430"/>
      <c r="H5" s="1432"/>
      <c r="I5" s="1433"/>
      <c r="J5" s="1434"/>
      <c r="K5" s="1434"/>
      <c r="L5" s="1435"/>
      <c r="M5" s="947"/>
      <c r="N5" s="944"/>
      <c r="O5" s="944"/>
      <c r="P5" s="944"/>
      <c r="Q5" s="944"/>
      <c r="S5" s="944"/>
      <c r="T5" s="944"/>
      <c r="U5" s="944"/>
      <c r="V5" s="944"/>
      <c r="W5" s="944"/>
      <c r="X5" s="944"/>
      <c r="Y5" s="944"/>
    </row>
    <row r="6" spans="1:25" ht="14.4">
      <c r="A6" s="945" t="s">
        <v>1829</v>
      </c>
      <c r="B6" s="1430"/>
      <c r="C6" s="1431"/>
      <c r="D6" s="1431"/>
      <c r="E6" s="1431"/>
      <c r="F6" s="1431"/>
      <c r="G6" s="1431"/>
      <c r="H6" s="1432"/>
      <c r="I6" s="1436"/>
      <c r="J6" s="1384"/>
      <c r="K6" s="1384"/>
      <c r="L6" s="1437"/>
      <c r="M6" s="947"/>
      <c r="N6" s="944"/>
      <c r="O6" s="944"/>
      <c r="P6" s="944"/>
      <c r="Q6" s="944"/>
      <c r="S6" s="944"/>
      <c r="T6" s="944"/>
      <c r="U6" s="944"/>
      <c r="V6" s="944"/>
      <c r="W6" s="944"/>
      <c r="X6" s="944"/>
      <c r="Y6" s="944"/>
    </row>
    <row r="7" spans="1:25" ht="14.4">
      <c r="A7" s="948"/>
      <c r="B7" s="1441"/>
      <c r="C7" s="1434"/>
      <c r="D7" s="1434"/>
      <c r="E7" s="1434"/>
      <c r="F7" s="1434"/>
      <c r="G7" s="1434"/>
      <c r="H7" s="1435"/>
      <c r="I7" s="1436"/>
      <c r="J7" s="1384"/>
      <c r="K7" s="1384"/>
      <c r="L7" s="1437"/>
      <c r="M7" s="947"/>
      <c r="N7" s="944"/>
      <c r="O7" s="944"/>
      <c r="P7" s="944"/>
      <c r="Q7" s="944"/>
      <c r="S7" s="944"/>
      <c r="T7" s="944"/>
      <c r="U7" s="944"/>
      <c r="V7" s="944"/>
      <c r="W7" s="944"/>
      <c r="X7" s="944"/>
      <c r="Y7" s="944"/>
    </row>
    <row r="8" spans="1:25" thickBot="1">
      <c r="A8" s="949" t="s">
        <v>1800</v>
      </c>
      <c r="B8" s="1430"/>
      <c r="C8" s="1432"/>
      <c r="D8" s="950" t="s">
        <v>1830</v>
      </c>
      <c r="E8" s="1430"/>
      <c r="F8" s="1432"/>
      <c r="G8" s="950" t="s">
        <v>1831</v>
      </c>
      <c r="H8" s="951"/>
      <c r="I8" s="1438"/>
      <c r="J8" s="1439"/>
      <c r="K8" s="1439"/>
      <c r="L8" s="1440"/>
      <c r="M8" s="947"/>
      <c r="N8" s="944"/>
      <c r="O8" s="944"/>
      <c r="P8" s="944"/>
      <c r="Q8" s="944"/>
      <c r="R8" s="944"/>
      <c r="S8" s="944"/>
      <c r="T8" s="944"/>
      <c r="U8" s="944"/>
      <c r="V8" s="944"/>
      <c r="W8" s="944"/>
      <c r="X8" s="944"/>
      <c r="Y8" s="944"/>
    </row>
    <row r="9" spans="1:25" ht="14.4">
      <c r="A9" s="944"/>
      <c r="B9" s="944"/>
      <c r="C9" s="944"/>
      <c r="D9" s="944"/>
      <c r="E9" s="944"/>
      <c r="F9" s="944"/>
      <c r="G9" s="944"/>
      <c r="H9" s="944"/>
      <c r="I9" s="944"/>
      <c r="J9" s="944"/>
      <c r="K9" s="944"/>
      <c r="L9" s="944"/>
      <c r="M9" s="944"/>
      <c r="N9" s="944"/>
      <c r="O9" s="944"/>
      <c r="P9" s="944"/>
      <c r="Q9" s="944"/>
      <c r="R9" s="944"/>
      <c r="S9" s="944"/>
      <c r="T9" s="944"/>
      <c r="U9" s="944"/>
      <c r="V9" s="944"/>
      <c r="W9" s="944"/>
      <c r="X9" s="944"/>
      <c r="Y9" s="944"/>
    </row>
    <row r="10" spans="1:25" ht="15.6">
      <c r="A10" s="1427" t="s">
        <v>1832</v>
      </c>
      <c r="B10" s="1428"/>
      <c r="C10" s="1428"/>
      <c r="D10" s="1428"/>
      <c r="E10" s="952">
        <v>0</v>
      </c>
      <c r="F10" s="953" t="s">
        <v>1833</v>
      </c>
      <c r="G10" s="954">
        <v>98116</v>
      </c>
      <c r="H10" s="1429" t="s">
        <v>1834</v>
      </c>
      <c r="I10" s="1428"/>
      <c r="J10" s="1428"/>
      <c r="K10" s="1442">
        <f>G10*E10</f>
        <v>0</v>
      </c>
      <c r="L10" s="1428"/>
      <c r="M10" s="955"/>
    </row>
    <row r="11" spans="1:25" ht="14.4">
      <c r="A11" s="956" t="s">
        <v>1835</v>
      </c>
      <c r="B11" s="957" t="s">
        <v>1836</v>
      </c>
      <c r="C11" s="958"/>
      <c r="D11" s="958"/>
      <c r="E11" s="958"/>
      <c r="F11" s="958"/>
      <c r="G11" s="1447" t="s">
        <v>1837</v>
      </c>
      <c r="H11" s="1431"/>
      <c r="I11" s="1432"/>
      <c r="J11" s="959" t="s">
        <v>1838</v>
      </c>
      <c r="K11" s="1448" t="s">
        <v>1839</v>
      </c>
      <c r="L11" s="1435"/>
      <c r="M11" s="955"/>
    </row>
    <row r="12" spans="1:25" ht="14.4">
      <c r="A12" s="960" t="s">
        <v>1840</v>
      </c>
      <c r="B12" s="961" t="s">
        <v>1841</v>
      </c>
      <c r="C12" s="961"/>
      <c r="D12" s="961"/>
      <c r="E12" s="961"/>
      <c r="F12" s="1452"/>
      <c r="G12" s="1431"/>
      <c r="H12" s="952">
        <v>0</v>
      </c>
      <c r="I12" s="1453">
        <v>2795</v>
      </c>
      <c r="J12" s="1431"/>
      <c r="K12" s="1454">
        <f>I12*H12</f>
        <v>0</v>
      </c>
      <c r="L12" s="1431"/>
      <c r="M12" s="955"/>
    </row>
    <row r="13" spans="1:25" ht="14.4">
      <c r="A13" s="962"/>
      <c r="B13" s="962"/>
      <c r="C13" s="961"/>
      <c r="D13" s="961"/>
      <c r="E13" s="961"/>
      <c r="F13" s="961"/>
      <c r="G13" s="961"/>
      <c r="H13" s="961"/>
      <c r="I13" s="961"/>
      <c r="J13" s="963"/>
      <c r="K13" s="963"/>
      <c r="L13" s="964"/>
      <c r="M13" s="965"/>
    </row>
    <row r="14" spans="1:25" ht="14.4">
      <c r="A14" s="956" t="s">
        <v>1835</v>
      </c>
      <c r="B14" s="966" t="s">
        <v>1842</v>
      </c>
      <c r="C14" s="966"/>
      <c r="D14" s="966"/>
      <c r="E14" s="966"/>
      <c r="F14" s="966"/>
      <c r="G14" s="1447" t="s">
        <v>1837</v>
      </c>
      <c r="H14" s="1431"/>
      <c r="I14" s="1432"/>
      <c r="J14" s="959" t="s">
        <v>1838</v>
      </c>
      <c r="K14" s="1448" t="s">
        <v>1839</v>
      </c>
      <c r="L14" s="1435"/>
      <c r="M14" s="943"/>
      <c r="N14" s="967"/>
      <c r="O14" s="968"/>
      <c r="P14" s="968"/>
      <c r="Q14" s="968"/>
      <c r="R14" s="968"/>
      <c r="S14" s="968"/>
      <c r="T14" s="968"/>
      <c r="U14" s="969"/>
      <c r="V14" s="1457"/>
      <c r="W14" s="1384"/>
      <c r="X14" s="1449"/>
      <c r="Y14" s="1384"/>
    </row>
    <row r="15" spans="1:25" ht="14.4">
      <c r="A15" s="971" t="s">
        <v>1843</v>
      </c>
      <c r="B15" s="972" t="s">
        <v>1844</v>
      </c>
      <c r="C15" s="972"/>
      <c r="D15" s="972"/>
      <c r="E15" s="972"/>
      <c r="F15" s="972"/>
      <c r="G15" s="972"/>
      <c r="H15" s="973" t="s">
        <v>1845</v>
      </c>
      <c r="I15" s="972"/>
      <c r="J15" s="974" t="s">
        <v>1846</v>
      </c>
      <c r="K15" s="1450" t="s">
        <v>1846</v>
      </c>
      <c r="L15" s="1428"/>
      <c r="M15" s="943"/>
      <c r="N15" s="967"/>
      <c r="O15" s="975"/>
      <c r="P15" s="975"/>
      <c r="Q15" s="975"/>
      <c r="R15" s="975"/>
      <c r="S15" s="975"/>
      <c r="T15" s="975"/>
      <c r="U15" s="969"/>
      <c r="V15" s="1451"/>
      <c r="W15" s="1384"/>
      <c r="X15" s="1449"/>
      <c r="Y15" s="1384"/>
    </row>
    <row r="16" spans="1:25" ht="14.4">
      <c r="A16" s="960" t="s">
        <v>1847</v>
      </c>
      <c r="B16" s="977" t="s">
        <v>1848</v>
      </c>
      <c r="C16" s="972"/>
      <c r="D16" s="972"/>
      <c r="E16" s="972"/>
      <c r="F16" s="972"/>
      <c r="G16" s="972"/>
      <c r="H16" s="952">
        <v>0</v>
      </c>
      <c r="I16" s="1455">
        <v>8663</v>
      </c>
      <c r="J16" s="1431"/>
      <c r="K16" s="1456">
        <f t="shared" ref="K16:K17" si="0">I16*H16</f>
        <v>0</v>
      </c>
      <c r="L16" s="1432"/>
      <c r="M16" s="943"/>
      <c r="N16" s="967"/>
      <c r="O16" s="975"/>
      <c r="P16" s="975"/>
      <c r="Q16" s="975"/>
      <c r="R16" s="975"/>
      <c r="S16" s="975"/>
      <c r="T16" s="975"/>
      <c r="U16" s="969"/>
      <c r="V16" s="976"/>
      <c r="W16" s="976"/>
      <c r="X16" s="970"/>
      <c r="Y16" s="970"/>
    </row>
    <row r="17" spans="1:25" ht="14.4">
      <c r="A17" s="960" t="s">
        <v>1877</v>
      </c>
      <c r="B17" s="977" t="s">
        <v>1878</v>
      </c>
      <c r="C17" s="977"/>
      <c r="D17" s="977"/>
      <c r="E17" s="977"/>
      <c r="F17" s="977"/>
      <c r="G17" s="977"/>
      <c r="H17" s="952">
        <v>0</v>
      </c>
      <c r="I17" s="1453">
        <v>25785</v>
      </c>
      <c r="J17" s="1431"/>
      <c r="K17" s="1454">
        <f t="shared" si="0"/>
        <v>0</v>
      </c>
      <c r="L17" s="1431"/>
      <c r="M17" s="943"/>
      <c r="N17" s="967"/>
      <c r="O17" s="968"/>
      <c r="P17" s="968"/>
      <c r="Q17" s="968"/>
      <c r="R17" s="968"/>
      <c r="S17" s="968"/>
      <c r="T17" s="968"/>
      <c r="U17" s="969"/>
      <c r="V17" s="1469"/>
      <c r="W17" s="1384"/>
      <c r="X17" s="1449"/>
      <c r="Y17" s="1384"/>
    </row>
    <row r="18" spans="1:25" ht="14.4">
      <c r="A18" s="978"/>
      <c r="L18" s="979"/>
      <c r="N18" s="967"/>
      <c r="O18" s="968"/>
      <c r="P18" s="968"/>
      <c r="Q18" s="968"/>
      <c r="R18" s="968"/>
      <c r="S18" s="968"/>
      <c r="T18" s="968"/>
      <c r="U18" s="969"/>
      <c r="V18" s="1451"/>
      <c r="W18" s="1384"/>
      <c r="X18" s="1449"/>
      <c r="Y18" s="1384"/>
    </row>
    <row r="19" spans="1:25" ht="14.4">
      <c r="A19" s="956" t="s">
        <v>1835</v>
      </c>
      <c r="B19" s="983" t="s">
        <v>1849</v>
      </c>
      <c r="C19" s="984"/>
      <c r="D19" s="984"/>
      <c r="E19" s="984"/>
      <c r="F19" s="984"/>
      <c r="G19" s="1447" t="s">
        <v>1837</v>
      </c>
      <c r="H19" s="1431"/>
      <c r="I19" s="1432"/>
      <c r="J19" s="959" t="s">
        <v>1838</v>
      </c>
      <c r="K19" s="1448" t="s">
        <v>1839</v>
      </c>
      <c r="L19" s="1435"/>
      <c r="M19" s="943"/>
      <c r="N19" s="980"/>
      <c r="O19" s="981"/>
      <c r="P19" s="981"/>
      <c r="Q19" s="981"/>
      <c r="R19" s="981"/>
      <c r="S19" s="981"/>
      <c r="T19" s="981"/>
      <c r="U19" s="981"/>
      <c r="V19" s="981"/>
      <c r="W19" s="982"/>
      <c r="X19" s="1458"/>
      <c r="Y19" s="1384"/>
    </row>
    <row r="20" spans="1:25" ht="14.4">
      <c r="A20" s="971" t="s">
        <v>1850</v>
      </c>
      <c r="B20" s="972" t="s">
        <v>1851</v>
      </c>
      <c r="C20" s="972"/>
      <c r="D20" s="972"/>
      <c r="E20" s="972"/>
      <c r="F20" s="972"/>
      <c r="G20" s="972"/>
      <c r="H20" s="973" t="s">
        <v>1845</v>
      </c>
      <c r="I20" s="1459" t="s">
        <v>1846</v>
      </c>
      <c r="J20" s="1428"/>
      <c r="K20" s="1450" t="s">
        <v>1846</v>
      </c>
      <c r="L20" s="1428"/>
      <c r="M20" s="943"/>
    </row>
    <row r="21" spans="1:25" ht="15.75" customHeight="1">
      <c r="A21" s="960" t="s">
        <v>1852</v>
      </c>
      <c r="B21" s="989" t="s">
        <v>1853</v>
      </c>
      <c r="C21" s="989"/>
      <c r="D21" s="989"/>
      <c r="E21" s="989"/>
      <c r="F21" s="989"/>
      <c r="G21" s="989"/>
      <c r="H21" s="952">
        <v>0</v>
      </c>
      <c r="I21" s="1461">
        <v>3438</v>
      </c>
      <c r="J21" s="1431"/>
      <c r="K21" s="1454">
        <f>I21*H21</f>
        <v>0</v>
      </c>
      <c r="L21" s="1431"/>
      <c r="M21" s="943"/>
      <c r="N21" s="978"/>
      <c r="O21" s="985"/>
      <c r="P21" s="985"/>
      <c r="Q21" s="985"/>
      <c r="R21" s="985"/>
      <c r="S21" s="985"/>
      <c r="T21" s="1460"/>
      <c r="U21" s="1384"/>
      <c r="V21" s="1384"/>
      <c r="W21" s="987"/>
      <c r="X21" s="988"/>
    </row>
    <row r="22" spans="1:25" ht="15.75" customHeight="1">
      <c r="L22" s="979"/>
      <c r="N22" s="980"/>
      <c r="O22" s="990"/>
      <c r="P22" s="990"/>
      <c r="Q22" s="975"/>
      <c r="R22" s="975"/>
      <c r="S22" s="975"/>
      <c r="T22" s="975"/>
      <c r="U22" s="986"/>
      <c r="V22" s="975"/>
      <c r="W22" s="982"/>
      <c r="X22" s="1458"/>
      <c r="Y22" s="1384"/>
    </row>
    <row r="23" spans="1:25" ht="15.75" customHeight="1">
      <c r="A23" s="956" t="s">
        <v>1835</v>
      </c>
      <c r="B23" s="983" t="s">
        <v>1879</v>
      </c>
      <c r="C23" s="984"/>
      <c r="D23" s="984"/>
      <c r="E23" s="984"/>
      <c r="F23" s="984"/>
      <c r="G23" s="1447" t="s">
        <v>1837</v>
      </c>
      <c r="H23" s="1431"/>
      <c r="I23" s="1432"/>
      <c r="J23" s="959" t="s">
        <v>1838</v>
      </c>
      <c r="K23" s="1448" t="s">
        <v>1839</v>
      </c>
      <c r="L23" s="1435"/>
      <c r="M23" s="943"/>
      <c r="N23" s="967"/>
      <c r="O23" s="991"/>
      <c r="P23" s="975"/>
      <c r="Q23" s="975"/>
      <c r="R23" s="975"/>
      <c r="S23" s="975"/>
      <c r="T23" s="975"/>
      <c r="U23" s="969"/>
      <c r="V23" s="1451"/>
      <c r="W23" s="1384"/>
      <c r="X23" s="1449"/>
      <c r="Y23" s="1384"/>
    </row>
    <row r="24" spans="1:25" ht="15.75" customHeight="1">
      <c r="A24" s="971" t="s">
        <v>1880</v>
      </c>
      <c r="B24" s="992" t="s">
        <v>1881</v>
      </c>
      <c r="C24" s="972"/>
      <c r="D24" s="972"/>
      <c r="E24" s="972"/>
      <c r="F24" s="972"/>
      <c r="G24" s="972"/>
      <c r="H24" s="973" t="s">
        <v>1845</v>
      </c>
      <c r="I24" s="972"/>
      <c r="J24" s="974" t="s">
        <v>1846</v>
      </c>
      <c r="K24" s="1450" t="s">
        <v>1846</v>
      </c>
      <c r="L24" s="1428"/>
      <c r="M24" s="943"/>
    </row>
    <row r="25" spans="1:25" ht="15.75" customHeight="1">
      <c r="A25" s="960" t="s">
        <v>1882</v>
      </c>
      <c r="B25" s="961" t="s">
        <v>1883</v>
      </c>
      <c r="C25" s="961"/>
      <c r="D25" s="961"/>
      <c r="E25" s="961"/>
      <c r="F25" s="961"/>
      <c r="G25" s="961"/>
      <c r="H25" s="952">
        <v>0</v>
      </c>
      <c r="I25" s="1461">
        <v>3114</v>
      </c>
      <c r="J25" s="1431"/>
      <c r="K25" s="1454">
        <f>I25*H25</f>
        <v>0</v>
      </c>
      <c r="L25" s="1431"/>
      <c r="M25" s="943"/>
      <c r="V25" s="987"/>
      <c r="W25" s="1470"/>
      <c r="X25" s="1384"/>
      <c r="Y25" s="1384"/>
    </row>
    <row r="26" spans="1:25" ht="15.75" customHeight="1">
      <c r="A26" s="968"/>
      <c r="B26" s="967"/>
      <c r="C26" s="968"/>
      <c r="D26" s="968"/>
      <c r="E26" s="968"/>
      <c r="F26" s="968"/>
      <c r="G26" s="968"/>
      <c r="H26" s="968"/>
      <c r="I26" s="1471"/>
      <c r="J26" s="1434"/>
      <c r="K26" s="1472"/>
      <c r="L26" s="1431"/>
      <c r="O26" s="1473"/>
      <c r="P26" s="1384"/>
      <c r="Q26" s="1384"/>
      <c r="R26" s="1384"/>
      <c r="S26" s="1384"/>
      <c r="T26" s="1384"/>
      <c r="V26" s="988"/>
      <c r="W26" s="987"/>
      <c r="X26" s="988"/>
    </row>
    <row r="27" spans="1:25" ht="15" customHeight="1">
      <c r="A27" s="956" t="s">
        <v>1835</v>
      </c>
      <c r="B27" s="958" t="s">
        <v>1854</v>
      </c>
      <c r="C27" s="958"/>
      <c r="D27" s="958"/>
      <c r="E27" s="958"/>
      <c r="F27" s="958"/>
      <c r="G27" s="1447" t="s">
        <v>1837</v>
      </c>
      <c r="H27" s="1431"/>
      <c r="I27" s="1432"/>
      <c r="J27" s="959" t="s">
        <v>1838</v>
      </c>
      <c r="K27" s="1448" t="s">
        <v>1839</v>
      </c>
      <c r="L27" s="1435"/>
      <c r="M27" s="993"/>
      <c r="N27" s="940"/>
      <c r="O27" s="940"/>
      <c r="P27" s="940"/>
      <c r="Q27" s="940"/>
      <c r="R27" s="940"/>
      <c r="S27" s="940"/>
      <c r="T27" s="940"/>
      <c r="U27" s="940"/>
      <c r="V27" s="940"/>
      <c r="W27" s="940"/>
      <c r="X27" s="940"/>
      <c r="Y27" s="940"/>
    </row>
    <row r="28" spans="1:25" ht="15.75" customHeight="1">
      <c r="A28" s="971" t="s">
        <v>1855</v>
      </c>
      <c r="B28" s="992" t="s">
        <v>1856</v>
      </c>
      <c r="C28" s="972"/>
      <c r="D28" s="972"/>
      <c r="E28" s="972"/>
      <c r="F28" s="972"/>
      <c r="G28" s="972"/>
      <c r="H28" s="973" t="s">
        <v>1845</v>
      </c>
      <c r="I28" s="972"/>
      <c r="J28" s="974" t="s">
        <v>1846</v>
      </c>
      <c r="K28" s="1450" t="s">
        <v>1846</v>
      </c>
      <c r="L28" s="1428"/>
      <c r="M28" s="947"/>
      <c r="N28" s="944"/>
      <c r="O28" s="944"/>
      <c r="P28" s="944"/>
      <c r="Q28" s="944"/>
      <c r="R28" s="944"/>
      <c r="S28" s="944"/>
      <c r="T28" s="944"/>
      <c r="U28" s="944"/>
      <c r="V28" s="944"/>
      <c r="W28" s="944"/>
      <c r="X28" s="944"/>
      <c r="Y28" s="944"/>
    </row>
    <row r="29" spans="1:25" ht="15.75" customHeight="1">
      <c r="A29" s="960" t="s">
        <v>1857</v>
      </c>
      <c r="B29" s="961" t="s">
        <v>1858</v>
      </c>
      <c r="C29" s="961"/>
      <c r="D29" s="961"/>
      <c r="E29" s="961"/>
      <c r="F29" s="961"/>
      <c r="G29" s="961"/>
      <c r="H29" s="952">
        <v>0</v>
      </c>
      <c r="I29" s="1462">
        <v>1023</v>
      </c>
      <c r="J29" s="1431"/>
      <c r="K29" s="1454">
        <f>I29*H29</f>
        <v>0</v>
      </c>
      <c r="L29" s="1431"/>
      <c r="M29" s="943"/>
      <c r="S29" s="944"/>
      <c r="T29" s="944"/>
      <c r="U29" s="944"/>
      <c r="V29" s="944"/>
      <c r="W29" s="944"/>
      <c r="X29" s="944"/>
      <c r="Y29" s="944"/>
    </row>
    <row r="30" spans="1:25" ht="15.75" customHeight="1">
      <c r="L30" s="979"/>
      <c r="M30" s="944"/>
      <c r="N30" s="944"/>
      <c r="O30" s="944"/>
      <c r="P30" s="944"/>
      <c r="Q30" s="944"/>
      <c r="S30" s="944"/>
      <c r="T30" s="944"/>
      <c r="U30" s="944"/>
      <c r="V30" s="944"/>
      <c r="W30" s="944"/>
      <c r="X30" s="944"/>
      <c r="Y30" s="944"/>
    </row>
    <row r="31" spans="1:25" ht="15.75" customHeight="1">
      <c r="A31" s="956" t="s">
        <v>1835</v>
      </c>
      <c r="B31" s="958" t="s">
        <v>1859</v>
      </c>
      <c r="C31" s="958"/>
      <c r="D31" s="958"/>
      <c r="E31" s="958"/>
      <c r="F31" s="958"/>
      <c r="G31" s="1447" t="s">
        <v>1860</v>
      </c>
      <c r="H31" s="1431"/>
      <c r="I31" s="1432"/>
      <c r="J31" s="959" t="s">
        <v>1838</v>
      </c>
      <c r="K31" s="1448" t="s">
        <v>1839</v>
      </c>
      <c r="L31" s="1435"/>
      <c r="M31" s="947"/>
      <c r="N31" s="944"/>
      <c r="O31" s="944"/>
      <c r="P31" s="944"/>
      <c r="Q31" s="944"/>
      <c r="S31" s="944"/>
      <c r="T31" s="944"/>
      <c r="U31" s="944"/>
      <c r="V31" s="944"/>
      <c r="W31" s="944"/>
      <c r="X31" s="944"/>
      <c r="Y31" s="944"/>
    </row>
    <row r="32" spans="1:25" ht="15.75" customHeight="1">
      <c r="A32" s="960" t="s">
        <v>1861</v>
      </c>
      <c r="B32" s="977" t="s">
        <v>1862</v>
      </c>
      <c r="C32" s="977"/>
      <c r="D32" s="977"/>
      <c r="E32" s="977"/>
      <c r="F32" s="977"/>
      <c r="G32" s="977"/>
      <c r="H32" s="952">
        <v>0</v>
      </c>
      <c r="I32" s="1461">
        <v>1435</v>
      </c>
      <c r="J32" s="1431"/>
      <c r="K32" s="1454">
        <f t="shared" ref="K32:K38" si="1">I32*H32</f>
        <v>0</v>
      </c>
      <c r="L32" s="1431"/>
      <c r="M32" s="947"/>
      <c r="N32" s="944"/>
      <c r="O32" s="944"/>
      <c r="P32" s="944"/>
      <c r="Q32" s="944"/>
      <c r="S32" s="944"/>
      <c r="T32" s="944"/>
      <c r="U32" s="944"/>
      <c r="V32" s="944"/>
      <c r="W32" s="944"/>
      <c r="X32" s="944"/>
      <c r="Y32" s="944"/>
    </row>
    <row r="33" spans="1:25" ht="15.75" customHeight="1">
      <c r="A33" s="960" t="s">
        <v>1863</v>
      </c>
      <c r="B33" s="977" t="s">
        <v>1864</v>
      </c>
      <c r="C33" s="977"/>
      <c r="D33" s="977"/>
      <c r="E33" s="977"/>
      <c r="F33" s="977"/>
      <c r="G33" s="977"/>
      <c r="H33" s="952">
        <v>0</v>
      </c>
      <c r="I33" s="1461">
        <v>563</v>
      </c>
      <c r="J33" s="1431"/>
      <c r="K33" s="1454">
        <f t="shared" si="1"/>
        <v>0</v>
      </c>
      <c r="L33" s="1431"/>
      <c r="M33" s="947"/>
      <c r="N33" s="944"/>
      <c r="O33" s="944"/>
      <c r="P33" s="944"/>
      <c r="Q33" s="944"/>
      <c r="R33" s="944"/>
      <c r="S33" s="944"/>
      <c r="T33" s="944"/>
      <c r="U33" s="944"/>
      <c r="V33" s="944"/>
      <c r="W33" s="944"/>
      <c r="X33" s="944"/>
      <c r="Y33" s="944"/>
    </row>
    <row r="34" spans="1:25" ht="15.75" customHeight="1">
      <c r="A34" s="960" t="s">
        <v>1865</v>
      </c>
      <c r="B34" s="977" t="s">
        <v>1866</v>
      </c>
      <c r="C34" s="961"/>
      <c r="D34" s="961"/>
      <c r="E34" s="961"/>
      <c r="F34" s="961"/>
      <c r="G34" s="961"/>
      <c r="H34" s="952">
        <v>0</v>
      </c>
      <c r="I34" s="1463">
        <v>1094</v>
      </c>
      <c r="J34" s="1431"/>
      <c r="K34" s="1454">
        <f t="shared" si="1"/>
        <v>0</v>
      </c>
      <c r="L34" s="1431"/>
      <c r="M34" s="943"/>
    </row>
    <row r="35" spans="1:25" ht="15.75" customHeight="1">
      <c r="A35" s="960" t="s">
        <v>1867</v>
      </c>
      <c r="B35" s="989" t="s">
        <v>1868</v>
      </c>
      <c r="C35" s="977"/>
      <c r="D35" s="977"/>
      <c r="E35" s="977"/>
      <c r="F35" s="977"/>
      <c r="G35" s="977"/>
      <c r="H35" s="952">
        <v>0</v>
      </c>
      <c r="I35" s="1461">
        <v>3188</v>
      </c>
      <c r="J35" s="1431"/>
      <c r="K35" s="1454">
        <f t="shared" si="1"/>
        <v>0</v>
      </c>
      <c r="L35" s="1431"/>
      <c r="M35" s="943"/>
    </row>
    <row r="36" spans="1:25" ht="15.75" customHeight="1">
      <c r="A36" s="960" t="s">
        <v>1869</v>
      </c>
      <c r="B36" s="989" t="s">
        <v>1870</v>
      </c>
      <c r="C36" s="989"/>
      <c r="D36" s="989"/>
      <c r="E36" s="989"/>
      <c r="F36" s="989"/>
      <c r="G36" s="989"/>
      <c r="H36" s="952">
        <v>0</v>
      </c>
      <c r="I36" s="1453">
        <v>457</v>
      </c>
      <c r="J36" s="1431"/>
      <c r="K36" s="1454">
        <f t="shared" si="1"/>
        <v>0</v>
      </c>
      <c r="L36" s="1431"/>
      <c r="M36" s="943"/>
    </row>
    <row r="37" spans="1:25" ht="15.75" customHeight="1">
      <c r="A37" s="960" t="s">
        <v>1871</v>
      </c>
      <c r="B37" s="961" t="s">
        <v>1872</v>
      </c>
      <c r="C37" s="989"/>
      <c r="D37" s="989"/>
      <c r="E37" s="989"/>
      <c r="F37" s="989"/>
      <c r="G37" s="989"/>
      <c r="H37" s="952">
        <v>0</v>
      </c>
      <c r="I37" s="1461">
        <v>560</v>
      </c>
      <c r="J37" s="1431"/>
      <c r="K37" s="1454">
        <f t="shared" si="1"/>
        <v>0</v>
      </c>
      <c r="L37" s="1431"/>
      <c r="M37" s="943"/>
    </row>
    <row r="38" spans="1:25" ht="15.75" customHeight="1">
      <c r="A38" s="960" t="s">
        <v>1873</v>
      </c>
      <c r="B38" s="989" t="s">
        <v>1874</v>
      </c>
      <c r="C38" s="961"/>
      <c r="D38" s="961"/>
      <c r="E38" s="961"/>
      <c r="F38" s="961"/>
      <c r="G38" s="961"/>
      <c r="H38" s="952">
        <v>0</v>
      </c>
      <c r="I38" s="1461">
        <v>656</v>
      </c>
      <c r="J38" s="1431"/>
      <c r="K38" s="1454">
        <f t="shared" si="1"/>
        <v>0</v>
      </c>
      <c r="L38" s="1431"/>
      <c r="M38" s="943"/>
    </row>
    <row r="39" spans="1:25" ht="15.75" customHeight="1">
      <c r="L39" s="979"/>
    </row>
    <row r="40" spans="1:25" ht="15.75" customHeight="1">
      <c r="A40" s="956" t="s">
        <v>1835</v>
      </c>
      <c r="B40" s="957" t="s">
        <v>1884</v>
      </c>
      <c r="C40" s="958"/>
      <c r="D40" s="958"/>
      <c r="E40" s="958"/>
      <c r="F40" s="958"/>
      <c r="G40" s="1447" t="s">
        <v>1837</v>
      </c>
      <c r="H40" s="1431"/>
      <c r="I40" s="1432"/>
      <c r="J40" s="959" t="s">
        <v>1838</v>
      </c>
      <c r="K40" s="1448" t="s">
        <v>1839</v>
      </c>
      <c r="L40" s="1435"/>
      <c r="M40" s="943"/>
    </row>
    <row r="41" spans="1:25" ht="15.75" customHeight="1">
      <c r="A41" s="971" t="s">
        <v>1885</v>
      </c>
      <c r="B41" s="994" t="s">
        <v>1886</v>
      </c>
      <c r="C41" s="977"/>
      <c r="D41" s="977"/>
      <c r="E41" s="977"/>
      <c r="F41" s="977"/>
      <c r="G41" s="977"/>
      <c r="H41" s="973" t="s">
        <v>1845</v>
      </c>
      <c r="I41" s="1474" t="s">
        <v>1846</v>
      </c>
      <c r="J41" s="1431"/>
      <c r="K41" s="1450" t="s">
        <v>1846</v>
      </c>
      <c r="L41" s="1428"/>
      <c r="M41" s="943"/>
    </row>
    <row r="42" spans="1:25" ht="15.75" customHeight="1">
      <c r="A42" s="971" t="s">
        <v>1887</v>
      </c>
      <c r="B42" s="972" t="s">
        <v>1888</v>
      </c>
      <c r="C42" s="972"/>
      <c r="D42" s="972"/>
      <c r="E42" s="977"/>
      <c r="F42" s="977"/>
      <c r="G42" s="977"/>
      <c r="H42" s="973" t="s">
        <v>1845</v>
      </c>
      <c r="I42" s="1474" t="s">
        <v>1846</v>
      </c>
      <c r="J42" s="1431"/>
      <c r="K42" s="1450" t="s">
        <v>1846</v>
      </c>
      <c r="L42" s="1428"/>
      <c r="M42" s="943"/>
    </row>
    <row r="43" spans="1:25" ht="15.75" customHeight="1">
      <c r="A43" s="960" t="s">
        <v>1889</v>
      </c>
      <c r="B43" s="977" t="s">
        <v>1890</v>
      </c>
      <c r="C43" s="977"/>
      <c r="D43" s="977"/>
      <c r="E43" s="977"/>
      <c r="F43" s="977"/>
      <c r="G43" s="977"/>
      <c r="H43" s="952">
        <v>0</v>
      </c>
      <c r="I43" s="1461">
        <v>6253</v>
      </c>
      <c r="J43" s="1431"/>
      <c r="K43" s="1454">
        <f>I43*H43</f>
        <v>0</v>
      </c>
      <c r="L43" s="1431"/>
      <c r="M43" s="943"/>
    </row>
    <row r="44" spans="1:25" ht="15.75" customHeight="1" thickBot="1"/>
    <row r="45" spans="1:25" ht="15.75" customHeight="1" thickBot="1">
      <c r="I45" s="987" t="s">
        <v>1875</v>
      </c>
      <c r="J45" s="1464">
        <f>SUM(K10+K12+K16+K17+K21+K25+K29+K32+K33+K34+K35+K36+K37+K38+K43)</f>
        <v>0</v>
      </c>
      <c r="K45" s="1465"/>
      <c r="L45" s="1466"/>
    </row>
    <row r="46" spans="1:25" ht="15.75" customHeight="1"/>
    <row r="47" spans="1:25" ht="15.75" customHeight="1">
      <c r="G47" s="1467"/>
      <c r="H47" s="1384"/>
      <c r="I47" s="1384"/>
      <c r="J47" s="1468"/>
      <c r="K47" s="1384"/>
      <c r="L47" s="1384"/>
    </row>
    <row r="48" spans="1:2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7">
    <mergeCell ref="G47:I47"/>
    <mergeCell ref="J47:L47"/>
    <mergeCell ref="I38:J38"/>
    <mergeCell ref="K38:L38"/>
    <mergeCell ref="G40:I40"/>
    <mergeCell ref="K40:L40"/>
    <mergeCell ref="I41:J41"/>
    <mergeCell ref="K41:L41"/>
    <mergeCell ref="I42:J42"/>
    <mergeCell ref="K42:L42"/>
    <mergeCell ref="I43:J43"/>
    <mergeCell ref="K43:L43"/>
    <mergeCell ref="J45:L45"/>
    <mergeCell ref="I35:J35"/>
    <mergeCell ref="K35:L35"/>
    <mergeCell ref="I36:J36"/>
    <mergeCell ref="K36:L36"/>
    <mergeCell ref="I37:J37"/>
    <mergeCell ref="K37:L37"/>
    <mergeCell ref="I32:J32"/>
    <mergeCell ref="K32:L32"/>
    <mergeCell ref="I33:J33"/>
    <mergeCell ref="K33:L33"/>
    <mergeCell ref="I34:J34"/>
    <mergeCell ref="K34:L34"/>
    <mergeCell ref="X23:Y23"/>
    <mergeCell ref="G31:I31"/>
    <mergeCell ref="K31:L31"/>
    <mergeCell ref="I25:J25"/>
    <mergeCell ref="K25:L25"/>
    <mergeCell ref="W25:Y25"/>
    <mergeCell ref="I26:J26"/>
    <mergeCell ref="K26:L26"/>
    <mergeCell ref="O26:T26"/>
    <mergeCell ref="G27:I27"/>
    <mergeCell ref="K27:L27"/>
    <mergeCell ref="K28:L28"/>
    <mergeCell ref="I29:J29"/>
    <mergeCell ref="K29:L29"/>
    <mergeCell ref="X17:Y17"/>
    <mergeCell ref="V18:W18"/>
    <mergeCell ref="X18:Y18"/>
    <mergeCell ref="K24:L24"/>
    <mergeCell ref="G19:I19"/>
    <mergeCell ref="K19:L19"/>
    <mergeCell ref="X19:Y19"/>
    <mergeCell ref="I20:J20"/>
    <mergeCell ref="K20:L20"/>
    <mergeCell ref="I21:J21"/>
    <mergeCell ref="K21:L21"/>
    <mergeCell ref="T21:V21"/>
    <mergeCell ref="X22:Y22"/>
    <mergeCell ref="G23:I23"/>
    <mergeCell ref="K23:L23"/>
    <mergeCell ref="V23:W23"/>
    <mergeCell ref="I16:J16"/>
    <mergeCell ref="K16:L16"/>
    <mergeCell ref="V14:W14"/>
    <mergeCell ref="I17:J17"/>
    <mergeCell ref="K17:L17"/>
    <mergeCell ref="V17:W17"/>
    <mergeCell ref="G11:I11"/>
    <mergeCell ref="K11:L11"/>
    <mergeCell ref="X14:Y14"/>
    <mergeCell ref="K15:L15"/>
    <mergeCell ref="V15:W15"/>
    <mergeCell ref="X15:Y15"/>
    <mergeCell ref="F12:G12"/>
    <mergeCell ref="I12:J12"/>
    <mergeCell ref="K12:L12"/>
    <mergeCell ref="G14:I14"/>
    <mergeCell ref="K14:L14"/>
    <mergeCell ref="A1:L2"/>
    <mergeCell ref="B3:E3"/>
    <mergeCell ref="G3:L3"/>
    <mergeCell ref="B4:E4"/>
    <mergeCell ref="G4:L4"/>
    <mergeCell ref="A10:D10"/>
    <mergeCell ref="H10:J10"/>
    <mergeCell ref="B5:E5"/>
    <mergeCell ref="G5:H5"/>
    <mergeCell ref="I5:L8"/>
    <mergeCell ref="B6:H6"/>
    <mergeCell ref="B7:H7"/>
    <mergeCell ref="B8:C8"/>
    <mergeCell ref="E8:F8"/>
    <mergeCell ref="K10:L10"/>
  </mergeCells>
  <printOptions horizontalCentered="1"/>
  <pageMargins left="0.2" right="0.2" top="0.25" bottom="0.25" header="0" footer="0"/>
  <pageSetup scale="9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2BC5-4FA0-4CAF-8FFD-DF4EBAFE748B}">
  <sheetPr codeName="Sheet18">
    <pageSetUpPr fitToPage="1"/>
  </sheetPr>
  <dimension ref="A1:Y1000"/>
  <sheetViews>
    <sheetView workbookViewId="0">
      <selection activeCell="I16" sqref="I16"/>
    </sheetView>
  </sheetViews>
  <sheetFormatPr defaultColWidth="14.44140625" defaultRowHeight="15" customHeight="1"/>
  <cols>
    <col min="1" max="6" width="8.88671875" style="996" customWidth="1"/>
    <col min="7" max="7" width="11.109375" style="996" customWidth="1"/>
    <col min="8" max="26" width="8.88671875" style="996" customWidth="1"/>
    <col min="27" max="16384" width="14.44140625" style="996"/>
  </cols>
  <sheetData>
    <row r="1" spans="1:25" ht="15" customHeight="1">
      <c r="A1" s="1488" t="s">
        <v>1891</v>
      </c>
      <c r="B1" s="1489"/>
      <c r="C1" s="1489"/>
      <c r="D1" s="1489"/>
      <c r="E1" s="1489"/>
      <c r="F1" s="1489"/>
      <c r="G1" s="1489"/>
      <c r="H1" s="1489"/>
      <c r="I1" s="1489"/>
      <c r="J1" s="1489"/>
      <c r="K1" s="1489"/>
      <c r="L1" s="1489"/>
      <c r="M1" s="995"/>
      <c r="N1" s="995"/>
      <c r="O1" s="995"/>
      <c r="P1" s="995"/>
      <c r="Q1" s="995"/>
      <c r="R1" s="995"/>
      <c r="S1" s="995"/>
      <c r="T1" s="995"/>
      <c r="U1" s="995"/>
      <c r="V1" s="995"/>
      <c r="W1" s="995"/>
      <c r="X1" s="995"/>
      <c r="Y1" s="995"/>
    </row>
    <row r="2" spans="1:25" ht="15.75" customHeight="1" thickBot="1">
      <c r="A2" s="1490"/>
      <c r="B2" s="1485"/>
      <c r="C2" s="1485"/>
      <c r="D2" s="1485"/>
      <c r="E2" s="1485"/>
      <c r="F2" s="1485"/>
      <c r="G2" s="1485"/>
      <c r="H2" s="1485"/>
      <c r="I2" s="1485"/>
      <c r="J2" s="1485"/>
      <c r="K2" s="1485"/>
      <c r="L2" s="1485"/>
      <c r="M2" s="995"/>
      <c r="N2" s="995"/>
      <c r="O2" s="995"/>
      <c r="P2" s="995"/>
      <c r="Q2" s="995"/>
      <c r="R2" s="995"/>
      <c r="S2" s="995"/>
      <c r="T2" s="995"/>
      <c r="U2" s="995"/>
      <c r="V2" s="995"/>
      <c r="W2" s="995"/>
      <c r="X2" s="995"/>
      <c r="Y2" s="995"/>
    </row>
    <row r="3" spans="1:25" ht="14.4">
      <c r="A3" s="997" t="s">
        <v>1823</v>
      </c>
      <c r="B3" s="1475"/>
      <c r="C3" s="1476"/>
      <c r="D3" s="1476"/>
      <c r="E3" s="1477"/>
      <c r="F3" s="998" t="s">
        <v>1824</v>
      </c>
      <c r="G3" s="1475"/>
      <c r="H3" s="1476"/>
      <c r="I3" s="1476"/>
      <c r="J3" s="1476"/>
      <c r="K3" s="1476"/>
      <c r="L3" s="1477"/>
      <c r="M3" s="999"/>
      <c r="N3" s="1000"/>
      <c r="O3" s="1000"/>
      <c r="P3" s="1000"/>
      <c r="Q3" s="1000"/>
      <c r="R3" s="1000"/>
      <c r="S3" s="1000"/>
      <c r="T3" s="1000"/>
      <c r="U3" s="1000"/>
    </row>
    <row r="4" spans="1:25" ht="14.4">
      <c r="A4" s="1001" t="s">
        <v>1825</v>
      </c>
      <c r="B4" s="1475"/>
      <c r="C4" s="1476"/>
      <c r="D4" s="1476"/>
      <c r="E4" s="1477"/>
      <c r="F4" s="1002" t="s">
        <v>1826</v>
      </c>
      <c r="G4" s="1491"/>
      <c r="H4" s="1476"/>
      <c r="I4" s="1476"/>
      <c r="J4" s="1476"/>
      <c r="K4" s="1476"/>
      <c r="L4" s="1477"/>
      <c r="M4" s="999"/>
      <c r="O4" s="1000"/>
      <c r="P4" s="1000"/>
      <c r="Q4" s="1000"/>
      <c r="R4" s="1000"/>
      <c r="S4" s="1000"/>
      <c r="T4" s="1000"/>
      <c r="U4" s="1000"/>
    </row>
    <row r="5" spans="1:25" ht="14.4">
      <c r="A5" s="1001" t="s">
        <v>1827</v>
      </c>
      <c r="B5" s="1475"/>
      <c r="C5" s="1476"/>
      <c r="D5" s="1476"/>
      <c r="E5" s="1477"/>
      <c r="F5" s="1002" t="s">
        <v>1828</v>
      </c>
      <c r="G5" s="1475"/>
      <c r="H5" s="1477"/>
      <c r="I5" s="1478"/>
      <c r="J5" s="1479"/>
      <c r="K5" s="1479"/>
      <c r="L5" s="1480"/>
      <c r="M5" s="1003"/>
      <c r="N5" s="1000"/>
      <c r="O5" s="1000"/>
      <c r="P5" s="1000"/>
      <c r="Q5" s="1000"/>
      <c r="S5" s="1000"/>
      <c r="T5" s="1000"/>
      <c r="U5" s="1000"/>
      <c r="V5" s="1000"/>
      <c r="W5" s="1000"/>
      <c r="X5" s="1000"/>
      <c r="Y5" s="1000"/>
    </row>
    <row r="6" spans="1:25" ht="14.4">
      <c r="A6" s="1001" t="s">
        <v>1829</v>
      </c>
      <c r="B6" s="1475"/>
      <c r="C6" s="1476"/>
      <c r="D6" s="1476"/>
      <c r="E6" s="1476"/>
      <c r="F6" s="1476"/>
      <c r="G6" s="1476"/>
      <c r="H6" s="1477"/>
      <c r="I6" s="1481"/>
      <c r="J6" s="1482"/>
      <c r="K6" s="1482"/>
      <c r="L6" s="1483"/>
      <c r="M6" s="1003"/>
      <c r="N6" s="1000"/>
      <c r="O6" s="1000"/>
      <c r="P6" s="1000"/>
      <c r="Q6" s="1000"/>
      <c r="S6" s="1000"/>
      <c r="T6" s="1000"/>
      <c r="U6" s="1000"/>
      <c r="V6" s="1000"/>
      <c r="W6" s="1000"/>
      <c r="X6" s="1000"/>
      <c r="Y6" s="1000"/>
    </row>
    <row r="7" spans="1:25" ht="14.4">
      <c r="A7" s="1004"/>
      <c r="B7" s="1487"/>
      <c r="C7" s="1479"/>
      <c r="D7" s="1479"/>
      <c r="E7" s="1479"/>
      <c r="F7" s="1479"/>
      <c r="G7" s="1479"/>
      <c r="H7" s="1480"/>
      <c r="I7" s="1481"/>
      <c r="J7" s="1482"/>
      <c r="K7" s="1482"/>
      <c r="L7" s="1483"/>
      <c r="M7" s="1003"/>
      <c r="N7" s="1000"/>
      <c r="O7" s="1000"/>
      <c r="P7" s="1000"/>
      <c r="Q7" s="1000"/>
      <c r="S7" s="1000"/>
      <c r="T7" s="1000"/>
      <c r="U7" s="1000"/>
      <c r="V7" s="1000"/>
      <c r="W7" s="1000"/>
      <c r="X7" s="1000"/>
      <c r="Y7" s="1000"/>
    </row>
    <row r="8" spans="1:25" thickBot="1">
      <c r="A8" s="1005" t="s">
        <v>1800</v>
      </c>
      <c r="B8" s="1475"/>
      <c r="C8" s="1477"/>
      <c r="D8" s="1006" t="s">
        <v>1830</v>
      </c>
      <c r="E8" s="1475"/>
      <c r="F8" s="1477"/>
      <c r="G8" s="1006" t="s">
        <v>1831</v>
      </c>
      <c r="H8" s="1007"/>
      <c r="I8" s="1484"/>
      <c r="J8" s="1485"/>
      <c r="K8" s="1485"/>
      <c r="L8" s="1486"/>
      <c r="M8" s="1003"/>
      <c r="N8" s="1000"/>
      <c r="O8" s="1000"/>
      <c r="P8" s="1000"/>
      <c r="Q8" s="1000"/>
      <c r="R8" s="1000"/>
      <c r="S8" s="1000"/>
      <c r="T8" s="1000"/>
      <c r="U8" s="1000"/>
      <c r="V8" s="1000"/>
      <c r="W8" s="1000"/>
      <c r="X8" s="1000"/>
      <c r="Y8" s="1000"/>
    </row>
    <row r="9" spans="1:25" ht="14.4">
      <c r="A9" s="1000"/>
      <c r="B9" s="1000"/>
      <c r="C9" s="1000"/>
      <c r="D9" s="1000"/>
      <c r="E9" s="1000"/>
      <c r="F9" s="1000"/>
      <c r="G9" s="1000"/>
      <c r="H9" s="1000"/>
      <c r="I9" s="1000"/>
      <c r="J9" s="1000"/>
      <c r="K9" s="1000"/>
      <c r="L9" s="1000"/>
      <c r="M9" s="1000"/>
      <c r="N9" s="1000"/>
      <c r="O9" s="1000"/>
      <c r="P9" s="1000"/>
      <c r="Q9" s="1000"/>
      <c r="R9" s="1000"/>
      <c r="S9" s="1000"/>
      <c r="T9" s="1000"/>
      <c r="U9" s="1000"/>
      <c r="V9" s="1000"/>
      <c r="W9" s="1000"/>
      <c r="X9" s="1000"/>
      <c r="Y9" s="1000"/>
    </row>
    <row r="10" spans="1:25" ht="15.6">
      <c r="A10" s="1492" t="s">
        <v>1832</v>
      </c>
      <c r="B10" s="1493"/>
      <c r="C10" s="1493"/>
      <c r="D10" s="1493"/>
      <c r="E10" s="1008">
        <v>0</v>
      </c>
      <c r="F10" s="1009" t="s">
        <v>1833</v>
      </c>
      <c r="G10" s="1010">
        <v>116460</v>
      </c>
      <c r="H10" s="1494" t="s">
        <v>1834</v>
      </c>
      <c r="I10" s="1493"/>
      <c r="J10" s="1493"/>
      <c r="K10" s="1495">
        <f>G10*E10</f>
        <v>0</v>
      </c>
      <c r="L10" s="1493"/>
      <c r="M10" s="1011"/>
    </row>
    <row r="11" spans="1:25" ht="14.4">
      <c r="A11" s="1012" t="s">
        <v>1835</v>
      </c>
      <c r="B11" s="1013" t="s">
        <v>1892</v>
      </c>
      <c r="C11" s="1014"/>
      <c r="D11" s="1014"/>
      <c r="E11" s="1014"/>
      <c r="F11" s="1014"/>
      <c r="G11" s="1503" t="s">
        <v>1837</v>
      </c>
      <c r="H11" s="1476"/>
      <c r="I11" s="1477"/>
      <c r="J11" s="1015" t="s">
        <v>1838</v>
      </c>
      <c r="K11" s="1504" t="s">
        <v>1839</v>
      </c>
      <c r="L11" s="1480"/>
      <c r="M11" s="999"/>
      <c r="N11" s="1016"/>
      <c r="O11" s="1017"/>
      <c r="P11" s="1017"/>
      <c r="Q11" s="1017"/>
      <c r="R11" s="1017"/>
      <c r="S11" s="1017"/>
      <c r="T11" s="1497"/>
      <c r="U11" s="1482"/>
      <c r="V11" s="1482"/>
      <c r="W11" s="1019"/>
      <c r="X11" s="1020"/>
    </row>
    <row r="12" spans="1:25" ht="14.4">
      <c r="A12" s="1021" t="s">
        <v>1893</v>
      </c>
      <c r="B12" s="1022" t="s">
        <v>1894</v>
      </c>
      <c r="C12" s="1022"/>
      <c r="D12" s="1022"/>
      <c r="E12" s="1022"/>
      <c r="F12" s="1022"/>
      <c r="G12" s="1022"/>
      <c r="H12" s="1023" t="s">
        <v>1845</v>
      </c>
      <c r="I12" s="1022"/>
      <c r="J12" s="1024" t="s">
        <v>1846</v>
      </c>
      <c r="K12" s="1498" t="s">
        <v>1846</v>
      </c>
      <c r="L12" s="1493"/>
      <c r="M12" s="1025"/>
      <c r="N12" s="1026"/>
      <c r="O12" s="1027"/>
      <c r="P12" s="1027"/>
      <c r="Q12" s="1028"/>
      <c r="R12" s="1028"/>
      <c r="S12" s="1028"/>
      <c r="T12" s="1028"/>
      <c r="U12" s="1018"/>
      <c r="V12" s="1028"/>
      <c r="W12" s="1029"/>
      <c r="X12" s="1499"/>
      <c r="Y12" s="1482"/>
    </row>
    <row r="13" spans="1:25" ht="14.4">
      <c r="A13" s="1030" t="s">
        <v>1895</v>
      </c>
      <c r="B13" s="1031" t="s">
        <v>1896</v>
      </c>
      <c r="C13" s="1031"/>
      <c r="D13" s="1031"/>
      <c r="E13" s="1031"/>
      <c r="F13" s="1031"/>
      <c r="G13" s="1032"/>
      <c r="H13" s="1008">
        <v>0</v>
      </c>
      <c r="I13" s="1500">
        <v>2346</v>
      </c>
      <c r="J13" s="1476"/>
      <c r="K13" s="1501">
        <f t="shared" ref="K13:K15" si="0">I13*H13</f>
        <v>0</v>
      </c>
      <c r="L13" s="1476"/>
      <c r="M13" s="1025"/>
      <c r="N13" s="1033"/>
      <c r="O13" s="1028"/>
      <c r="P13" s="1028"/>
      <c r="Q13" s="1028"/>
      <c r="R13" s="1028"/>
      <c r="S13" s="1028"/>
      <c r="T13" s="1028"/>
      <c r="U13" s="1034"/>
      <c r="V13" s="1502"/>
      <c r="W13" s="1482"/>
      <c r="X13" s="1496"/>
      <c r="Y13" s="1482"/>
    </row>
    <row r="14" spans="1:25" ht="14.4">
      <c r="A14" s="1030" t="s">
        <v>1897</v>
      </c>
      <c r="B14" s="1031" t="s">
        <v>1898</v>
      </c>
      <c r="C14" s="1031"/>
      <c r="D14" s="1031"/>
      <c r="E14" s="1031"/>
      <c r="F14" s="1031"/>
      <c r="G14" s="1032"/>
      <c r="H14" s="1008">
        <v>0</v>
      </c>
      <c r="I14" s="1500">
        <v>8181</v>
      </c>
      <c r="J14" s="1476"/>
      <c r="K14" s="1501">
        <f t="shared" si="0"/>
        <v>0</v>
      </c>
      <c r="L14" s="1476"/>
      <c r="M14" s="1025"/>
      <c r="N14" s="1033"/>
      <c r="O14" s="1028"/>
      <c r="P14" s="1028"/>
      <c r="Q14" s="1028"/>
      <c r="R14" s="1028"/>
      <c r="S14" s="1028"/>
      <c r="T14" s="1028"/>
      <c r="U14" s="1034"/>
      <c r="V14" s="1035"/>
      <c r="W14" s="1037"/>
      <c r="X14" s="1036"/>
      <c r="Y14" s="1036"/>
    </row>
    <row r="15" spans="1:25" ht="14.4">
      <c r="A15" s="1030" t="s">
        <v>1899</v>
      </c>
      <c r="B15" s="1031" t="s">
        <v>1900</v>
      </c>
      <c r="C15" s="1031"/>
      <c r="D15" s="1031"/>
      <c r="E15" s="1031"/>
      <c r="F15" s="1031"/>
      <c r="G15" s="1032"/>
      <c r="H15" s="1008">
        <v>0</v>
      </c>
      <c r="I15" s="1500">
        <v>9837</v>
      </c>
      <c r="J15" s="1476"/>
      <c r="K15" s="1501">
        <f t="shared" si="0"/>
        <v>0</v>
      </c>
      <c r="L15" s="1476"/>
      <c r="M15" s="1025"/>
      <c r="N15" s="1033"/>
      <c r="O15" s="1028"/>
      <c r="P15" s="1028"/>
      <c r="Q15" s="1028"/>
      <c r="R15" s="1028"/>
      <c r="S15" s="1028"/>
      <c r="T15" s="1028"/>
      <c r="U15" s="1034"/>
      <c r="V15" s="1035"/>
      <c r="W15" s="1037"/>
      <c r="X15" s="1036"/>
      <c r="Y15" s="1036"/>
    </row>
    <row r="16" spans="1:25" ht="14.4">
      <c r="A16" s="1016"/>
      <c r="C16" s="1038"/>
      <c r="D16" s="1038"/>
      <c r="E16" s="1038"/>
      <c r="F16" s="1038"/>
      <c r="G16" s="1038"/>
      <c r="H16" s="1038"/>
      <c r="I16" s="1038"/>
      <c r="J16" s="1038"/>
      <c r="K16" s="1038"/>
      <c r="L16" s="1039"/>
      <c r="N16" s="1033"/>
      <c r="O16" s="1028"/>
      <c r="P16" s="1028"/>
      <c r="Q16" s="1028"/>
      <c r="R16" s="1028"/>
      <c r="S16" s="1028"/>
      <c r="T16" s="1028"/>
      <c r="U16" s="1034"/>
      <c r="V16" s="1502"/>
      <c r="W16" s="1482"/>
      <c r="X16" s="1496"/>
      <c r="Y16" s="1482"/>
    </row>
    <row r="17" spans="1:25" ht="14.4">
      <c r="A17" s="1012" t="s">
        <v>1835</v>
      </c>
      <c r="B17" s="1013" t="s">
        <v>1849</v>
      </c>
      <c r="C17" s="1014"/>
      <c r="D17" s="1014"/>
      <c r="E17" s="1014"/>
      <c r="F17" s="1014"/>
      <c r="G17" s="1503" t="s">
        <v>1837</v>
      </c>
      <c r="H17" s="1476"/>
      <c r="I17" s="1477"/>
      <c r="J17" s="1015" t="s">
        <v>1838</v>
      </c>
      <c r="K17" s="1504" t="s">
        <v>1839</v>
      </c>
      <c r="L17" s="1480"/>
      <c r="M17" s="999"/>
      <c r="N17" s="1026"/>
      <c r="O17" s="1027"/>
      <c r="P17" s="1027"/>
      <c r="Q17" s="1027"/>
      <c r="R17" s="1027"/>
      <c r="S17" s="1027"/>
      <c r="T17" s="1027"/>
      <c r="U17" s="1027"/>
      <c r="V17" s="1027"/>
      <c r="W17" s="1029"/>
      <c r="X17" s="1499"/>
      <c r="Y17" s="1482"/>
    </row>
    <row r="18" spans="1:25" ht="14.4">
      <c r="A18" s="1021" t="s">
        <v>1901</v>
      </c>
      <c r="B18" s="1040" t="s">
        <v>1851</v>
      </c>
      <c r="C18" s="1040"/>
      <c r="D18" s="1040"/>
      <c r="E18" s="1040"/>
      <c r="F18" s="1040"/>
      <c r="G18" s="1040"/>
      <c r="H18" s="1023" t="s">
        <v>1845</v>
      </c>
      <c r="I18" s="1505" t="s">
        <v>1846</v>
      </c>
      <c r="J18" s="1493"/>
      <c r="K18" s="1498" t="s">
        <v>1846</v>
      </c>
      <c r="L18" s="1493"/>
      <c r="M18" s="999"/>
    </row>
    <row r="19" spans="1:25" ht="14.4">
      <c r="A19" s="1030" t="s">
        <v>1902</v>
      </c>
      <c r="B19" s="1031" t="s">
        <v>1853</v>
      </c>
      <c r="C19" s="1031"/>
      <c r="D19" s="1031"/>
      <c r="E19" s="1031"/>
      <c r="F19" s="1031"/>
      <c r="G19" s="1031"/>
      <c r="H19" s="1008">
        <v>0</v>
      </c>
      <c r="I19" s="1506">
        <v>3483</v>
      </c>
      <c r="J19" s="1476"/>
      <c r="K19" s="1501">
        <f>I19*H19</f>
        <v>0</v>
      </c>
      <c r="L19" s="1476"/>
      <c r="M19" s="999"/>
      <c r="N19" s="1016"/>
      <c r="O19" s="1017"/>
      <c r="P19" s="1017"/>
      <c r="Q19" s="1017"/>
      <c r="R19" s="1017"/>
      <c r="S19" s="1017"/>
      <c r="T19" s="1497"/>
      <c r="U19" s="1482"/>
      <c r="V19" s="1482"/>
      <c r="W19" s="1019"/>
      <c r="X19" s="1020"/>
    </row>
    <row r="20" spans="1:25" ht="14.4">
      <c r="L20" s="1039"/>
      <c r="N20" s="1026"/>
      <c r="O20" s="1041"/>
      <c r="P20" s="1041"/>
      <c r="Q20" s="1042"/>
      <c r="R20" s="1042"/>
      <c r="S20" s="1042"/>
      <c r="T20" s="1042"/>
      <c r="U20" s="1018"/>
      <c r="V20" s="1042"/>
      <c r="W20" s="1029"/>
      <c r="X20" s="1499"/>
      <c r="Y20" s="1482"/>
    </row>
    <row r="21" spans="1:25" ht="15.75" customHeight="1">
      <c r="A21" s="1012" t="s">
        <v>1835</v>
      </c>
      <c r="B21" s="1013" t="s">
        <v>1854</v>
      </c>
      <c r="C21" s="1014"/>
      <c r="D21" s="1014"/>
      <c r="E21" s="1014"/>
      <c r="F21" s="1014"/>
      <c r="G21" s="1503" t="s">
        <v>1837</v>
      </c>
      <c r="H21" s="1476"/>
      <c r="I21" s="1477"/>
      <c r="J21" s="1015" t="s">
        <v>1838</v>
      </c>
      <c r="K21" s="1504" t="s">
        <v>1839</v>
      </c>
      <c r="L21" s="1480"/>
      <c r="M21" s="999"/>
      <c r="N21" s="1033"/>
      <c r="O21" s="1043"/>
      <c r="P21" s="1042"/>
      <c r="Q21" s="1042"/>
      <c r="R21" s="1042"/>
      <c r="S21" s="1042"/>
      <c r="T21" s="1042"/>
      <c r="U21" s="1034"/>
      <c r="V21" s="1507"/>
      <c r="W21" s="1482"/>
      <c r="X21" s="1496"/>
      <c r="Y21" s="1482"/>
    </row>
    <row r="22" spans="1:25" ht="15.75" customHeight="1">
      <c r="A22" s="1021" t="s">
        <v>1903</v>
      </c>
      <c r="B22" s="1045" t="s">
        <v>1904</v>
      </c>
      <c r="C22" s="1040"/>
      <c r="D22" s="1040"/>
      <c r="E22" s="1040"/>
      <c r="F22" s="1040"/>
      <c r="G22" s="1040"/>
      <c r="H22" s="1023" t="s">
        <v>1845</v>
      </c>
      <c r="I22" s="1040"/>
      <c r="J22" s="1024" t="s">
        <v>1846</v>
      </c>
      <c r="K22" s="1498" t="s">
        <v>1846</v>
      </c>
      <c r="L22" s="1493"/>
      <c r="M22" s="999"/>
    </row>
    <row r="23" spans="1:25" ht="15.75" customHeight="1">
      <c r="A23" s="1030" t="s">
        <v>1905</v>
      </c>
      <c r="B23" s="1046" t="s">
        <v>1858</v>
      </c>
      <c r="C23" s="1046"/>
      <c r="D23" s="1046"/>
      <c r="E23" s="1046"/>
      <c r="F23" s="1046"/>
      <c r="G23" s="1046"/>
      <c r="H23" s="1008">
        <v>0</v>
      </c>
      <c r="I23" s="1506">
        <v>984</v>
      </c>
      <c r="J23" s="1476"/>
      <c r="K23" s="1501">
        <f>I23*H23</f>
        <v>0</v>
      </c>
      <c r="L23" s="1476"/>
      <c r="M23" s="999"/>
      <c r="V23" s="1019"/>
      <c r="W23" s="1508"/>
      <c r="X23" s="1482"/>
      <c r="Y23" s="1482"/>
    </row>
    <row r="24" spans="1:25" ht="15.75" customHeight="1">
      <c r="A24" s="1028"/>
      <c r="B24" s="1033"/>
      <c r="C24" s="1028"/>
      <c r="D24" s="1028"/>
      <c r="E24" s="1028"/>
      <c r="F24" s="1028"/>
      <c r="G24" s="1028"/>
      <c r="H24" s="1028"/>
      <c r="I24" s="1509"/>
      <c r="J24" s="1479"/>
      <c r="K24" s="1510"/>
      <c r="L24" s="1476"/>
      <c r="O24" s="1511"/>
      <c r="P24" s="1482"/>
      <c r="Q24" s="1482"/>
      <c r="R24" s="1482"/>
      <c r="S24" s="1482"/>
      <c r="T24" s="1482"/>
      <c r="V24" s="1020"/>
      <c r="W24" s="1019"/>
      <c r="X24" s="1020"/>
    </row>
    <row r="25" spans="1:25" ht="15" customHeight="1">
      <c r="A25" s="1012" t="s">
        <v>1835</v>
      </c>
      <c r="B25" s="1047" t="s">
        <v>1906</v>
      </c>
      <c r="C25" s="1047"/>
      <c r="D25" s="1047"/>
      <c r="E25" s="1047"/>
      <c r="F25" s="1047"/>
      <c r="G25" s="1503" t="s">
        <v>1837</v>
      </c>
      <c r="H25" s="1476"/>
      <c r="I25" s="1477"/>
      <c r="J25" s="1015" t="s">
        <v>1838</v>
      </c>
      <c r="K25" s="1504" t="s">
        <v>1839</v>
      </c>
      <c r="L25" s="1480"/>
      <c r="M25" s="1048"/>
      <c r="N25" s="995"/>
      <c r="O25" s="995"/>
      <c r="P25" s="995"/>
      <c r="Q25" s="995"/>
      <c r="R25" s="995"/>
      <c r="S25" s="995"/>
      <c r="T25" s="995"/>
      <c r="U25" s="995"/>
      <c r="V25" s="995"/>
      <c r="W25" s="995"/>
      <c r="X25" s="995"/>
      <c r="Y25" s="995"/>
    </row>
    <row r="26" spans="1:25" ht="15.75" customHeight="1">
      <c r="A26" s="1030" t="s">
        <v>1907</v>
      </c>
      <c r="B26" s="1046" t="s">
        <v>1908</v>
      </c>
      <c r="C26" s="1046"/>
      <c r="D26" s="1046"/>
      <c r="E26" s="1046"/>
      <c r="F26" s="1046"/>
      <c r="G26" s="1046"/>
      <c r="H26" s="1008">
        <v>0</v>
      </c>
      <c r="I26" s="1512">
        <v>5623</v>
      </c>
      <c r="J26" s="1476"/>
      <c r="K26" s="1501">
        <f t="shared" ref="K26:K27" si="1">I26*H26</f>
        <v>0</v>
      </c>
      <c r="L26" s="1476"/>
      <c r="M26" s="1003"/>
      <c r="N26" s="1000"/>
      <c r="O26" s="1000"/>
      <c r="P26" s="1000"/>
      <c r="Q26" s="1000"/>
      <c r="R26" s="1000"/>
      <c r="S26" s="1000"/>
      <c r="T26" s="1000"/>
      <c r="U26" s="1000"/>
      <c r="V26" s="1000"/>
      <c r="W26" s="1000"/>
      <c r="X26" s="1000"/>
      <c r="Y26" s="1000"/>
    </row>
    <row r="27" spans="1:25" ht="15.75" customHeight="1">
      <c r="A27" s="1030" t="s">
        <v>1909</v>
      </c>
      <c r="B27" s="1046" t="s">
        <v>1910</v>
      </c>
      <c r="C27" s="1046"/>
      <c r="D27" s="1046"/>
      <c r="E27" s="1046"/>
      <c r="F27" s="1046"/>
      <c r="G27" s="1046"/>
      <c r="H27" s="1008">
        <v>0</v>
      </c>
      <c r="I27" s="1512">
        <v>6810</v>
      </c>
      <c r="J27" s="1476"/>
      <c r="K27" s="1501">
        <f t="shared" si="1"/>
        <v>0</v>
      </c>
      <c r="L27" s="1476"/>
      <c r="M27" s="999"/>
      <c r="S27" s="1000"/>
      <c r="T27" s="1000"/>
      <c r="U27" s="1000"/>
      <c r="V27" s="1000"/>
      <c r="W27" s="1000"/>
      <c r="X27" s="1000"/>
      <c r="Y27" s="1000"/>
    </row>
    <row r="28" spans="1:25" ht="15.75" customHeight="1">
      <c r="L28" s="1039"/>
      <c r="M28" s="1000"/>
      <c r="N28" s="1000"/>
      <c r="O28" s="1000"/>
      <c r="P28" s="1000"/>
      <c r="Q28" s="1000"/>
      <c r="S28" s="1000"/>
      <c r="T28" s="1000"/>
      <c r="U28" s="1000"/>
      <c r="V28" s="1000"/>
      <c r="W28" s="1000"/>
      <c r="X28" s="1000"/>
      <c r="Y28" s="1000"/>
    </row>
    <row r="29" spans="1:25" ht="15.75" customHeight="1">
      <c r="A29" s="1012" t="s">
        <v>1835</v>
      </c>
      <c r="B29" s="1047" t="s">
        <v>1859</v>
      </c>
      <c r="C29" s="1047"/>
      <c r="D29" s="1047"/>
      <c r="E29" s="1047"/>
      <c r="F29" s="1047"/>
      <c r="G29" s="1503" t="s">
        <v>1860</v>
      </c>
      <c r="H29" s="1476"/>
      <c r="I29" s="1477"/>
      <c r="J29" s="1015" t="s">
        <v>1838</v>
      </c>
      <c r="K29" s="1504" t="s">
        <v>1839</v>
      </c>
      <c r="L29" s="1480"/>
      <c r="M29" s="1003"/>
      <c r="N29" s="1000"/>
      <c r="O29" s="1000"/>
      <c r="P29" s="1000"/>
      <c r="Q29" s="1000"/>
      <c r="S29" s="1000"/>
      <c r="T29" s="1000"/>
      <c r="U29" s="1000"/>
      <c r="V29" s="1000"/>
      <c r="W29" s="1000"/>
      <c r="X29" s="1000"/>
      <c r="Y29" s="1000"/>
    </row>
    <row r="30" spans="1:25" ht="15.75" customHeight="1">
      <c r="A30" s="1030" t="s">
        <v>1911</v>
      </c>
      <c r="B30" s="1049" t="s">
        <v>1862</v>
      </c>
      <c r="C30" s="1049"/>
      <c r="D30" s="1049"/>
      <c r="E30" s="1049"/>
      <c r="F30" s="1049"/>
      <c r="G30" s="1049"/>
      <c r="H30" s="1008">
        <v>0</v>
      </c>
      <c r="I30" s="1506">
        <v>1135</v>
      </c>
      <c r="J30" s="1476"/>
      <c r="K30" s="1501">
        <f t="shared" ref="K30:K39" si="2">I30*H30</f>
        <v>0</v>
      </c>
      <c r="L30" s="1476"/>
      <c r="M30" s="1003"/>
      <c r="N30" s="1000"/>
      <c r="O30" s="1000"/>
      <c r="P30" s="1000"/>
      <c r="Q30" s="1000"/>
      <c r="S30" s="1000"/>
      <c r="T30" s="1000"/>
      <c r="U30" s="1000"/>
      <c r="V30" s="1000"/>
      <c r="W30" s="1000"/>
      <c r="X30" s="1000"/>
      <c r="Y30" s="1000"/>
    </row>
    <row r="31" spans="1:25" ht="15.75" customHeight="1">
      <c r="A31" s="1030" t="s">
        <v>1912</v>
      </c>
      <c r="B31" s="1049" t="s">
        <v>1913</v>
      </c>
      <c r="C31" s="1049"/>
      <c r="D31" s="1049"/>
      <c r="E31" s="1049"/>
      <c r="F31" s="1049"/>
      <c r="G31" s="1049"/>
      <c r="H31" s="1008">
        <v>0</v>
      </c>
      <c r="I31" s="1506">
        <v>1094</v>
      </c>
      <c r="J31" s="1476"/>
      <c r="K31" s="1501">
        <f t="shared" si="2"/>
        <v>0</v>
      </c>
      <c r="L31" s="1476"/>
      <c r="M31" s="1003"/>
      <c r="N31" s="1000"/>
      <c r="O31" s="1000"/>
      <c r="P31" s="1000"/>
      <c r="Q31" s="1000"/>
      <c r="R31" s="1000"/>
      <c r="S31" s="1000"/>
      <c r="T31" s="1000"/>
      <c r="U31" s="1000"/>
      <c r="V31" s="1000"/>
      <c r="W31" s="1000"/>
      <c r="X31" s="1000"/>
      <c r="Y31" s="1000"/>
    </row>
    <row r="32" spans="1:25" ht="15.75" customHeight="1">
      <c r="A32" s="1030" t="s">
        <v>1914</v>
      </c>
      <c r="B32" s="1046" t="s">
        <v>1870</v>
      </c>
      <c r="C32" s="1046"/>
      <c r="D32" s="1046"/>
      <c r="E32" s="1046"/>
      <c r="F32" s="1046"/>
      <c r="G32" s="1046"/>
      <c r="H32" s="1008">
        <v>0</v>
      </c>
      <c r="I32" s="1513">
        <v>435</v>
      </c>
      <c r="J32" s="1476"/>
      <c r="K32" s="1501">
        <f t="shared" si="2"/>
        <v>0</v>
      </c>
      <c r="L32" s="1476"/>
      <c r="M32" s="999"/>
    </row>
    <row r="33" spans="1:13" ht="15.75" customHeight="1">
      <c r="A33" s="1030" t="s">
        <v>1915</v>
      </c>
      <c r="B33" s="1031" t="s">
        <v>1872</v>
      </c>
      <c r="C33" s="1049"/>
      <c r="D33" s="1049"/>
      <c r="E33" s="1049"/>
      <c r="F33" s="1049"/>
      <c r="G33" s="1049"/>
      <c r="H33" s="1008">
        <v>0</v>
      </c>
      <c r="I33" s="1506">
        <v>809</v>
      </c>
      <c r="J33" s="1476"/>
      <c r="K33" s="1501">
        <f t="shared" si="2"/>
        <v>0</v>
      </c>
      <c r="L33" s="1476"/>
      <c r="M33" s="999"/>
    </row>
    <row r="34" spans="1:13" ht="15.75" customHeight="1">
      <c r="A34" s="1030" t="s">
        <v>1916</v>
      </c>
      <c r="B34" s="1031" t="s">
        <v>1917</v>
      </c>
      <c r="C34" s="1031"/>
      <c r="D34" s="1031"/>
      <c r="E34" s="1031"/>
      <c r="F34" s="1031"/>
      <c r="G34" s="1031"/>
      <c r="H34" s="1008">
        <v>0</v>
      </c>
      <c r="I34" s="1500">
        <v>649</v>
      </c>
      <c r="J34" s="1476"/>
      <c r="K34" s="1501">
        <f t="shared" si="2"/>
        <v>0</v>
      </c>
      <c r="L34" s="1476"/>
      <c r="M34" s="999"/>
    </row>
    <row r="35" spans="1:13" ht="15.75" customHeight="1">
      <c r="A35" s="1030" t="s">
        <v>1918</v>
      </c>
      <c r="B35" s="1031" t="s">
        <v>1919</v>
      </c>
      <c r="C35" s="1031"/>
      <c r="D35" s="1031"/>
      <c r="E35" s="1031"/>
      <c r="F35" s="1031"/>
      <c r="G35" s="1031"/>
      <c r="H35" s="1008">
        <v>0</v>
      </c>
      <c r="I35" s="1506">
        <v>1965</v>
      </c>
      <c r="J35" s="1476"/>
      <c r="K35" s="1501">
        <f t="shared" si="2"/>
        <v>0</v>
      </c>
      <c r="L35" s="1476"/>
      <c r="M35" s="999"/>
    </row>
    <row r="36" spans="1:13" ht="15.75" customHeight="1">
      <c r="A36" s="1030" t="s">
        <v>1920</v>
      </c>
      <c r="B36" s="1031" t="s">
        <v>1921</v>
      </c>
      <c r="C36" s="1046"/>
      <c r="D36" s="1046"/>
      <c r="E36" s="1046"/>
      <c r="F36" s="1046"/>
      <c r="G36" s="1046"/>
      <c r="H36" s="1008">
        <v>0</v>
      </c>
      <c r="I36" s="1506">
        <v>2414</v>
      </c>
      <c r="J36" s="1476"/>
      <c r="K36" s="1501">
        <f t="shared" si="2"/>
        <v>0</v>
      </c>
      <c r="L36" s="1476"/>
      <c r="M36" s="999"/>
    </row>
    <row r="37" spans="1:13" ht="15.75" customHeight="1">
      <c r="A37" s="1030" t="s">
        <v>1922</v>
      </c>
      <c r="B37" s="1031" t="s">
        <v>1923</v>
      </c>
      <c r="C37" s="1031"/>
      <c r="D37" s="1031"/>
      <c r="E37" s="1031"/>
      <c r="F37" s="1031"/>
      <c r="G37" s="1031"/>
      <c r="H37" s="1008">
        <v>0</v>
      </c>
      <c r="I37" s="1506">
        <v>3128</v>
      </c>
      <c r="J37" s="1476"/>
      <c r="K37" s="1501">
        <f t="shared" si="2"/>
        <v>0</v>
      </c>
      <c r="L37" s="1476"/>
      <c r="M37" s="999"/>
    </row>
    <row r="38" spans="1:13" ht="15.75" customHeight="1">
      <c r="A38" s="1030" t="s">
        <v>1924</v>
      </c>
      <c r="B38" s="1031" t="s">
        <v>1925</v>
      </c>
      <c r="C38" s="1046"/>
      <c r="D38" s="1046"/>
      <c r="E38" s="1046"/>
      <c r="F38" s="1046"/>
      <c r="G38" s="1046"/>
      <c r="H38" s="1008">
        <v>0</v>
      </c>
      <c r="I38" s="1506">
        <v>4590</v>
      </c>
      <c r="J38" s="1476"/>
      <c r="K38" s="1501">
        <f t="shared" si="2"/>
        <v>0</v>
      </c>
      <c r="L38" s="1476"/>
      <c r="M38" s="999"/>
    </row>
    <row r="39" spans="1:13" ht="15.75" customHeight="1">
      <c r="A39" s="1030" t="s">
        <v>1926</v>
      </c>
      <c r="B39" s="1046" t="s">
        <v>1927</v>
      </c>
      <c r="C39" s="1046"/>
      <c r="D39" s="1046"/>
      <c r="E39" s="1046"/>
      <c r="F39" s="1046"/>
      <c r="G39" s="1046"/>
      <c r="H39" s="1008">
        <v>0</v>
      </c>
      <c r="I39" s="1506">
        <v>392</v>
      </c>
      <c r="J39" s="1476"/>
      <c r="K39" s="1501">
        <f t="shared" si="2"/>
        <v>0</v>
      </c>
      <c r="L39" s="1476"/>
      <c r="M39" s="999"/>
    </row>
    <row r="40" spans="1:13" ht="15.75" customHeight="1" thickBot="1">
      <c r="L40" s="1039"/>
    </row>
    <row r="41" spans="1:13" ht="15.75" customHeight="1" thickBot="1">
      <c r="I41" s="1019" t="s">
        <v>1875</v>
      </c>
      <c r="J41" s="1516">
        <f>SUM(K10+K13+K14+K15+K19+K23+K26+K27+K30+K31+K32+K33+K34+K35+K36+K37+K38+K39)</f>
        <v>0</v>
      </c>
      <c r="K41" s="1517"/>
      <c r="L41" s="1518"/>
    </row>
    <row r="42" spans="1:13" ht="15.75" customHeight="1"/>
    <row r="43" spans="1:13" ht="15.75" customHeight="1">
      <c r="G43" s="1514"/>
      <c r="H43" s="1482"/>
      <c r="I43" s="1482"/>
      <c r="J43" s="1515"/>
      <c r="K43" s="1482"/>
      <c r="L43" s="1482"/>
    </row>
    <row r="44" spans="1:13" ht="15.75" customHeight="1"/>
    <row r="45" spans="1:13" ht="15.75" customHeight="1"/>
    <row r="46" spans="1:13" ht="15.75" customHeight="1"/>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G43:I43"/>
    <mergeCell ref="J43:L43"/>
    <mergeCell ref="I35:J35"/>
    <mergeCell ref="K35:L35"/>
    <mergeCell ref="I36:J36"/>
    <mergeCell ref="K36:L36"/>
    <mergeCell ref="I37:J37"/>
    <mergeCell ref="K37:L37"/>
    <mergeCell ref="I38:J38"/>
    <mergeCell ref="K38:L38"/>
    <mergeCell ref="I39:J39"/>
    <mergeCell ref="K39:L39"/>
    <mergeCell ref="J41:L41"/>
    <mergeCell ref="I32:J32"/>
    <mergeCell ref="K32:L32"/>
    <mergeCell ref="I33:J33"/>
    <mergeCell ref="K33:L33"/>
    <mergeCell ref="I34:J34"/>
    <mergeCell ref="K34:L34"/>
    <mergeCell ref="G29:I29"/>
    <mergeCell ref="K29:L29"/>
    <mergeCell ref="I30:J30"/>
    <mergeCell ref="K30:L30"/>
    <mergeCell ref="I31:J31"/>
    <mergeCell ref="K31:L31"/>
    <mergeCell ref="G25:I25"/>
    <mergeCell ref="K25:L25"/>
    <mergeCell ref="I26:J26"/>
    <mergeCell ref="K26:L26"/>
    <mergeCell ref="I27:J27"/>
    <mergeCell ref="K27:L27"/>
    <mergeCell ref="I23:J23"/>
    <mergeCell ref="K23:L23"/>
    <mergeCell ref="W23:Y23"/>
    <mergeCell ref="I24:J24"/>
    <mergeCell ref="K24:L24"/>
    <mergeCell ref="O24:T24"/>
    <mergeCell ref="X20:Y20"/>
    <mergeCell ref="G21:I21"/>
    <mergeCell ref="K21:L21"/>
    <mergeCell ref="V21:W21"/>
    <mergeCell ref="X21:Y21"/>
    <mergeCell ref="X17:Y17"/>
    <mergeCell ref="I18:J18"/>
    <mergeCell ref="K18:L18"/>
    <mergeCell ref="I19:J19"/>
    <mergeCell ref="K19:L19"/>
    <mergeCell ref="T19:V19"/>
    <mergeCell ref="K15:L15"/>
    <mergeCell ref="V16:W16"/>
    <mergeCell ref="K22:L22"/>
    <mergeCell ref="G17:I17"/>
    <mergeCell ref="K17:L17"/>
    <mergeCell ref="A10:D10"/>
    <mergeCell ref="H10:J10"/>
    <mergeCell ref="K10:L10"/>
    <mergeCell ref="X16:Y16"/>
    <mergeCell ref="T11:V11"/>
    <mergeCell ref="K12:L12"/>
    <mergeCell ref="X12:Y12"/>
    <mergeCell ref="I13:J13"/>
    <mergeCell ref="K13:L13"/>
    <mergeCell ref="V13:W13"/>
    <mergeCell ref="X13:Y13"/>
    <mergeCell ref="G11:I11"/>
    <mergeCell ref="K11:L11"/>
    <mergeCell ref="I14:J14"/>
    <mergeCell ref="K14:L14"/>
    <mergeCell ref="I15:J15"/>
    <mergeCell ref="A1:L2"/>
    <mergeCell ref="B3:E3"/>
    <mergeCell ref="G3:L3"/>
    <mergeCell ref="B4:E4"/>
    <mergeCell ref="G4:L4"/>
    <mergeCell ref="B5:E5"/>
    <mergeCell ref="G5:H5"/>
    <mergeCell ref="I5:L8"/>
    <mergeCell ref="B6:H6"/>
    <mergeCell ref="B7:H7"/>
    <mergeCell ref="B8:C8"/>
    <mergeCell ref="E8:F8"/>
  </mergeCells>
  <printOptions horizontalCentered="1"/>
  <pageMargins left="0.2" right="0.2" top="0.25" bottom="0.25" header="0" footer="0"/>
  <pageSetup scale="95"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3B812-2607-4CE8-B3B9-1F34CF91AE45}">
  <sheetPr codeName="Sheet19">
    <pageSetUpPr fitToPage="1"/>
  </sheetPr>
  <dimension ref="A1:Y1000"/>
  <sheetViews>
    <sheetView topLeftCell="A6" workbookViewId="0">
      <selection activeCell="I16" sqref="I16"/>
    </sheetView>
  </sheetViews>
  <sheetFormatPr defaultColWidth="14.44140625" defaultRowHeight="15" customHeight="1"/>
  <cols>
    <col min="1" max="6" width="8.88671875" style="996" customWidth="1"/>
    <col min="7" max="7" width="11.6640625" style="996" customWidth="1"/>
    <col min="8" max="26" width="8.88671875" style="996" customWidth="1"/>
    <col min="27" max="16384" width="14.44140625" style="996"/>
  </cols>
  <sheetData>
    <row r="1" spans="1:25" ht="15" customHeight="1">
      <c r="A1" s="1488" t="s">
        <v>1928</v>
      </c>
      <c r="B1" s="1489"/>
      <c r="C1" s="1489"/>
      <c r="D1" s="1489"/>
      <c r="E1" s="1489"/>
      <c r="F1" s="1489"/>
      <c r="G1" s="1489"/>
      <c r="H1" s="1489"/>
      <c r="I1" s="1489"/>
      <c r="J1" s="1489"/>
      <c r="K1" s="1489"/>
      <c r="L1" s="1489"/>
      <c r="M1" s="995"/>
      <c r="N1" s="995"/>
      <c r="O1" s="995"/>
      <c r="P1" s="995"/>
      <c r="Q1" s="995"/>
      <c r="R1" s="995"/>
      <c r="S1" s="995"/>
      <c r="T1" s="995"/>
      <c r="U1" s="995"/>
      <c r="V1" s="995"/>
      <c r="W1" s="995"/>
      <c r="X1" s="995"/>
      <c r="Y1" s="995"/>
    </row>
    <row r="2" spans="1:25" ht="15.75" customHeight="1" thickBot="1">
      <c r="A2" s="1490"/>
      <c r="B2" s="1485"/>
      <c r="C2" s="1485"/>
      <c r="D2" s="1485"/>
      <c r="E2" s="1485"/>
      <c r="F2" s="1485"/>
      <c r="G2" s="1485"/>
      <c r="H2" s="1485"/>
      <c r="I2" s="1485"/>
      <c r="J2" s="1485"/>
      <c r="K2" s="1485"/>
      <c r="L2" s="1485"/>
      <c r="M2" s="995"/>
      <c r="N2" s="995"/>
      <c r="O2" s="995"/>
      <c r="P2" s="995"/>
      <c r="Q2" s="995"/>
      <c r="R2" s="995"/>
      <c r="S2" s="995"/>
      <c r="T2" s="995"/>
      <c r="U2" s="995"/>
      <c r="V2" s="995"/>
      <c r="W2" s="995"/>
      <c r="X2" s="995"/>
      <c r="Y2" s="995"/>
    </row>
    <row r="3" spans="1:25" ht="14.4">
      <c r="A3" s="997" t="s">
        <v>1823</v>
      </c>
      <c r="B3" s="1475"/>
      <c r="C3" s="1476"/>
      <c r="D3" s="1476"/>
      <c r="E3" s="1477"/>
      <c r="F3" s="998" t="s">
        <v>1824</v>
      </c>
      <c r="G3" s="1475"/>
      <c r="H3" s="1476"/>
      <c r="I3" s="1476"/>
      <c r="J3" s="1476"/>
      <c r="K3" s="1476"/>
      <c r="L3" s="1477"/>
      <c r="M3" s="999"/>
      <c r="N3" s="1000"/>
      <c r="O3" s="1000"/>
      <c r="P3" s="1000"/>
      <c r="Q3" s="1000"/>
      <c r="R3" s="1000"/>
      <c r="S3" s="1000"/>
      <c r="T3" s="1000"/>
      <c r="U3" s="1000"/>
    </row>
    <row r="4" spans="1:25" ht="14.4">
      <c r="A4" s="1001" t="s">
        <v>1825</v>
      </c>
      <c r="B4" s="1475"/>
      <c r="C4" s="1476"/>
      <c r="D4" s="1476"/>
      <c r="E4" s="1477"/>
      <c r="F4" s="1002" t="s">
        <v>1826</v>
      </c>
      <c r="G4" s="1491"/>
      <c r="H4" s="1476"/>
      <c r="I4" s="1476"/>
      <c r="J4" s="1476"/>
      <c r="K4" s="1476"/>
      <c r="L4" s="1477"/>
      <c r="M4" s="999"/>
      <c r="O4" s="1000"/>
      <c r="P4" s="1000"/>
      <c r="Q4" s="1000"/>
      <c r="R4" s="1000"/>
      <c r="S4" s="1000"/>
      <c r="T4" s="1000"/>
      <c r="U4" s="1000"/>
    </row>
    <row r="5" spans="1:25" ht="14.4">
      <c r="A5" s="1001" t="s">
        <v>1827</v>
      </c>
      <c r="B5" s="1475"/>
      <c r="C5" s="1476"/>
      <c r="D5" s="1476"/>
      <c r="E5" s="1477"/>
      <c r="F5" s="1002" t="s">
        <v>1828</v>
      </c>
      <c r="G5" s="1475"/>
      <c r="H5" s="1477"/>
      <c r="I5" s="1478"/>
      <c r="J5" s="1479"/>
      <c r="K5" s="1479"/>
      <c r="L5" s="1480"/>
      <c r="M5" s="1003"/>
      <c r="N5" s="1000"/>
      <c r="O5" s="1000"/>
      <c r="P5" s="1000"/>
      <c r="Q5" s="1000"/>
      <c r="S5" s="1000"/>
      <c r="T5" s="1000"/>
      <c r="U5" s="1000"/>
      <c r="V5" s="1000"/>
      <c r="W5" s="1000"/>
      <c r="X5" s="1000"/>
      <c r="Y5" s="1000"/>
    </row>
    <row r="6" spans="1:25" ht="14.4">
      <c r="A6" s="1001" t="s">
        <v>1829</v>
      </c>
      <c r="B6" s="1475"/>
      <c r="C6" s="1476"/>
      <c r="D6" s="1476"/>
      <c r="E6" s="1476"/>
      <c r="F6" s="1476"/>
      <c r="G6" s="1476"/>
      <c r="H6" s="1477"/>
      <c r="I6" s="1481"/>
      <c r="J6" s="1482"/>
      <c r="K6" s="1482"/>
      <c r="L6" s="1483"/>
      <c r="M6" s="1003"/>
      <c r="N6" s="1000"/>
      <c r="O6" s="1000"/>
      <c r="P6" s="1000"/>
      <c r="Q6" s="1000"/>
      <c r="S6" s="1000"/>
      <c r="T6" s="1000"/>
      <c r="U6" s="1000"/>
      <c r="V6" s="1000"/>
      <c r="W6" s="1000"/>
      <c r="X6" s="1000"/>
      <c r="Y6" s="1000"/>
    </row>
    <row r="7" spans="1:25" ht="14.4">
      <c r="A7" s="1004"/>
      <c r="B7" s="1487"/>
      <c r="C7" s="1479"/>
      <c r="D7" s="1479"/>
      <c r="E7" s="1479"/>
      <c r="F7" s="1479"/>
      <c r="G7" s="1479"/>
      <c r="H7" s="1480"/>
      <c r="I7" s="1481"/>
      <c r="J7" s="1482"/>
      <c r="K7" s="1482"/>
      <c r="L7" s="1483"/>
      <c r="M7" s="1003"/>
      <c r="N7" s="1000"/>
      <c r="O7" s="1000"/>
      <c r="P7" s="1000"/>
      <c r="Q7" s="1000"/>
      <c r="S7" s="1000"/>
      <c r="T7" s="1000"/>
      <c r="U7" s="1000"/>
      <c r="V7" s="1000"/>
      <c r="W7" s="1000"/>
      <c r="X7" s="1000"/>
      <c r="Y7" s="1000"/>
    </row>
    <row r="8" spans="1:25" thickBot="1">
      <c r="A8" s="1005" t="s">
        <v>1800</v>
      </c>
      <c r="B8" s="1475"/>
      <c r="C8" s="1477"/>
      <c r="D8" s="1006" t="s">
        <v>1830</v>
      </c>
      <c r="E8" s="1475"/>
      <c r="F8" s="1477"/>
      <c r="G8" s="1006" t="s">
        <v>1831</v>
      </c>
      <c r="H8" s="1007"/>
      <c r="I8" s="1484"/>
      <c r="J8" s="1485"/>
      <c r="K8" s="1485"/>
      <c r="L8" s="1486"/>
      <c r="M8" s="1003"/>
      <c r="N8" s="1000"/>
      <c r="O8" s="1000"/>
      <c r="P8" s="1000"/>
      <c r="Q8" s="1000"/>
      <c r="R8" s="1000"/>
      <c r="S8" s="1000"/>
      <c r="T8" s="1000"/>
      <c r="U8" s="1000"/>
      <c r="V8" s="1000"/>
      <c r="W8" s="1000"/>
      <c r="X8" s="1000"/>
      <c r="Y8" s="1000"/>
    </row>
    <row r="9" spans="1:25" ht="14.4">
      <c r="A9" s="1000"/>
      <c r="B9" s="1000"/>
      <c r="C9" s="1000"/>
      <c r="D9" s="1000"/>
      <c r="E9" s="1000"/>
      <c r="F9" s="1000"/>
      <c r="G9" s="1000"/>
      <c r="H9" s="1000"/>
      <c r="I9" s="1000"/>
      <c r="J9" s="1000"/>
      <c r="K9" s="1000"/>
      <c r="L9" s="1000"/>
      <c r="M9" s="1000"/>
      <c r="N9" s="1000"/>
      <c r="O9" s="1000"/>
      <c r="P9" s="1000"/>
      <c r="Q9" s="1000"/>
      <c r="R9" s="1000"/>
      <c r="S9" s="1000"/>
      <c r="T9" s="1000"/>
      <c r="U9" s="1000"/>
      <c r="V9" s="1000"/>
      <c r="W9" s="1000"/>
      <c r="X9" s="1000"/>
      <c r="Y9" s="1000"/>
    </row>
    <row r="10" spans="1:25" ht="15.6">
      <c r="A10" s="1492" t="s">
        <v>1832</v>
      </c>
      <c r="B10" s="1493"/>
      <c r="C10" s="1493"/>
      <c r="D10" s="1493"/>
      <c r="E10" s="1008">
        <v>0</v>
      </c>
      <c r="F10" s="1009" t="s">
        <v>1833</v>
      </c>
      <c r="G10" s="1010">
        <v>137249</v>
      </c>
      <c r="H10" s="1494" t="s">
        <v>1834</v>
      </c>
      <c r="I10" s="1493"/>
      <c r="J10" s="1493"/>
      <c r="K10" s="1495">
        <f>G10*E10</f>
        <v>0</v>
      </c>
      <c r="L10" s="1493"/>
      <c r="M10" s="1011"/>
    </row>
    <row r="11" spans="1:25" ht="14.4">
      <c r="A11" s="1012" t="s">
        <v>1835</v>
      </c>
      <c r="B11" s="1013" t="s">
        <v>1892</v>
      </c>
      <c r="C11" s="1014"/>
      <c r="D11" s="1014"/>
      <c r="E11" s="1014"/>
      <c r="F11" s="1014"/>
      <c r="G11" s="1503" t="s">
        <v>1837</v>
      </c>
      <c r="H11" s="1476"/>
      <c r="I11" s="1477"/>
      <c r="J11" s="1015" t="s">
        <v>1838</v>
      </c>
      <c r="K11" s="1504" t="s">
        <v>1839</v>
      </c>
      <c r="L11" s="1480"/>
      <c r="M11" s="999"/>
      <c r="N11" s="1016"/>
      <c r="O11" s="1017"/>
      <c r="P11" s="1017"/>
      <c r="Q11" s="1017"/>
      <c r="R11" s="1017"/>
      <c r="S11" s="1017"/>
      <c r="T11" s="1497"/>
      <c r="U11" s="1482"/>
      <c r="V11" s="1482"/>
      <c r="W11" s="1019"/>
      <c r="X11" s="1020"/>
    </row>
    <row r="12" spans="1:25" ht="14.4">
      <c r="A12" s="1021" t="s">
        <v>1893</v>
      </c>
      <c r="B12" s="1022" t="s">
        <v>1894</v>
      </c>
      <c r="C12" s="1022"/>
      <c r="D12" s="1022"/>
      <c r="E12" s="1022"/>
      <c r="F12" s="1022"/>
      <c r="G12" s="1022"/>
      <c r="H12" s="1023" t="s">
        <v>1845</v>
      </c>
      <c r="I12" s="1022"/>
      <c r="J12" s="1024" t="s">
        <v>1846</v>
      </c>
      <c r="K12" s="1498" t="s">
        <v>1846</v>
      </c>
      <c r="L12" s="1493"/>
      <c r="M12" s="1025"/>
      <c r="N12" s="1026"/>
      <c r="O12" s="1027"/>
      <c r="P12" s="1027"/>
      <c r="Q12" s="1028"/>
      <c r="R12" s="1028"/>
      <c r="S12" s="1028"/>
      <c r="T12" s="1028"/>
      <c r="U12" s="1018"/>
      <c r="V12" s="1028"/>
      <c r="W12" s="1029"/>
      <c r="X12" s="1499"/>
      <c r="Y12" s="1482"/>
    </row>
    <row r="13" spans="1:25" ht="14.4">
      <c r="A13" s="1030" t="s">
        <v>1895</v>
      </c>
      <c r="B13" s="1031" t="s">
        <v>1896</v>
      </c>
      <c r="C13" s="1031"/>
      <c r="D13" s="1031"/>
      <c r="E13" s="1031"/>
      <c r="F13" s="1031"/>
      <c r="G13" s="1032"/>
      <c r="H13" s="1008">
        <v>0</v>
      </c>
      <c r="I13" s="1500">
        <v>2346</v>
      </c>
      <c r="J13" s="1476"/>
      <c r="K13" s="1501">
        <f t="shared" ref="K13:K15" si="0">I13*H13</f>
        <v>0</v>
      </c>
      <c r="L13" s="1476"/>
      <c r="M13" s="1025"/>
      <c r="N13" s="1033"/>
      <c r="O13" s="1028"/>
      <c r="P13" s="1028"/>
      <c r="Q13" s="1028"/>
      <c r="R13" s="1028"/>
      <c r="S13" s="1028"/>
      <c r="T13" s="1028"/>
      <c r="U13" s="1034"/>
      <c r="V13" s="1502"/>
      <c r="W13" s="1482"/>
      <c r="X13" s="1496"/>
      <c r="Y13" s="1482"/>
    </row>
    <row r="14" spans="1:25" ht="14.4">
      <c r="A14" s="1030" t="s">
        <v>1897</v>
      </c>
      <c r="B14" s="1031" t="s">
        <v>1898</v>
      </c>
      <c r="C14" s="1031"/>
      <c r="D14" s="1031"/>
      <c r="E14" s="1031"/>
      <c r="F14" s="1031"/>
      <c r="G14" s="1032"/>
      <c r="H14" s="1008">
        <v>0</v>
      </c>
      <c r="I14" s="1500">
        <v>8181</v>
      </c>
      <c r="J14" s="1476"/>
      <c r="K14" s="1501">
        <f t="shared" si="0"/>
        <v>0</v>
      </c>
      <c r="L14" s="1476"/>
      <c r="M14" s="1025"/>
      <c r="N14" s="1033"/>
      <c r="O14" s="1028"/>
      <c r="P14" s="1028"/>
      <c r="Q14" s="1028"/>
      <c r="R14" s="1028"/>
      <c r="S14" s="1028"/>
      <c r="T14" s="1028"/>
      <c r="U14" s="1034"/>
      <c r="V14" s="1035"/>
      <c r="W14" s="1037"/>
      <c r="X14" s="1036"/>
      <c r="Y14" s="1036"/>
    </row>
    <row r="15" spans="1:25" ht="14.4">
      <c r="A15" s="1030" t="s">
        <v>1899</v>
      </c>
      <c r="B15" s="1031" t="s">
        <v>1900</v>
      </c>
      <c r="C15" s="1031"/>
      <c r="D15" s="1031"/>
      <c r="E15" s="1031"/>
      <c r="F15" s="1031"/>
      <c r="G15" s="1032"/>
      <c r="H15" s="1008">
        <v>0</v>
      </c>
      <c r="I15" s="1500">
        <v>9837</v>
      </c>
      <c r="J15" s="1476"/>
      <c r="K15" s="1501">
        <f t="shared" si="0"/>
        <v>0</v>
      </c>
      <c r="L15" s="1476"/>
      <c r="M15" s="1025"/>
      <c r="N15" s="1033"/>
      <c r="O15" s="1028"/>
      <c r="P15" s="1028"/>
      <c r="Q15" s="1028"/>
      <c r="R15" s="1028"/>
      <c r="S15" s="1028"/>
      <c r="T15" s="1028"/>
      <c r="U15" s="1034"/>
      <c r="V15" s="1035"/>
      <c r="W15" s="1037"/>
      <c r="X15" s="1036"/>
      <c r="Y15" s="1036"/>
    </row>
    <row r="16" spans="1:25" ht="14.4">
      <c r="A16" s="1016"/>
      <c r="C16" s="1038"/>
      <c r="D16" s="1038"/>
      <c r="E16" s="1038"/>
      <c r="F16" s="1038"/>
      <c r="G16" s="1038"/>
      <c r="H16" s="1038"/>
      <c r="I16" s="1038"/>
      <c r="J16" s="1038"/>
      <c r="K16" s="1038"/>
      <c r="L16" s="1039"/>
      <c r="N16" s="1033"/>
      <c r="O16" s="1028"/>
      <c r="P16" s="1028"/>
      <c r="Q16" s="1028"/>
      <c r="R16" s="1028"/>
      <c r="S16" s="1028"/>
      <c r="T16" s="1028"/>
      <c r="U16" s="1034"/>
      <c r="V16" s="1502"/>
      <c r="W16" s="1482"/>
      <c r="X16" s="1496"/>
      <c r="Y16" s="1482"/>
    </row>
    <row r="17" spans="1:25" ht="14.4">
      <c r="A17" s="1012" t="s">
        <v>1835</v>
      </c>
      <c r="B17" s="1013" t="s">
        <v>1849</v>
      </c>
      <c r="C17" s="1014"/>
      <c r="D17" s="1014"/>
      <c r="E17" s="1014"/>
      <c r="F17" s="1014"/>
      <c r="G17" s="1503" t="s">
        <v>1837</v>
      </c>
      <c r="H17" s="1476"/>
      <c r="I17" s="1477"/>
      <c r="J17" s="1015" t="s">
        <v>1838</v>
      </c>
      <c r="K17" s="1504" t="s">
        <v>1839</v>
      </c>
      <c r="L17" s="1480"/>
      <c r="M17" s="999"/>
      <c r="N17" s="1026"/>
      <c r="O17" s="1027"/>
      <c r="P17" s="1027"/>
      <c r="Q17" s="1027"/>
      <c r="R17" s="1027"/>
      <c r="S17" s="1027"/>
      <c r="T17" s="1027"/>
      <c r="U17" s="1027"/>
      <c r="V17" s="1027"/>
      <c r="W17" s="1029"/>
      <c r="X17" s="1499"/>
      <c r="Y17" s="1482"/>
    </row>
    <row r="18" spans="1:25" ht="14.4">
      <c r="A18" s="1021" t="s">
        <v>1901</v>
      </c>
      <c r="B18" s="1040" t="s">
        <v>1851</v>
      </c>
      <c r="C18" s="1040"/>
      <c r="D18" s="1040"/>
      <c r="E18" s="1040"/>
      <c r="F18" s="1040"/>
      <c r="G18" s="1040"/>
      <c r="H18" s="1023" t="s">
        <v>1845</v>
      </c>
      <c r="I18" s="1505" t="s">
        <v>1846</v>
      </c>
      <c r="J18" s="1493"/>
      <c r="K18" s="1498" t="s">
        <v>1846</v>
      </c>
      <c r="L18" s="1493"/>
      <c r="M18" s="999"/>
    </row>
    <row r="19" spans="1:25" ht="14.4">
      <c r="A19" s="1030" t="s">
        <v>1902</v>
      </c>
      <c r="B19" s="1031" t="s">
        <v>1853</v>
      </c>
      <c r="C19" s="1031"/>
      <c r="D19" s="1031"/>
      <c r="E19" s="1031"/>
      <c r="F19" s="1031"/>
      <c r="G19" s="1031"/>
      <c r="H19" s="1008">
        <v>0</v>
      </c>
      <c r="I19" s="1506">
        <v>3483</v>
      </c>
      <c r="J19" s="1476"/>
      <c r="K19" s="1501">
        <f>I19*H19</f>
        <v>0</v>
      </c>
      <c r="L19" s="1476"/>
      <c r="M19" s="999"/>
      <c r="N19" s="1016"/>
      <c r="O19" s="1017"/>
      <c r="P19" s="1017"/>
      <c r="Q19" s="1017"/>
      <c r="R19" s="1017"/>
      <c r="S19" s="1017"/>
      <c r="T19" s="1497"/>
      <c r="U19" s="1482"/>
      <c r="V19" s="1482"/>
      <c r="W19" s="1019"/>
      <c r="X19" s="1020"/>
    </row>
    <row r="20" spans="1:25" ht="14.4">
      <c r="L20" s="1039"/>
      <c r="N20" s="1026"/>
      <c r="O20" s="1041"/>
      <c r="P20" s="1041"/>
      <c r="Q20" s="1042"/>
      <c r="R20" s="1042"/>
      <c r="S20" s="1042"/>
      <c r="T20" s="1042"/>
      <c r="U20" s="1018"/>
      <c r="V20" s="1042"/>
      <c r="W20" s="1029"/>
      <c r="X20" s="1499"/>
      <c r="Y20" s="1482"/>
    </row>
    <row r="21" spans="1:25" ht="15.75" customHeight="1">
      <c r="A21" s="1012" t="s">
        <v>1835</v>
      </c>
      <c r="B21" s="1013" t="s">
        <v>1854</v>
      </c>
      <c r="C21" s="1014"/>
      <c r="D21" s="1014"/>
      <c r="E21" s="1014"/>
      <c r="F21" s="1014"/>
      <c r="G21" s="1503" t="s">
        <v>1837</v>
      </c>
      <c r="H21" s="1476"/>
      <c r="I21" s="1477"/>
      <c r="J21" s="1015" t="s">
        <v>1838</v>
      </c>
      <c r="K21" s="1504" t="s">
        <v>1839</v>
      </c>
      <c r="L21" s="1480"/>
      <c r="M21" s="999"/>
      <c r="N21" s="1033"/>
      <c r="O21" s="1043"/>
      <c r="P21" s="1042"/>
      <c r="Q21" s="1042"/>
      <c r="R21" s="1042"/>
      <c r="S21" s="1042"/>
      <c r="T21" s="1042"/>
      <c r="U21" s="1034"/>
      <c r="V21" s="1507"/>
      <c r="W21" s="1482"/>
      <c r="X21" s="1496"/>
      <c r="Y21" s="1482"/>
    </row>
    <row r="22" spans="1:25" ht="15.75" customHeight="1">
      <c r="A22" s="1021" t="s">
        <v>1903</v>
      </c>
      <c r="B22" s="1045" t="s">
        <v>1904</v>
      </c>
      <c r="C22" s="1040"/>
      <c r="D22" s="1040"/>
      <c r="E22" s="1040"/>
      <c r="F22" s="1040"/>
      <c r="G22" s="1040"/>
      <c r="H22" s="1023" t="s">
        <v>1845</v>
      </c>
      <c r="I22" s="1040"/>
      <c r="J22" s="1024" t="s">
        <v>1846</v>
      </c>
      <c r="K22" s="1498" t="s">
        <v>1846</v>
      </c>
      <c r="L22" s="1493"/>
      <c r="M22" s="999"/>
    </row>
    <row r="23" spans="1:25" ht="15.75" customHeight="1">
      <c r="A23" s="1030" t="s">
        <v>1905</v>
      </c>
      <c r="B23" s="1046" t="s">
        <v>1858</v>
      </c>
      <c r="C23" s="1046"/>
      <c r="D23" s="1046"/>
      <c r="E23" s="1046"/>
      <c r="F23" s="1046"/>
      <c r="G23" s="1046"/>
      <c r="H23" s="1008">
        <v>0</v>
      </c>
      <c r="I23" s="1506">
        <v>984</v>
      </c>
      <c r="J23" s="1476"/>
      <c r="K23" s="1501">
        <f>I23*H23</f>
        <v>0</v>
      </c>
      <c r="L23" s="1476"/>
      <c r="M23" s="999"/>
      <c r="V23" s="1019"/>
      <c r="W23" s="1508"/>
      <c r="X23" s="1482"/>
      <c r="Y23" s="1482"/>
    </row>
    <row r="24" spans="1:25" ht="15.75" customHeight="1">
      <c r="A24" s="1028"/>
      <c r="B24" s="1033"/>
      <c r="C24" s="1028"/>
      <c r="D24" s="1028"/>
      <c r="E24" s="1028"/>
      <c r="F24" s="1028"/>
      <c r="G24" s="1028"/>
      <c r="H24" s="1028"/>
      <c r="I24" s="1509"/>
      <c r="J24" s="1479"/>
      <c r="K24" s="1510"/>
      <c r="L24" s="1476"/>
      <c r="O24" s="1511"/>
      <c r="P24" s="1482"/>
      <c r="Q24" s="1482"/>
      <c r="R24" s="1482"/>
      <c r="S24" s="1482"/>
      <c r="T24" s="1482"/>
      <c r="V24" s="1020"/>
      <c r="W24" s="1019"/>
      <c r="X24" s="1020"/>
    </row>
    <row r="25" spans="1:25" ht="15" customHeight="1">
      <c r="A25" s="1012" t="s">
        <v>1835</v>
      </c>
      <c r="B25" s="1047" t="s">
        <v>1906</v>
      </c>
      <c r="C25" s="1047"/>
      <c r="D25" s="1047"/>
      <c r="E25" s="1047"/>
      <c r="F25" s="1047"/>
      <c r="G25" s="1503" t="s">
        <v>1837</v>
      </c>
      <c r="H25" s="1476"/>
      <c r="I25" s="1477"/>
      <c r="J25" s="1015" t="s">
        <v>1838</v>
      </c>
      <c r="K25" s="1504" t="s">
        <v>1839</v>
      </c>
      <c r="L25" s="1480"/>
      <c r="M25" s="1048"/>
      <c r="N25" s="995"/>
      <c r="O25" s="995"/>
      <c r="P25" s="995"/>
      <c r="Q25" s="995"/>
      <c r="R25" s="995"/>
      <c r="S25" s="995"/>
      <c r="T25" s="995"/>
      <c r="U25" s="995"/>
      <c r="V25" s="995"/>
      <c r="W25" s="995"/>
      <c r="X25" s="995"/>
      <c r="Y25" s="995"/>
    </row>
    <row r="26" spans="1:25" ht="15.75" customHeight="1">
      <c r="A26" s="1030" t="s">
        <v>1907</v>
      </c>
      <c r="B26" s="1046" t="s">
        <v>1908</v>
      </c>
      <c r="C26" s="1046"/>
      <c r="D26" s="1046"/>
      <c r="E26" s="1046"/>
      <c r="F26" s="1046"/>
      <c r="G26" s="1046"/>
      <c r="H26" s="1008">
        <v>0</v>
      </c>
      <c r="I26" s="1512">
        <v>5623</v>
      </c>
      <c r="J26" s="1476"/>
      <c r="K26" s="1501">
        <f t="shared" ref="K26:K27" si="1">I26*H26</f>
        <v>0</v>
      </c>
      <c r="L26" s="1476"/>
      <c r="M26" s="1003"/>
      <c r="N26" s="1000"/>
      <c r="O26" s="1000"/>
      <c r="P26" s="1000"/>
      <c r="Q26" s="1000"/>
      <c r="R26" s="1000"/>
      <c r="S26" s="1000"/>
      <c r="T26" s="1000"/>
      <c r="U26" s="1000"/>
      <c r="V26" s="1000"/>
      <c r="W26" s="1000"/>
      <c r="X26" s="1000"/>
      <c r="Y26" s="1000"/>
    </row>
    <row r="27" spans="1:25" ht="15.75" customHeight="1">
      <c r="A27" s="1030" t="s">
        <v>1909</v>
      </c>
      <c r="B27" s="1046" t="s">
        <v>1910</v>
      </c>
      <c r="C27" s="1046"/>
      <c r="D27" s="1046"/>
      <c r="E27" s="1046"/>
      <c r="F27" s="1046"/>
      <c r="G27" s="1046"/>
      <c r="H27" s="1008">
        <v>0</v>
      </c>
      <c r="I27" s="1512">
        <v>6810</v>
      </c>
      <c r="J27" s="1476"/>
      <c r="K27" s="1501">
        <f t="shared" si="1"/>
        <v>0</v>
      </c>
      <c r="L27" s="1476"/>
      <c r="M27" s="999"/>
      <c r="S27" s="1000"/>
      <c r="T27" s="1000"/>
      <c r="U27" s="1000"/>
      <c r="V27" s="1000"/>
      <c r="W27" s="1000"/>
      <c r="X27" s="1000"/>
      <c r="Y27" s="1000"/>
    </row>
    <row r="28" spans="1:25" ht="15.75" customHeight="1">
      <c r="L28" s="1039"/>
      <c r="M28" s="1000"/>
      <c r="N28" s="1000"/>
      <c r="O28" s="1000"/>
      <c r="P28" s="1000"/>
      <c r="Q28" s="1000"/>
      <c r="S28" s="1000"/>
      <c r="T28" s="1000"/>
      <c r="U28" s="1000"/>
      <c r="V28" s="1000"/>
      <c r="W28" s="1000"/>
      <c r="X28" s="1000"/>
      <c r="Y28" s="1000"/>
    </row>
    <row r="29" spans="1:25" ht="15.75" customHeight="1">
      <c r="A29" s="1012" t="s">
        <v>1835</v>
      </c>
      <c r="B29" s="1047" t="s">
        <v>1859</v>
      </c>
      <c r="C29" s="1047"/>
      <c r="D29" s="1047"/>
      <c r="E29" s="1047"/>
      <c r="F29" s="1047"/>
      <c r="G29" s="1503" t="s">
        <v>1860</v>
      </c>
      <c r="H29" s="1476"/>
      <c r="I29" s="1477"/>
      <c r="J29" s="1015" t="s">
        <v>1838</v>
      </c>
      <c r="K29" s="1504" t="s">
        <v>1839</v>
      </c>
      <c r="L29" s="1480"/>
      <c r="M29" s="1003"/>
      <c r="N29" s="1000"/>
      <c r="O29" s="1000"/>
      <c r="P29" s="1000"/>
      <c r="Q29" s="1000"/>
      <c r="S29" s="1000"/>
      <c r="T29" s="1000"/>
      <c r="U29" s="1000"/>
      <c r="V29" s="1000"/>
      <c r="W29" s="1000"/>
      <c r="X29" s="1000"/>
      <c r="Y29" s="1000"/>
    </row>
    <row r="30" spans="1:25" ht="15.75" customHeight="1">
      <c r="A30" s="1030" t="s">
        <v>1911</v>
      </c>
      <c r="B30" s="1049" t="s">
        <v>1862</v>
      </c>
      <c r="C30" s="1049"/>
      <c r="D30" s="1049"/>
      <c r="E30" s="1049"/>
      <c r="F30" s="1049"/>
      <c r="G30" s="1049"/>
      <c r="H30" s="1008">
        <v>0</v>
      </c>
      <c r="I30" s="1506">
        <v>1135</v>
      </c>
      <c r="J30" s="1476"/>
      <c r="K30" s="1501">
        <f t="shared" ref="K30:K40" si="2">I30*H30</f>
        <v>0</v>
      </c>
      <c r="L30" s="1476"/>
      <c r="M30" s="1003"/>
      <c r="N30" s="1000"/>
      <c r="O30" s="1000"/>
      <c r="P30" s="1000"/>
      <c r="Q30" s="1000"/>
      <c r="S30" s="1000"/>
      <c r="T30" s="1000"/>
      <c r="U30" s="1000"/>
      <c r="V30" s="1000"/>
      <c r="W30" s="1000"/>
      <c r="X30" s="1000"/>
      <c r="Y30" s="1000"/>
    </row>
    <row r="31" spans="1:25" ht="15.75" customHeight="1">
      <c r="A31" s="1030" t="s">
        <v>1912</v>
      </c>
      <c r="B31" s="1049" t="s">
        <v>1913</v>
      </c>
      <c r="C31" s="1049"/>
      <c r="D31" s="1049"/>
      <c r="E31" s="1049"/>
      <c r="F31" s="1049"/>
      <c r="G31" s="1049"/>
      <c r="H31" s="1008">
        <v>0</v>
      </c>
      <c r="I31" s="1506">
        <v>1094</v>
      </c>
      <c r="J31" s="1476"/>
      <c r="K31" s="1501">
        <f t="shared" si="2"/>
        <v>0</v>
      </c>
      <c r="L31" s="1476"/>
      <c r="M31" s="1003"/>
      <c r="N31" s="1000"/>
      <c r="O31" s="1000"/>
      <c r="P31" s="1000"/>
      <c r="Q31" s="1000"/>
      <c r="R31" s="1000"/>
      <c r="S31" s="1000"/>
      <c r="T31" s="1000"/>
      <c r="U31" s="1000"/>
      <c r="V31" s="1000"/>
      <c r="W31" s="1000"/>
      <c r="X31" s="1000"/>
      <c r="Y31" s="1000"/>
    </row>
    <row r="32" spans="1:25" ht="15.75" customHeight="1">
      <c r="A32" s="1030" t="s">
        <v>1914</v>
      </c>
      <c r="B32" s="1046" t="s">
        <v>1870</v>
      </c>
      <c r="C32" s="1046"/>
      <c r="D32" s="1046"/>
      <c r="E32" s="1046"/>
      <c r="F32" s="1046"/>
      <c r="G32" s="1046"/>
      <c r="H32" s="1008">
        <v>0</v>
      </c>
      <c r="I32" s="1513">
        <v>435</v>
      </c>
      <c r="J32" s="1476"/>
      <c r="K32" s="1501">
        <f t="shared" si="2"/>
        <v>0</v>
      </c>
      <c r="L32" s="1476"/>
      <c r="M32" s="999"/>
    </row>
    <row r="33" spans="1:13" ht="15.75" customHeight="1">
      <c r="A33" s="1030" t="s">
        <v>1915</v>
      </c>
      <c r="B33" s="1031" t="s">
        <v>1872</v>
      </c>
      <c r="C33" s="1049"/>
      <c r="D33" s="1049"/>
      <c r="E33" s="1049"/>
      <c r="F33" s="1049"/>
      <c r="G33" s="1049"/>
      <c r="H33" s="1008">
        <v>0</v>
      </c>
      <c r="I33" s="1506">
        <v>809</v>
      </c>
      <c r="J33" s="1476"/>
      <c r="K33" s="1501">
        <f t="shared" si="2"/>
        <v>0</v>
      </c>
      <c r="L33" s="1476"/>
      <c r="M33" s="999"/>
    </row>
    <row r="34" spans="1:13" ht="15.75" customHeight="1">
      <c r="A34" s="1030" t="s">
        <v>1916</v>
      </c>
      <c r="B34" s="1031" t="s">
        <v>1917</v>
      </c>
      <c r="C34" s="1031"/>
      <c r="D34" s="1031"/>
      <c r="E34" s="1031"/>
      <c r="F34" s="1031"/>
      <c r="G34" s="1031"/>
      <c r="H34" s="1008">
        <v>0</v>
      </c>
      <c r="I34" s="1500">
        <v>649</v>
      </c>
      <c r="J34" s="1476"/>
      <c r="K34" s="1501">
        <f t="shared" si="2"/>
        <v>0</v>
      </c>
      <c r="L34" s="1476"/>
      <c r="M34" s="999"/>
    </row>
    <row r="35" spans="1:13" ht="15.75" customHeight="1">
      <c r="A35" s="1030" t="s">
        <v>1929</v>
      </c>
      <c r="B35" s="1046" t="s">
        <v>1930</v>
      </c>
      <c r="C35" s="1031"/>
      <c r="D35" s="1031"/>
      <c r="E35" s="1031"/>
      <c r="F35" s="1031"/>
      <c r="G35" s="1031"/>
      <c r="H35" s="1008">
        <v>0</v>
      </c>
      <c r="I35" s="1506">
        <v>871</v>
      </c>
      <c r="J35" s="1476"/>
      <c r="K35" s="1501">
        <f t="shared" si="2"/>
        <v>0</v>
      </c>
      <c r="L35" s="1476"/>
      <c r="M35" s="999"/>
    </row>
    <row r="36" spans="1:13" ht="15.75" customHeight="1">
      <c r="A36" s="1030" t="s">
        <v>1918</v>
      </c>
      <c r="B36" s="1031" t="s">
        <v>1919</v>
      </c>
      <c r="C36" s="1031"/>
      <c r="D36" s="1031"/>
      <c r="E36" s="1031"/>
      <c r="F36" s="1031"/>
      <c r="G36" s="1031"/>
      <c r="H36" s="1008">
        <v>0</v>
      </c>
      <c r="I36" s="1506">
        <v>1965</v>
      </c>
      <c r="J36" s="1476"/>
      <c r="K36" s="1501">
        <f t="shared" si="2"/>
        <v>0</v>
      </c>
      <c r="L36" s="1476"/>
      <c r="M36" s="999"/>
    </row>
    <row r="37" spans="1:13" ht="15.75" customHeight="1">
      <c r="A37" s="1030" t="s">
        <v>1920</v>
      </c>
      <c r="B37" s="1031" t="s">
        <v>1921</v>
      </c>
      <c r="C37" s="1046"/>
      <c r="D37" s="1046"/>
      <c r="E37" s="1046"/>
      <c r="F37" s="1046"/>
      <c r="G37" s="1046"/>
      <c r="H37" s="1008">
        <v>0</v>
      </c>
      <c r="I37" s="1506">
        <v>2414</v>
      </c>
      <c r="J37" s="1476"/>
      <c r="K37" s="1501">
        <f t="shared" si="2"/>
        <v>0</v>
      </c>
      <c r="L37" s="1476"/>
      <c r="M37" s="999"/>
    </row>
    <row r="38" spans="1:13" ht="15.75" customHeight="1">
      <c r="A38" s="1030" t="s">
        <v>1922</v>
      </c>
      <c r="B38" s="1031" t="s">
        <v>1923</v>
      </c>
      <c r="C38" s="1031"/>
      <c r="D38" s="1031"/>
      <c r="E38" s="1031"/>
      <c r="F38" s="1031"/>
      <c r="G38" s="1031"/>
      <c r="H38" s="1008">
        <v>0</v>
      </c>
      <c r="I38" s="1506">
        <v>3128</v>
      </c>
      <c r="J38" s="1476"/>
      <c r="K38" s="1501">
        <f t="shared" si="2"/>
        <v>0</v>
      </c>
      <c r="L38" s="1476"/>
      <c r="M38" s="999"/>
    </row>
    <row r="39" spans="1:13" ht="15.75" customHeight="1">
      <c r="A39" s="1030" t="s">
        <v>1924</v>
      </c>
      <c r="B39" s="1031" t="s">
        <v>1925</v>
      </c>
      <c r="C39" s="1046"/>
      <c r="D39" s="1046"/>
      <c r="E39" s="1046"/>
      <c r="F39" s="1046"/>
      <c r="G39" s="1046"/>
      <c r="H39" s="1008">
        <v>0</v>
      </c>
      <c r="I39" s="1506">
        <v>4590</v>
      </c>
      <c r="J39" s="1476"/>
      <c r="K39" s="1501">
        <f t="shared" si="2"/>
        <v>0</v>
      </c>
      <c r="L39" s="1476"/>
      <c r="M39" s="999"/>
    </row>
    <row r="40" spans="1:13" ht="15.75" customHeight="1">
      <c r="A40" s="1030" t="s">
        <v>1926</v>
      </c>
      <c r="B40" s="1046" t="s">
        <v>1927</v>
      </c>
      <c r="C40" s="1046"/>
      <c r="D40" s="1046"/>
      <c r="E40" s="1046"/>
      <c r="F40" s="1046"/>
      <c r="G40" s="1046"/>
      <c r="H40" s="1008">
        <v>0</v>
      </c>
      <c r="I40" s="1506">
        <v>392</v>
      </c>
      <c r="J40" s="1476"/>
      <c r="K40" s="1501">
        <f t="shared" si="2"/>
        <v>0</v>
      </c>
      <c r="L40" s="1476"/>
      <c r="M40" s="999"/>
    </row>
    <row r="41" spans="1:13" ht="15.75" customHeight="1">
      <c r="L41" s="1039"/>
    </row>
    <row r="42" spans="1:13" ht="15.75" customHeight="1">
      <c r="A42" s="1012" t="s">
        <v>1835</v>
      </c>
      <c r="B42" s="1050" t="s">
        <v>1884</v>
      </c>
      <c r="C42" s="1047"/>
      <c r="D42" s="1047"/>
      <c r="E42" s="1047"/>
      <c r="F42" s="1047"/>
      <c r="G42" s="1503" t="s">
        <v>1837</v>
      </c>
      <c r="H42" s="1476"/>
      <c r="I42" s="1477"/>
      <c r="J42" s="1015" t="s">
        <v>1838</v>
      </c>
      <c r="K42" s="1504" t="s">
        <v>1839</v>
      </c>
      <c r="L42" s="1480"/>
      <c r="M42" s="999"/>
    </row>
    <row r="43" spans="1:13" ht="15.75" customHeight="1">
      <c r="A43" s="1021" t="s">
        <v>1931</v>
      </c>
      <c r="B43" s="1022" t="s">
        <v>1886</v>
      </c>
      <c r="C43" s="1049"/>
      <c r="D43" s="1049"/>
      <c r="E43" s="1049"/>
      <c r="F43" s="1049"/>
      <c r="G43" s="1049"/>
      <c r="H43" s="1023" t="s">
        <v>1845</v>
      </c>
      <c r="I43" s="1519" t="s">
        <v>1846</v>
      </c>
      <c r="J43" s="1476"/>
      <c r="K43" s="1498" t="s">
        <v>1846</v>
      </c>
      <c r="L43" s="1493"/>
      <c r="M43" s="999"/>
    </row>
    <row r="44" spans="1:13" ht="15.75" customHeight="1">
      <c r="A44" s="1021" t="s">
        <v>1932</v>
      </c>
      <c r="B44" s="1040" t="s">
        <v>1888</v>
      </c>
      <c r="C44" s="1049"/>
      <c r="D44" s="1049"/>
      <c r="E44" s="1049"/>
      <c r="F44" s="1049"/>
      <c r="G44" s="1049"/>
      <c r="H44" s="1023" t="s">
        <v>1845</v>
      </c>
      <c r="I44" s="1519" t="s">
        <v>1846</v>
      </c>
      <c r="J44" s="1476"/>
      <c r="K44" s="1498" t="s">
        <v>1846</v>
      </c>
      <c r="L44" s="1493"/>
      <c r="M44" s="999"/>
    </row>
    <row r="45" spans="1:13" ht="15.75" customHeight="1">
      <c r="A45" s="1030" t="s">
        <v>1933</v>
      </c>
      <c r="B45" s="1049" t="s">
        <v>1890</v>
      </c>
      <c r="C45" s="1049"/>
      <c r="D45" s="1049"/>
      <c r="E45" s="1049"/>
      <c r="F45" s="1049"/>
      <c r="G45" s="1049"/>
      <c r="H45" s="1008">
        <v>0</v>
      </c>
      <c r="I45" s="1506">
        <v>6413</v>
      </c>
      <c r="J45" s="1476"/>
      <c r="K45" s="1501">
        <f>I45*H45</f>
        <v>0</v>
      </c>
      <c r="L45" s="1476"/>
      <c r="M45" s="999"/>
    </row>
    <row r="46" spans="1:13" ht="15.75" customHeight="1" thickBot="1"/>
    <row r="47" spans="1:13" ht="15.75" customHeight="1" thickBot="1">
      <c r="I47" s="1019" t="s">
        <v>1875</v>
      </c>
      <c r="J47" s="1516">
        <f>SUM(K10+K13+K14+K15+N28+K19+K23+K26+K27+K30+K31+K32+K33+K34+K35+K36+K37+K38+K39+K40+K45)</f>
        <v>0</v>
      </c>
      <c r="K47" s="1517"/>
      <c r="L47" s="1518"/>
    </row>
    <row r="48" spans="1:13" ht="15.75" customHeight="1"/>
    <row r="49" spans="7:12" ht="15.75" customHeight="1">
      <c r="G49" s="1514"/>
      <c r="H49" s="1482"/>
      <c r="I49" s="1482"/>
      <c r="J49" s="1515"/>
      <c r="K49" s="1482"/>
      <c r="L49" s="1482"/>
    </row>
    <row r="50" spans="7:12" ht="15.75" customHeight="1"/>
    <row r="51" spans="7:12" ht="15.75" customHeight="1"/>
    <row r="52" spans="7:12" ht="15.75" customHeight="1"/>
    <row r="53" spans="7:12" ht="15.75" customHeight="1"/>
    <row r="54" spans="7:12" ht="15.75" customHeight="1"/>
    <row r="55" spans="7:12" ht="15.75" customHeight="1"/>
    <row r="56" spans="7:12" ht="15.75" customHeight="1"/>
    <row r="57" spans="7:12" ht="15.75" customHeight="1"/>
    <row r="58" spans="7:12" ht="15.75" customHeight="1"/>
    <row r="59" spans="7:12" ht="15.75" customHeight="1"/>
    <row r="60" spans="7:12" ht="15.75" customHeight="1"/>
    <row r="61" spans="7:12" ht="15.75" customHeight="1"/>
    <row r="62" spans="7:12" ht="15.75" customHeight="1"/>
    <row r="63" spans="7:12" ht="15.75" customHeight="1"/>
    <row r="64" spans="7: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1">
    <mergeCell ref="I45:J45"/>
    <mergeCell ref="K45:L45"/>
    <mergeCell ref="J47:L47"/>
    <mergeCell ref="G49:I49"/>
    <mergeCell ref="J49:L49"/>
    <mergeCell ref="G42:I42"/>
    <mergeCell ref="K42:L42"/>
    <mergeCell ref="I43:J43"/>
    <mergeCell ref="K43:L43"/>
    <mergeCell ref="I44:J44"/>
    <mergeCell ref="K44:L44"/>
    <mergeCell ref="I38:J38"/>
    <mergeCell ref="K38:L38"/>
    <mergeCell ref="I39:J39"/>
    <mergeCell ref="K39:L39"/>
    <mergeCell ref="I40:J40"/>
    <mergeCell ref="K40:L40"/>
    <mergeCell ref="I35:J35"/>
    <mergeCell ref="K35:L35"/>
    <mergeCell ref="I36:J36"/>
    <mergeCell ref="K36:L36"/>
    <mergeCell ref="I37:J37"/>
    <mergeCell ref="K37:L37"/>
    <mergeCell ref="I32:J32"/>
    <mergeCell ref="K32:L32"/>
    <mergeCell ref="I33:J33"/>
    <mergeCell ref="K33:L33"/>
    <mergeCell ref="I34:J34"/>
    <mergeCell ref="K34:L34"/>
    <mergeCell ref="G29:I29"/>
    <mergeCell ref="K29:L29"/>
    <mergeCell ref="I30:J30"/>
    <mergeCell ref="K30:L30"/>
    <mergeCell ref="I31:J31"/>
    <mergeCell ref="K31:L31"/>
    <mergeCell ref="G25:I25"/>
    <mergeCell ref="K25:L25"/>
    <mergeCell ref="I26:J26"/>
    <mergeCell ref="K26:L26"/>
    <mergeCell ref="I27:J27"/>
    <mergeCell ref="K27:L27"/>
    <mergeCell ref="I23:J23"/>
    <mergeCell ref="K23:L23"/>
    <mergeCell ref="W23:Y23"/>
    <mergeCell ref="I24:J24"/>
    <mergeCell ref="K24:L24"/>
    <mergeCell ref="O24:T24"/>
    <mergeCell ref="X20:Y20"/>
    <mergeCell ref="G21:I21"/>
    <mergeCell ref="K21:L21"/>
    <mergeCell ref="V21:W21"/>
    <mergeCell ref="X21:Y21"/>
    <mergeCell ref="X17:Y17"/>
    <mergeCell ref="I18:J18"/>
    <mergeCell ref="K18:L18"/>
    <mergeCell ref="I19:J19"/>
    <mergeCell ref="K19:L19"/>
    <mergeCell ref="T19:V19"/>
    <mergeCell ref="K15:L15"/>
    <mergeCell ref="V16:W16"/>
    <mergeCell ref="K22:L22"/>
    <mergeCell ref="G17:I17"/>
    <mergeCell ref="K17:L17"/>
    <mergeCell ref="A10:D10"/>
    <mergeCell ref="H10:J10"/>
    <mergeCell ref="K10:L10"/>
    <mergeCell ref="X16:Y16"/>
    <mergeCell ref="T11:V11"/>
    <mergeCell ref="K12:L12"/>
    <mergeCell ref="X12:Y12"/>
    <mergeCell ref="I13:J13"/>
    <mergeCell ref="K13:L13"/>
    <mergeCell ref="V13:W13"/>
    <mergeCell ref="X13:Y13"/>
    <mergeCell ref="G11:I11"/>
    <mergeCell ref="K11:L11"/>
    <mergeCell ref="I14:J14"/>
    <mergeCell ref="K14:L14"/>
    <mergeCell ref="I15:J15"/>
    <mergeCell ref="A1:L2"/>
    <mergeCell ref="B3:E3"/>
    <mergeCell ref="G3:L3"/>
    <mergeCell ref="B4:E4"/>
    <mergeCell ref="G4:L4"/>
    <mergeCell ref="B5:E5"/>
    <mergeCell ref="G5:H5"/>
    <mergeCell ref="I5:L8"/>
    <mergeCell ref="B6:H6"/>
    <mergeCell ref="B7:H7"/>
    <mergeCell ref="B8:C8"/>
    <mergeCell ref="E8:F8"/>
  </mergeCells>
  <printOptions horizontalCentered="1"/>
  <pageMargins left="0.2" right="0.2" top="0.25" bottom="0.25" header="0" footer="0"/>
  <pageSetup scale="94"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06229-98E4-4454-A284-E89F3228460D}">
  <sheetPr codeName="Sheet20">
    <pageSetUpPr fitToPage="1"/>
  </sheetPr>
  <dimension ref="A1:Y1000"/>
  <sheetViews>
    <sheetView topLeftCell="A18" workbookViewId="0">
      <selection activeCell="J43" sqref="J43"/>
    </sheetView>
  </sheetViews>
  <sheetFormatPr defaultColWidth="14.44140625" defaultRowHeight="15" customHeight="1"/>
  <cols>
    <col min="1" max="6" width="8.88671875" style="996" customWidth="1"/>
    <col min="7" max="7" width="12.33203125" style="996" customWidth="1"/>
    <col min="8" max="26" width="8.88671875" style="996" customWidth="1"/>
    <col min="27" max="16384" width="14.44140625" style="996"/>
  </cols>
  <sheetData>
    <row r="1" spans="1:25" ht="15" customHeight="1">
      <c r="A1" s="1488" t="s">
        <v>1970</v>
      </c>
      <c r="B1" s="1489"/>
      <c r="C1" s="1489"/>
      <c r="D1" s="1489"/>
      <c r="E1" s="1489"/>
      <c r="F1" s="1489"/>
      <c r="G1" s="1489"/>
      <c r="H1" s="1489"/>
      <c r="I1" s="1489"/>
      <c r="J1" s="1489"/>
      <c r="K1" s="1489"/>
      <c r="L1" s="1489"/>
      <c r="M1" s="995"/>
      <c r="N1" s="995"/>
      <c r="O1" s="995"/>
      <c r="P1" s="995"/>
      <c r="Q1" s="995"/>
      <c r="R1" s="995"/>
      <c r="S1" s="995"/>
      <c r="T1" s="995"/>
      <c r="U1" s="995"/>
      <c r="V1" s="995"/>
      <c r="W1" s="995"/>
      <c r="X1" s="995"/>
      <c r="Y1" s="995"/>
    </row>
    <row r="2" spans="1:25" ht="15.75" customHeight="1" thickBot="1">
      <c r="A2" s="1490"/>
      <c r="B2" s="1485"/>
      <c r="C2" s="1485"/>
      <c r="D2" s="1485"/>
      <c r="E2" s="1485"/>
      <c r="F2" s="1485"/>
      <c r="G2" s="1485"/>
      <c r="H2" s="1485"/>
      <c r="I2" s="1485"/>
      <c r="J2" s="1485"/>
      <c r="K2" s="1485"/>
      <c r="L2" s="1485"/>
      <c r="M2" s="995"/>
      <c r="N2" s="995"/>
      <c r="O2" s="995"/>
      <c r="P2" s="995"/>
      <c r="Q2" s="995"/>
      <c r="R2" s="995"/>
      <c r="S2" s="995"/>
      <c r="T2" s="995"/>
      <c r="U2" s="995"/>
      <c r="V2" s="995"/>
      <c r="W2" s="995"/>
      <c r="X2" s="995"/>
      <c r="Y2" s="995"/>
    </row>
    <row r="3" spans="1:25" ht="14.4">
      <c r="A3" s="997" t="s">
        <v>1823</v>
      </c>
      <c r="B3" s="1475"/>
      <c r="C3" s="1476"/>
      <c r="D3" s="1476"/>
      <c r="E3" s="1477"/>
      <c r="F3" s="998" t="s">
        <v>1824</v>
      </c>
      <c r="G3" s="1475"/>
      <c r="H3" s="1476"/>
      <c r="I3" s="1476"/>
      <c r="J3" s="1476"/>
      <c r="K3" s="1476"/>
      <c r="L3" s="1477"/>
      <c r="M3" s="999"/>
      <c r="N3" s="1000"/>
      <c r="O3" s="1000"/>
      <c r="P3" s="1000"/>
      <c r="Q3" s="1000"/>
      <c r="R3" s="1000"/>
      <c r="S3" s="1000"/>
      <c r="T3" s="1000"/>
      <c r="U3" s="1000"/>
    </row>
    <row r="4" spans="1:25" ht="14.4">
      <c r="A4" s="1001" t="s">
        <v>1825</v>
      </c>
      <c r="B4" s="1475"/>
      <c r="C4" s="1476"/>
      <c r="D4" s="1476"/>
      <c r="E4" s="1477"/>
      <c r="F4" s="1002" t="s">
        <v>1826</v>
      </c>
      <c r="G4" s="1491"/>
      <c r="H4" s="1476"/>
      <c r="I4" s="1476"/>
      <c r="J4" s="1476"/>
      <c r="K4" s="1476"/>
      <c r="L4" s="1477"/>
      <c r="M4" s="999"/>
      <c r="O4" s="1000"/>
      <c r="P4" s="1000"/>
      <c r="Q4" s="1000"/>
      <c r="R4" s="1000"/>
      <c r="S4" s="1000"/>
      <c r="T4" s="1000"/>
      <c r="U4" s="1000"/>
    </row>
    <row r="5" spans="1:25" ht="14.4">
      <c r="A5" s="1001" t="s">
        <v>1827</v>
      </c>
      <c r="B5" s="1475"/>
      <c r="C5" s="1476"/>
      <c r="D5" s="1476"/>
      <c r="E5" s="1477"/>
      <c r="F5" s="1002" t="s">
        <v>1828</v>
      </c>
      <c r="G5" s="1475"/>
      <c r="H5" s="1477"/>
      <c r="I5" s="1478"/>
      <c r="J5" s="1479"/>
      <c r="K5" s="1479"/>
      <c r="L5" s="1480"/>
      <c r="M5" s="1003"/>
      <c r="N5" s="1000"/>
      <c r="O5" s="1000"/>
      <c r="P5" s="1000"/>
      <c r="Q5" s="1000"/>
      <c r="S5" s="1000"/>
      <c r="T5" s="1000"/>
      <c r="U5" s="1000"/>
      <c r="V5" s="1000"/>
      <c r="W5" s="1000"/>
      <c r="X5" s="1000"/>
      <c r="Y5" s="1000"/>
    </row>
    <row r="6" spans="1:25" ht="14.4">
      <c r="A6" s="1001" t="s">
        <v>1829</v>
      </c>
      <c r="B6" s="1475"/>
      <c r="C6" s="1476"/>
      <c r="D6" s="1476"/>
      <c r="E6" s="1476"/>
      <c r="F6" s="1476"/>
      <c r="G6" s="1476"/>
      <c r="H6" s="1477"/>
      <c r="I6" s="1481"/>
      <c r="J6" s="1482"/>
      <c r="K6" s="1482"/>
      <c r="L6" s="1483"/>
      <c r="M6" s="1003"/>
      <c r="N6" s="1000"/>
      <c r="O6" s="1000"/>
      <c r="P6" s="1000"/>
      <c r="Q6" s="1000"/>
      <c r="S6" s="1000"/>
      <c r="T6" s="1000"/>
      <c r="U6" s="1000"/>
      <c r="V6" s="1000"/>
      <c r="W6" s="1000"/>
      <c r="X6" s="1000"/>
      <c r="Y6" s="1000"/>
    </row>
    <row r="7" spans="1:25" ht="14.4">
      <c r="A7" s="1004"/>
      <c r="B7" s="1487"/>
      <c r="C7" s="1479"/>
      <c r="D7" s="1479"/>
      <c r="E7" s="1479"/>
      <c r="F7" s="1479"/>
      <c r="G7" s="1479"/>
      <c r="H7" s="1480"/>
      <c r="I7" s="1481"/>
      <c r="J7" s="1482"/>
      <c r="K7" s="1482"/>
      <c r="L7" s="1483"/>
      <c r="M7" s="1003"/>
      <c r="N7" s="1000"/>
      <c r="O7" s="1000"/>
      <c r="P7" s="1000"/>
      <c r="Q7" s="1000"/>
      <c r="S7" s="1000"/>
      <c r="T7" s="1000"/>
      <c r="U7" s="1000"/>
      <c r="V7" s="1000"/>
      <c r="W7" s="1000"/>
      <c r="X7" s="1000"/>
      <c r="Y7" s="1000"/>
    </row>
    <row r="8" spans="1:25" thickBot="1">
      <c r="A8" s="1005" t="s">
        <v>1800</v>
      </c>
      <c r="B8" s="1475"/>
      <c r="C8" s="1477"/>
      <c r="D8" s="1006" t="s">
        <v>1830</v>
      </c>
      <c r="E8" s="1475"/>
      <c r="F8" s="1477"/>
      <c r="G8" s="1006" t="s">
        <v>1831</v>
      </c>
      <c r="H8" s="1007"/>
      <c r="I8" s="1484"/>
      <c r="J8" s="1485"/>
      <c r="K8" s="1485"/>
      <c r="L8" s="1486"/>
      <c r="M8" s="1003"/>
      <c r="N8" s="1000"/>
      <c r="O8" s="1000"/>
      <c r="P8" s="1000"/>
      <c r="Q8" s="1000"/>
      <c r="R8" s="1000"/>
      <c r="S8" s="1000"/>
      <c r="T8" s="1000"/>
      <c r="U8" s="1000"/>
      <c r="V8" s="1000"/>
      <c r="W8" s="1000"/>
      <c r="X8" s="1000"/>
      <c r="Y8" s="1000"/>
    </row>
    <row r="9" spans="1:25" ht="14.4">
      <c r="A9" s="1000"/>
      <c r="B9" s="1000"/>
      <c r="C9" s="1000"/>
      <c r="D9" s="1000"/>
      <c r="E9" s="1000"/>
      <c r="F9" s="1000"/>
      <c r="G9" s="1000"/>
      <c r="H9" s="1000"/>
      <c r="I9" s="1000"/>
      <c r="J9" s="1000"/>
      <c r="K9" s="1000"/>
      <c r="L9" s="1000"/>
      <c r="M9" s="1000"/>
      <c r="N9" s="1000"/>
      <c r="O9" s="1000"/>
      <c r="P9" s="1000"/>
      <c r="Q9" s="1000"/>
      <c r="R9" s="1000"/>
      <c r="S9" s="1000"/>
      <c r="T9" s="1000"/>
      <c r="U9" s="1000"/>
      <c r="V9" s="1000"/>
      <c r="W9" s="1000"/>
      <c r="X9" s="1000"/>
      <c r="Y9" s="1000"/>
    </row>
    <row r="10" spans="1:25" ht="15.6">
      <c r="A10" s="1492" t="s">
        <v>1832</v>
      </c>
      <c r="B10" s="1493"/>
      <c r="C10" s="1493"/>
      <c r="D10" s="1493"/>
      <c r="E10" s="1008">
        <v>0</v>
      </c>
      <c r="F10" s="1009" t="s">
        <v>1833</v>
      </c>
      <c r="G10" s="1010">
        <v>145644</v>
      </c>
      <c r="H10" s="1494" t="s">
        <v>1834</v>
      </c>
      <c r="I10" s="1493"/>
      <c r="J10" s="1493"/>
      <c r="K10" s="1495">
        <f>G10*E10</f>
        <v>0</v>
      </c>
      <c r="L10" s="1493"/>
      <c r="M10" s="1011"/>
    </row>
    <row r="11" spans="1:25" ht="14.4">
      <c r="A11" s="1012" t="s">
        <v>1835</v>
      </c>
      <c r="B11" s="1013" t="s">
        <v>1892</v>
      </c>
      <c r="C11" s="1014"/>
      <c r="D11" s="1014"/>
      <c r="E11" s="1014"/>
      <c r="F11" s="1014"/>
      <c r="G11" s="1503" t="s">
        <v>1837</v>
      </c>
      <c r="H11" s="1476"/>
      <c r="I11" s="1477"/>
      <c r="J11" s="1015" t="s">
        <v>1838</v>
      </c>
      <c r="K11" s="1504" t="s">
        <v>1839</v>
      </c>
      <c r="L11" s="1480"/>
      <c r="M11" s="999"/>
      <c r="N11" s="1016"/>
      <c r="O11" s="1017"/>
      <c r="P11" s="1017"/>
      <c r="Q11" s="1017"/>
      <c r="R11" s="1017"/>
      <c r="S11" s="1017"/>
      <c r="T11" s="1497"/>
      <c r="U11" s="1482"/>
      <c r="V11" s="1482"/>
      <c r="W11" s="1019"/>
      <c r="X11" s="1020"/>
    </row>
    <row r="12" spans="1:25" ht="14.4">
      <c r="A12" s="1021" t="s">
        <v>1934</v>
      </c>
      <c r="B12" s="1022" t="s">
        <v>1935</v>
      </c>
      <c r="C12" s="1022"/>
      <c r="D12" s="1022"/>
      <c r="E12" s="1022"/>
      <c r="F12" s="1022"/>
      <c r="G12" s="1022"/>
      <c r="H12" s="1023" t="s">
        <v>1845</v>
      </c>
      <c r="I12" s="1022"/>
      <c r="J12" s="1024" t="s">
        <v>1846</v>
      </c>
      <c r="K12" s="1498" t="s">
        <v>1846</v>
      </c>
      <c r="L12" s="1493"/>
      <c r="M12" s="1025"/>
      <c r="N12" s="1026"/>
      <c r="O12" s="1027"/>
      <c r="P12" s="1027"/>
      <c r="Q12" s="1028"/>
      <c r="R12" s="1028"/>
      <c r="S12" s="1028"/>
      <c r="T12" s="1028"/>
      <c r="U12" s="1018"/>
      <c r="V12" s="1028"/>
      <c r="W12" s="1029"/>
      <c r="X12" s="1499"/>
      <c r="Y12" s="1482"/>
    </row>
    <row r="13" spans="1:25" ht="14.4">
      <c r="A13" s="1030" t="s">
        <v>1936</v>
      </c>
      <c r="B13" s="1031" t="s">
        <v>1937</v>
      </c>
      <c r="C13" s="1031"/>
      <c r="D13" s="1031"/>
      <c r="E13" s="1031"/>
      <c r="F13" s="1031"/>
      <c r="G13" s="1032"/>
      <c r="H13" s="1008">
        <v>0</v>
      </c>
      <c r="I13" s="1500">
        <v>7725</v>
      </c>
      <c r="J13" s="1476"/>
      <c r="K13" s="1501">
        <f>I13*H13</f>
        <v>0</v>
      </c>
      <c r="L13" s="1476"/>
      <c r="M13" s="1025"/>
      <c r="N13" s="1033"/>
      <c r="O13" s="1028"/>
      <c r="P13" s="1028"/>
      <c r="Q13" s="1028"/>
      <c r="R13" s="1028"/>
      <c r="S13" s="1028"/>
      <c r="T13" s="1028"/>
      <c r="U13" s="1034"/>
      <c r="V13" s="1502"/>
      <c r="W13" s="1482"/>
      <c r="X13" s="1496"/>
      <c r="Y13" s="1482"/>
    </row>
    <row r="14" spans="1:25" ht="14.4">
      <c r="A14" s="1016"/>
      <c r="C14" s="1038"/>
      <c r="D14" s="1038"/>
      <c r="E14" s="1038"/>
      <c r="F14" s="1038"/>
      <c r="G14" s="1038"/>
      <c r="H14" s="1038"/>
      <c r="I14" s="1038"/>
      <c r="J14" s="1038"/>
      <c r="K14" s="1038"/>
      <c r="M14" s="999"/>
      <c r="N14" s="1033"/>
      <c r="O14" s="1028"/>
      <c r="P14" s="1028"/>
      <c r="Q14" s="1028"/>
      <c r="R14" s="1028"/>
      <c r="S14" s="1028"/>
      <c r="T14" s="1028"/>
      <c r="U14" s="1034"/>
      <c r="V14" s="1502"/>
      <c r="W14" s="1482"/>
      <c r="X14" s="1496"/>
      <c r="Y14" s="1482"/>
    </row>
    <row r="15" spans="1:25" ht="14.4">
      <c r="A15" s="1012" t="s">
        <v>1835</v>
      </c>
      <c r="B15" s="1051" t="s">
        <v>1842</v>
      </c>
      <c r="C15" s="1051"/>
      <c r="D15" s="1051"/>
      <c r="E15" s="1051"/>
      <c r="F15" s="1051"/>
      <c r="G15" s="1503" t="s">
        <v>1837</v>
      </c>
      <c r="H15" s="1476"/>
      <c r="I15" s="1477"/>
      <c r="J15" s="1015" t="s">
        <v>1838</v>
      </c>
      <c r="K15" s="1504" t="s">
        <v>1839</v>
      </c>
      <c r="L15" s="1480"/>
      <c r="M15" s="999"/>
      <c r="N15" s="1033"/>
      <c r="O15" s="1028"/>
      <c r="P15" s="1028"/>
      <c r="Q15" s="1028"/>
      <c r="R15" s="1028"/>
      <c r="S15" s="1028"/>
      <c r="T15" s="1028"/>
      <c r="U15" s="1034"/>
      <c r="V15" s="1520"/>
      <c r="W15" s="1482"/>
      <c r="X15" s="1496"/>
      <c r="Y15" s="1482"/>
    </row>
    <row r="16" spans="1:25" ht="14.4">
      <c r="A16" s="1021" t="s">
        <v>1938</v>
      </c>
      <c r="B16" s="1040" t="s">
        <v>1844</v>
      </c>
      <c r="C16" s="1040"/>
      <c r="D16" s="1040"/>
      <c r="E16" s="1040"/>
      <c r="F16" s="1040"/>
      <c r="G16" s="1040"/>
      <c r="H16" s="1023" t="s">
        <v>1845</v>
      </c>
      <c r="I16" s="1040"/>
      <c r="J16" s="1024" t="s">
        <v>1846</v>
      </c>
      <c r="K16" s="1498" t="s">
        <v>1846</v>
      </c>
      <c r="L16" s="1493"/>
      <c r="M16" s="999"/>
      <c r="N16" s="1033"/>
      <c r="O16" s="1042"/>
      <c r="P16" s="1042"/>
      <c r="Q16" s="1042"/>
      <c r="R16" s="1042"/>
      <c r="S16" s="1042"/>
      <c r="T16" s="1042"/>
      <c r="U16" s="1034"/>
      <c r="V16" s="1507"/>
      <c r="W16" s="1482"/>
      <c r="X16" s="1496"/>
      <c r="Y16" s="1482"/>
    </row>
    <row r="17" spans="1:25" ht="14.4">
      <c r="A17" s="1030" t="s">
        <v>1939</v>
      </c>
      <c r="B17" s="1049" t="s">
        <v>1940</v>
      </c>
      <c r="C17" s="1049"/>
      <c r="D17" s="1049"/>
      <c r="E17" s="1049"/>
      <c r="F17" s="1049"/>
      <c r="G17" s="1049"/>
      <c r="H17" s="1008">
        <v>0</v>
      </c>
      <c r="I17" s="1500">
        <v>8546</v>
      </c>
      <c r="J17" s="1476"/>
      <c r="K17" s="1501">
        <f t="shared" ref="K17:K18" si="0">I17*H17</f>
        <v>0</v>
      </c>
      <c r="L17" s="1476"/>
      <c r="M17" s="999"/>
      <c r="N17" s="1033"/>
      <c r="O17" s="1028"/>
      <c r="P17" s="1028"/>
      <c r="Q17" s="1028"/>
      <c r="R17" s="1028"/>
      <c r="S17" s="1028"/>
      <c r="T17" s="1028"/>
      <c r="U17" s="1034"/>
      <c r="V17" s="1521"/>
      <c r="W17" s="1482"/>
      <c r="X17" s="1496"/>
      <c r="Y17" s="1482"/>
    </row>
    <row r="18" spans="1:25" ht="14.4">
      <c r="A18" s="1030" t="s">
        <v>1941</v>
      </c>
      <c r="B18" s="1049" t="s">
        <v>1942</v>
      </c>
      <c r="C18" s="1049"/>
      <c r="D18" s="1049"/>
      <c r="E18" s="1049"/>
      <c r="F18" s="1049"/>
      <c r="G18" s="1049"/>
      <c r="H18" s="1008">
        <v>0</v>
      </c>
      <c r="I18" s="1506">
        <v>25150</v>
      </c>
      <c r="J18" s="1476"/>
      <c r="K18" s="1501">
        <f t="shared" si="0"/>
        <v>0</v>
      </c>
      <c r="L18" s="1476"/>
      <c r="M18" s="999"/>
      <c r="N18" s="1033"/>
      <c r="O18" s="1028"/>
      <c r="P18" s="1028"/>
      <c r="Q18" s="1028"/>
      <c r="R18" s="1028"/>
      <c r="S18" s="1028"/>
      <c r="T18" s="1028"/>
      <c r="U18" s="1034"/>
      <c r="V18" s="1507"/>
      <c r="W18" s="1482"/>
      <c r="X18" s="1496"/>
      <c r="Y18" s="1482"/>
    </row>
    <row r="19" spans="1:25" ht="14.4">
      <c r="A19" s="1016"/>
      <c r="M19" s="999"/>
      <c r="N19" s="1016"/>
      <c r="O19" s="1017"/>
      <c r="P19" s="1017"/>
      <c r="Q19" s="1017"/>
      <c r="R19" s="1017"/>
      <c r="S19" s="1017"/>
      <c r="T19" s="1017"/>
      <c r="V19" s="1020"/>
      <c r="W19" s="1019"/>
      <c r="X19" s="1020"/>
    </row>
    <row r="20" spans="1:25" ht="14.4">
      <c r="A20" s="1012" t="s">
        <v>1835</v>
      </c>
      <c r="B20" s="1013" t="s">
        <v>1849</v>
      </c>
      <c r="C20" s="1014"/>
      <c r="D20" s="1014"/>
      <c r="E20" s="1014"/>
      <c r="F20" s="1014"/>
      <c r="G20" s="1503" t="s">
        <v>1837</v>
      </c>
      <c r="H20" s="1476"/>
      <c r="I20" s="1477"/>
      <c r="J20" s="1015" t="s">
        <v>1838</v>
      </c>
      <c r="K20" s="1504" t="s">
        <v>1839</v>
      </c>
      <c r="L20" s="1480"/>
      <c r="M20" s="999"/>
      <c r="N20" s="1026"/>
      <c r="O20" s="1027"/>
      <c r="P20" s="1027"/>
      <c r="Q20" s="1027"/>
      <c r="R20" s="1027"/>
      <c r="S20" s="1027"/>
      <c r="T20" s="1027"/>
      <c r="U20" s="1027"/>
      <c r="V20" s="1027"/>
      <c r="W20" s="1029"/>
      <c r="X20" s="1499"/>
      <c r="Y20" s="1482"/>
    </row>
    <row r="21" spans="1:25" ht="15.75" customHeight="1">
      <c r="A21" s="1021" t="s">
        <v>1943</v>
      </c>
      <c r="B21" s="1040" t="s">
        <v>1851</v>
      </c>
      <c r="C21" s="1040"/>
      <c r="D21" s="1040"/>
      <c r="E21" s="1040"/>
      <c r="F21" s="1040"/>
      <c r="G21" s="1040"/>
      <c r="H21" s="1023" t="s">
        <v>1845</v>
      </c>
      <c r="I21" s="1505" t="s">
        <v>1846</v>
      </c>
      <c r="J21" s="1493"/>
      <c r="K21" s="1498" t="s">
        <v>1846</v>
      </c>
      <c r="L21" s="1493"/>
      <c r="M21" s="999"/>
    </row>
    <row r="22" spans="1:25" ht="15.75" customHeight="1">
      <c r="A22" s="1030" t="s">
        <v>1944</v>
      </c>
      <c r="B22" s="1031" t="s">
        <v>1853</v>
      </c>
      <c r="C22" s="1031"/>
      <c r="D22" s="1031"/>
      <c r="E22" s="1031"/>
      <c r="F22" s="1031"/>
      <c r="G22" s="1031"/>
      <c r="H22" s="1008">
        <v>0</v>
      </c>
      <c r="I22" s="1506">
        <v>3541</v>
      </c>
      <c r="J22" s="1476"/>
      <c r="K22" s="1501">
        <f t="shared" ref="K22:K23" si="1">I22*H22</f>
        <v>0</v>
      </c>
      <c r="L22" s="1476"/>
      <c r="M22" s="999"/>
      <c r="N22" s="1016"/>
      <c r="O22" s="1017"/>
      <c r="P22" s="1017"/>
      <c r="Q22" s="1017"/>
      <c r="R22" s="1017"/>
      <c r="S22" s="1017"/>
      <c r="T22" s="1497"/>
      <c r="U22" s="1482"/>
      <c r="V22" s="1482"/>
      <c r="W22" s="1019"/>
      <c r="X22" s="1020"/>
    </row>
    <row r="23" spans="1:25" ht="15.75" customHeight="1">
      <c r="A23" s="1030" t="s">
        <v>1945</v>
      </c>
      <c r="B23" s="1031" t="s">
        <v>1946</v>
      </c>
      <c r="C23" s="1031"/>
      <c r="D23" s="1031"/>
      <c r="E23" s="1031"/>
      <c r="F23" s="1031"/>
      <c r="G23" s="1031"/>
      <c r="H23" s="1008">
        <v>0</v>
      </c>
      <c r="I23" s="1506">
        <v>5310</v>
      </c>
      <c r="J23" s="1476"/>
      <c r="K23" s="1501">
        <f t="shared" si="1"/>
        <v>0</v>
      </c>
      <c r="L23" s="1476"/>
      <c r="M23" s="999"/>
      <c r="N23" s="1016"/>
      <c r="O23" s="1017"/>
      <c r="P23" s="1017"/>
      <c r="Q23" s="1017"/>
      <c r="R23" s="1017"/>
      <c r="S23" s="1017"/>
      <c r="T23" s="1018"/>
      <c r="U23" s="1018"/>
      <c r="V23" s="1018"/>
      <c r="W23" s="1019"/>
      <c r="X23" s="1020"/>
    </row>
    <row r="24" spans="1:25" ht="15.75" customHeight="1">
      <c r="M24" s="999"/>
      <c r="N24" s="1026"/>
      <c r="O24" s="1041"/>
      <c r="P24" s="1041"/>
      <c r="Q24" s="1042"/>
      <c r="R24" s="1042"/>
      <c r="S24" s="1042"/>
      <c r="T24" s="1042"/>
      <c r="U24" s="1018"/>
      <c r="V24" s="1042"/>
      <c r="W24" s="1029"/>
      <c r="X24" s="1499"/>
      <c r="Y24" s="1482"/>
    </row>
    <row r="25" spans="1:25" ht="15" customHeight="1">
      <c r="A25" s="1012" t="s">
        <v>1835</v>
      </c>
      <c r="B25" s="1047" t="s">
        <v>1906</v>
      </c>
      <c r="C25" s="1047"/>
      <c r="D25" s="1047"/>
      <c r="E25" s="1047"/>
      <c r="F25" s="1047"/>
      <c r="G25" s="1503" t="s">
        <v>1837</v>
      </c>
      <c r="H25" s="1476"/>
      <c r="I25" s="1477"/>
      <c r="J25" s="1015" t="s">
        <v>1838</v>
      </c>
      <c r="K25" s="1504" t="s">
        <v>1839</v>
      </c>
      <c r="L25" s="1480"/>
      <c r="M25" s="1048"/>
      <c r="N25" s="995"/>
      <c r="O25" s="995"/>
      <c r="P25" s="995"/>
      <c r="Q25" s="995"/>
      <c r="R25" s="995"/>
      <c r="S25" s="995"/>
      <c r="T25" s="995"/>
      <c r="U25" s="995"/>
      <c r="V25" s="995"/>
      <c r="W25" s="995"/>
      <c r="X25" s="995"/>
      <c r="Y25" s="995"/>
    </row>
    <row r="26" spans="1:25" ht="15" customHeight="1">
      <c r="A26" s="1021" t="s">
        <v>1947</v>
      </c>
      <c r="B26" s="1022" t="s">
        <v>1948</v>
      </c>
      <c r="C26" s="1022"/>
      <c r="D26" s="1046"/>
      <c r="E26" s="1046"/>
      <c r="F26" s="1046"/>
      <c r="G26" s="1046"/>
      <c r="H26" s="1023" t="s">
        <v>1845</v>
      </c>
      <c r="I26" s="1046"/>
      <c r="J26" s="1024" t="s">
        <v>1846</v>
      </c>
      <c r="K26" s="1498" t="s">
        <v>1846</v>
      </c>
      <c r="L26" s="1493"/>
      <c r="M26" s="1048"/>
      <c r="N26" s="995"/>
      <c r="O26" s="995"/>
      <c r="P26" s="995"/>
      <c r="Q26" s="995"/>
      <c r="R26" s="995"/>
      <c r="S26" s="995"/>
      <c r="T26" s="995"/>
      <c r="U26" s="995"/>
      <c r="V26" s="995"/>
      <c r="W26" s="995"/>
      <c r="X26" s="995"/>
      <c r="Y26" s="995"/>
    </row>
    <row r="27" spans="1:25" ht="15.75" customHeight="1">
      <c r="A27" s="1030" t="s">
        <v>1949</v>
      </c>
      <c r="B27" s="1046" t="s">
        <v>1950</v>
      </c>
      <c r="C27" s="1046"/>
      <c r="D27" s="1046"/>
      <c r="E27" s="1046"/>
      <c r="F27" s="1046"/>
      <c r="G27" s="1046"/>
      <c r="H27" s="1008">
        <v>0</v>
      </c>
      <c r="I27" s="1512">
        <v>5030</v>
      </c>
      <c r="J27" s="1476"/>
      <c r="K27" s="1501">
        <f t="shared" ref="K27:K29" si="2">I27*H27</f>
        <v>0</v>
      </c>
      <c r="L27" s="1476"/>
      <c r="M27" s="1003"/>
      <c r="N27" s="1000"/>
      <c r="O27" s="1000"/>
      <c r="P27" s="1000"/>
      <c r="Q27" s="1000"/>
      <c r="R27" s="1000"/>
      <c r="S27" s="1000"/>
      <c r="T27" s="1000"/>
      <c r="U27" s="1000"/>
      <c r="V27" s="1000"/>
      <c r="W27" s="1000"/>
      <c r="X27" s="1000"/>
      <c r="Y27" s="1000"/>
    </row>
    <row r="28" spans="1:25" ht="15.75" customHeight="1">
      <c r="A28" s="1030" t="s">
        <v>1951</v>
      </c>
      <c r="B28" s="1046" t="s">
        <v>1952</v>
      </c>
      <c r="C28" s="1046"/>
      <c r="D28" s="1046"/>
      <c r="E28" s="1046"/>
      <c r="F28" s="1046"/>
      <c r="G28" s="1046"/>
      <c r="H28" s="1008">
        <v>0</v>
      </c>
      <c r="I28" s="1512">
        <v>6597</v>
      </c>
      <c r="J28" s="1476"/>
      <c r="K28" s="1501">
        <f t="shared" si="2"/>
        <v>0</v>
      </c>
      <c r="L28" s="1476"/>
      <c r="M28" s="999"/>
      <c r="S28" s="1000"/>
      <c r="T28" s="1000"/>
      <c r="U28" s="1000"/>
      <c r="V28" s="1000"/>
      <c r="W28" s="1000"/>
      <c r="X28" s="1000"/>
      <c r="Y28" s="1000"/>
    </row>
    <row r="29" spans="1:25" ht="15.75" customHeight="1">
      <c r="A29" s="1030" t="s">
        <v>1953</v>
      </c>
      <c r="B29" s="1031" t="s">
        <v>1954</v>
      </c>
      <c r="C29" s="1031"/>
      <c r="D29" s="1031"/>
      <c r="E29" s="1031"/>
      <c r="F29" s="1031"/>
      <c r="G29" s="1031"/>
      <c r="H29" s="1008">
        <v>0</v>
      </c>
      <c r="I29" s="1512">
        <v>15931</v>
      </c>
      <c r="J29" s="1476"/>
      <c r="K29" s="1501">
        <f t="shared" si="2"/>
        <v>0</v>
      </c>
      <c r="L29" s="1476"/>
      <c r="M29" s="1003"/>
      <c r="N29" s="1000"/>
      <c r="O29" s="1000"/>
      <c r="P29" s="1000"/>
      <c r="Q29" s="1000"/>
      <c r="S29" s="1000"/>
      <c r="T29" s="1000"/>
      <c r="U29" s="1000"/>
      <c r="V29" s="1000"/>
      <c r="W29" s="1000"/>
      <c r="X29" s="1000"/>
      <c r="Y29" s="1000"/>
    </row>
    <row r="30" spans="1:25" ht="15.75" customHeight="1">
      <c r="M30" s="1003"/>
      <c r="N30" s="1000"/>
      <c r="O30" s="1000"/>
      <c r="P30" s="1000"/>
      <c r="Q30" s="1000"/>
      <c r="S30" s="1000"/>
      <c r="T30" s="1000"/>
      <c r="U30" s="1000"/>
      <c r="V30" s="1000"/>
      <c r="W30" s="1000"/>
      <c r="X30" s="1000"/>
      <c r="Y30" s="1000"/>
    </row>
    <row r="31" spans="1:25" ht="15.75" customHeight="1">
      <c r="A31" s="1012" t="s">
        <v>1835</v>
      </c>
      <c r="B31" s="1047" t="s">
        <v>1859</v>
      </c>
      <c r="C31" s="1047"/>
      <c r="D31" s="1047"/>
      <c r="E31" s="1047"/>
      <c r="F31" s="1047"/>
      <c r="G31" s="1503" t="s">
        <v>1860</v>
      </c>
      <c r="H31" s="1476"/>
      <c r="I31" s="1477"/>
      <c r="J31" s="1015" t="s">
        <v>1838</v>
      </c>
      <c r="K31" s="1504" t="s">
        <v>1839</v>
      </c>
      <c r="L31" s="1480"/>
      <c r="M31" s="1003"/>
      <c r="N31" s="1000"/>
      <c r="O31" s="1000"/>
      <c r="P31" s="1000"/>
      <c r="Q31" s="1000"/>
      <c r="S31" s="1000"/>
      <c r="T31" s="1000"/>
      <c r="U31" s="1000"/>
      <c r="V31" s="1000"/>
      <c r="W31" s="1000"/>
      <c r="X31" s="1000"/>
      <c r="Y31" s="1000"/>
    </row>
    <row r="32" spans="1:25" ht="15.75" customHeight="1">
      <c r="A32" s="1030" t="s">
        <v>1955</v>
      </c>
      <c r="B32" s="1046" t="s">
        <v>1956</v>
      </c>
      <c r="C32" s="1046"/>
      <c r="D32" s="1046"/>
      <c r="E32" s="1046"/>
      <c r="F32" s="1046"/>
      <c r="G32" s="1046"/>
      <c r="H32" s="1008">
        <v>0</v>
      </c>
      <c r="I32" s="1513">
        <v>546</v>
      </c>
      <c r="J32" s="1476"/>
      <c r="K32" s="1501">
        <f t="shared" ref="K32:K38" si="3">I32*H32</f>
        <v>0</v>
      </c>
      <c r="L32" s="1476"/>
      <c r="M32" s="999"/>
    </row>
    <row r="33" spans="1:13" ht="15.75" customHeight="1">
      <c r="A33" s="1030" t="s">
        <v>1957</v>
      </c>
      <c r="B33" s="1049" t="s">
        <v>1862</v>
      </c>
      <c r="C33" s="1049"/>
      <c r="D33" s="1049"/>
      <c r="E33" s="1049"/>
      <c r="F33" s="1049"/>
      <c r="G33" s="1049"/>
      <c r="H33" s="1008">
        <v>0</v>
      </c>
      <c r="I33" s="1506">
        <v>1365</v>
      </c>
      <c r="J33" s="1476"/>
      <c r="K33" s="1501">
        <f t="shared" si="3"/>
        <v>0</v>
      </c>
      <c r="L33" s="1476"/>
      <c r="M33" s="999"/>
    </row>
    <row r="34" spans="1:13" ht="15.75" customHeight="1">
      <c r="A34" s="1030" t="s">
        <v>1958</v>
      </c>
      <c r="B34" s="1031" t="s">
        <v>1870</v>
      </c>
      <c r="C34" s="1031"/>
      <c r="D34" s="1031"/>
      <c r="E34" s="1031"/>
      <c r="F34" s="1031"/>
      <c r="G34" s="1031"/>
      <c r="H34" s="1008">
        <v>0</v>
      </c>
      <c r="I34" s="1500">
        <v>457</v>
      </c>
      <c r="J34" s="1476"/>
      <c r="K34" s="1501">
        <f t="shared" si="3"/>
        <v>0</v>
      </c>
      <c r="L34" s="1476"/>
      <c r="M34" s="999"/>
    </row>
    <row r="35" spans="1:13" ht="15.75" customHeight="1">
      <c r="A35" s="1030" t="s">
        <v>1959</v>
      </c>
      <c r="B35" s="1031" t="s">
        <v>1872</v>
      </c>
      <c r="C35" s="1031"/>
      <c r="D35" s="1031"/>
      <c r="E35" s="1031"/>
      <c r="F35" s="1031"/>
      <c r="G35" s="1031"/>
      <c r="H35" s="1008">
        <v>0</v>
      </c>
      <c r="I35" s="1500">
        <v>670</v>
      </c>
      <c r="J35" s="1476"/>
      <c r="K35" s="1501">
        <f t="shared" si="3"/>
        <v>0</v>
      </c>
      <c r="L35" s="1476"/>
      <c r="M35" s="999"/>
    </row>
    <row r="36" spans="1:13" ht="15.75" customHeight="1">
      <c r="A36" s="1030" t="s">
        <v>1960</v>
      </c>
      <c r="B36" s="1031" t="s">
        <v>1917</v>
      </c>
      <c r="C36" s="1031"/>
      <c r="D36" s="1031"/>
      <c r="E36" s="1031"/>
      <c r="F36" s="1031"/>
      <c r="G36" s="1031"/>
      <c r="H36" s="1008">
        <v>0</v>
      </c>
      <c r="I36" s="1506">
        <v>763</v>
      </c>
      <c r="J36" s="1476"/>
      <c r="K36" s="1501">
        <f t="shared" si="3"/>
        <v>0</v>
      </c>
      <c r="L36" s="1476"/>
      <c r="M36" s="999"/>
    </row>
    <row r="37" spans="1:13" ht="15.75" customHeight="1">
      <c r="A37" s="1030" t="s">
        <v>1961</v>
      </c>
      <c r="B37" s="1046" t="s">
        <v>1962</v>
      </c>
      <c r="C37" s="1046"/>
      <c r="D37" s="1046"/>
      <c r="E37" s="1046"/>
      <c r="F37" s="1046"/>
      <c r="G37" s="1046"/>
      <c r="H37" s="1008">
        <v>0</v>
      </c>
      <c r="I37" s="1506">
        <v>2332</v>
      </c>
      <c r="J37" s="1476"/>
      <c r="K37" s="1501">
        <f t="shared" si="3"/>
        <v>0</v>
      </c>
      <c r="L37" s="1476"/>
      <c r="M37" s="999"/>
    </row>
    <row r="38" spans="1:13" ht="15.75" customHeight="1">
      <c r="A38" s="1030" t="s">
        <v>1963</v>
      </c>
      <c r="B38" s="1031" t="s">
        <v>1964</v>
      </c>
      <c r="C38" s="1031"/>
      <c r="D38" s="1031"/>
      <c r="E38" s="1031"/>
      <c r="F38" s="1031"/>
      <c r="G38" s="1031"/>
      <c r="H38" s="1008">
        <v>0</v>
      </c>
      <c r="I38" s="1506">
        <v>662</v>
      </c>
      <c r="J38" s="1476"/>
      <c r="K38" s="1501">
        <f t="shared" si="3"/>
        <v>0</v>
      </c>
      <c r="L38" s="1476"/>
      <c r="M38" s="999"/>
    </row>
    <row r="39" spans="1:13" ht="15.75" customHeight="1">
      <c r="M39" s="999"/>
    </row>
    <row r="40" spans="1:13" ht="15.75" customHeight="1">
      <c r="A40" s="1012" t="s">
        <v>1835</v>
      </c>
      <c r="B40" s="1050" t="s">
        <v>1965</v>
      </c>
      <c r="C40" s="1047"/>
      <c r="D40" s="1047"/>
      <c r="E40" s="1047"/>
      <c r="F40" s="1047"/>
      <c r="G40" s="1503" t="s">
        <v>1837</v>
      </c>
      <c r="H40" s="1476"/>
      <c r="I40" s="1477"/>
      <c r="J40" s="1015" t="s">
        <v>1838</v>
      </c>
      <c r="K40" s="1504" t="s">
        <v>1839</v>
      </c>
      <c r="L40" s="1480"/>
      <c r="M40" s="999"/>
    </row>
    <row r="41" spans="1:13" ht="15.75" customHeight="1">
      <c r="A41" s="1021" t="s">
        <v>1966</v>
      </c>
      <c r="B41" s="1040" t="s">
        <v>1967</v>
      </c>
      <c r="C41" s="1040"/>
      <c r="D41" s="1049"/>
      <c r="E41" s="1049"/>
      <c r="F41" s="1049"/>
      <c r="G41" s="1049"/>
      <c r="H41" s="1023" t="s">
        <v>1845</v>
      </c>
      <c r="I41" s="1049"/>
      <c r="J41" s="1024" t="s">
        <v>1846</v>
      </c>
      <c r="K41" s="1498" t="s">
        <v>1846</v>
      </c>
      <c r="L41" s="1493"/>
      <c r="M41" s="999"/>
    </row>
    <row r="42" spans="1:13" ht="15.75" customHeight="1">
      <c r="A42" s="1030" t="s">
        <v>1968</v>
      </c>
      <c r="B42" s="1052" t="s">
        <v>1969</v>
      </c>
      <c r="C42" s="1049"/>
      <c r="D42" s="1049"/>
      <c r="E42" s="1049"/>
      <c r="F42" s="1049"/>
      <c r="G42" s="1049"/>
      <c r="H42" s="1008">
        <v>0</v>
      </c>
      <c r="I42" s="1506">
        <v>7711</v>
      </c>
      <c r="J42" s="1476"/>
      <c r="K42" s="1501">
        <f>I42*H42</f>
        <v>0</v>
      </c>
      <c r="L42" s="1476"/>
      <c r="M42" s="999"/>
    </row>
    <row r="43" spans="1:13" ht="15.75" customHeight="1" thickBot="1"/>
    <row r="44" spans="1:13" ht="15.75" customHeight="1" thickBot="1">
      <c r="I44" s="1019" t="s">
        <v>1875</v>
      </c>
      <c r="J44" s="1516">
        <f>SUM(K10+K13+K17+K18+K22+K23+K27+K28+K29+K32+K33+K34+K35+K36+K37+K38+K42)</f>
        <v>0</v>
      </c>
      <c r="K44" s="1517"/>
      <c r="L44" s="1518"/>
    </row>
    <row r="45" spans="1:13" ht="15.75" customHeight="1"/>
    <row r="46" spans="1:13" ht="15.75" customHeight="1">
      <c r="G46" s="1514"/>
      <c r="H46" s="1482"/>
      <c r="I46" s="1482"/>
      <c r="J46" s="1515"/>
      <c r="K46" s="1482"/>
      <c r="L46" s="1482"/>
    </row>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5">
    <mergeCell ref="J44:L44"/>
    <mergeCell ref="G46:I46"/>
    <mergeCell ref="J46:L46"/>
    <mergeCell ref="I38:J38"/>
    <mergeCell ref="K38:L38"/>
    <mergeCell ref="G40:I40"/>
    <mergeCell ref="K40:L40"/>
    <mergeCell ref="K41:L41"/>
    <mergeCell ref="I42:J42"/>
    <mergeCell ref="K42:L42"/>
    <mergeCell ref="I35:J35"/>
    <mergeCell ref="K35:L35"/>
    <mergeCell ref="I36:J36"/>
    <mergeCell ref="K36:L36"/>
    <mergeCell ref="I37:J37"/>
    <mergeCell ref="K37:L37"/>
    <mergeCell ref="I32:J32"/>
    <mergeCell ref="K32:L32"/>
    <mergeCell ref="I33:J33"/>
    <mergeCell ref="K33:L33"/>
    <mergeCell ref="I34:J34"/>
    <mergeCell ref="K34:L34"/>
    <mergeCell ref="I28:J28"/>
    <mergeCell ref="K28:L28"/>
    <mergeCell ref="I29:J29"/>
    <mergeCell ref="K29:L29"/>
    <mergeCell ref="G31:I31"/>
    <mergeCell ref="K31:L31"/>
    <mergeCell ref="X24:Y24"/>
    <mergeCell ref="G25:I25"/>
    <mergeCell ref="K25:L25"/>
    <mergeCell ref="K26:L26"/>
    <mergeCell ref="I27:J27"/>
    <mergeCell ref="K27:L27"/>
    <mergeCell ref="I23:J23"/>
    <mergeCell ref="K23:L23"/>
    <mergeCell ref="I18:J18"/>
    <mergeCell ref="K18:L18"/>
    <mergeCell ref="V18:W18"/>
    <mergeCell ref="I21:J21"/>
    <mergeCell ref="K21:L21"/>
    <mergeCell ref="I22:J22"/>
    <mergeCell ref="K22:L22"/>
    <mergeCell ref="T22:V22"/>
    <mergeCell ref="X18:Y18"/>
    <mergeCell ref="G20:I20"/>
    <mergeCell ref="K20:L20"/>
    <mergeCell ref="X20:Y20"/>
    <mergeCell ref="K16:L16"/>
    <mergeCell ref="V16:W16"/>
    <mergeCell ref="X16:Y16"/>
    <mergeCell ref="I17:J17"/>
    <mergeCell ref="K17:L17"/>
    <mergeCell ref="V17:W17"/>
    <mergeCell ref="X17:Y17"/>
    <mergeCell ref="V14:W14"/>
    <mergeCell ref="X14:Y14"/>
    <mergeCell ref="G15:I15"/>
    <mergeCell ref="K15:L15"/>
    <mergeCell ref="V15:W15"/>
    <mergeCell ref="X15:Y15"/>
    <mergeCell ref="X12:Y12"/>
    <mergeCell ref="I13:J13"/>
    <mergeCell ref="K13:L13"/>
    <mergeCell ref="V13:W13"/>
    <mergeCell ref="X13:Y13"/>
    <mergeCell ref="A10:D10"/>
    <mergeCell ref="H10:J10"/>
    <mergeCell ref="K10:L10"/>
    <mergeCell ref="T11:V11"/>
    <mergeCell ref="K12:L12"/>
    <mergeCell ref="G11:I11"/>
    <mergeCell ref="K11:L11"/>
    <mergeCell ref="A1:L2"/>
    <mergeCell ref="B3:E3"/>
    <mergeCell ref="G3:L3"/>
    <mergeCell ref="B4:E4"/>
    <mergeCell ref="G4:L4"/>
    <mergeCell ref="B5:E5"/>
    <mergeCell ref="G5:H5"/>
    <mergeCell ref="I5:L8"/>
    <mergeCell ref="B6:H6"/>
    <mergeCell ref="B7:H7"/>
    <mergeCell ref="B8:C8"/>
    <mergeCell ref="E8:F8"/>
  </mergeCells>
  <printOptions horizontalCentered="1"/>
  <pageMargins left="0.2" right="0.2" top="0.25" bottom="0.25" header="0" footer="0"/>
  <pageSetup scale="94"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4E209-130E-49A0-9344-384B39D0E7EA}">
  <sheetPr codeName="Sheet21">
    <pageSetUpPr fitToPage="1"/>
  </sheetPr>
  <dimension ref="A1:Y1000"/>
  <sheetViews>
    <sheetView topLeftCell="A15" workbookViewId="0">
      <selection activeCell="A40" sqref="A40:L40"/>
    </sheetView>
  </sheetViews>
  <sheetFormatPr defaultColWidth="14.44140625" defaultRowHeight="15" customHeight="1"/>
  <cols>
    <col min="1" max="6" width="8.88671875" style="996" customWidth="1"/>
    <col min="7" max="7" width="11.88671875" style="996" customWidth="1"/>
    <col min="8" max="26" width="8.88671875" style="996" customWidth="1"/>
    <col min="27" max="16384" width="14.44140625" style="996"/>
  </cols>
  <sheetData>
    <row r="1" spans="1:25" ht="15" customHeight="1">
      <c r="A1" s="1488" t="s">
        <v>2016</v>
      </c>
      <c r="B1" s="1489"/>
      <c r="C1" s="1489"/>
      <c r="D1" s="1489"/>
      <c r="E1" s="1489"/>
      <c r="F1" s="1489"/>
      <c r="G1" s="1489"/>
      <c r="H1" s="1489"/>
      <c r="I1" s="1489"/>
      <c r="J1" s="1489"/>
      <c r="K1" s="1489"/>
      <c r="L1" s="1489"/>
      <c r="M1" s="995"/>
      <c r="N1" s="995"/>
      <c r="O1" s="995"/>
      <c r="P1" s="995"/>
      <c r="Q1" s="995"/>
      <c r="R1" s="995"/>
      <c r="S1" s="995"/>
      <c r="T1" s="995"/>
      <c r="U1" s="995"/>
      <c r="V1" s="995"/>
      <c r="W1" s="995"/>
      <c r="X1" s="995"/>
      <c r="Y1" s="995"/>
    </row>
    <row r="2" spans="1:25" ht="15.75" customHeight="1">
      <c r="A2" s="1522"/>
      <c r="B2" s="1523"/>
      <c r="C2" s="1523"/>
      <c r="D2" s="1523"/>
      <c r="E2" s="1523"/>
      <c r="F2" s="1523"/>
      <c r="G2" s="1523"/>
      <c r="H2" s="1523"/>
      <c r="I2" s="1523"/>
      <c r="J2" s="1523"/>
      <c r="K2" s="1523"/>
      <c r="L2" s="1523"/>
      <c r="M2" s="995"/>
      <c r="N2" s="995"/>
      <c r="O2" s="995"/>
      <c r="P2" s="995"/>
      <c r="Q2" s="995"/>
      <c r="R2" s="995"/>
      <c r="S2" s="995"/>
      <c r="T2" s="995"/>
      <c r="U2" s="995"/>
      <c r="V2" s="995"/>
      <c r="W2" s="995"/>
      <c r="X2" s="995"/>
      <c r="Y2" s="995"/>
    </row>
    <row r="3" spans="1:25" ht="14.4">
      <c r="A3" s="997" t="s">
        <v>1823</v>
      </c>
      <c r="B3" s="1475"/>
      <c r="C3" s="1476"/>
      <c r="D3" s="1476"/>
      <c r="E3" s="1477"/>
      <c r="F3" s="998" t="s">
        <v>1824</v>
      </c>
      <c r="G3" s="1475"/>
      <c r="H3" s="1476"/>
      <c r="I3" s="1476"/>
      <c r="J3" s="1476"/>
      <c r="K3" s="1476"/>
      <c r="L3" s="1477"/>
      <c r="N3" s="1000"/>
      <c r="O3" s="1000"/>
      <c r="P3" s="1000"/>
      <c r="Q3" s="1000"/>
      <c r="R3" s="1000"/>
      <c r="S3" s="1000"/>
      <c r="T3" s="1000"/>
      <c r="U3" s="1000"/>
    </row>
    <row r="4" spans="1:25" ht="14.4">
      <c r="A4" s="1001" t="s">
        <v>1825</v>
      </c>
      <c r="B4" s="1475"/>
      <c r="C4" s="1476"/>
      <c r="D4" s="1476"/>
      <c r="E4" s="1477"/>
      <c r="F4" s="1002" t="s">
        <v>1826</v>
      </c>
      <c r="G4" s="1491"/>
      <c r="H4" s="1476"/>
      <c r="I4" s="1476"/>
      <c r="J4" s="1476"/>
      <c r="K4" s="1476"/>
      <c r="L4" s="1477"/>
      <c r="O4" s="1000"/>
      <c r="P4" s="1000"/>
      <c r="Q4" s="1000"/>
      <c r="R4" s="1000"/>
      <c r="S4" s="1000"/>
      <c r="T4" s="1000"/>
      <c r="U4" s="1000"/>
    </row>
    <row r="5" spans="1:25" ht="14.4">
      <c r="A5" s="1001" t="s">
        <v>1827</v>
      </c>
      <c r="B5" s="1475"/>
      <c r="C5" s="1476"/>
      <c r="D5" s="1476"/>
      <c r="E5" s="1477"/>
      <c r="F5" s="1002" t="s">
        <v>1828</v>
      </c>
      <c r="G5" s="1475"/>
      <c r="H5" s="1477"/>
      <c r="I5" s="1478"/>
      <c r="J5" s="1479"/>
      <c r="K5" s="1479"/>
      <c r="L5" s="1480"/>
      <c r="M5" s="1003"/>
      <c r="N5" s="1000"/>
      <c r="O5" s="1000"/>
      <c r="P5" s="1000"/>
      <c r="Q5" s="1000"/>
      <c r="S5" s="1000"/>
      <c r="T5" s="1000"/>
      <c r="U5" s="1000"/>
      <c r="V5" s="1000"/>
      <c r="W5" s="1000"/>
      <c r="X5" s="1000"/>
      <c r="Y5" s="1000"/>
    </row>
    <row r="6" spans="1:25" ht="14.4">
      <c r="A6" s="1001" t="s">
        <v>1829</v>
      </c>
      <c r="B6" s="1475"/>
      <c r="C6" s="1476"/>
      <c r="D6" s="1476"/>
      <c r="E6" s="1476"/>
      <c r="F6" s="1476"/>
      <c r="G6" s="1476"/>
      <c r="H6" s="1477"/>
      <c r="I6" s="1481"/>
      <c r="J6" s="1482"/>
      <c r="K6" s="1482"/>
      <c r="L6" s="1483"/>
      <c r="M6" s="1003"/>
      <c r="N6" s="1000"/>
      <c r="O6" s="1000"/>
      <c r="P6" s="1000"/>
      <c r="Q6" s="1000"/>
      <c r="S6" s="1000"/>
      <c r="T6" s="1000"/>
      <c r="U6" s="1000"/>
      <c r="V6" s="1000"/>
      <c r="W6" s="1000"/>
      <c r="X6" s="1000"/>
      <c r="Y6" s="1000"/>
    </row>
    <row r="7" spans="1:25" ht="14.4">
      <c r="A7" s="1004"/>
      <c r="B7" s="1487"/>
      <c r="C7" s="1479"/>
      <c r="D7" s="1479"/>
      <c r="E7" s="1479"/>
      <c r="F7" s="1479"/>
      <c r="G7" s="1479"/>
      <c r="H7" s="1480"/>
      <c r="I7" s="1481"/>
      <c r="J7" s="1482"/>
      <c r="K7" s="1482"/>
      <c r="L7" s="1483"/>
      <c r="M7" s="1003"/>
      <c r="N7" s="1000"/>
      <c r="O7" s="1000"/>
      <c r="P7" s="1000"/>
      <c r="Q7" s="1000"/>
      <c r="S7" s="1000"/>
      <c r="T7" s="1000"/>
      <c r="U7" s="1000"/>
      <c r="V7" s="1000"/>
      <c r="W7" s="1000"/>
      <c r="X7" s="1000"/>
      <c r="Y7" s="1000"/>
    </row>
    <row r="8" spans="1:25" thickBot="1">
      <c r="A8" s="1005" t="s">
        <v>1800</v>
      </c>
      <c r="B8" s="1475"/>
      <c r="C8" s="1477"/>
      <c r="D8" s="1006" t="s">
        <v>1830</v>
      </c>
      <c r="E8" s="1475"/>
      <c r="F8" s="1477"/>
      <c r="G8" s="1006" t="s">
        <v>1831</v>
      </c>
      <c r="H8" s="1007"/>
      <c r="I8" s="1484"/>
      <c r="J8" s="1485"/>
      <c r="K8" s="1485"/>
      <c r="L8" s="1486"/>
      <c r="M8" s="1003"/>
      <c r="N8" s="1000"/>
      <c r="O8" s="1000"/>
      <c r="P8" s="1000"/>
      <c r="Q8" s="1000"/>
      <c r="R8" s="1000"/>
      <c r="S8" s="1000"/>
      <c r="T8" s="1000"/>
      <c r="U8" s="1000"/>
      <c r="V8" s="1000"/>
      <c r="W8" s="1000"/>
      <c r="X8" s="1000"/>
      <c r="Y8" s="1000"/>
    </row>
    <row r="9" spans="1:25" ht="14.4">
      <c r="A9" s="1000"/>
      <c r="B9" s="1000"/>
      <c r="C9" s="1000"/>
      <c r="D9" s="1000"/>
      <c r="E9" s="1000"/>
      <c r="F9" s="1000"/>
      <c r="G9" s="1000"/>
      <c r="H9" s="1000"/>
      <c r="I9" s="1000"/>
      <c r="J9" s="1000"/>
      <c r="K9" s="1000"/>
      <c r="L9" s="1000"/>
      <c r="M9" s="1000"/>
      <c r="N9" s="1000"/>
      <c r="O9" s="1000"/>
      <c r="P9" s="1000"/>
      <c r="Q9" s="1000"/>
      <c r="R9" s="1000"/>
      <c r="S9" s="1000"/>
      <c r="T9" s="1000"/>
      <c r="U9" s="1000"/>
      <c r="V9" s="1000"/>
      <c r="W9" s="1000"/>
      <c r="X9" s="1000"/>
      <c r="Y9" s="1000"/>
    </row>
    <row r="10" spans="1:25" ht="15.6">
      <c r="A10" s="1492" t="s">
        <v>1832</v>
      </c>
      <c r="B10" s="1493"/>
      <c r="C10" s="1493"/>
      <c r="D10" s="1493"/>
      <c r="E10" s="1008">
        <v>0</v>
      </c>
      <c r="F10" s="1009" t="s">
        <v>1833</v>
      </c>
      <c r="G10" s="1010">
        <v>130512</v>
      </c>
      <c r="H10" s="1494" t="s">
        <v>1834</v>
      </c>
      <c r="I10" s="1493"/>
      <c r="J10" s="1493"/>
      <c r="K10" s="1495">
        <f>G10*E10</f>
        <v>0</v>
      </c>
      <c r="L10" s="1493"/>
      <c r="M10" s="1011"/>
    </row>
    <row r="11" spans="1:25" ht="14.4">
      <c r="A11" s="1012" t="s">
        <v>1835</v>
      </c>
      <c r="B11" s="1013" t="s">
        <v>1892</v>
      </c>
      <c r="C11" s="1014"/>
      <c r="D11" s="1014"/>
      <c r="E11" s="1014"/>
      <c r="F11" s="1014"/>
      <c r="G11" s="1503" t="s">
        <v>1837</v>
      </c>
      <c r="H11" s="1476"/>
      <c r="I11" s="1477"/>
      <c r="J11" s="1015" t="s">
        <v>1838</v>
      </c>
      <c r="K11" s="1504" t="s">
        <v>1839</v>
      </c>
      <c r="L11" s="1480"/>
      <c r="M11" s="999"/>
      <c r="N11" s="1016"/>
      <c r="O11" s="1017"/>
      <c r="P11" s="1017"/>
      <c r="Q11" s="1017"/>
      <c r="R11" s="1017"/>
      <c r="S11" s="1017"/>
      <c r="T11" s="1497"/>
      <c r="U11" s="1482"/>
      <c r="V11" s="1482"/>
      <c r="W11" s="1019"/>
      <c r="X11" s="1020"/>
    </row>
    <row r="12" spans="1:25" ht="14.4">
      <c r="A12" s="1021" t="s">
        <v>1971</v>
      </c>
      <c r="B12" s="1022" t="s">
        <v>1935</v>
      </c>
      <c r="C12" s="1022"/>
      <c r="D12" s="1022"/>
      <c r="E12" s="1022"/>
      <c r="F12" s="1022"/>
      <c r="G12" s="1022"/>
      <c r="H12" s="1023" t="s">
        <v>1845</v>
      </c>
      <c r="I12" s="1022"/>
      <c r="J12" s="1024" t="s">
        <v>1846</v>
      </c>
      <c r="K12" s="1498" t="s">
        <v>1846</v>
      </c>
      <c r="L12" s="1493"/>
      <c r="M12" s="1025"/>
      <c r="N12" s="1026"/>
      <c r="O12" s="1027"/>
      <c r="P12" s="1027"/>
      <c r="Q12" s="1028"/>
      <c r="R12" s="1028"/>
      <c r="S12" s="1028"/>
      <c r="T12" s="1028"/>
      <c r="U12" s="1018"/>
      <c r="V12" s="1028"/>
      <c r="W12" s="1029"/>
      <c r="X12" s="1499"/>
      <c r="Y12" s="1482"/>
    </row>
    <row r="13" spans="1:25" ht="14.4">
      <c r="A13" s="1030" t="s">
        <v>1972</v>
      </c>
      <c r="B13" s="1031" t="s">
        <v>1937</v>
      </c>
      <c r="C13" s="1031"/>
      <c r="D13" s="1031"/>
      <c r="E13" s="1031"/>
      <c r="F13" s="1031"/>
      <c r="G13" s="1032"/>
      <c r="H13" s="1008">
        <v>0</v>
      </c>
      <c r="I13" s="1500">
        <v>4342</v>
      </c>
      <c r="J13" s="1476"/>
      <c r="K13" s="1501">
        <f>I13*H13</f>
        <v>0</v>
      </c>
      <c r="L13" s="1476"/>
      <c r="M13" s="1025"/>
      <c r="N13" s="1033"/>
      <c r="O13" s="1028"/>
      <c r="P13" s="1028"/>
      <c r="Q13" s="1028"/>
      <c r="R13" s="1028"/>
      <c r="S13" s="1028"/>
      <c r="T13" s="1028"/>
      <c r="U13" s="1034"/>
      <c r="V13" s="1502"/>
      <c r="W13" s="1482"/>
      <c r="X13" s="1496"/>
      <c r="Y13" s="1482"/>
    </row>
    <row r="14" spans="1:25" ht="14.4">
      <c r="A14" s="1016"/>
      <c r="C14" s="1038"/>
      <c r="D14" s="1038"/>
      <c r="E14" s="1038"/>
      <c r="F14" s="1038"/>
      <c r="G14" s="1038"/>
      <c r="H14" s="1038"/>
      <c r="I14" s="1038"/>
      <c r="J14" s="1038"/>
      <c r="K14" s="1038"/>
      <c r="L14" s="1039"/>
      <c r="N14" s="1033"/>
      <c r="O14" s="1028"/>
      <c r="P14" s="1028"/>
      <c r="Q14" s="1028"/>
      <c r="R14" s="1028"/>
      <c r="S14" s="1028"/>
      <c r="T14" s="1028"/>
      <c r="U14" s="1034"/>
      <c r="V14" s="1502"/>
      <c r="W14" s="1482"/>
      <c r="X14" s="1496"/>
      <c r="Y14" s="1482"/>
    </row>
    <row r="15" spans="1:25" ht="14.4">
      <c r="A15" s="1012" t="s">
        <v>1835</v>
      </c>
      <c r="B15" s="1051" t="s">
        <v>1842</v>
      </c>
      <c r="C15" s="1051"/>
      <c r="D15" s="1051"/>
      <c r="E15" s="1051"/>
      <c r="F15" s="1051"/>
      <c r="G15" s="1503" t="s">
        <v>1837</v>
      </c>
      <c r="H15" s="1476"/>
      <c r="I15" s="1477"/>
      <c r="J15" s="1015" t="s">
        <v>1838</v>
      </c>
      <c r="K15" s="1504" t="s">
        <v>1839</v>
      </c>
      <c r="L15" s="1480"/>
      <c r="M15" s="999"/>
      <c r="N15" s="1033"/>
      <c r="O15" s="1028"/>
      <c r="P15" s="1028"/>
      <c r="Q15" s="1028"/>
      <c r="R15" s="1028"/>
      <c r="S15" s="1028"/>
      <c r="T15" s="1028"/>
      <c r="U15" s="1034"/>
      <c r="V15" s="1520"/>
      <c r="W15" s="1482"/>
      <c r="X15" s="1496"/>
      <c r="Y15" s="1482"/>
    </row>
    <row r="16" spans="1:25" ht="14.4">
      <c r="A16" s="1021" t="s">
        <v>1973</v>
      </c>
      <c r="B16" s="1040" t="s">
        <v>1844</v>
      </c>
      <c r="C16" s="1040"/>
      <c r="D16" s="1040"/>
      <c r="E16" s="1040"/>
      <c r="F16" s="1040"/>
      <c r="G16" s="1040"/>
      <c r="H16" s="1023" t="s">
        <v>1845</v>
      </c>
      <c r="I16" s="1040"/>
      <c r="J16" s="1024" t="s">
        <v>1846</v>
      </c>
      <c r="K16" s="1498" t="s">
        <v>1846</v>
      </c>
      <c r="L16" s="1493"/>
      <c r="M16" s="999"/>
      <c r="N16" s="1033"/>
      <c r="O16" s="1042"/>
      <c r="P16" s="1042"/>
      <c r="Q16" s="1042"/>
      <c r="R16" s="1042"/>
      <c r="S16" s="1042"/>
      <c r="T16" s="1042"/>
      <c r="U16" s="1034"/>
      <c r="V16" s="1507"/>
      <c r="W16" s="1482"/>
      <c r="X16" s="1496"/>
      <c r="Y16" s="1482"/>
    </row>
    <row r="17" spans="1:25" ht="14.4">
      <c r="A17" s="1030" t="s">
        <v>1974</v>
      </c>
      <c r="B17" s="1049" t="s">
        <v>1940</v>
      </c>
      <c r="C17" s="1049"/>
      <c r="D17" s="1049"/>
      <c r="E17" s="1049"/>
      <c r="F17" s="1049"/>
      <c r="G17" s="1049"/>
      <c r="H17" s="1008">
        <v>0</v>
      </c>
      <c r="I17" s="1500">
        <v>8546</v>
      </c>
      <c r="J17" s="1476"/>
      <c r="K17" s="1501">
        <f t="shared" ref="K17:K18" si="0">I17*H17</f>
        <v>0</v>
      </c>
      <c r="L17" s="1476"/>
      <c r="M17" s="999"/>
      <c r="N17" s="1033"/>
      <c r="O17" s="1028"/>
      <c r="P17" s="1028"/>
      <c r="Q17" s="1028"/>
      <c r="R17" s="1028"/>
      <c r="S17" s="1028"/>
      <c r="T17" s="1028"/>
      <c r="U17" s="1034"/>
      <c r="V17" s="1521"/>
      <c r="W17" s="1482"/>
      <c r="X17" s="1496"/>
      <c r="Y17" s="1482"/>
    </row>
    <row r="18" spans="1:25" ht="14.4">
      <c r="A18" s="1030" t="s">
        <v>1975</v>
      </c>
      <c r="B18" s="1049" t="s">
        <v>1942</v>
      </c>
      <c r="C18" s="1049"/>
      <c r="D18" s="1049"/>
      <c r="E18" s="1049"/>
      <c r="F18" s="1049"/>
      <c r="G18" s="1049"/>
      <c r="H18" s="1008">
        <v>0</v>
      </c>
      <c r="I18" s="1506">
        <v>25146</v>
      </c>
      <c r="J18" s="1476"/>
      <c r="K18" s="1501">
        <f t="shared" si="0"/>
        <v>0</v>
      </c>
      <c r="L18" s="1476"/>
      <c r="M18" s="999"/>
      <c r="N18" s="1033"/>
      <c r="O18" s="1028"/>
      <c r="P18" s="1028"/>
      <c r="Q18" s="1028"/>
      <c r="R18" s="1028"/>
      <c r="S18" s="1028"/>
      <c r="T18" s="1028"/>
      <c r="U18" s="1034"/>
      <c r="V18" s="1507"/>
      <c r="W18" s="1482"/>
      <c r="X18" s="1496"/>
      <c r="Y18" s="1482"/>
    </row>
    <row r="19" spans="1:25" ht="14.4">
      <c r="A19" s="1016"/>
      <c r="L19" s="1039"/>
      <c r="N19" s="1016"/>
      <c r="O19" s="1017"/>
      <c r="P19" s="1017"/>
      <c r="Q19" s="1017"/>
      <c r="R19" s="1017"/>
      <c r="S19" s="1017"/>
      <c r="T19" s="1017"/>
      <c r="V19" s="1020"/>
      <c r="W19" s="1019"/>
      <c r="X19" s="1020"/>
    </row>
    <row r="20" spans="1:25" ht="14.4">
      <c r="A20" s="1012" t="s">
        <v>1835</v>
      </c>
      <c r="B20" s="1013" t="s">
        <v>1849</v>
      </c>
      <c r="C20" s="1014"/>
      <c r="D20" s="1014"/>
      <c r="E20" s="1014"/>
      <c r="F20" s="1014"/>
      <c r="G20" s="1503" t="s">
        <v>1837</v>
      </c>
      <c r="H20" s="1476"/>
      <c r="I20" s="1477"/>
      <c r="J20" s="1015" t="s">
        <v>1838</v>
      </c>
      <c r="K20" s="1504" t="s">
        <v>1839</v>
      </c>
      <c r="L20" s="1480"/>
      <c r="M20" s="999"/>
      <c r="N20" s="1026"/>
      <c r="O20" s="1027"/>
      <c r="P20" s="1027"/>
      <c r="Q20" s="1027"/>
      <c r="R20" s="1027"/>
      <c r="S20" s="1027"/>
      <c r="T20" s="1027"/>
      <c r="U20" s="1027"/>
      <c r="V20" s="1027"/>
      <c r="W20" s="1029"/>
      <c r="X20" s="1499"/>
      <c r="Y20" s="1482"/>
    </row>
    <row r="21" spans="1:25" ht="15.75" customHeight="1">
      <c r="A21" s="1021" t="s">
        <v>1976</v>
      </c>
      <c r="B21" s="1040" t="s">
        <v>1853</v>
      </c>
      <c r="C21" s="1040"/>
      <c r="D21" s="1040"/>
      <c r="E21" s="1040"/>
      <c r="F21" s="1040"/>
      <c r="G21" s="1040"/>
      <c r="H21" s="1023" t="s">
        <v>1845</v>
      </c>
      <c r="I21" s="1040"/>
      <c r="J21" s="1024" t="s">
        <v>1846</v>
      </c>
      <c r="K21" s="1498" t="s">
        <v>1846</v>
      </c>
      <c r="L21" s="1493"/>
      <c r="M21" s="999"/>
    </row>
    <row r="22" spans="1:25" ht="15.75" customHeight="1">
      <c r="A22" s="1030" t="s">
        <v>1977</v>
      </c>
      <c r="B22" s="1049" t="s">
        <v>1978</v>
      </c>
      <c r="C22" s="1040"/>
      <c r="D22" s="1040"/>
      <c r="E22" s="1040"/>
      <c r="F22" s="1040"/>
      <c r="G22" s="1040"/>
      <c r="H22" s="1008">
        <v>0</v>
      </c>
      <c r="I22" s="1524">
        <v>2062</v>
      </c>
      <c r="J22" s="1476"/>
      <c r="K22" s="1501">
        <f>I22*H22</f>
        <v>0</v>
      </c>
      <c r="L22" s="1477"/>
    </row>
    <row r="23" spans="1:25" ht="15.75" customHeight="1">
      <c r="A23" s="1028"/>
      <c r="B23" s="1033"/>
      <c r="C23" s="1028"/>
      <c r="D23" s="1028"/>
      <c r="E23" s="1028"/>
      <c r="F23" s="1028"/>
      <c r="G23" s="1028"/>
      <c r="H23" s="1028"/>
      <c r="I23" s="1509"/>
      <c r="J23" s="1479"/>
      <c r="K23" s="1510"/>
      <c r="L23" s="1476"/>
      <c r="O23" s="1511"/>
      <c r="P23" s="1482"/>
      <c r="Q23" s="1482"/>
      <c r="R23" s="1482"/>
      <c r="S23" s="1482"/>
      <c r="T23" s="1482"/>
      <c r="V23" s="1020"/>
      <c r="W23" s="1019"/>
      <c r="X23" s="1020"/>
    </row>
    <row r="24" spans="1:25" ht="15" customHeight="1">
      <c r="A24" s="1012" t="s">
        <v>1835</v>
      </c>
      <c r="B24" s="1047" t="s">
        <v>1906</v>
      </c>
      <c r="C24" s="1047"/>
      <c r="D24" s="1047"/>
      <c r="E24" s="1047"/>
      <c r="F24" s="1047"/>
      <c r="G24" s="1503" t="s">
        <v>1837</v>
      </c>
      <c r="H24" s="1476"/>
      <c r="I24" s="1477"/>
      <c r="J24" s="1015" t="s">
        <v>1838</v>
      </c>
      <c r="K24" s="1504" t="s">
        <v>1839</v>
      </c>
      <c r="L24" s="1480"/>
      <c r="M24" s="1048"/>
      <c r="N24" s="995"/>
      <c r="O24" s="995"/>
      <c r="P24" s="995"/>
      <c r="Q24" s="995"/>
      <c r="R24" s="995"/>
      <c r="S24" s="995"/>
      <c r="T24" s="995"/>
      <c r="U24" s="995"/>
      <c r="V24" s="995"/>
      <c r="W24" s="995"/>
      <c r="X24" s="995"/>
      <c r="Y24" s="995"/>
    </row>
    <row r="25" spans="1:25" ht="15" customHeight="1">
      <c r="A25" s="1021" t="s">
        <v>1979</v>
      </c>
      <c r="B25" s="1022" t="s">
        <v>1948</v>
      </c>
      <c r="C25" s="1022"/>
      <c r="D25" s="1046"/>
      <c r="E25" s="1046"/>
      <c r="F25" s="1046"/>
      <c r="G25" s="1046"/>
      <c r="H25" s="1023" t="s">
        <v>1845</v>
      </c>
      <c r="I25" s="1046"/>
      <c r="J25" s="1024" t="s">
        <v>1846</v>
      </c>
      <c r="K25" s="1498" t="s">
        <v>1846</v>
      </c>
      <c r="L25" s="1493"/>
      <c r="M25" s="1048"/>
      <c r="N25" s="995"/>
      <c r="O25" s="995"/>
      <c r="P25" s="995"/>
      <c r="Q25" s="995"/>
      <c r="R25" s="995"/>
      <c r="S25" s="995"/>
      <c r="T25" s="995"/>
      <c r="U25" s="995"/>
      <c r="V25" s="995"/>
      <c r="W25" s="995"/>
      <c r="X25" s="995"/>
      <c r="Y25" s="995"/>
    </row>
    <row r="26" spans="1:25" ht="15.75" customHeight="1">
      <c r="A26" s="1030" t="s">
        <v>1980</v>
      </c>
      <c r="B26" s="1046" t="s">
        <v>1950</v>
      </c>
      <c r="C26" s="1046"/>
      <c r="D26" s="1046"/>
      <c r="E26" s="1046"/>
      <c r="F26" s="1046"/>
      <c r="G26" s="1046"/>
      <c r="H26" s="1008">
        <v>0</v>
      </c>
      <c r="I26" s="1512">
        <v>5031</v>
      </c>
      <c r="J26" s="1476"/>
      <c r="K26" s="1501">
        <f t="shared" ref="K26:K28" si="1">I26*H26</f>
        <v>0</v>
      </c>
      <c r="L26" s="1476"/>
      <c r="M26" s="1003"/>
      <c r="N26" s="1000"/>
      <c r="O26" s="1000"/>
      <c r="P26" s="1000"/>
      <c r="Q26" s="1000"/>
      <c r="R26" s="1000"/>
      <c r="S26" s="1000"/>
      <c r="T26" s="1000"/>
      <c r="U26" s="1000"/>
      <c r="V26" s="1000"/>
      <c r="W26" s="1000"/>
      <c r="X26" s="1000"/>
      <c r="Y26" s="1000"/>
    </row>
    <row r="27" spans="1:25" ht="15.75" customHeight="1">
      <c r="A27" s="1030" t="s">
        <v>1981</v>
      </c>
      <c r="B27" s="1046" t="s">
        <v>1952</v>
      </c>
      <c r="C27" s="1046"/>
      <c r="D27" s="1046"/>
      <c r="E27" s="1046"/>
      <c r="F27" s="1046"/>
      <c r="G27" s="1046"/>
      <c r="H27" s="1008">
        <v>0</v>
      </c>
      <c r="I27" s="1512">
        <v>6597</v>
      </c>
      <c r="J27" s="1476"/>
      <c r="K27" s="1501">
        <f t="shared" si="1"/>
        <v>0</v>
      </c>
      <c r="L27" s="1476"/>
      <c r="M27" s="999"/>
      <c r="S27" s="1000"/>
      <c r="T27" s="1000"/>
      <c r="U27" s="1000"/>
      <c r="V27" s="1000"/>
      <c r="W27" s="1000"/>
      <c r="X27" s="1000"/>
      <c r="Y27" s="1000"/>
    </row>
    <row r="28" spans="1:25" ht="15.75" customHeight="1">
      <c r="A28" s="1030" t="s">
        <v>1982</v>
      </c>
      <c r="B28" s="1031" t="s">
        <v>1983</v>
      </c>
      <c r="C28" s="1031"/>
      <c r="D28" s="1031"/>
      <c r="E28" s="1031"/>
      <c r="F28" s="1031"/>
      <c r="G28" s="1031"/>
      <c r="H28" s="1008">
        <v>0</v>
      </c>
      <c r="I28" s="1512">
        <v>15931</v>
      </c>
      <c r="J28" s="1476"/>
      <c r="K28" s="1501">
        <f t="shared" si="1"/>
        <v>0</v>
      </c>
      <c r="L28" s="1476"/>
      <c r="M28" s="1003"/>
      <c r="N28" s="1000"/>
      <c r="O28" s="1000"/>
      <c r="P28" s="1000"/>
      <c r="Q28" s="1000"/>
      <c r="S28" s="1000"/>
      <c r="T28" s="1000"/>
      <c r="U28" s="1000"/>
      <c r="V28" s="1000"/>
      <c r="W28" s="1000"/>
      <c r="X28" s="1000"/>
      <c r="Y28" s="1000"/>
    </row>
    <row r="29" spans="1:25" ht="15.75" customHeight="1">
      <c r="L29" s="1039"/>
      <c r="M29" s="1000"/>
      <c r="N29" s="1000"/>
      <c r="O29" s="1000"/>
      <c r="P29" s="1000"/>
      <c r="Q29" s="1000"/>
      <c r="S29" s="1000"/>
      <c r="T29" s="1000"/>
      <c r="U29" s="1000"/>
      <c r="V29" s="1000"/>
      <c r="W29" s="1000"/>
      <c r="X29" s="1000"/>
      <c r="Y29" s="1000"/>
    </row>
    <row r="30" spans="1:25" ht="15.75" customHeight="1">
      <c r="A30" s="1012" t="s">
        <v>1835</v>
      </c>
      <c r="B30" s="1047" t="s">
        <v>1859</v>
      </c>
      <c r="C30" s="1047"/>
      <c r="D30" s="1047"/>
      <c r="E30" s="1047"/>
      <c r="F30" s="1047"/>
      <c r="G30" s="1503" t="s">
        <v>1860</v>
      </c>
      <c r="H30" s="1476"/>
      <c r="I30" s="1477"/>
      <c r="J30" s="1015" t="s">
        <v>1838</v>
      </c>
      <c r="K30" s="1504" t="s">
        <v>1839</v>
      </c>
      <c r="L30" s="1480"/>
      <c r="M30" s="1003"/>
      <c r="N30" s="1000"/>
      <c r="O30" s="1000"/>
      <c r="P30" s="1000"/>
      <c r="Q30" s="1000"/>
      <c r="S30" s="1000"/>
      <c r="T30" s="1000"/>
      <c r="U30" s="1000"/>
      <c r="V30" s="1000"/>
      <c r="W30" s="1000"/>
      <c r="X30" s="1000"/>
      <c r="Y30" s="1000"/>
    </row>
    <row r="31" spans="1:25" ht="15.75" customHeight="1">
      <c r="A31" s="1030" t="s">
        <v>1984</v>
      </c>
      <c r="B31" s="1046" t="s">
        <v>1956</v>
      </c>
      <c r="C31" s="1046"/>
      <c r="D31" s="1046"/>
      <c r="E31" s="1046"/>
      <c r="F31" s="1046"/>
      <c r="G31" s="1046"/>
      <c r="H31" s="1008">
        <v>0</v>
      </c>
      <c r="I31" s="1513">
        <v>1211</v>
      </c>
      <c r="J31" s="1476"/>
      <c r="K31" s="1501">
        <f t="shared" ref="K31:K34" si="2">I31*H31</f>
        <v>0</v>
      </c>
      <c r="L31" s="1476"/>
      <c r="M31" s="999"/>
    </row>
    <row r="32" spans="1:25" ht="15.75" customHeight="1">
      <c r="A32" s="1030" t="s">
        <v>1985</v>
      </c>
      <c r="B32" s="1049" t="s">
        <v>1862</v>
      </c>
      <c r="C32" s="1049"/>
      <c r="D32" s="1049"/>
      <c r="E32" s="1049"/>
      <c r="F32" s="1049"/>
      <c r="G32" s="1049"/>
      <c r="H32" s="1008">
        <v>0</v>
      </c>
      <c r="I32" s="1506">
        <v>1326</v>
      </c>
      <c r="J32" s="1476"/>
      <c r="K32" s="1501">
        <f t="shared" si="2"/>
        <v>0</v>
      </c>
      <c r="L32" s="1476"/>
      <c r="M32" s="999"/>
    </row>
    <row r="33" spans="1:13" ht="15.75" customHeight="1">
      <c r="A33" s="1030" t="s">
        <v>1986</v>
      </c>
      <c r="B33" s="1031" t="s">
        <v>1917</v>
      </c>
      <c r="C33" s="1031"/>
      <c r="D33" s="1031"/>
      <c r="E33" s="1031"/>
      <c r="F33" s="1031"/>
      <c r="G33" s="1031"/>
      <c r="H33" s="1008">
        <v>0</v>
      </c>
      <c r="I33" s="1506">
        <v>741</v>
      </c>
      <c r="J33" s="1476"/>
      <c r="K33" s="1501">
        <f t="shared" si="2"/>
        <v>0</v>
      </c>
      <c r="L33" s="1476"/>
      <c r="M33" s="999"/>
    </row>
    <row r="34" spans="1:13" ht="15.75" customHeight="1">
      <c r="A34" s="1030" t="s">
        <v>1987</v>
      </c>
      <c r="B34" s="1046" t="s">
        <v>1988</v>
      </c>
      <c r="C34" s="1046"/>
      <c r="D34" s="1046"/>
      <c r="E34" s="1046"/>
      <c r="F34" s="1046"/>
      <c r="G34" s="1046"/>
      <c r="H34" s="1008">
        <v>0</v>
      </c>
      <c r="I34" s="1506">
        <v>591</v>
      </c>
      <c r="J34" s="1476"/>
      <c r="K34" s="1501">
        <f t="shared" si="2"/>
        <v>0</v>
      </c>
      <c r="L34" s="1477"/>
    </row>
    <row r="35" spans="1:13" ht="15.75" customHeight="1">
      <c r="L35" s="1039"/>
    </row>
    <row r="36" spans="1:13" ht="15.75" customHeight="1">
      <c r="A36" s="1012" t="s">
        <v>1835</v>
      </c>
      <c r="B36" s="1050" t="s">
        <v>1965</v>
      </c>
      <c r="C36" s="1047"/>
      <c r="D36" s="1047"/>
      <c r="E36" s="1047"/>
      <c r="F36" s="1047"/>
      <c r="G36" s="1503" t="s">
        <v>1837</v>
      </c>
      <c r="H36" s="1476"/>
      <c r="I36" s="1477"/>
      <c r="J36" s="1015" t="s">
        <v>1838</v>
      </c>
      <c r="K36" s="1504" t="s">
        <v>1839</v>
      </c>
      <c r="L36" s="1480"/>
      <c r="M36" s="999"/>
    </row>
    <row r="37" spans="1:13" ht="15.75" customHeight="1">
      <c r="A37" s="1021" t="s">
        <v>1989</v>
      </c>
      <c r="B37" s="1040" t="s">
        <v>1990</v>
      </c>
      <c r="C37" s="1040"/>
      <c r="D37" s="1049"/>
      <c r="E37" s="1049"/>
      <c r="F37" s="1049"/>
      <c r="G37" s="1049"/>
      <c r="H37" s="1023" t="s">
        <v>1845</v>
      </c>
      <c r="I37" s="1049"/>
      <c r="J37" s="1024" t="s">
        <v>1846</v>
      </c>
      <c r="K37" s="1498" t="s">
        <v>1846</v>
      </c>
      <c r="L37" s="1493"/>
      <c r="M37" s="999"/>
    </row>
    <row r="38" spans="1:13" ht="15.75" customHeight="1">
      <c r="A38" s="1030" t="s">
        <v>1991</v>
      </c>
      <c r="B38" s="1052" t="s">
        <v>1992</v>
      </c>
      <c r="C38" s="1049"/>
      <c r="D38" s="1049"/>
      <c r="E38" s="1049"/>
      <c r="F38" s="1049"/>
      <c r="G38" s="1049"/>
      <c r="H38" s="1008">
        <v>0</v>
      </c>
      <c r="I38" s="1506">
        <v>7228</v>
      </c>
      <c r="J38" s="1476"/>
      <c r="K38" s="1501">
        <f>I38*H38</f>
        <v>0</v>
      </c>
      <c r="L38" s="1476"/>
      <c r="M38" s="999"/>
    </row>
    <row r="39" spans="1:13" ht="15.75" customHeight="1">
      <c r="A39" s="1033"/>
      <c r="B39" s="1043"/>
      <c r="C39" s="1042"/>
      <c r="D39" s="1042"/>
      <c r="E39" s="1042"/>
      <c r="F39" s="1042"/>
      <c r="G39" s="1042"/>
      <c r="H39" s="1034"/>
      <c r="I39" s="1044"/>
      <c r="J39" s="1044"/>
      <c r="K39" s="1036"/>
      <c r="L39" s="1036"/>
    </row>
    <row r="40" spans="1:13" ht="15.75" customHeight="1">
      <c r="A40" s="1525" t="s">
        <v>1993</v>
      </c>
      <c r="B40" s="1476"/>
      <c r="C40" s="1476"/>
      <c r="D40" s="1476"/>
      <c r="E40" s="1476"/>
      <c r="F40" s="1476"/>
      <c r="G40" s="1476"/>
      <c r="H40" s="1476"/>
      <c r="I40" s="1476"/>
      <c r="J40" s="1476"/>
      <c r="K40" s="1476"/>
      <c r="L40" s="1477"/>
    </row>
    <row r="41" spans="1:13" ht="15.75" customHeight="1">
      <c r="A41" s="1053" t="s">
        <v>1835</v>
      </c>
      <c r="B41" s="1054" t="s">
        <v>1994</v>
      </c>
      <c r="C41" s="1055"/>
      <c r="D41" s="1055"/>
      <c r="E41" s="1055"/>
      <c r="F41" s="1055"/>
      <c r="G41" s="1503" t="s">
        <v>1837</v>
      </c>
      <c r="H41" s="1476"/>
      <c r="I41" s="1477"/>
      <c r="J41" s="1015" t="s">
        <v>1838</v>
      </c>
      <c r="K41" s="1504" t="s">
        <v>1839</v>
      </c>
      <c r="L41" s="1480"/>
    </row>
    <row r="42" spans="1:13" ht="15.75" customHeight="1">
      <c r="A42" s="1021" t="s">
        <v>1995</v>
      </c>
      <c r="B42" s="1056" t="s">
        <v>1996</v>
      </c>
      <c r="C42" s="1057"/>
      <c r="D42" s="1057"/>
      <c r="E42" s="1057"/>
      <c r="F42" s="1057"/>
      <c r="G42" s="1057"/>
      <c r="H42" s="1023" t="s">
        <v>1845</v>
      </c>
      <c r="I42" s="1057"/>
      <c r="J42" s="1024" t="s">
        <v>1846</v>
      </c>
      <c r="K42" s="1498" t="s">
        <v>1846</v>
      </c>
      <c r="L42" s="1527"/>
    </row>
    <row r="43" spans="1:13" ht="15.75" customHeight="1">
      <c r="A43" s="1030" t="s">
        <v>1997</v>
      </c>
      <c r="B43" s="1058" t="s">
        <v>1998</v>
      </c>
      <c r="C43" s="1057"/>
      <c r="D43" s="1057"/>
      <c r="E43" s="1057"/>
      <c r="F43" s="1057"/>
      <c r="G43" s="1057"/>
      <c r="H43" s="1008">
        <v>0</v>
      </c>
      <c r="I43" s="1506">
        <v>1750</v>
      </c>
      <c r="J43" s="1476"/>
      <c r="K43" s="1501">
        <f>I43*H43</f>
        <v>0</v>
      </c>
      <c r="L43" s="1477"/>
    </row>
    <row r="44" spans="1:13" ht="15.75" customHeight="1" thickBot="1"/>
    <row r="45" spans="1:13" ht="15.75" customHeight="1" thickBot="1">
      <c r="I45" s="1019" t="s">
        <v>1999</v>
      </c>
      <c r="J45" s="1516">
        <f>SUM(K10+K13+K17+K18+K22 +K26+K27+K28+K31+K32+K33+K34+K38+K43)</f>
        <v>0</v>
      </c>
      <c r="K45" s="1517"/>
      <c r="L45" s="1518"/>
    </row>
    <row r="46" spans="1:13" ht="15.75" customHeight="1"/>
    <row r="47" spans="1:13" ht="15.75" customHeight="1">
      <c r="A47" s="1525" t="s">
        <v>2000</v>
      </c>
      <c r="B47" s="1476"/>
      <c r="C47" s="1476"/>
      <c r="D47" s="1476"/>
      <c r="E47" s="1476"/>
      <c r="F47" s="1476"/>
      <c r="G47" s="1476"/>
      <c r="H47" s="1476"/>
      <c r="I47" s="1476"/>
      <c r="J47" s="1476"/>
      <c r="K47" s="1476"/>
      <c r="L47" s="1477"/>
    </row>
    <row r="48" spans="1:13" ht="15.75" customHeight="1">
      <c r="A48" s="1012" t="s">
        <v>1835</v>
      </c>
      <c r="B48" s="1050" t="s">
        <v>2001</v>
      </c>
      <c r="C48" s="1047"/>
      <c r="D48" s="1047"/>
      <c r="E48" s="1047"/>
      <c r="F48" s="1047"/>
      <c r="G48" s="1503" t="s">
        <v>1837</v>
      </c>
      <c r="H48" s="1476"/>
      <c r="I48" s="1477"/>
      <c r="J48" s="1015" t="s">
        <v>1838</v>
      </c>
      <c r="K48" s="1504" t="s">
        <v>1839</v>
      </c>
      <c r="L48" s="1480"/>
    </row>
    <row r="49" spans="1:12" ht="15.75" customHeight="1">
      <c r="A49" s="1030" t="s">
        <v>2002</v>
      </c>
      <c r="B49" s="1046" t="s">
        <v>2003</v>
      </c>
      <c r="C49" s="1046"/>
      <c r="D49" s="1046"/>
      <c r="E49" s="1046"/>
      <c r="F49" s="1046"/>
      <c r="G49" s="1046"/>
      <c r="H49" s="1008">
        <v>0</v>
      </c>
      <c r="I49" s="1526">
        <v>111589</v>
      </c>
      <c r="J49" s="1476"/>
      <c r="K49" s="1501">
        <f t="shared" ref="K49:K50" si="3">I49*H49</f>
        <v>0</v>
      </c>
      <c r="L49" s="1477"/>
    </row>
    <row r="50" spans="1:12" ht="15.75" customHeight="1">
      <c r="A50" s="1030" t="s">
        <v>2004</v>
      </c>
      <c r="B50" s="1031" t="s">
        <v>2005</v>
      </c>
      <c r="C50" s="1059"/>
      <c r="D50" s="1059"/>
      <c r="E50" s="1059"/>
      <c r="F50" s="1059"/>
      <c r="G50" s="1059"/>
      <c r="H50" s="1008">
        <v>0</v>
      </c>
      <c r="I50" s="1506">
        <v>111748</v>
      </c>
      <c r="J50" s="1476"/>
      <c r="K50" s="1501">
        <f t="shared" si="3"/>
        <v>0</v>
      </c>
      <c r="L50" s="1477"/>
    </row>
    <row r="51" spans="1:12" ht="15.75" customHeight="1">
      <c r="A51" s="1033"/>
      <c r="B51" s="1028"/>
      <c r="C51" s="1042"/>
      <c r="D51" s="1042"/>
      <c r="E51" s="1042"/>
      <c r="F51" s="1042"/>
      <c r="G51" s="1042"/>
      <c r="H51" s="1034"/>
      <c r="I51" s="1044"/>
      <c r="J51" s="1044"/>
      <c r="K51" s="1036"/>
      <c r="L51" s="1036"/>
    </row>
    <row r="52" spans="1:12" ht="15.75" customHeight="1">
      <c r="A52" s="1060" t="s">
        <v>1835</v>
      </c>
      <c r="B52" s="1061" t="s">
        <v>2006</v>
      </c>
      <c r="C52" s="1051"/>
      <c r="D52" s="1051"/>
      <c r="E52" s="1051"/>
      <c r="F52" s="1051"/>
      <c r="G52" s="1528" t="s">
        <v>1860</v>
      </c>
      <c r="H52" s="1493"/>
      <c r="I52" s="1527"/>
      <c r="J52" s="1062" t="s">
        <v>1838</v>
      </c>
      <c r="K52" s="1529" t="s">
        <v>1839</v>
      </c>
      <c r="L52" s="1483"/>
    </row>
    <row r="53" spans="1:12" ht="15.75" customHeight="1">
      <c r="A53" s="1030" t="s">
        <v>2007</v>
      </c>
      <c r="B53" s="1031" t="s">
        <v>2008</v>
      </c>
      <c r="C53" s="1031"/>
      <c r="D53" s="1031"/>
      <c r="E53" s="1031"/>
      <c r="F53" s="1031"/>
      <c r="G53" s="1031"/>
      <c r="H53" s="1008">
        <v>0</v>
      </c>
      <c r="I53" s="1506">
        <v>1400</v>
      </c>
      <c r="J53" s="1476"/>
      <c r="K53" s="1501">
        <f t="shared" ref="K53:K56" si="4">I53*H53</f>
        <v>0</v>
      </c>
      <c r="L53" s="1477"/>
    </row>
    <row r="54" spans="1:12" ht="15.75" customHeight="1">
      <c r="A54" s="1030" t="s">
        <v>2009</v>
      </c>
      <c r="B54" s="1031" t="s">
        <v>2010</v>
      </c>
      <c r="C54" s="1031"/>
      <c r="D54" s="1031"/>
      <c r="E54" s="1031"/>
      <c r="F54" s="1031"/>
      <c r="G54" s="1031"/>
      <c r="H54" s="1008">
        <v>0</v>
      </c>
      <c r="I54" s="1506">
        <v>1982</v>
      </c>
      <c r="J54" s="1476"/>
      <c r="K54" s="1501">
        <f t="shared" si="4"/>
        <v>0</v>
      </c>
      <c r="L54" s="1477"/>
    </row>
    <row r="55" spans="1:12" ht="15.75" customHeight="1">
      <c r="A55" s="1030" t="s">
        <v>2011</v>
      </c>
      <c r="B55" s="1046" t="s">
        <v>2012</v>
      </c>
      <c r="C55" s="1046"/>
      <c r="D55" s="1046"/>
      <c r="E55" s="1046"/>
      <c r="F55" s="1046"/>
      <c r="G55" s="1046"/>
      <c r="H55" s="1008">
        <v>0</v>
      </c>
      <c r="I55" s="1506">
        <v>2100</v>
      </c>
      <c r="J55" s="1476"/>
      <c r="K55" s="1501">
        <f t="shared" si="4"/>
        <v>0</v>
      </c>
      <c r="L55" s="1477"/>
    </row>
    <row r="56" spans="1:12" ht="15.75" customHeight="1">
      <c r="A56" s="1030" t="s">
        <v>2013</v>
      </c>
      <c r="B56" s="1031" t="s">
        <v>2014</v>
      </c>
      <c r="C56" s="1046"/>
      <c r="D56" s="1046"/>
      <c r="E56" s="1046"/>
      <c r="F56" s="1046"/>
      <c r="G56" s="1046"/>
      <c r="H56" s="1008">
        <v>0</v>
      </c>
      <c r="I56" s="1500">
        <v>7055</v>
      </c>
      <c r="J56" s="1476"/>
      <c r="K56" s="1501">
        <f t="shared" si="4"/>
        <v>0</v>
      </c>
      <c r="L56" s="1477"/>
    </row>
    <row r="57" spans="1:12" ht="15.75" customHeight="1" thickBot="1"/>
    <row r="58" spans="1:12" ht="15.75" customHeight="1" thickBot="1">
      <c r="I58" s="1019" t="s">
        <v>2015</v>
      </c>
      <c r="J58" s="1516">
        <f>SUM(J45+K49+K50+K53+K54+K55+K56)</f>
        <v>0</v>
      </c>
      <c r="K58" s="1517"/>
      <c r="L58" s="1518"/>
    </row>
    <row r="59" spans="1:12" ht="15.75" customHeight="1"/>
    <row r="60" spans="1:12" ht="15.75" customHeight="1">
      <c r="G60" s="1514"/>
      <c r="H60" s="1482"/>
      <c r="I60" s="1482"/>
      <c r="J60" s="1515"/>
      <c r="K60" s="1482"/>
      <c r="L60" s="1482"/>
    </row>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1">
    <mergeCell ref="I55:J55"/>
    <mergeCell ref="K55:L55"/>
    <mergeCell ref="I56:J56"/>
    <mergeCell ref="K56:L56"/>
    <mergeCell ref="J58:L58"/>
    <mergeCell ref="G60:I60"/>
    <mergeCell ref="J60:L60"/>
    <mergeCell ref="G52:I52"/>
    <mergeCell ref="K52:L52"/>
    <mergeCell ref="I53:J53"/>
    <mergeCell ref="K53:L53"/>
    <mergeCell ref="I54:J54"/>
    <mergeCell ref="K54:L54"/>
    <mergeCell ref="A47:L47"/>
    <mergeCell ref="G48:I48"/>
    <mergeCell ref="K48:L48"/>
    <mergeCell ref="I49:J49"/>
    <mergeCell ref="K49:L49"/>
    <mergeCell ref="I50:J50"/>
    <mergeCell ref="K50:L50"/>
    <mergeCell ref="G41:I41"/>
    <mergeCell ref="K41:L41"/>
    <mergeCell ref="K42:L42"/>
    <mergeCell ref="I43:J43"/>
    <mergeCell ref="K43:L43"/>
    <mergeCell ref="J45:L45"/>
    <mergeCell ref="G36:I36"/>
    <mergeCell ref="K36:L36"/>
    <mergeCell ref="K37:L37"/>
    <mergeCell ref="I38:J38"/>
    <mergeCell ref="K38:L38"/>
    <mergeCell ref="A40:L40"/>
    <mergeCell ref="I32:J32"/>
    <mergeCell ref="K32:L32"/>
    <mergeCell ref="I33:J33"/>
    <mergeCell ref="K33:L33"/>
    <mergeCell ref="I34:J34"/>
    <mergeCell ref="K34:L34"/>
    <mergeCell ref="I28:J28"/>
    <mergeCell ref="K28:L28"/>
    <mergeCell ref="G30:I30"/>
    <mergeCell ref="K30:L30"/>
    <mergeCell ref="I31:J31"/>
    <mergeCell ref="K31:L31"/>
    <mergeCell ref="G24:I24"/>
    <mergeCell ref="K24:L24"/>
    <mergeCell ref="K25:L25"/>
    <mergeCell ref="I26:J26"/>
    <mergeCell ref="K26:L26"/>
    <mergeCell ref="I27:J27"/>
    <mergeCell ref="K27:L27"/>
    <mergeCell ref="K21:L21"/>
    <mergeCell ref="I22:J22"/>
    <mergeCell ref="K22:L22"/>
    <mergeCell ref="I23:J23"/>
    <mergeCell ref="K23:L23"/>
    <mergeCell ref="O23:T23"/>
    <mergeCell ref="I18:J18"/>
    <mergeCell ref="K18:L18"/>
    <mergeCell ref="V18:W18"/>
    <mergeCell ref="X18:Y18"/>
    <mergeCell ref="G20:I20"/>
    <mergeCell ref="K20:L20"/>
    <mergeCell ref="X20:Y20"/>
    <mergeCell ref="K16:L16"/>
    <mergeCell ref="V16:W16"/>
    <mergeCell ref="X16:Y16"/>
    <mergeCell ref="I17:J17"/>
    <mergeCell ref="K17:L17"/>
    <mergeCell ref="V17:W17"/>
    <mergeCell ref="X17:Y17"/>
    <mergeCell ref="V14:W14"/>
    <mergeCell ref="X14:Y14"/>
    <mergeCell ref="G15:I15"/>
    <mergeCell ref="K15:L15"/>
    <mergeCell ref="V15:W15"/>
    <mergeCell ref="X15:Y15"/>
    <mergeCell ref="T11:V11"/>
    <mergeCell ref="K12:L12"/>
    <mergeCell ref="X12:Y12"/>
    <mergeCell ref="I13:J13"/>
    <mergeCell ref="K13:L13"/>
    <mergeCell ref="V13:W13"/>
    <mergeCell ref="X13:Y13"/>
    <mergeCell ref="B8:C8"/>
    <mergeCell ref="E8:F8"/>
    <mergeCell ref="A10:D10"/>
    <mergeCell ref="H10:J10"/>
    <mergeCell ref="K10:L10"/>
    <mergeCell ref="G11:I11"/>
    <mergeCell ref="K11:L11"/>
    <mergeCell ref="A1:L2"/>
    <mergeCell ref="B3:E3"/>
    <mergeCell ref="G3:L3"/>
    <mergeCell ref="B4:E4"/>
    <mergeCell ref="G4:L4"/>
    <mergeCell ref="B5:E5"/>
    <mergeCell ref="G5:H5"/>
    <mergeCell ref="I5:L8"/>
    <mergeCell ref="B6:H6"/>
    <mergeCell ref="B7:H7"/>
  </mergeCells>
  <printOptions horizontalCentered="1"/>
  <pageMargins left="0.2" right="0.2" top="0.25" bottom="0.25" header="0" footer="0"/>
  <pageSetup scale="94"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8A1BC-01B6-43E2-BF9A-5A3D8DB9E19B}">
  <sheetPr>
    <pageSetUpPr fitToPage="1"/>
  </sheetPr>
  <dimension ref="A1:F1287"/>
  <sheetViews>
    <sheetView topLeftCell="A73" zoomScaleNormal="100" zoomScaleSheetLayoutView="100" workbookViewId="0">
      <selection activeCell="E102" sqref="E102"/>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13.109375"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2020</v>
      </c>
    </row>
    <row r="7" spans="1:6" s="1067" customFormat="1" ht="15">
      <c r="A7" s="1063"/>
      <c r="B7" s="895"/>
      <c r="C7" s="877"/>
      <c r="D7" s="877"/>
      <c r="E7" s="877"/>
    </row>
    <row r="8" spans="1:6" s="1081" customFormat="1" ht="15">
      <c r="A8" s="129"/>
      <c r="B8" s="897"/>
      <c r="C8" s="1078" t="s">
        <v>2021</v>
      </c>
      <c r="D8" s="1078"/>
      <c r="E8" s="1079">
        <v>149057</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1088" t="s">
        <v>1588</v>
      </c>
      <c r="C12" s="1089" t="s">
        <v>2026</v>
      </c>
      <c r="D12" s="1090"/>
      <c r="E12" s="1091">
        <v>2553</v>
      </c>
    </row>
    <row r="13" spans="1:6" s="1081" customFormat="1" ht="15">
      <c r="A13" s="1087"/>
      <c r="B13" s="1088" t="s">
        <v>1590</v>
      </c>
      <c r="C13" s="1089" t="s">
        <v>2027</v>
      </c>
      <c r="D13" s="1090"/>
      <c r="E13" s="1091">
        <v>8627</v>
      </c>
    </row>
    <row r="14" spans="1:6" s="1081" customFormat="1" ht="15">
      <c r="A14" s="1087"/>
      <c r="B14" s="1088" t="s">
        <v>1592</v>
      </c>
      <c r="C14" s="1089" t="s">
        <v>2028</v>
      </c>
      <c r="D14" s="1090"/>
      <c r="E14" s="1091">
        <v>4021</v>
      </c>
    </row>
    <row r="15" spans="1:6" s="1081" customFormat="1" ht="15">
      <c r="A15" s="1087"/>
      <c r="B15" s="1088" t="s">
        <v>1594</v>
      </c>
      <c r="C15" s="1089" t="s">
        <v>2029</v>
      </c>
      <c r="D15" s="1090"/>
      <c r="E15" s="1091">
        <v>6082</v>
      </c>
    </row>
    <row r="16" spans="1:6" s="1081" customFormat="1" ht="15">
      <c r="A16" s="1087"/>
      <c r="B16" s="1088" t="s">
        <v>1596</v>
      </c>
      <c r="C16" s="1089" t="s">
        <v>2030</v>
      </c>
      <c r="D16" s="1090"/>
      <c r="E16" s="1091">
        <v>1649</v>
      </c>
    </row>
    <row r="17" spans="1:6" s="1081" customFormat="1" ht="15">
      <c r="A17" s="1087"/>
      <c r="B17" s="1088" t="s">
        <v>1598</v>
      </c>
      <c r="C17" s="1089" t="s">
        <v>2031</v>
      </c>
      <c r="D17" s="1090"/>
      <c r="E17" s="1091">
        <v>2744</v>
      </c>
    </row>
    <row r="18" spans="1:6" s="1081" customFormat="1" ht="15">
      <c r="A18" s="1087"/>
      <c r="B18" s="874"/>
      <c r="C18" s="895"/>
      <c r="D18" s="895"/>
      <c r="E18" s="1092">
        <v>0</v>
      </c>
    </row>
    <row r="19" spans="1:6" s="1081" customFormat="1" ht="15">
      <c r="A19" s="888"/>
      <c r="B19" s="913" t="s">
        <v>2032</v>
      </c>
      <c r="C19" s="1093" t="s">
        <v>2033</v>
      </c>
      <c r="D19" s="1093"/>
      <c r="E19" s="1084">
        <v>0</v>
      </c>
    </row>
    <row r="20" spans="1:6" s="1096" customFormat="1" ht="39.6">
      <c r="A20" s="890"/>
      <c r="B20" s="1094"/>
      <c r="C20" s="916" t="s">
        <v>2034</v>
      </c>
      <c r="D20" s="916"/>
      <c r="E20" s="1095">
        <v>0</v>
      </c>
      <c r="F20" s="1081"/>
    </row>
    <row r="21" spans="1:6" s="1081" customFormat="1" ht="15">
      <c r="A21" s="1087"/>
      <c r="B21" s="1088" t="s">
        <v>1648</v>
      </c>
      <c r="C21" s="1089" t="s">
        <v>2035</v>
      </c>
      <c r="D21" s="1090"/>
      <c r="E21" s="1079">
        <v>4227</v>
      </c>
    </row>
    <row r="22" spans="1:6" s="1081" customFormat="1" ht="15">
      <c r="A22" s="1087"/>
      <c r="B22" s="1088" t="s">
        <v>1650</v>
      </c>
      <c r="C22" s="1097" t="s">
        <v>2036</v>
      </c>
      <c r="D22" s="1090"/>
      <c r="E22" s="1079">
        <v>1753</v>
      </c>
    </row>
    <row r="23" spans="1:6" s="1081" customFormat="1" ht="15">
      <c r="A23" s="874"/>
      <c r="B23" s="1088" t="s">
        <v>1652</v>
      </c>
      <c r="C23" s="1097" t="s">
        <v>2037</v>
      </c>
      <c r="D23" s="1090"/>
      <c r="E23" s="1079">
        <v>4385</v>
      </c>
    </row>
    <row r="24" spans="1:6" s="1081" customFormat="1" ht="15">
      <c r="A24" s="874"/>
      <c r="B24" s="1088" t="s">
        <v>1654</v>
      </c>
      <c r="C24" s="1097" t="s">
        <v>2038</v>
      </c>
      <c r="D24" s="1090"/>
      <c r="E24" s="1079">
        <v>1443</v>
      </c>
    </row>
    <row r="25" spans="1:6" s="1081" customFormat="1" ht="15">
      <c r="A25" s="874"/>
      <c r="B25" s="1088" t="s">
        <v>1656</v>
      </c>
      <c r="C25" s="1097" t="s">
        <v>2039</v>
      </c>
      <c r="D25" s="1090"/>
      <c r="E25" s="1079">
        <v>2165</v>
      </c>
    </row>
    <row r="26" spans="1:6" s="1081" customFormat="1" ht="15">
      <c r="A26" s="874"/>
      <c r="B26" s="1088" t="s">
        <v>1658</v>
      </c>
      <c r="C26" s="1097" t="s">
        <v>2040</v>
      </c>
      <c r="D26" s="1090"/>
      <c r="E26" s="1079">
        <v>4021</v>
      </c>
    </row>
    <row r="27" spans="1:6" s="1081" customFormat="1" ht="15">
      <c r="A27" s="874"/>
      <c r="B27" s="1088" t="s">
        <v>1660</v>
      </c>
      <c r="C27" s="1097" t="s">
        <v>2041</v>
      </c>
      <c r="D27" s="1090"/>
      <c r="E27" s="1079">
        <v>928</v>
      </c>
    </row>
    <row r="28" spans="1:6" s="1081" customFormat="1" ht="15">
      <c r="A28" s="874"/>
      <c r="B28" s="1088" t="s">
        <v>1662</v>
      </c>
      <c r="C28" s="1097" t="s">
        <v>2042</v>
      </c>
      <c r="D28" s="1090"/>
      <c r="E28" s="1079">
        <v>722</v>
      </c>
    </row>
    <row r="29" spans="1:6" s="1081" customFormat="1" ht="15">
      <c r="A29" s="874"/>
      <c r="B29" s="1088" t="s">
        <v>1664</v>
      </c>
      <c r="C29" s="1097" t="s">
        <v>2043</v>
      </c>
      <c r="D29" s="1090"/>
      <c r="E29" s="1079">
        <v>319</v>
      </c>
    </row>
    <row r="30" spans="1:6" s="1081" customFormat="1" ht="15">
      <c r="A30" s="874"/>
      <c r="B30" s="1088" t="s">
        <v>1666</v>
      </c>
      <c r="C30" s="1097" t="s">
        <v>2044</v>
      </c>
      <c r="D30" s="1090"/>
      <c r="E30" s="1079">
        <v>1031</v>
      </c>
    </row>
    <row r="31" spans="1:6" s="1081" customFormat="1" ht="15">
      <c r="A31" s="874"/>
      <c r="B31" s="1088" t="s">
        <v>1668</v>
      </c>
      <c r="C31" s="1097" t="s">
        <v>2045</v>
      </c>
      <c r="D31" s="1090"/>
      <c r="E31" s="1079">
        <v>1181</v>
      </c>
    </row>
    <row r="32" spans="1:6" s="1081" customFormat="1" ht="15">
      <c r="A32" s="874"/>
      <c r="B32" s="1088" t="s">
        <v>2046</v>
      </c>
      <c r="C32" s="1097" t="s">
        <v>2047</v>
      </c>
      <c r="D32" s="1090"/>
      <c r="E32" s="1079">
        <v>1443</v>
      </c>
    </row>
    <row r="33" spans="1:6" s="1081" customFormat="1" ht="15">
      <c r="A33" s="874"/>
      <c r="B33" s="1088" t="s">
        <v>2048</v>
      </c>
      <c r="C33" s="1097" t="s">
        <v>2049</v>
      </c>
      <c r="D33" s="1090"/>
      <c r="E33" s="1079">
        <v>722</v>
      </c>
    </row>
    <row r="34" spans="1:6" s="1081" customFormat="1" ht="15">
      <c r="A34" s="874"/>
      <c r="B34" s="1088" t="s">
        <v>2050</v>
      </c>
      <c r="C34" s="1097" t="s">
        <v>2051</v>
      </c>
      <c r="D34" s="1090"/>
      <c r="E34" s="1079">
        <v>5567</v>
      </c>
    </row>
    <row r="35" spans="1:6" s="1081" customFormat="1" ht="15">
      <c r="A35" s="874"/>
      <c r="B35" s="1088" t="s">
        <v>2052</v>
      </c>
      <c r="C35" s="1097" t="s">
        <v>2053</v>
      </c>
      <c r="D35" s="1090"/>
      <c r="E35" s="1079">
        <v>1649</v>
      </c>
    </row>
    <row r="36" spans="1:6" s="1081" customFormat="1" ht="15">
      <c r="A36" s="874"/>
      <c r="B36" s="1088" t="s">
        <v>2054</v>
      </c>
      <c r="C36" s="1097" t="s">
        <v>2055</v>
      </c>
      <c r="D36" s="1090"/>
      <c r="E36" s="1079">
        <v>928</v>
      </c>
    </row>
    <row r="37" spans="1:6" s="1081" customFormat="1" ht="15">
      <c r="A37" s="874"/>
      <c r="B37" s="1088" t="s">
        <v>2056</v>
      </c>
      <c r="C37" s="1097" t="s">
        <v>2057</v>
      </c>
      <c r="D37" s="1090"/>
      <c r="E37" s="1079">
        <v>722</v>
      </c>
    </row>
    <row r="38" spans="1:6" s="1081" customFormat="1" ht="15">
      <c r="A38" s="874"/>
      <c r="B38" s="1088" t="s">
        <v>2058</v>
      </c>
      <c r="C38" s="1097" t="s">
        <v>2059</v>
      </c>
      <c r="D38" s="1090"/>
      <c r="E38" s="1079">
        <v>5634</v>
      </c>
    </row>
    <row r="39" spans="1:6" s="1081" customFormat="1" ht="15">
      <c r="A39" s="874"/>
      <c r="B39" s="1088" t="s">
        <v>2060</v>
      </c>
      <c r="C39" s="1097" t="s">
        <v>2061</v>
      </c>
      <c r="D39" s="1090"/>
      <c r="E39" s="1079">
        <v>5634</v>
      </c>
    </row>
    <row r="40" spans="1:6" s="1081" customFormat="1" ht="15">
      <c r="A40" s="874"/>
      <c r="B40" s="1088" t="s">
        <v>2062</v>
      </c>
      <c r="C40" s="1097" t="s">
        <v>2063</v>
      </c>
      <c r="D40" s="1090"/>
      <c r="E40" s="1079">
        <v>515</v>
      </c>
    </row>
    <row r="41" spans="1:6" ht="15">
      <c r="A41" s="899"/>
      <c r="B41" s="874"/>
      <c r="C41" s="916"/>
      <c r="D41" s="916"/>
      <c r="E41" s="1092">
        <v>0</v>
      </c>
      <c r="F41" s="1081"/>
    </row>
    <row r="42" spans="1:6" ht="15">
      <c r="A42" s="899"/>
      <c r="B42" s="913" t="s">
        <v>2064</v>
      </c>
      <c r="C42" s="914" t="s">
        <v>2065</v>
      </c>
      <c r="D42" s="914"/>
      <c r="E42" s="1084">
        <v>0</v>
      </c>
      <c r="F42" s="1081"/>
    </row>
    <row r="43" spans="1:6" ht="39.6">
      <c r="A43" s="899"/>
      <c r="B43" s="874"/>
      <c r="C43" s="1098" t="s">
        <v>2066</v>
      </c>
      <c r="D43" s="916"/>
      <c r="E43" s="1086">
        <v>0</v>
      </c>
      <c r="F43" s="1081"/>
    </row>
    <row r="44" spans="1:6" ht="15">
      <c r="A44" s="899"/>
      <c r="B44" s="1088" t="s">
        <v>1672</v>
      </c>
      <c r="C44" s="1089" t="s">
        <v>2067</v>
      </c>
      <c r="D44" s="1090"/>
      <c r="E44" s="1079">
        <v>624</v>
      </c>
      <c r="F44" s="1081"/>
    </row>
    <row r="45" spans="1:6" ht="15">
      <c r="A45" s="899"/>
      <c r="B45" s="1088" t="s">
        <v>1674</v>
      </c>
      <c r="C45" s="1089" t="s">
        <v>2068</v>
      </c>
      <c r="D45" s="1090"/>
      <c r="E45" s="1079">
        <v>412</v>
      </c>
      <c r="F45" s="1081"/>
    </row>
    <row r="46" spans="1:6" ht="15">
      <c r="A46" s="899"/>
      <c r="B46" s="1088" t="s">
        <v>1676</v>
      </c>
      <c r="C46" s="1089" t="s">
        <v>2069</v>
      </c>
      <c r="D46" s="1090"/>
      <c r="E46" s="1079">
        <v>515</v>
      </c>
      <c r="F46" s="1081"/>
    </row>
    <row r="47" spans="1:6" ht="15">
      <c r="A47" s="899"/>
      <c r="B47" s="875"/>
      <c r="C47" s="916"/>
      <c r="D47" s="916"/>
      <c r="E47" s="1092">
        <v>0</v>
      </c>
      <c r="F47" s="1081"/>
    </row>
    <row r="48" spans="1:6" ht="15">
      <c r="A48" s="899"/>
      <c r="B48" s="913" t="s">
        <v>2070</v>
      </c>
      <c r="C48" s="914" t="s">
        <v>2071</v>
      </c>
      <c r="D48" s="914"/>
      <c r="E48" s="1084">
        <v>0</v>
      </c>
      <c r="F48" s="1081"/>
    </row>
    <row r="49" spans="1:6" ht="39.6">
      <c r="A49" s="899"/>
      <c r="B49" s="874"/>
      <c r="C49" s="916" t="s">
        <v>2072</v>
      </c>
      <c r="D49" s="916"/>
      <c r="E49" s="1086">
        <v>0</v>
      </c>
      <c r="F49" s="1081"/>
    </row>
    <row r="50" spans="1:6" ht="15">
      <c r="A50" s="899"/>
      <c r="B50" s="1088" t="s">
        <v>1706</v>
      </c>
      <c r="C50" s="1097" t="s">
        <v>2073</v>
      </c>
      <c r="D50" s="1090"/>
      <c r="E50" s="1079">
        <v>1148</v>
      </c>
      <c r="F50" s="1081"/>
    </row>
    <row r="51" spans="1:6" ht="15">
      <c r="A51" s="899"/>
      <c r="B51" s="1088" t="s">
        <v>1708</v>
      </c>
      <c r="C51" s="1097" t="s">
        <v>2074</v>
      </c>
      <c r="D51" s="1090"/>
      <c r="E51" s="1079">
        <v>2872</v>
      </c>
      <c r="F51" s="1081"/>
    </row>
    <row r="52" spans="1:6" ht="15">
      <c r="A52" s="899"/>
      <c r="B52" s="1088" t="s">
        <v>1710</v>
      </c>
      <c r="C52" s="1097" t="s">
        <v>2075</v>
      </c>
      <c r="D52" s="1090"/>
      <c r="E52" s="1079">
        <v>504</v>
      </c>
      <c r="F52" s="1081"/>
    </row>
    <row r="53" spans="1:6" ht="15">
      <c r="A53" s="899"/>
      <c r="B53" s="1088" t="s">
        <v>1712</v>
      </c>
      <c r="C53" s="1097" t="s">
        <v>2076</v>
      </c>
      <c r="D53" s="1090"/>
      <c r="E53" s="1079">
        <v>1443</v>
      </c>
      <c r="F53" s="1081"/>
    </row>
    <row r="54" spans="1:6" ht="15">
      <c r="A54" s="899"/>
      <c r="B54" s="1088" t="s">
        <v>2077</v>
      </c>
      <c r="C54" s="1097" t="s">
        <v>2078</v>
      </c>
      <c r="D54" s="1090"/>
      <c r="E54" s="1079">
        <v>1086</v>
      </c>
      <c r="F54" s="1081"/>
    </row>
    <row r="55" spans="1:6" ht="15">
      <c r="A55" s="899"/>
      <c r="B55" s="1088" t="s">
        <v>2079</v>
      </c>
      <c r="C55" s="1097" t="s">
        <v>2080</v>
      </c>
      <c r="D55" s="1090"/>
      <c r="E55" s="1079" t="s">
        <v>2664</v>
      </c>
      <c r="F55" s="1081"/>
    </row>
    <row r="56" spans="1:6" ht="15">
      <c r="A56" s="899"/>
      <c r="B56" s="1088" t="s">
        <v>2081</v>
      </c>
      <c r="C56" s="1097" t="s">
        <v>2082</v>
      </c>
      <c r="D56" s="1090"/>
      <c r="E56" s="1079">
        <v>288</v>
      </c>
      <c r="F56" s="1081"/>
    </row>
    <row r="57" spans="1:6" ht="15">
      <c r="A57" s="899"/>
      <c r="B57" s="1088" t="s">
        <v>2083</v>
      </c>
      <c r="C57" s="1097" t="s">
        <v>2084</v>
      </c>
      <c r="D57" s="1090"/>
      <c r="E57" s="1079">
        <v>515</v>
      </c>
      <c r="F57" s="1081"/>
    </row>
    <row r="58" spans="1:6" ht="15">
      <c r="A58" s="899"/>
      <c r="B58" s="1088" t="s">
        <v>2085</v>
      </c>
      <c r="C58" s="1097" t="s">
        <v>2086</v>
      </c>
      <c r="D58" s="1090"/>
      <c r="E58" s="1079">
        <v>1692</v>
      </c>
      <c r="F58" s="1081"/>
    </row>
    <row r="59" spans="1:6" ht="15">
      <c r="A59" s="899"/>
      <c r="B59" s="1088" t="s">
        <v>2087</v>
      </c>
      <c r="C59" s="1097" t="s">
        <v>2088</v>
      </c>
      <c r="D59" s="1090"/>
      <c r="E59" s="1079">
        <v>1134</v>
      </c>
      <c r="F59" s="1081"/>
    </row>
    <row r="60" spans="1:6" ht="15">
      <c r="A60" s="899"/>
      <c r="B60" s="1088" t="s">
        <v>2089</v>
      </c>
      <c r="C60" s="1097" t="s">
        <v>2090</v>
      </c>
      <c r="D60" s="1090"/>
      <c r="E60" s="1079">
        <v>515</v>
      </c>
      <c r="F60" s="1081"/>
    </row>
    <row r="61" spans="1:6" ht="15">
      <c r="A61" s="899"/>
      <c r="B61" s="1088" t="s">
        <v>2091</v>
      </c>
      <c r="C61" s="1097" t="s">
        <v>2092</v>
      </c>
      <c r="D61" s="1090"/>
      <c r="E61" s="1079">
        <v>619</v>
      </c>
      <c r="F61" s="1081"/>
    </row>
    <row r="62" spans="1:6" ht="15">
      <c r="A62" s="899"/>
      <c r="B62" s="1088" t="s">
        <v>2093</v>
      </c>
      <c r="C62" s="1097" t="s">
        <v>2094</v>
      </c>
      <c r="D62" s="1090"/>
      <c r="E62" s="1079">
        <v>7835</v>
      </c>
      <c r="F62" s="1081"/>
    </row>
    <row r="63" spans="1:6" ht="15">
      <c r="A63" s="899"/>
      <c r="B63" s="1088" t="s">
        <v>2095</v>
      </c>
      <c r="C63" s="1097" t="s">
        <v>2096</v>
      </c>
      <c r="D63" s="1090"/>
      <c r="E63" s="1079">
        <v>384</v>
      </c>
      <c r="F63" s="1081"/>
    </row>
    <row r="64" spans="1:6" ht="15">
      <c r="A64" s="899"/>
      <c r="B64" s="1088" t="s">
        <v>2097</v>
      </c>
      <c r="C64" s="1097" t="s">
        <v>2098</v>
      </c>
      <c r="D64" s="1090"/>
      <c r="E64" s="1079">
        <v>1856</v>
      </c>
      <c r="F64" s="1081"/>
    </row>
    <row r="65" spans="1:6" ht="15">
      <c r="A65" s="899"/>
      <c r="B65" s="1088" t="s">
        <v>2099</v>
      </c>
      <c r="C65" s="1097" t="s">
        <v>2100</v>
      </c>
      <c r="D65" s="1090"/>
      <c r="E65" s="1079">
        <v>309</v>
      </c>
      <c r="F65" s="1081"/>
    </row>
    <row r="66" spans="1:6" ht="15">
      <c r="A66" s="899"/>
      <c r="B66" s="874"/>
      <c r="C66" s="916"/>
      <c r="D66" s="916"/>
      <c r="E66" s="1092">
        <v>0</v>
      </c>
      <c r="F66" s="1081"/>
    </row>
    <row r="67" spans="1:6" ht="15">
      <c r="A67" s="899"/>
      <c r="B67" s="913" t="s">
        <v>2101</v>
      </c>
      <c r="C67" s="914" t="s">
        <v>2102</v>
      </c>
      <c r="D67" s="914"/>
      <c r="E67" s="1084">
        <v>0</v>
      </c>
      <c r="F67" s="1081"/>
    </row>
    <row r="68" spans="1:6" ht="39.6">
      <c r="A68" s="899"/>
      <c r="B68" s="874"/>
      <c r="C68" s="916" t="s">
        <v>2103</v>
      </c>
      <c r="D68" s="916"/>
      <c r="E68" s="1086">
        <v>0</v>
      </c>
      <c r="F68" s="1081"/>
    </row>
    <row r="69" spans="1:6" ht="15">
      <c r="A69" s="899"/>
      <c r="B69" s="1088" t="s">
        <v>1716</v>
      </c>
      <c r="C69" s="1089" t="s">
        <v>2104</v>
      </c>
      <c r="D69" s="1090"/>
      <c r="E69" s="1079">
        <v>4468</v>
      </c>
      <c r="F69" s="1081"/>
    </row>
    <row r="70" spans="1:6" ht="15">
      <c r="A70" s="899"/>
      <c r="B70" s="1088" t="s">
        <v>1718</v>
      </c>
      <c r="C70" s="1097" t="s">
        <v>2105</v>
      </c>
      <c r="D70" s="1090"/>
      <c r="E70" s="1079">
        <v>515</v>
      </c>
      <c r="F70" s="1081"/>
    </row>
    <row r="71" spans="1:6" ht="15">
      <c r="A71" s="899"/>
      <c r="B71" s="1088" t="s">
        <v>1720</v>
      </c>
      <c r="C71" s="1097" t="s">
        <v>2106</v>
      </c>
      <c r="D71" s="1090"/>
      <c r="E71" s="1079">
        <v>1404</v>
      </c>
      <c r="F71" s="1081"/>
    </row>
    <row r="72" spans="1:6">
      <c r="A72" s="899"/>
      <c r="B72" s="1099"/>
      <c r="C72" s="1090"/>
      <c r="D72" s="1090"/>
      <c r="E72" s="1100"/>
    </row>
    <row r="73" spans="1:6">
      <c r="A73" s="899"/>
      <c r="B73" s="1101" t="s">
        <v>2107</v>
      </c>
      <c r="C73" s="1102" t="s">
        <v>2108</v>
      </c>
      <c r="D73" s="1102"/>
      <c r="E73" s="1103"/>
    </row>
    <row r="74" spans="1:6" ht="66">
      <c r="A74" s="899"/>
      <c r="B74" s="1099"/>
      <c r="C74" s="1090" t="s">
        <v>2109</v>
      </c>
      <c r="D74" s="1090"/>
      <c r="E74" s="1100"/>
    </row>
    <row r="75" spans="1:6">
      <c r="A75" s="899"/>
      <c r="B75" s="1099"/>
      <c r="C75" s="1104" t="s">
        <v>1806</v>
      </c>
      <c r="D75" s="1104"/>
      <c r="E75" s="1079">
        <v>0</v>
      </c>
    </row>
    <row r="76" spans="1:6">
      <c r="A76" s="899"/>
      <c r="B76" s="1099"/>
      <c r="C76" s="1104" t="s">
        <v>1807</v>
      </c>
      <c r="D76" s="1104"/>
      <c r="E76" s="1079">
        <v>0</v>
      </c>
    </row>
    <row r="77" spans="1:6">
      <c r="A77" s="899"/>
      <c r="B77" s="1099"/>
      <c r="C77" s="1104" t="s">
        <v>1808</v>
      </c>
      <c r="D77" s="1104"/>
      <c r="E77" s="1079"/>
    </row>
    <row r="78" spans="1:6">
      <c r="A78" s="899"/>
      <c r="B78" s="1099"/>
      <c r="C78" s="1104"/>
      <c r="D78" s="1104"/>
      <c r="E78" s="1105"/>
    </row>
    <row r="79" spans="1:6" ht="16.5" customHeight="1">
      <c r="A79" s="899"/>
      <c r="B79" s="1099"/>
      <c r="C79" s="1090" t="s">
        <v>1809</v>
      </c>
      <c r="D79" s="1090"/>
      <c r="E79" s="1106" t="s">
        <v>2110</v>
      </c>
    </row>
    <row r="80" spans="1:6">
      <c r="A80" s="899"/>
      <c r="B80" s="1099"/>
      <c r="C80" s="1090"/>
      <c r="D80" s="1090"/>
      <c r="E80" s="1105"/>
    </row>
    <row r="81" spans="1:5">
      <c r="B81" s="129"/>
      <c r="C81" s="129" t="s">
        <v>1810</v>
      </c>
    </row>
    <row r="82" spans="1:5">
      <c r="B82" s="129"/>
      <c r="C82" s="129" t="s">
        <v>1811</v>
      </c>
    </row>
    <row r="83" spans="1:5">
      <c r="B83" s="129"/>
      <c r="C83" s="129" t="s">
        <v>1812</v>
      </c>
    </row>
    <row r="84" spans="1:5">
      <c r="B84" s="129"/>
    </row>
    <row r="85" spans="1:5">
      <c r="B85" s="1107">
        <v>4.7</v>
      </c>
      <c r="C85" s="914" t="s">
        <v>2111</v>
      </c>
      <c r="D85" s="914"/>
      <c r="E85" s="929"/>
    </row>
    <row r="86" spans="1:5">
      <c r="B86" s="129"/>
      <c r="C86" s="1108" t="s">
        <v>2112</v>
      </c>
      <c r="E86" s="1079">
        <v>35</v>
      </c>
    </row>
    <row r="87" spans="1:5">
      <c r="A87" s="899"/>
      <c r="B87" s="874"/>
      <c r="C87" s="916"/>
      <c r="D87" s="916"/>
      <c r="E87" s="1109"/>
    </row>
    <row r="88" spans="1:5">
      <c r="A88" s="899"/>
      <c r="B88" s="913" t="s">
        <v>2113</v>
      </c>
      <c r="C88" s="914" t="s">
        <v>2114</v>
      </c>
      <c r="D88" s="914"/>
      <c r="E88" s="1110"/>
    </row>
    <row r="89" spans="1:5">
      <c r="A89" s="899"/>
      <c r="B89" s="875" t="s">
        <v>1740</v>
      </c>
      <c r="C89" s="1111" t="s">
        <v>2115</v>
      </c>
      <c r="E89" s="1112" t="s">
        <v>2129</v>
      </c>
    </row>
    <row r="90" spans="1:5">
      <c r="A90" s="899"/>
      <c r="B90" s="1113"/>
      <c r="C90" s="1111" t="s">
        <v>2116</v>
      </c>
      <c r="E90" s="1114">
        <v>48359</v>
      </c>
    </row>
    <row r="91" spans="1:5" ht="10.95" customHeight="1">
      <c r="A91" s="899"/>
      <c r="B91" s="1113"/>
      <c r="C91" s="1115"/>
      <c r="D91" s="1116"/>
      <c r="E91" s="1105"/>
    </row>
    <row r="92" spans="1:5">
      <c r="A92" s="899"/>
      <c r="B92" s="875" t="s">
        <v>1742</v>
      </c>
      <c r="C92" s="1104" t="s">
        <v>2117</v>
      </c>
      <c r="D92" s="1090"/>
      <c r="E92" s="1079">
        <v>5.5</v>
      </c>
    </row>
    <row r="93" spans="1:5">
      <c r="A93" s="899"/>
      <c r="B93" s="875" t="s">
        <v>2118</v>
      </c>
      <c r="C93" s="1104" t="s">
        <v>2119</v>
      </c>
      <c r="D93" s="1090"/>
      <c r="E93" s="1079">
        <v>0</v>
      </c>
    </row>
    <row r="94" spans="1:5">
      <c r="A94" s="899"/>
      <c r="B94" s="1099"/>
      <c r="C94" s="1090"/>
      <c r="D94" s="1090"/>
      <c r="E94" s="1105"/>
    </row>
    <row r="95" spans="1:5">
      <c r="A95" s="899"/>
      <c r="B95" s="1117" t="s">
        <v>2120</v>
      </c>
      <c r="C95" s="1118" t="s">
        <v>2121</v>
      </c>
      <c r="D95" s="1118"/>
      <c r="E95" s="1079">
        <v>197</v>
      </c>
    </row>
    <row r="96" spans="1:5">
      <c r="A96" s="899"/>
      <c r="B96" s="1094"/>
      <c r="C96" s="1119"/>
      <c r="D96" s="1119"/>
    </row>
    <row r="97" spans="1:5" ht="15">
      <c r="A97" s="899"/>
      <c r="B97" s="1094"/>
      <c r="C97" s="934"/>
      <c r="D97" s="934"/>
      <c r="E97" s="1120"/>
    </row>
    <row r="98" spans="1:5">
      <c r="A98" s="899"/>
      <c r="B98" s="1117" t="s">
        <v>1758</v>
      </c>
      <c r="C98" s="938" t="s">
        <v>2122</v>
      </c>
      <c r="D98" s="929"/>
      <c r="E98" s="929"/>
    </row>
    <row r="99" spans="1:5">
      <c r="A99" s="899"/>
      <c r="B99" s="1121"/>
      <c r="C99" s="1122" t="s">
        <v>2123</v>
      </c>
    </row>
    <row r="100" spans="1:5">
      <c r="A100" s="899"/>
      <c r="B100" s="885"/>
      <c r="C100" s="1123" t="s">
        <v>2124</v>
      </c>
      <c r="D100" s="877"/>
    </row>
    <row r="101" spans="1:5">
      <c r="A101" s="899"/>
      <c r="B101" s="1094"/>
      <c r="C101" s="934" t="s">
        <v>2125</v>
      </c>
      <c r="E101" s="1079">
        <v>0</v>
      </c>
    </row>
    <row r="102" spans="1:5">
      <c r="A102" s="899"/>
      <c r="B102" s="1094"/>
      <c r="C102" s="934" t="s">
        <v>2126</v>
      </c>
      <c r="E102" s="1124">
        <v>175</v>
      </c>
    </row>
    <row r="103" spans="1:5">
      <c r="A103" s="899"/>
      <c r="B103" s="1094"/>
      <c r="C103" s="1123" t="s">
        <v>2127</v>
      </c>
      <c r="E103" s="1125"/>
    </row>
    <row r="104" spans="1:5">
      <c r="B104" s="1094"/>
      <c r="C104" s="934" t="s">
        <v>2125</v>
      </c>
      <c r="E104" s="1126">
        <v>0</v>
      </c>
    </row>
    <row r="105" spans="1:5">
      <c r="B105" s="1094"/>
      <c r="C105" s="934" t="s">
        <v>2126</v>
      </c>
      <c r="E105" s="1079">
        <v>175</v>
      </c>
    </row>
    <row r="106" spans="1:5">
      <c r="B106" s="1094"/>
      <c r="C106" s="1123" t="s">
        <v>2128</v>
      </c>
      <c r="E106" s="1125"/>
    </row>
    <row r="107" spans="1:5">
      <c r="B107" s="1094"/>
      <c r="C107" s="934" t="s">
        <v>2125</v>
      </c>
      <c r="E107" s="1126">
        <v>0</v>
      </c>
    </row>
    <row r="108" spans="1:5">
      <c r="B108" s="1094"/>
      <c r="C108" s="934" t="s">
        <v>2126</v>
      </c>
      <c r="E108" s="1079">
        <v>175</v>
      </c>
    </row>
    <row r="109" spans="1:5">
      <c r="B109" s="1094"/>
    </row>
    <row r="110" spans="1:5">
      <c r="B110" s="1094"/>
    </row>
    <row r="111" spans="1:5">
      <c r="B111" s="1094"/>
    </row>
    <row r="112" spans="1:5">
      <c r="B112" s="1094"/>
    </row>
    <row r="113" spans="2:2">
      <c r="B113" s="1094"/>
    </row>
    <row r="114" spans="2:2">
      <c r="B114" s="1094"/>
    </row>
    <row r="115" spans="2:2">
      <c r="B115" s="1094"/>
    </row>
    <row r="116" spans="2:2">
      <c r="B116" s="1094"/>
    </row>
    <row r="117" spans="2:2">
      <c r="B117" s="1094"/>
    </row>
    <row r="118" spans="2:2">
      <c r="B118" s="1094"/>
    </row>
    <row r="119" spans="2:2">
      <c r="B119" s="1127"/>
    </row>
    <row r="120" spans="2:2">
      <c r="B120" s="1127"/>
    </row>
    <row r="121" spans="2:2">
      <c r="B121" s="1127"/>
    </row>
    <row r="122" spans="2:2">
      <c r="B122" s="1127"/>
    </row>
    <row r="123" spans="2:2">
      <c r="B123" s="1127"/>
    </row>
    <row r="124" spans="2:2">
      <c r="B124" s="1127"/>
    </row>
    <row r="125" spans="2:2">
      <c r="B125" s="1127"/>
    </row>
    <row r="126" spans="2:2">
      <c r="B126" s="1127"/>
    </row>
    <row r="127" spans="2:2">
      <c r="B127" s="1127"/>
    </row>
    <row r="128" spans="2:2">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row r="1264" spans="2:2">
      <c r="B1264" s="1127"/>
    </row>
    <row r="1265" spans="2:2">
      <c r="B1265" s="1127"/>
    </row>
    <row r="1266" spans="2:2">
      <c r="B1266" s="1127"/>
    </row>
    <row r="1267" spans="2:2">
      <c r="B1267" s="1127"/>
    </row>
    <row r="1268" spans="2:2">
      <c r="B1268" s="1127"/>
    </row>
    <row r="1269" spans="2:2">
      <c r="B1269" s="1127"/>
    </row>
    <row r="1270" spans="2:2">
      <c r="B1270" s="1127"/>
    </row>
    <row r="1271" spans="2:2">
      <c r="B1271" s="1127"/>
    </row>
    <row r="1272" spans="2:2">
      <c r="B1272" s="1127"/>
    </row>
    <row r="1273" spans="2:2">
      <c r="B1273" s="1127"/>
    </row>
    <row r="1274" spans="2:2">
      <c r="B1274" s="1127"/>
    </row>
    <row r="1275" spans="2:2">
      <c r="B1275" s="1127"/>
    </row>
    <row r="1276" spans="2:2">
      <c r="B1276" s="1127"/>
    </row>
    <row r="1277" spans="2:2">
      <c r="B1277" s="1127"/>
    </row>
    <row r="1278" spans="2:2">
      <c r="B1278" s="1127"/>
    </row>
    <row r="1279" spans="2:2">
      <c r="B1279" s="1127"/>
    </row>
    <row r="1280" spans="2:2">
      <c r="B1280" s="1127"/>
    </row>
    <row r="1281" spans="2:2">
      <c r="B1281" s="1127"/>
    </row>
    <row r="1282" spans="2:2">
      <c r="B1282" s="1127"/>
    </row>
    <row r="1283" spans="2:2">
      <c r="B1283" s="1127"/>
    </row>
    <row r="1284" spans="2:2">
      <c r="B1284" s="1127"/>
    </row>
    <row r="1285" spans="2:2">
      <c r="B1285" s="1127"/>
    </row>
    <row r="1286" spans="2:2">
      <c r="B1286" s="1127"/>
    </row>
    <row r="1287" spans="2:2">
      <c r="B1287" s="1127"/>
    </row>
  </sheetData>
  <sheetProtection insertRows="0" selectLockedCells="1"/>
  <printOptions horizontalCentered="1"/>
  <pageMargins left="0.2" right="0.2" top="1.25"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3" manualBreakCount="3">
    <brk id="38" min="1" max="4" man="1"/>
    <brk id="71" min="1" max="4" man="1"/>
    <brk id="110"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4B7BD-BF63-48C4-A12D-C27A6339B5BD}">
  <sheetPr>
    <pageSetUpPr fitToPage="1"/>
  </sheetPr>
  <dimension ref="A1:F1287"/>
  <sheetViews>
    <sheetView topLeftCell="A67" zoomScaleNormal="100" zoomScaleSheetLayoutView="100" workbookViewId="0">
      <selection activeCell="E96" sqref="E96"/>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11"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2130</v>
      </c>
    </row>
    <row r="7" spans="1:6" s="1067" customFormat="1" ht="15">
      <c r="A7" s="1063"/>
      <c r="B7" s="895"/>
      <c r="C7" s="877"/>
      <c r="D7" s="877"/>
      <c r="E7" s="877"/>
    </row>
    <row r="8" spans="1:6" s="1081" customFormat="1" ht="15">
      <c r="A8" s="129"/>
      <c r="B8" s="897"/>
      <c r="C8" s="1078" t="s">
        <v>2021</v>
      </c>
      <c r="D8" s="1078"/>
      <c r="E8" s="904">
        <v>159731</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1088" t="s">
        <v>1588</v>
      </c>
      <c r="C12" s="1089" t="s">
        <v>2131</v>
      </c>
      <c r="D12" s="1090"/>
      <c r="E12" s="1091">
        <v>2553</v>
      </c>
    </row>
    <row r="13" spans="1:6" s="1081" customFormat="1" ht="15">
      <c r="A13" s="1087"/>
      <c r="B13" s="1088" t="s">
        <v>1590</v>
      </c>
      <c r="C13" s="1089" t="s">
        <v>2132</v>
      </c>
      <c r="D13" s="1090"/>
      <c r="E13" s="1091">
        <v>8627</v>
      </c>
    </row>
    <row r="14" spans="1:6" s="1081" customFormat="1" ht="15">
      <c r="A14" s="1087"/>
      <c r="B14" s="1088" t="s">
        <v>1592</v>
      </c>
      <c r="C14" s="1089" t="s">
        <v>2028</v>
      </c>
      <c r="D14" s="1090"/>
      <c r="E14" s="1091">
        <v>4021</v>
      </c>
    </row>
    <row r="15" spans="1:6" s="1081" customFormat="1" ht="15">
      <c r="A15" s="1087"/>
      <c r="B15" s="1088" t="s">
        <v>1594</v>
      </c>
      <c r="C15" s="1089" t="s">
        <v>2029</v>
      </c>
      <c r="D15" s="1090"/>
      <c r="E15" s="1091">
        <v>6082</v>
      </c>
    </row>
    <row r="16" spans="1:6" s="1081" customFormat="1" ht="15">
      <c r="A16" s="1087"/>
      <c r="B16" s="1088" t="s">
        <v>1596</v>
      </c>
      <c r="C16" s="1089" t="s">
        <v>2030</v>
      </c>
      <c r="D16" s="1090"/>
      <c r="E16" s="1091">
        <v>1649</v>
      </c>
    </row>
    <row r="17" spans="1:6" s="1081" customFormat="1" ht="15">
      <c r="A17" s="1087"/>
      <c r="B17" s="1088" t="s">
        <v>1598</v>
      </c>
      <c r="C17" s="1089" t="s">
        <v>2031</v>
      </c>
      <c r="D17" s="1090"/>
      <c r="E17" s="1091">
        <v>2744</v>
      </c>
    </row>
    <row r="18" spans="1:6" s="1081" customFormat="1" ht="15">
      <c r="A18" s="1087"/>
      <c r="B18" s="874"/>
      <c r="C18" s="895"/>
      <c r="D18" s="895"/>
      <c r="E18" s="1092">
        <v>0</v>
      </c>
    </row>
    <row r="19" spans="1:6" s="1081" customFormat="1" ht="15">
      <c r="A19" s="888"/>
      <c r="B19" s="913" t="s">
        <v>2032</v>
      </c>
      <c r="C19" s="1093" t="s">
        <v>2033</v>
      </c>
      <c r="D19" s="1093"/>
      <c r="E19" s="1084">
        <v>0</v>
      </c>
    </row>
    <row r="20" spans="1:6" s="1096" customFormat="1" ht="39.6">
      <c r="A20" s="890"/>
      <c r="B20" s="1094"/>
      <c r="C20" s="916" t="s">
        <v>2034</v>
      </c>
      <c r="D20" s="916"/>
      <c r="E20" s="1095">
        <v>0</v>
      </c>
      <c r="F20" s="1081"/>
    </row>
    <row r="21" spans="1:6" s="1081" customFormat="1" ht="15">
      <c r="A21" s="1087"/>
      <c r="B21" s="1088" t="s">
        <v>1648</v>
      </c>
      <c r="C21" s="1089" t="s">
        <v>2035</v>
      </c>
      <c r="D21" s="1090"/>
      <c r="E21" s="1079">
        <v>4227</v>
      </c>
    </row>
    <row r="22" spans="1:6" s="1081" customFormat="1" ht="15">
      <c r="A22" s="1087"/>
      <c r="B22" s="1088" t="s">
        <v>1650</v>
      </c>
      <c r="C22" s="1097" t="s">
        <v>2036</v>
      </c>
      <c r="D22" s="1090"/>
      <c r="E22" s="1079">
        <v>1753</v>
      </c>
    </row>
    <row r="23" spans="1:6" s="1081" customFormat="1" ht="15">
      <c r="A23" s="874"/>
      <c r="B23" s="1088" t="s">
        <v>1652</v>
      </c>
      <c r="C23" s="1097" t="s">
        <v>2037</v>
      </c>
      <c r="D23" s="1090"/>
      <c r="E23" s="1079">
        <v>4385</v>
      </c>
    </row>
    <row r="24" spans="1:6" s="1081" customFormat="1" ht="15">
      <c r="A24" s="874"/>
      <c r="B24" s="1088" t="s">
        <v>1654</v>
      </c>
      <c r="C24" s="1097" t="s">
        <v>2038</v>
      </c>
      <c r="D24" s="1090"/>
      <c r="E24" s="1079">
        <v>1443</v>
      </c>
    </row>
    <row r="25" spans="1:6" s="1081" customFormat="1" ht="15">
      <c r="A25" s="874"/>
      <c r="B25" s="1088" t="s">
        <v>1656</v>
      </c>
      <c r="C25" s="1097" t="s">
        <v>2039</v>
      </c>
      <c r="D25" s="1090"/>
      <c r="E25" s="1079">
        <v>2165</v>
      </c>
    </row>
    <row r="26" spans="1:6" s="1081" customFormat="1" ht="15">
      <c r="A26" s="874"/>
      <c r="B26" s="1088" t="s">
        <v>1658</v>
      </c>
      <c r="C26" s="1097" t="s">
        <v>2040</v>
      </c>
      <c r="D26" s="1090"/>
      <c r="E26" s="1079">
        <v>4021</v>
      </c>
    </row>
    <row r="27" spans="1:6" s="1081" customFormat="1" ht="15">
      <c r="A27" s="874"/>
      <c r="B27" s="1088" t="s">
        <v>1660</v>
      </c>
      <c r="C27" s="1097" t="s">
        <v>2041</v>
      </c>
      <c r="D27" s="1090"/>
      <c r="E27" s="1079">
        <v>928</v>
      </c>
    </row>
    <row r="28" spans="1:6" s="1081" customFormat="1" ht="15">
      <c r="A28" s="874"/>
      <c r="B28" s="1088" t="s">
        <v>1662</v>
      </c>
      <c r="C28" s="1097" t="s">
        <v>2042</v>
      </c>
      <c r="D28" s="1090"/>
      <c r="E28" s="1079">
        <v>722</v>
      </c>
    </row>
    <row r="29" spans="1:6" s="1081" customFormat="1" ht="15">
      <c r="A29" s="874"/>
      <c r="B29" s="1088" t="s">
        <v>1664</v>
      </c>
      <c r="C29" s="1097" t="s">
        <v>2043</v>
      </c>
      <c r="D29" s="1090"/>
      <c r="E29" s="1079">
        <v>319</v>
      </c>
    </row>
    <row r="30" spans="1:6" s="1081" customFormat="1" ht="15">
      <c r="A30" s="874"/>
      <c r="B30" s="1088" t="s">
        <v>1666</v>
      </c>
      <c r="C30" s="1097" t="s">
        <v>2044</v>
      </c>
      <c r="D30" s="1090"/>
      <c r="E30" s="1079">
        <v>1031</v>
      </c>
    </row>
    <row r="31" spans="1:6" s="1081" customFormat="1" ht="15">
      <c r="A31" s="874"/>
      <c r="B31" s="1088" t="s">
        <v>1668</v>
      </c>
      <c r="C31" s="1097" t="s">
        <v>2133</v>
      </c>
      <c r="D31" s="1090"/>
      <c r="E31" s="1079">
        <v>1181</v>
      </c>
    </row>
    <row r="32" spans="1:6" s="1081" customFormat="1" ht="15">
      <c r="A32" s="874"/>
      <c r="B32" s="1088" t="s">
        <v>2046</v>
      </c>
      <c r="C32" s="1097" t="s">
        <v>2047</v>
      </c>
      <c r="D32" s="1090"/>
      <c r="E32" s="1079">
        <v>1443</v>
      </c>
    </row>
    <row r="33" spans="1:6" s="1081" customFormat="1" ht="15">
      <c r="A33" s="874"/>
      <c r="B33" s="1088" t="s">
        <v>2048</v>
      </c>
      <c r="C33" s="1097" t="s">
        <v>2049</v>
      </c>
      <c r="D33" s="1090"/>
      <c r="E33" s="1079">
        <v>722</v>
      </c>
    </row>
    <row r="34" spans="1:6" s="1081" customFormat="1" ht="15">
      <c r="A34" s="874"/>
      <c r="B34" s="1088" t="s">
        <v>2050</v>
      </c>
      <c r="C34" s="1097" t="s">
        <v>2051</v>
      </c>
      <c r="D34" s="1090"/>
      <c r="E34" s="1079">
        <v>5567</v>
      </c>
    </row>
    <row r="35" spans="1:6" s="1081" customFormat="1" ht="15">
      <c r="A35" s="874"/>
      <c r="B35" s="1088" t="s">
        <v>2052</v>
      </c>
      <c r="C35" s="1097" t="s">
        <v>2053</v>
      </c>
      <c r="D35" s="1090"/>
      <c r="E35" s="1079">
        <v>1649</v>
      </c>
    </row>
    <row r="36" spans="1:6" s="1081" customFormat="1" ht="15">
      <c r="A36" s="874"/>
      <c r="B36" s="1088" t="s">
        <v>2054</v>
      </c>
      <c r="C36" s="1097" t="s">
        <v>2055</v>
      </c>
      <c r="D36" s="1090"/>
      <c r="E36" s="1079">
        <v>928</v>
      </c>
    </row>
    <row r="37" spans="1:6" s="1081" customFormat="1" ht="15">
      <c r="A37" s="874"/>
      <c r="B37" s="1088" t="s">
        <v>2056</v>
      </c>
      <c r="C37" s="1097" t="s">
        <v>2057</v>
      </c>
      <c r="D37" s="1090"/>
      <c r="E37" s="1079">
        <v>722</v>
      </c>
    </row>
    <row r="38" spans="1:6" s="1081" customFormat="1" ht="15">
      <c r="A38" s="874"/>
      <c r="B38" s="1088" t="s">
        <v>2058</v>
      </c>
      <c r="C38" s="1097" t="s">
        <v>2059</v>
      </c>
      <c r="D38" s="1090"/>
      <c r="E38" s="1079">
        <v>5634</v>
      </c>
    </row>
    <row r="39" spans="1:6" s="1081" customFormat="1" ht="15">
      <c r="A39" s="874"/>
      <c r="B39" s="1088" t="s">
        <v>2060</v>
      </c>
      <c r="C39" s="1097" t="s">
        <v>2061</v>
      </c>
      <c r="D39" s="1090"/>
      <c r="E39" s="1079">
        <v>5634</v>
      </c>
    </row>
    <row r="40" spans="1:6" s="1081" customFormat="1" ht="15">
      <c r="A40" s="874"/>
      <c r="B40" s="1088" t="s">
        <v>2062</v>
      </c>
      <c r="C40" s="1097" t="s">
        <v>2063</v>
      </c>
      <c r="D40" s="1090"/>
      <c r="E40" s="1079">
        <v>515</v>
      </c>
    </row>
    <row r="41" spans="1:6" ht="15">
      <c r="A41" s="899"/>
      <c r="B41" s="874"/>
      <c r="C41" s="916"/>
      <c r="D41" s="916"/>
      <c r="E41" s="1092">
        <v>0</v>
      </c>
      <c r="F41" s="1081"/>
    </row>
    <row r="42" spans="1:6" ht="15">
      <c r="A42" s="899"/>
      <c r="B42" s="913" t="s">
        <v>2064</v>
      </c>
      <c r="C42" s="914" t="s">
        <v>2065</v>
      </c>
      <c r="D42" s="914"/>
      <c r="E42" s="1084">
        <v>0</v>
      </c>
      <c r="F42" s="1081"/>
    </row>
    <row r="43" spans="1:6" ht="39.6">
      <c r="A43" s="899"/>
      <c r="B43" s="874"/>
      <c r="C43" s="1098" t="s">
        <v>2066</v>
      </c>
      <c r="D43" s="916"/>
      <c r="E43" s="1086">
        <v>0</v>
      </c>
      <c r="F43" s="1081"/>
    </row>
    <row r="44" spans="1:6" ht="15">
      <c r="A44" s="899"/>
      <c r="B44" s="1088" t="s">
        <v>1672</v>
      </c>
      <c r="C44" s="1089" t="s">
        <v>2067</v>
      </c>
      <c r="D44" s="1090"/>
      <c r="E44" s="1079">
        <v>624</v>
      </c>
      <c r="F44" s="1081"/>
    </row>
    <row r="45" spans="1:6" ht="15">
      <c r="A45" s="899"/>
      <c r="B45" s="1088" t="s">
        <v>1674</v>
      </c>
      <c r="C45" s="1089" t="s">
        <v>2068</v>
      </c>
      <c r="D45" s="1090"/>
      <c r="E45" s="1079">
        <v>412</v>
      </c>
      <c r="F45" s="1081"/>
    </row>
    <row r="46" spans="1:6" ht="15">
      <c r="A46" s="899"/>
      <c r="B46" s="1088" t="s">
        <v>1676</v>
      </c>
      <c r="C46" s="1089" t="s">
        <v>2069</v>
      </c>
      <c r="D46" s="1090"/>
      <c r="E46" s="1079">
        <v>515</v>
      </c>
      <c r="F46" s="1081"/>
    </row>
    <row r="47" spans="1:6" ht="15">
      <c r="A47" s="899"/>
      <c r="B47" s="875"/>
      <c r="C47" s="916"/>
      <c r="D47" s="916"/>
      <c r="E47" s="1092">
        <v>0</v>
      </c>
      <c r="F47" s="1081"/>
    </row>
    <row r="48" spans="1:6" ht="15">
      <c r="A48" s="899"/>
      <c r="B48" s="913" t="s">
        <v>2070</v>
      </c>
      <c r="C48" s="914" t="s">
        <v>2071</v>
      </c>
      <c r="D48" s="914"/>
      <c r="E48" s="1084">
        <v>0</v>
      </c>
      <c r="F48" s="1081"/>
    </row>
    <row r="49" spans="1:6" ht="39.6">
      <c r="A49" s="899"/>
      <c r="B49" s="874"/>
      <c r="C49" s="916" t="s">
        <v>2072</v>
      </c>
      <c r="D49" s="916"/>
      <c r="E49" s="1086">
        <v>0</v>
      </c>
      <c r="F49" s="1081"/>
    </row>
    <row r="50" spans="1:6" ht="15">
      <c r="A50" s="899"/>
      <c r="B50" s="1088" t="s">
        <v>1706</v>
      </c>
      <c r="C50" s="1097" t="s">
        <v>2073</v>
      </c>
      <c r="D50" s="1090"/>
      <c r="E50" s="1079">
        <v>1148</v>
      </c>
      <c r="F50" s="1081"/>
    </row>
    <row r="51" spans="1:6" ht="15">
      <c r="A51" s="899"/>
      <c r="B51" s="1088" t="s">
        <v>1708</v>
      </c>
      <c r="C51" s="1097" t="s">
        <v>2074</v>
      </c>
      <c r="D51" s="1090"/>
      <c r="E51" s="1079">
        <v>2872</v>
      </c>
      <c r="F51" s="1081"/>
    </row>
    <row r="52" spans="1:6" ht="15">
      <c r="A52" s="899"/>
      <c r="B52" s="1088" t="s">
        <v>1710</v>
      </c>
      <c r="C52" s="1097" t="s">
        <v>2075</v>
      </c>
      <c r="D52" s="1090"/>
      <c r="E52" s="1079">
        <v>504</v>
      </c>
      <c r="F52" s="1081"/>
    </row>
    <row r="53" spans="1:6" ht="15">
      <c r="A53" s="899"/>
      <c r="B53" s="1088" t="s">
        <v>1712</v>
      </c>
      <c r="C53" s="1097" t="s">
        <v>2076</v>
      </c>
      <c r="D53" s="1090"/>
      <c r="E53" s="1079">
        <v>1443</v>
      </c>
      <c r="F53" s="1081"/>
    </row>
    <row r="54" spans="1:6" ht="15">
      <c r="A54" s="899"/>
      <c r="B54" s="1088" t="s">
        <v>2077</v>
      </c>
      <c r="C54" s="1097" t="s">
        <v>2078</v>
      </c>
      <c r="D54" s="1090"/>
      <c r="E54" s="1079">
        <v>1086</v>
      </c>
      <c r="F54" s="1081"/>
    </row>
    <row r="55" spans="1:6" ht="15">
      <c r="A55" s="899"/>
      <c r="B55" s="1088" t="s">
        <v>2079</v>
      </c>
      <c r="C55" s="1097" t="s">
        <v>2080</v>
      </c>
      <c r="D55" s="1090"/>
      <c r="E55" s="1079" t="s">
        <v>2664</v>
      </c>
      <c r="F55" s="1081"/>
    </row>
    <row r="56" spans="1:6" ht="15">
      <c r="A56" s="899"/>
      <c r="B56" s="1088" t="s">
        <v>2081</v>
      </c>
      <c r="C56" s="1097" t="s">
        <v>2082</v>
      </c>
      <c r="D56" s="1090"/>
      <c r="E56" s="1079">
        <v>288</v>
      </c>
      <c r="F56" s="1081"/>
    </row>
    <row r="57" spans="1:6" ht="15">
      <c r="A57" s="899"/>
      <c r="B57" s="1088" t="s">
        <v>2083</v>
      </c>
      <c r="C57" s="1097" t="s">
        <v>2084</v>
      </c>
      <c r="D57" s="1090"/>
      <c r="E57" s="1079">
        <v>515</v>
      </c>
      <c r="F57" s="1081"/>
    </row>
    <row r="58" spans="1:6" ht="15">
      <c r="A58" s="899"/>
      <c r="B58" s="1088" t="s">
        <v>2085</v>
      </c>
      <c r="C58" s="1097" t="s">
        <v>2086</v>
      </c>
      <c r="D58" s="1090"/>
      <c r="E58" s="1079">
        <v>1692</v>
      </c>
      <c r="F58" s="1081"/>
    </row>
    <row r="59" spans="1:6" ht="15">
      <c r="A59" s="899"/>
      <c r="B59" s="1088" t="s">
        <v>2087</v>
      </c>
      <c r="C59" s="1097" t="s">
        <v>2088</v>
      </c>
      <c r="D59" s="1090"/>
      <c r="E59" s="1079">
        <v>1134</v>
      </c>
      <c r="F59" s="1081"/>
    </row>
    <row r="60" spans="1:6" ht="15">
      <c r="A60" s="899"/>
      <c r="B60" s="1088" t="s">
        <v>2089</v>
      </c>
      <c r="C60" s="1097" t="s">
        <v>2090</v>
      </c>
      <c r="D60" s="1090"/>
      <c r="E60" s="1079">
        <v>515</v>
      </c>
      <c r="F60" s="1081"/>
    </row>
    <row r="61" spans="1:6" ht="15">
      <c r="A61" s="899"/>
      <c r="B61" s="1088" t="s">
        <v>2091</v>
      </c>
      <c r="C61" s="1097" t="s">
        <v>2092</v>
      </c>
      <c r="D61" s="1090"/>
      <c r="E61" s="1079">
        <v>619</v>
      </c>
      <c r="F61" s="1081"/>
    </row>
    <row r="62" spans="1:6" ht="15">
      <c r="A62" s="899"/>
      <c r="B62" s="1088" t="s">
        <v>2093</v>
      </c>
      <c r="C62" s="1097" t="s">
        <v>2094</v>
      </c>
      <c r="D62" s="1090"/>
      <c r="E62" s="1079">
        <v>7835</v>
      </c>
      <c r="F62" s="1081"/>
    </row>
    <row r="63" spans="1:6" ht="15">
      <c r="A63" s="899"/>
      <c r="B63" s="1088" t="s">
        <v>2095</v>
      </c>
      <c r="C63" s="1097" t="s">
        <v>2096</v>
      </c>
      <c r="D63" s="1090"/>
      <c r="E63" s="1079">
        <v>384</v>
      </c>
      <c r="F63" s="1081"/>
    </row>
    <row r="64" spans="1:6" ht="15">
      <c r="A64" s="899"/>
      <c r="B64" s="1088" t="s">
        <v>2097</v>
      </c>
      <c r="C64" s="1097" t="s">
        <v>2098</v>
      </c>
      <c r="D64" s="1090"/>
      <c r="E64" s="1079">
        <v>1856</v>
      </c>
      <c r="F64" s="1081"/>
    </row>
    <row r="65" spans="1:6" ht="15">
      <c r="A65" s="899"/>
      <c r="B65" s="1088" t="s">
        <v>2099</v>
      </c>
      <c r="C65" s="1097" t="s">
        <v>2100</v>
      </c>
      <c r="D65" s="1090"/>
      <c r="E65" s="1079">
        <v>309</v>
      </c>
      <c r="F65" s="1081"/>
    </row>
    <row r="66" spans="1:6" ht="15">
      <c r="A66" s="899"/>
      <c r="B66" s="874"/>
      <c r="C66" s="916"/>
      <c r="D66" s="916"/>
      <c r="E66" s="1092">
        <v>0</v>
      </c>
      <c r="F66" s="1081"/>
    </row>
    <row r="67" spans="1:6" ht="15">
      <c r="A67" s="899"/>
      <c r="B67" s="913" t="s">
        <v>2101</v>
      </c>
      <c r="C67" s="914" t="s">
        <v>2102</v>
      </c>
      <c r="D67" s="914"/>
      <c r="E67" s="1084">
        <v>0</v>
      </c>
      <c r="F67" s="1081"/>
    </row>
    <row r="68" spans="1:6" ht="39.6">
      <c r="A68" s="899"/>
      <c r="B68" s="874"/>
      <c r="C68" s="916" t="s">
        <v>2103</v>
      </c>
      <c r="D68" s="916"/>
      <c r="E68" s="1086">
        <v>0</v>
      </c>
      <c r="F68" s="1081"/>
    </row>
    <row r="69" spans="1:6" ht="15">
      <c r="A69" s="899"/>
      <c r="B69" s="1088" t="s">
        <v>1716</v>
      </c>
      <c r="C69" s="1089" t="s">
        <v>2104</v>
      </c>
      <c r="D69" s="1090"/>
      <c r="E69" s="1079">
        <v>4468</v>
      </c>
      <c r="F69" s="1081"/>
    </row>
    <row r="70" spans="1:6" ht="15">
      <c r="A70" s="899"/>
      <c r="B70" s="1088" t="s">
        <v>1718</v>
      </c>
      <c r="C70" s="1097" t="s">
        <v>2105</v>
      </c>
      <c r="D70" s="1090"/>
      <c r="E70" s="1079">
        <v>515</v>
      </c>
      <c r="F70" s="1081"/>
    </row>
    <row r="71" spans="1:6" ht="15">
      <c r="A71" s="899"/>
      <c r="B71" s="1088" t="s">
        <v>1720</v>
      </c>
      <c r="C71" s="1097" t="s">
        <v>2106</v>
      </c>
      <c r="D71" s="1090"/>
      <c r="E71" s="1079">
        <v>1404</v>
      </c>
      <c r="F71" s="1081"/>
    </row>
    <row r="72" spans="1:6">
      <c r="A72" s="899"/>
      <c r="B72" s="1099"/>
      <c r="C72" s="1090"/>
      <c r="D72" s="1090"/>
      <c r="E72" s="1100"/>
    </row>
    <row r="73" spans="1:6">
      <c r="A73" s="899"/>
      <c r="B73" s="1101" t="s">
        <v>2107</v>
      </c>
      <c r="C73" s="1102" t="s">
        <v>2108</v>
      </c>
      <c r="D73" s="1102"/>
      <c r="E73" s="1103"/>
    </row>
    <row r="74" spans="1:6" ht="66">
      <c r="A74" s="899"/>
      <c r="B74" s="1099"/>
      <c r="C74" s="1090" t="s">
        <v>2109</v>
      </c>
      <c r="D74" s="1090"/>
      <c r="E74" s="1100"/>
    </row>
    <row r="75" spans="1:6">
      <c r="A75" s="899"/>
      <c r="B75" s="1099"/>
      <c r="C75" s="1104" t="s">
        <v>1806</v>
      </c>
      <c r="D75" s="1104"/>
      <c r="E75" s="1079">
        <v>0</v>
      </c>
    </row>
    <row r="76" spans="1:6">
      <c r="A76" s="899"/>
      <c r="B76" s="1099"/>
      <c r="C76" s="1104" t="s">
        <v>1807</v>
      </c>
      <c r="D76" s="1104"/>
      <c r="E76" s="1079">
        <v>0</v>
      </c>
    </row>
    <row r="77" spans="1:6">
      <c r="A77" s="899"/>
      <c r="B77" s="1099"/>
      <c r="C77" s="1104" t="s">
        <v>1808</v>
      </c>
      <c r="D77" s="1104"/>
      <c r="E77" s="1079"/>
    </row>
    <row r="78" spans="1:6">
      <c r="A78" s="899"/>
      <c r="B78" s="1099"/>
      <c r="C78" s="1104"/>
      <c r="D78" s="1104"/>
      <c r="E78" s="1105"/>
    </row>
    <row r="79" spans="1:6" ht="16.5" customHeight="1">
      <c r="A79" s="899"/>
      <c r="B79" s="1099"/>
      <c r="C79" s="1090" t="s">
        <v>1809</v>
      </c>
      <c r="D79" s="1090"/>
      <c r="E79" s="1106" t="s">
        <v>2110</v>
      </c>
    </row>
    <row r="80" spans="1:6">
      <c r="A80" s="899"/>
      <c r="B80" s="1099"/>
      <c r="C80" s="1090"/>
      <c r="D80" s="1090"/>
      <c r="E80" s="1105"/>
    </row>
    <row r="81" spans="1:5">
      <c r="B81" s="129"/>
      <c r="C81" s="129" t="s">
        <v>1810</v>
      </c>
    </row>
    <row r="82" spans="1:5">
      <c r="B82" s="129"/>
      <c r="C82" s="129" t="s">
        <v>1811</v>
      </c>
    </row>
    <row r="83" spans="1:5">
      <c r="B83" s="129"/>
      <c r="C83" s="129" t="s">
        <v>1812</v>
      </c>
    </row>
    <row r="84" spans="1:5">
      <c r="B84" s="129"/>
    </row>
    <row r="85" spans="1:5">
      <c r="B85" s="1107">
        <v>4.7</v>
      </c>
      <c r="C85" s="914" t="s">
        <v>2111</v>
      </c>
      <c r="D85" s="914"/>
      <c r="E85" s="929"/>
    </row>
    <row r="86" spans="1:5">
      <c r="B86" s="129"/>
      <c r="C86" s="1108" t="s">
        <v>2112</v>
      </c>
      <c r="E86" s="1079">
        <v>35</v>
      </c>
    </row>
    <row r="87" spans="1:5">
      <c r="A87" s="899"/>
      <c r="B87" s="874"/>
      <c r="C87" s="916"/>
      <c r="D87" s="916"/>
      <c r="E87" s="1109"/>
    </row>
    <row r="88" spans="1:5">
      <c r="A88" s="899"/>
      <c r="B88" s="913" t="s">
        <v>2113</v>
      </c>
      <c r="C88" s="914" t="s">
        <v>2114</v>
      </c>
      <c r="D88" s="914"/>
      <c r="E88" s="1110"/>
    </row>
    <row r="89" spans="1:5">
      <c r="A89" s="899"/>
      <c r="B89" s="875" t="s">
        <v>1740</v>
      </c>
      <c r="C89" s="1111" t="s">
        <v>2115</v>
      </c>
      <c r="E89" s="1112" t="s">
        <v>1813</v>
      </c>
    </row>
    <row r="90" spans="1:5">
      <c r="A90" s="899"/>
      <c r="B90" s="1113"/>
      <c r="C90" s="1111" t="s">
        <v>2116</v>
      </c>
      <c r="E90" s="1114">
        <v>48359</v>
      </c>
    </row>
    <row r="91" spans="1:5" ht="10.95" customHeight="1">
      <c r="A91" s="899"/>
      <c r="B91" s="1113"/>
      <c r="C91" s="1115"/>
      <c r="D91" s="1116"/>
      <c r="E91" s="1105"/>
    </row>
    <row r="92" spans="1:5">
      <c r="A92" s="899"/>
      <c r="B92" s="875" t="s">
        <v>1742</v>
      </c>
      <c r="C92" s="1104" t="s">
        <v>2117</v>
      </c>
      <c r="D92" s="1090"/>
      <c r="E92" s="1079">
        <v>5.5</v>
      </c>
    </row>
    <row r="93" spans="1:5">
      <c r="A93" s="899"/>
      <c r="B93" s="875" t="s">
        <v>2118</v>
      </c>
      <c r="C93" s="1104" t="s">
        <v>2119</v>
      </c>
      <c r="D93" s="1090"/>
      <c r="E93" s="1079">
        <v>0</v>
      </c>
    </row>
    <row r="94" spans="1:5">
      <c r="A94" s="899"/>
      <c r="B94" s="1099"/>
      <c r="C94" s="1090"/>
      <c r="D94" s="1090"/>
      <c r="E94" s="1105"/>
    </row>
    <row r="95" spans="1:5">
      <c r="A95" s="899"/>
      <c r="B95" s="1117" t="s">
        <v>2120</v>
      </c>
      <c r="C95" s="1118" t="s">
        <v>2121</v>
      </c>
      <c r="D95" s="1118"/>
      <c r="E95" s="1079">
        <v>197</v>
      </c>
    </row>
    <row r="96" spans="1:5">
      <c r="A96" s="899"/>
      <c r="B96" s="1094"/>
      <c r="C96" s="1119"/>
      <c r="D96" s="1119"/>
    </row>
    <row r="97" spans="1:5" ht="15">
      <c r="A97" s="899"/>
      <c r="B97" s="1094"/>
      <c r="C97" s="934"/>
      <c r="D97" s="934"/>
      <c r="E97" s="1120"/>
    </row>
    <row r="98" spans="1:5">
      <c r="A98" s="899"/>
      <c r="B98" s="1117" t="s">
        <v>1758</v>
      </c>
      <c r="C98" s="938" t="s">
        <v>2122</v>
      </c>
      <c r="D98" s="929"/>
      <c r="E98" s="929"/>
    </row>
    <row r="99" spans="1:5">
      <c r="A99" s="899"/>
      <c r="B99" s="1121"/>
      <c r="C99" s="1122" t="s">
        <v>2123</v>
      </c>
    </row>
    <row r="100" spans="1:5">
      <c r="A100" s="899"/>
      <c r="B100" s="885"/>
      <c r="C100" s="1123" t="s">
        <v>2124</v>
      </c>
      <c r="D100" s="877"/>
    </row>
    <row r="101" spans="1:5">
      <c r="A101" s="899"/>
      <c r="B101" s="1094"/>
      <c r="C101" s="934" t="s">
        <v>2125</v>
      </c>
      <c r="E101" s="1079">
        <v>0</v>
      </c>
    </row>
    <row r="102" spans="1:5">
      <c r="A102" s="899"/>
      <c r="B102" s="1094"/>
      <c r="C102" s="934" t="s">
        <v>2126</v>
      </c>
      <c r="E102" s="1124">
        <v>175</v>
      </c>
    </row>
    <row r="103" spans="1:5">
      <c r="A103" s="899"/>
      <c r="B103" s="1094"/>
      <c r="C103" s="1123" t="s">
        <v>2127</v>
      </c>
      <c r="E103" s="1125"/>
    </row>
    <row r="104" spans="1:5">
      <c r="B104" s="1094"/>
      <c r="C104" s="934" t="s">
        <v>2125</v>
      </c>
      <c r="E104" s="1126">
        <v>0</v>
      </c>
    </row>
    <row r="105" spans="1:5">
      <c r="B105" s="1094"/>
      <c r="C105" s="934" t="s">
        <v>2126</v>
      </c>
      <c r="E105" s="1079">
        <v>175</v>
      </c>
    </row>
    <row r="106" spans="1:5">
      <c r="B106" s="1094"/>
      <c r="C106" s="1123" t="s">
        <v>2128</v>
      </c>
      <c r="E106" s="1125"/>
    </row>
    <row r="107" spans="1:5">
      <c r="B107" s="1094"/>
      <c r="C107" s="934" t="s">
        <v>2125</v>
      </c>
      <c r="E107" s="1126">
        <v>0</v>
      </c>
    </row>
    <row r="108" spans="1:5">
      <c r="B108" s="1094"/>
      <c r="C108" s="934" t="s">
        <v>2126</v>
      </c>
      <c r="E108" s="1079">
        <v>175</v>
      </c>
    </row>
    <row r="109" spans="1:5">
      <c r="B109" s="1094"/>
    </row>
    <row r="110" spans="1:5">
      <c r="B110" s="1094"/>
    </row>
    <row r="111" spans="1:5">
      <c r="B111" s="1094"/>
    </row>
    <row r="112" spans="1:5">
      <c r="B112" s="1094"/>
    </row>
    <row r="113" spans="2:2">
      <c r="B113" s="1094"/>
    </row>
    <row r="114" spans="2:2">
      <c r="B114" s="1094"/>
    </row>
    <row r="115" spans="2:2">
      <c r="B115" s="1094"/>
    </row>
    <row r="116" spans="2:2">
      <c r="B116" s="1094"/>
    </row>
    <row r="117" spans="2:2">
      <c r="B117" s="1094"/>
    </row>
    <row r="118" spans="2:2">
      <c r="B118" s="1094"/>
    </row>
    <row r="119" spans="2:2">
      <c r="B119" s="1127"/>
    </row>
    <row r="120" spans="2:2">
      <c r="B120" s="1127"/>
    </row>
    <row r="121" spans="2:2">
      <c r="B121" s="1127"/>
    </row>
    <row r="122" spans="2:2">
      <c r="B122" s="1127"/>
    </row>
    <row r="123" spans="2:2">
      <c r="B123" s="1127"/>
    </row>
    <row r="124" spans="2:2">
      <c r="B124" s="1127"/>
    </row>
    <row r="125" spans="2:2">
      <c r="B125" s="1127"/>
    </row>
    <row r="126" spans="2:2">
      <c r="B126" s="1127"/>
    </row>
    <row r="127" spans="2:2">
      <c r="B127" s="1127"/>
    </row>
    <row r="128" spans="2:2">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row r="1264" spans="2:2">
      <c r="B1264" s="1127"/>
    </row>
    <row r="1265" spans="2:2">
      <c r="B1265" s="1127"/>
    </row>
    <row r="1266" spans="2:2">
      <c r="B1266" s="1127"/>
    </row>
    <row r="1267" spans="2:2">
      <c r="B1267" s="1127"/>
    </row>
    <row r="1268" spans="2:2">
      <c r="B1268" s="1127"/>
    </row>
    <row r="1269" spans="2:2">
      <c r="B1269" s="1127"/>
    </row>
    <row r="1270" spans="2:2">
      <c r="B1270" s="1127"/>
    </row>
    <row r="1271" spans="2:2">
      <c r="B1271" s="1127"/>
    </row>
    <row r="1272" spans="2:2">
      <c r="B1272" s="1127"/>
    </row>
    <row r="1273" spans="2:2">
      <c r="B1273" s="1127"/>
    </row>
    <row r="1274" spans="2:2">
      <c r="B1274" s="1127"/>
    </row>
    <row r="1275" spans="2:2">
      <c r="B1275" s="1127"/>
    </row>
    <row r="1276" spans="2:2">
      <c r="B1276" s="1127"/>
    </row>
    <row r="1277" spans="2:2">
      <c r="B1277" s="1127"/>
    </row>
    <row r="1278" spans="2:2">
      <c r="B1278" s="1127"/>
    </row>
    <row r="1279" spans="2:2">
      <c r="B1279" s="1127"/>
    </row>
    <row r="1280" spans="2:2">
      <c r="B1280" s="1127"/>
    </row>
    <row r="1281" spans="2:2">
      <c r="B1281" s="1127"/>
    </row>
    <row r="1282" spans="2:2">
      <c r="B1282" s="1127"/>
    </row>
    <row r="1283" spans="2:2">
      <c r="B1283" s="1127"/>
    </row>
    <row r="1284" spans="2:2">
      <c r="B1284" s="1127"/>
    </row>
    <row r="1285" spans="2:2">
      <c r="B1285" s="1127"/>
    </row>
    <row r="1286" spans="2:2">
      <c r="B1286" s="1127"/>
    </row>
    <row r="1287" spans="2:2">
      <c r="B1287"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3" manualBreakCount="3">
    <brk id="38" min="1" max="4" man="1"/>
    <brk id="71" min="1" max="4" man="1"/>
    <brk id="110" max="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C68E5-44B5-47A8-9263-0980284E6AC1}">
  <sheetPr>
    <pageSetUpPr fitToPage="1"/>
  </sheetPr>
  <dimension ref="A1:F1287"/>
  <sheetViews>
    <sheetView topLeftCell="A68" zoomScaleNormal="100" zoomScaleSheetLayoutView="100" workbookViewId="0">
      <selection activeCell="E96" sqref="E96"/>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9.33203125"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2134</v>
      </c>
    </row>
    <row r="7" spans="1:6" s="1067" customFormat="1" ht="15">
      <c r="A7" s="1063"/>
      <c r="B7" s="895"/>
      <c r="C7" s="877"/>
      <c r="D7" s="877"/>
      <c r="E7" s="877"/>
    </row>
    <row r="8" spans="1:6" s="1081" customFormat="1" ht="15">
      <c r="A8" s="129"/>
      <c r="B8" s="897"/>
      <c r="C8" s="1078" t="s">
        <v>2021</v>
      </c>
      <c r="D8" s="1078"/>
      <c r="E8" s="904">
        <v>159731</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1088" t="s">
        <v>1588</v>
      </c>
      <c r="C12" s="1089" t="s">
        <v>2131</v>
      </c>
      <c r="D12" s="1090"/>
      <c r="E12" s="1091">
        <v>2553</v>
      </c>
    </row>
    <row r="13" spans="1:6" s="1081" customFormat="1" ht="15">
      <c r="A13" s="1087"/>
      <c r="B13" s="1088" t="s">
        <v>1590</v>
      </c>
      <c r="C13" s="1089" t="s">
        <v>2132</v>
      </c>
      <c r="D13" s="1090"/>
      <c r="E13" s="1091">
        <v>8627</v>
      </c>
    </row>
    <row r="14" spans="1:6" s="1081" customFormat="1" ht="15">
      <c r="A14" s="1087"/>
      <c r="B14" s="1088" t="s">
        <v>1592</v>
      </c>
      <c r="C14" s="1089" t="s">
        <v>2028</v>
      </c>
      <c r="D14" s="1090"/>
      <c r="E14" s="1091">
        <v>4021</v>
      </c>
    </row>
    <row r="15" spans="1:6" s="1081" customFormat="1" ht="15">
      <c r="A15" s="1087"/>
      <c r="B15" s="1088" t="s">
        <v>1594</v>
      </c>
      <c r="C15" s="1089" t="s">
        <v>2029</v>
      </c>
      <c r="D15" s="1090"/>
      <c r="E15" s="1091">
        <v>6082</v>
      </c>
    </row>
    <row r="16" spans="1:6" s="1081" customFormat="1" ht="15">
      <c r="A16" s="1087"/>
      <c r="B16" s="1088" t="s">
        <v>1596</v>
      </c>
      <c r="C16" s="1089" t="s">
        <v>2030</v>
      </c>
      <c r="D16" s="1090"/>
      <c r="E16" s="1091">
        <v>1649</v>
      </c>
    </row>
    <row r="17" spans="1:6" s="1081" customFormat="1" ht="15">
      <c r="A17" s="1087"/>
      <c r="B17" s="1088" t="s">
        <v>1598</v>
      </c>
      <c r="C17" s="1089" t="s">
        <v>2031</v>
      </c>
      <c r="D17" s="1090"/>
      <c r="E17" s="1091">
        <v>2744</v>
      </c>
    </row>
    <row r="18" spans="1:6" s="1081" customFormat="1" ht="15">
      <c r="A18" s="1087"/>
      <c r="B18" s="874"/>
      <c r="C18" s="895"/>
      <c r="D18" s="895"/>
      <c r="E18" s="1092">
        <v>0</v>
      </c>
    </row>
    <row r="19" spans="1:6" s="1081" customFormat="1" ht="15">
      <c r="A19" s="888"/>
      <c r="B19" s="913" t="s">
        <v>2032</v>
      </c>
      <c r="C19" s="1093" t="s">
        <v>2033</v>
      </c>
      <c r="D19" s="1093"/>
      <c r="E19" s="1084">
        <v>0</v>
      </c>
    </row>
    <row r="20" spans="1:6" s="1096" customFormat="1" ht="39.6">
      <c r="A20" s="890"/>
      <c r="B20" s="1094"/>
      <c r="C20" s="916" t="s">
        <v>2034</v>
      </c>
      <c r="D20" s="916"/>
      <c r="E20" s="1095">
        <v>0</v>
      </c>
      <c r="F20" s="1081"/>
    </row>
    <row r="21" spans="1:6" s="1081" customFormat="1" ht="15">
      <c r="A21" s="1087"/>
      <c r="B21" s="1088" t="s">
        <v>1648</v>
      </c>
      <c r="C21" s="1089" t="s">
        <v>2035</v>
      </c>
      <c r="D21" s="1090"/>
      <c r="E21" s="1079">
        <v>4227</v>
      </c>
    </row>
    <row r="22" spans="1:6" s="1081" customFormat="1" ht="15">
      <c r="A22" s="1087"/>
      <c r="B22" s="1088" t="s">
        <v>1650</v>
      </c>
      <c r="C22" s="1097" t="s">
        <v>2036</v>
      </c>
      <c r="D22" s="1090"/>
      <c r="E22" s="1079">
        <v>1753</v>
      </c>
    </row>
    <row r="23" spans="1:6" s="1081" customFormat="1" ht="15">
      <c r="A23" s="874"/>
      <c r="B23" s="1088" t="s">
        <v>1652</v>
      </c>
      <c r="C23" s="1097" t="s">
        <v>2037</v>
      </c>
      <c r="D23" s="1090"/>
      <c r="E23" s="1079">
        <v>4385</v>
      </c>
    </row>
    <row r="24" spans="1:6" s="1081" customFormat="1" ht="15">
      <c r="A24" s="874"/>
      <c r="B24" s="1088" t="s">
        <v>1654</v>
      </c>
      <c r="C24" s="1097" t="s">
        <v>2038</v>
      </c>
      <c r="D24" s="1090"/>
      <c r="E24" s="1079">
        <v>1443</v>
      </c>
    </row>
    <row r="25" spans="1:6" s="1081" customFormat="1" ht="15">
      <c r="A25" s="874"/>
      <c r="B25" s="1088" t="s">
        <v>1656</v>
      </c>
      <c r="C25" s="1097" t="s">
        <v>2039</v>
      </c>
      <c r="D25" s="1090"/>
      <c r="E25" s="1079">
        <v>2165</v>
      </c>
    </row>
    <row r="26" spans="1:6" s="1081" customFormat="1" ht="15">
      <c r="A26" s="874"/>
      <c r="B26" s="1088" t="s">
        <v>1658</v>
      </c>
      <c r="C26" s="1097" t="s">
        <v>2040</v>
      </c>
      <c r="D26" s="1090"/>
      <c r="E26" s="1079">
        <v>4021</v>
      </c>
    </row>
    <row r="27" spans="1:6" s="1081" customFormat="1" ht="15">
      <c r="A27" s="874"/>
      <c r="B27" s="1088" t="s">
        <v>1660</v>
      </c>
      <c r="C27" s="1097" t="s">
        <v>2041</v>
      </c>
      <c r="D27" s="1090"/>
      <c r="E27" s="1079">
        <v>928</v>
      </c>
    </row>
    <row r="28" spans="1:6" s="1081" customFormat="1" ht="15">
      <c r="A28" s="874"/>
      <c r="B28" s="1088" t="s">
        <v>1662</v>
      </c>
      <c r="C28" s="1097" t="s">
        <v>2042</v>
      </c>
      <c r="D28" s="1090"/>
      <c r="E28" s="1079">
        <v>722</v>
      </c>
    </row>
    <row r="29" spans="1:6" s="1081" customFormat="1" ht="15">
      <c r="A29" s="874"/>
      <c r="B29" s="1088" t="s">
        <v>1664</v>
      </c>
      <c r="C29" s="1097" t="s">
        <v>2043</v>
      </c>
      <c r="D29" s="1090"/>
      <c r="E29" s="1079">
        <v>319</v>
      </c>
    </row>
    <row r="30" spans="1:6" s="1081" customFormat="1" ht="15">
      <c r="A30" s="874"/>
      <c r="B30" s="1088" t="s">
        <v>1666</v>
      </c>
      <c r="C30" s="1097" t="s">
        <v>2044</v>
      </c>
      <c r="D30" s="1090"/>
      <c r="E30" s="1079">
        <v>1031</v>
      </c>
    </row>
    <row r="31" spans="1:6" s="1081" customFormat="1" ht="15">
      <c r="A31" s="874"/>
      <c r="B31" s="1088" t="s">
        <v>1668</v>
      </c>
      <c r="C31" s="1097" t="s">
        <v>2133</v>
      </c>
      <c r="D31" s="1090"/>
      <c r="E31" s="1079">
        <v>1181</v>
      </c>
    </row>
    <row r="32" spans="1:6" s="1081" customFormat="1" ht="15">
      <c r="A32" s="874"/>
      <c r="B32" s="1088" t="s">
        <v>2046</v>
      </c>
      <c r="C32" s="1097" t="s">
        <v>2047</v>
      </c>
      <c r="D32" s="1090"/>
      <c r="E32" s="1079">
        <v>1443</v>
      </c>
    </row>
    <row r="33" spans="1:6" s="1081" customFormat="1" ht="15">
      <c r="A33" s="874"/>
      <c r="B33" s="1088" t="s">
        <v>2048</v>
      </c>
      <c r="C33" s="1097" t="s">
        <v>2049</v>
      </c>
      <c r="D33" s="1090"/>
      <c r="E33" s="1079">
        <v>722</v>
      </c>
    </row>
    <row r="34" spans="1:6" s="1081" customFormat="1" ht="15">
      <c r="A34" s="874"/>
      <c r="B34" s="1088" t="s">
        <v>2050</v>
      </c>
      <c r="C34" s="1097" t="s">
        <v>2051</v>
      </c>
      <c r="D34" s="1090"/>
      <c r="E34" s="1079">
        <v>5567</v>
      </c>
    </row>
    <row r="35" spans="1:6" s="1081" customFormat="1" ht="15">
      <c r="A35" s="874"/>
      <c r="B35" s="1088" t="s">
        <v>2052</v>
      </c>
      <c r="C35" s="1097" t="s">
        <v>2053</v>
      </c>
      <c r="D35" s="1090"/>
      <c r="E35" s="1079">
        <v>1649</v>
      </c>
    </row>
    <row r="36" spans="1:6" s="1081" customFormat="1" ht="15">
      <c r="A36" s="874"/>
      <c r="B36" s="1088" t="s">
        <v>2054</v>
      </c>
      <c r="C36" s="1097" t="s">
        <v>2055</v>
      </c>
      <c r="D36" s="1090"/>
      <c r="E36" s="1079">
        <v>928</v>
      </c>
    </row>
    <row r="37" spans="1:6" s="1081" customFormat="1" ht="15">
      <c r="A37" s="874"/>
      <c r="B37" s="1088" t="s">
        <v>2056</v>
      </c>
      <c r="C37" s="1097" t="s">
        <v>2057</v>
      </c>
      <c r="D37" s="1090"/>
      <c r="E37" s="1079">
        <v>722</v>
      </c>
    </row>
    <row r="38" spans="1:6" s="1081" customFormat="1" ht="15">
      <c r="A38" s="874"/>
      <c r="B38" s="1088" t="s">
        <v>2058</v>
      </c>
      <c r="C38" s="1097" t="s">
        <v>2059</v>
      </c>
      <c r="D38" s="1090"/>
      <c r="E38" s="1079">
        <v>5634</v>
      </c>
    </row>
    <row r="39" spans="1:6" s="1081" customFormat="1" ht="15">
      <c r="A39" s="874"/>
      <c r="B39" s="1088" t="s">
        <v>2060</v>
      </c>
      <c r="C39" s="1097" t="s">
        <v>2061</v>
      </c>
      <c r="D39" s="1090"/>
      <c r="E39" s="1079">
        <v>5634</v>
      </c>
    </row>
    <row r="40" spans="1:6" s="1081" customFormat="1" ht="15">
      <c r="A40" s="874"/>
      <c r="B40" s="1088" t="s">
        <v>2062</v>
      </c>
      <c r="C40" s="1097" t="s">
        <v>2063</v>
      </c>
      <c r="D40" s="1090"/>
      <c r="E40" s="1079">
        <v>515</v>
      </c>
    </row>
    <row r="41" spans="1:6" ht="15">
      <c r="A41" s="899"/>
      <c r="B41" s="874"/>
      <c r="C41" s="916"/>
      <c r="D41" s="916"/>
      <c r="E41" s="1092">
        <v>0</v>
      </c>
      <c r="F41" s="1081"/>
    </row>
    <row r="42" spans="1:6" ht="15">
      <c r="A42" s="899"/>
      <c r="B42" s="913" t="s">
        <v>2064</v>
      </c>
      <c r="C42" s="914" t="s">
        <v>2065</v>
      </c>
      <c r="D42" s="914"/>
      <c r="E42" s="1084">
        <v>0</v>
      </c>
      <c r="F42" s="1081"/>
    </row>
    <row r="43" spans="1:6" ht="39.6">
      <c r="A43" s="899"/>
      <c r="B43" s="874"/>
      <c r="C43" s="1098" t="s">
        <v>2066</v>
      </c>
      <c r="D43" s="916"/>
      <c r="E43" s="1086">
        <v>0</v>
      </c>
      <c r="F43" s="1081"/>
    </row>
    <row r="44" spans="1:6" ht="15">
      <c r="A44" s="899"/>
      <c r="B44" s="1088" t="s">
        <v>1672</v>
      </c>
      <c r="C44" s="1089" t="s">
        <v>2067</v>
      </c>
      <c r="D44" s="1090"/>
      <c r="E44" s="1079">
        <v>624</v>
      </c>
      <c r="F44" s="1081"/>
    </row>
    <row r="45" spans="1:6" ht="15">
      <c r="A45" s="899"/>
      <c r="B45" s="1088" t="s">
        <v>1674</v>
      </c>
      <c r="C45" s="1089" t="s">
        <v>2068</v>
      </c>
      <c r="D45" s="1090"/>
      <c r="E45" s="1079">
        <v>412</v>
      </c>
      <c r="F45" s="1081"/>
    </row>
    <row r="46" spans="1:6" ht="15">
      <c r="A46" s="899"/>
      <c r="B46" s="1088" t="s">
        <v>1676</v>
      </c>
      <c r="C46" s="1089" t="s">
        <v>2069</v>
      </c>
      <c r="D46" s="1090"/>
      <c r="E46" s="1079">
        <v>515</v>
      </c>
      <c r="F46" s="1081"/>
    </row>
    <row r="47" spans="1:6" ht="15">
      <c r="A47" s="899"/>
      <c r="B47" s="875"/>
      <c r="C47" s="916"/>
      <c r="D47" s="916"/>
      <c r="E47" s="1092">
        <v>0</v>
      </c>
      <c r="F47" s="1081"/>
    </row>
    <row r="48" spans="1:6" ht="15">
      <c r="A48" s="899"/>
      <c r="B48" s="913" t="s">
        <v>2070</v>
      </c>
      <c r="C48" s="914" t="s">
        <v>2071</v>
      </c>
      <c r="D48" s="914"/>
      <c r="E48" s="1084">
        <v>0</v>
      </c>
      <c r="F48" s="1081"/>
    </row>
    <row r="49" spans="1:6" ht="39.6">
      <c r="A49" s="899"/>
      <c r="B49" s="874"/>
      <c r="C49" s="916" t="s">
        <v>2072</v>
      </c>
      <c r="D49" s="916"/>
      <c r="E49" s="1086">
        <v>0</v>
      </c>
      <c r="F49" s="1081"/>
    </row>
    <row r="50" spans="1:6" ht="15">
      <c r="A50" s="899"/>
      <c r="B50" s="1088" t="s">
        <v>1706</v>
      </c>
      <c r="C50" s="1097" t="s">
        <v>2073</v>
      </c>
      <c r="D50" s="1090"/>
      <c r="E50" s="1079">
        <v>1148</v>
      </c>
      <c r="F50" s="1081"/>
    </row>
    <row r="51" spans="1:6" ht="15">
      <c r="A51" s="899"/>
      <c r="B51" s="1088" t="s">
        <v>1708</v>
      </c>
      <c r="C51" s="1097" t="s">
        <v>2074</v>
      </c>
      <c r="D51" s="1090"/>
      <c r="E51" s="1079">
        <v>2872</v>
      </c>
      <c r="F51" s="1081"/>
    </row>
    <row r="52" spans="1:6" ht="15">
      <c r="A52" s="899"/>
      <c r="B52" s="1088" t="s">
        <v>1710</v>
      </c>
      <c r="C52" s="1097" t="s">
        <v>2075</v>
      </c>
      <c r="D52" s="1090"/>
      <c r="E52" s="1079">
        <v>504</v>
      </c>
      <c r="F52" s="1081"/>
    </row>
    <row r="53" spans="1:6" ht="15">
      <c r="A53" s="899"/>
      <c r="B53" s="1088" t="s">
        <v>1712</v>
      </c>
      <c r="C53" s="1097" t="s">
        <v>2076</v>
      </c>
      <c r="D53" s="1090"/>
      <c r="E53" s="1079">
        <v>1443</v>
      </c>
      <c r="F53" s="1081"/>
    </row>
    <row r="54" spans="1:6" ht="15">
      <c r="A54" s="899"/>
      <c r="B54" s="1088" t="s">
        <v>2077</v>
      </c>
      <c r="C54" s="1097" t="s">
        <v>2078</v>
      </c>
      <c r="D54" s="1090"/>
      <c r="E54" s="1079">
        <v>1086</v>
      </c>
      <c r="F54" s="1081"/>
    </row>
    <row r="55" spans="1:6" ht="15">
      <c r="A55" s="899"/>
      <c r="B55" s="1088" t="s">
        <v>2079</v>
      </c>
      <c r="C55" s="1097" t="s">
        <v>2080</v>
      </c>
      <c r="D55" s="1090"/>
      <c r="E55" s="1079" t="s">
        <v>2664</v>
      </c>
      <c r="F55" s="1081"/>
    </row>
    <row r="56" spans="1:6" ht="15">
      <c r="A56" s="899"/>
      <c r="B56" s="1088" t="s">
        <v>2081</v>
      </c>
      <c r="C56" s="1097" t="s">
        <v>2082</v>
      </c>
      <c r="D56" s="1090"/>
      <c r="E56" s="1079">
        <v>288</v>
      </c>
      <c r="F56" s="1081"/>
    </row>
    <row r="57" spans="1:6" ht="15">
      <c r="A57" s="899"/>
      <c r="B57" s="1088" t="s">
        <v>2083</v>
      </c>
      <c r="C57" s="1097" t="s">
        <v>2084</v>
      </c>
      <c r="D57" s="1090"/>
      <c r="E57" s="1079">
        <v>515</v>
      </c>
      <c r="F57" s="1081"/>
    </row>
    <row r="58" spans="1:6" ht="15">
      <c r="A58" s="899"/>
      <c r="B58" s="1088" t="s">
        <v>2085</v>
      </c>
      <c r="C58" s="1097" t="s">
        <v>2086</v>
      </c>
      <c r="D58" s="1090"/>
      <c r="E58" s="1079">
        <v>1692</v>
      </c>
      <c r="F58" s="1081"/>
    </row>
    <row r="59" spans="1:6" ht="15">
      <c r="A59" s="899"/>
      <c r="B59" s="1088" t="s">
        <v>2087</v>
      </c>
      <c r="C59" s="1097" t="s">
        <v>2088</v>
      </c>
      <c r="D59" s="1090"/>
      <c r="E59" s="1079">
        <v>1134</v>
      </c>
      <c r="F59" s="1081"/>
    </row>
    <row r="60" spans="1:6" ht="15">
      <c r="A60" s="899"/>
      <c r="B60" s="1088" t="s">
        <v>2089</v>
      </c>
      <c r="C60" s="1097" t="s">
        <v>2090</v>
      </c>
      <c r="D60" s="1090"/>
      <c r="E60" s="1079">
        <v>515</v>
      </c>
      <c r="F60" s="1081"/>
    </row>
    <row r="61" spans="1:6" ht="15">
      <c r="A61" s="899"/>
      <c r="B61" s="1088" t="s">
        <v>2091</v>
      </c>
      <c r="C61" s="1097" t="s">
        <v>2092</v>
      </c>
      <c r="D61" s="1090"/>
      <c r="E61" s="1079">
        <v>619</v>
      </c>
      <c r="F61" s="1081"/>
    </row>
    <row r="62" spans="1:6" ht="15">
      <c r="A62" s="899"/>
      <c r="B62" s="1088" t="s">
        <v>2093</v>
      </c>
      <c r="C62" s="1097" t="s">
        <v>2094</v>
      </c>
      <c r="D62" s="1090"/>
      <c r="E62" s="1079">
        <v>7835</v>
      </c>
      <c r="F62" s="1081"/>
    </row>
    <row r="63" spans="1:6" ht="15">
      <c r="A63" s="899"/>
      <c r="B63" s="1088" t="s">
        <v>2095</v>
      </c>
      <c r="C63" s="1097" t="s">
        <v>2096</v>
      </c>
      <c r="D63" s="1090"/>
      <c r="E63" s="1079">
        <v>384</v>
      </c>
      <c r="F63" s="1081"/>
    </row>
    <row r="64" spans="1:6" ht="15">
      <c r="A64" s="899"/>
      <c r="B64" s="1088" t="s">
        <v>2097</v>
      </c>
      <c r="C64" s="1097" t="s">
        <v>2098</v>
      </c>
      <c r="D64" s="1090"/>
      <c r="E64" s="1079">
        <v>1856</v>
      </c>
      <c r="F64" s="1081"/>
    </row>
    <row r="65" spans="1:6" ht="15">
      <c r="A65" s="899"/>
      <c r="B65" s="1088" t="s">
        <v>2099</v>
      </c>
      <c r="C65" s="1097" t="s">
        <v>2100</v>
      </c>
      <c r="D65" s="1090"/>
      <c r="E65" s="1079">
        <v>309</v>
      </c>
      <c r="F65" s="1081"/>
    </row>
    <row r="66" spans="1:6" ht="15">
      <c r="A66" s="899"/>
      <c r="B66" s="874"/>
      <c r="C66" s="916"/>
      <c r="D66" s="916"/>
      <c r="E66" s="1092"/>
      <c r="F66" s="1081"/>
    </row>
    <row r="67" spans="1:6" ht="15">
      <c r="A67" s="899"/>
      <c r="B67" s="913" t="s">
        <v>2101</v>
      </c>
      <c r="C67" s="914" t="s">
        <v>2102</v>
      </c>
      <c r="D67" s="914"/>
      <c r="E67" s="1084"/>
      <c r="F67" s="1081"/>
    </row>
    <row r="68" spans="1:6" ht="39.6">
      <c r="A68" s="899"/>
      <c r="B68" s="874"/>
      <c r="C68" s="916" t="s">
        <v>2103</v>
      </c>
      <c r="D68" s="916"/>
      <c r="E68" s="1086"/>
      <c r="F68" s="1081"/>
    </row>
    <row r="69" spans="1:6" ht="15">
      <c r="A69" s="899"/>
      <c r="B69" s="1088" t="s">
        <v>1716</v>
      </c>
      <c r="C69" s="1089" t="s">
        <v>2104</v>
      </c>
      <c r="D69" s="1090"/>
      <c r="E69" s="1079">
        <v>4334</v>
      </c>
      <c r="F69" s="1081"/>
    </row>
    <row r="70" spans="1:6" ht="15">
      <c r="A70" s="899"/>
      <c r="B70" s="1088" t="s">
        <v>1718</v>
      </c>
      <c r="C70" s="1097" t="s">
        <v>2105</v>
      </c>
      <c r="D70" s="1090"/>
      <c r="E70" s="1079">
        <v>500</v>
      </c>
      <c r="F70" s="1081"/>
    </row>
    <row r="71" spans="1:6" ht="15">
      <c r="A71" s="899"/>
      <c r="B71" s="1088" t="s">
        <v>1720</v>
      </c>
      <c r="C71" s="1097" t="s">
        <v>2106</v>
      </c>
      <c r="D71" s="1090"/>
      <c r="E71" s="1079">
        <v>1362</v>
      </c>
      <c r="F71" s="1081"/>
    </row>
    <row r="72" spans="1:6">
      <c r="A72" s="899"/>
      <c r="B72" s="1099"/>
      <c r="C72" s="1090"/>
      <c r="D72" s="1090"/>
      <c r="E72" s="1100"/>
    </row>
    <row r="73" spans="1:6">
      <c r="A73" s="899"/>
      <c r="B73" s="1101" t="s">
        <v>2107</v>
      </c>
      <c r="C73" s="1102" t="s">
        <v>2108</v>
      </c>
      <c r="D73" s="1102"/>
      <c r="E73" s="1103"/>
    </row>
    <row r="74" spans="1:6" ht="66">
      <c r="A74" s="899"/>
      <c r="B74" s="1099"/>
      <c r="C74" s="1090" t="s">
        <v>2109</v>
      </c>
      <c r="D74" s="1090"/>
      <c r="E74" s="1100"/>
    </row>
    <row r="75" spans="1:6">
      <c r="A75" s="899"/>
      <c r="B75" s="1099"/>
      <c r="C75" s="1104" t="s">
        <v>1806</v>
      </c>
      <c r="D75" s="1104"/>
      <c r="E75" s="1079">
        <v>0</v>
      </c>
    </row>
    <row r="76" spans="1:6">
      <c r="A76" s="899"/>
      <c r="B76" s="1099"/>
      <c r="C76" s="1104" t="s">
        <v>1807</v>
      </c>
      <c r="D76" s="1104"/>
      <c r="E76" s="1079">
        <v>0</v>
      </c>
    </row>
    <row r="77" spans="1:6">
      <c r="A77" s="899"/>
      <c r="B77" s="1099"/>
      <c r="C77" s="1104" t="s">
        <v>1808</v>
      </c>
      <c r="D77" s="1104"/>
      <c r="E77" s="1079"/>
    </row>
    <row r="78" spans="1:6">
      <c r="A78" s="899"/>
      <c r="B78" s="1099"/>
      <c r="C78" s="1104"/>
      <c r="D78" s="1104"/>
      <c r="E78" s="1105"/>
    </row>
    <row r="79" spans="1:6" ht="16.5" customHeight="1">
      <c r="A79" s="899"/>
      <c r="B79" s="1099"/>
      <c r="C79" s="1090" t="s">
        <v>1809</v>
      </c>
      <c r="D79" s="1090"/>
      <c r="E79" s="1106" t="s">
        <v>2110</v>
      </c>
    </row>
    <row r="80" spans="1:6">
      <c r="A80" s="899"/>
      <c r="B80" s="1099"/>
      <c r="C80" s="1090"/>
      <c r="D80" s="1090"/>
      <c r="E80" s="1105"/>
    </row>
    <row r="81" spans="1:5">
      <c r="B81" s="129"/>
      <c r="C81" s="129" t="s">
        <v>1810</v>
      </c>
    </row>
    <row r="82" spans="1:5">
      <c r="B82" s="129"/>
      <c r="C82" s="129" t="s">
        <v>1811</v>
      </c>
    </row>
    <row r="83" spans="1:5">
      <c r="B83" s="129"/>
      <c r="C83" s="129" t="s">
        <v>1812</v>
      </c>
    </row>
    <row r="84" spans="1:5">
      <c r="B84" s="129"/>
    </row>
    <row r="85" spans="1:5">
      <c r="B85" s="1107">
        <v>4.7</v>
      </c>
      <c r="C85" s="914" t="s">
        <v>2111</v>
      </c>
      <c r="D85" s="914"/>
      <c r="E85" s="929"/>
    </row>
    <row r="86" spans="1:5">
      <c r="B86" s="129"/>
      <c r="C86" s="1108" t="s">
        <v>2112</v>
      </c>
      <c r="E86" s="1079">
        <v>35</v>
      </c>
    </row>
    <row r="87" spans="1:5">
      <c r="A87" s="899"/>
      <c r="B87" s="874"/>
      <c r="C87" s="916"/>
      <c r="D87" s="916"/>
      <c r="E87" s="1109"/>
    </row>
    <row r="88" spans="1:5">
      <c r="A88" s="899"/>
      <c r="B88" s="913" t="s">
        <v>2113</v>
      </c>
      <c r="C88" s="914" t="s">
        <v>2114</v>
      </c>
      <c r="D88" s="914"/>
      <c r="E88" s="1110"/>
    </row>
    <row r="89" spans="1:5">
      <c r="A89" s="899"/>
      <c r="B89" s="875" t="s">
        <v>1740</v>
      </c>
      <c r="C89" s="1111" t="s">
        <v>2115</v>
      </c>
      <c r="E89" s="1112" t="s">
        <v>1813</v>
      </c>
    </row>
    <row r="90" spans="1:5">
      <c r="A90" s="899"/>
      <c r="B90" s="1113"/>
      <c r="C90" s="1111" t="s">
        <v>2116</v>
      </c>
      <c r="E90" s="1114">
        <v>48359</v>
      </c>
    </row>
    <row r="91" spans="1:5" ht="10.95" customHeight="1">
      <c r="A91" s="899"/>
      <c r="B91" s="1113"/>
      <c r="C91" s="1115"/>
      <c r="D91" s="1116"/>
      <c r="E91" s="1105"/>
    </row>
    <row r="92" spans="1:5">
      <c r="A92" s="899"/>
      <c r="B92" s="875" t="s">
        <v>1742</v>
      </c>
      <c r="C92" s="1104" t="s">
        <v>2117</v>
      </c>
      <c r="D92" s="1090"/>
      <c r="E92" s="1079">
        <v>5.5</v>
      </c>
    </row>
    <row r="93" spans="1:5">
      <c r="A93" s="899"/>
      <c r="B93" s="875" t="s">
        <v>2118</v>
      </c>
      <c r="C93" s="1104" t="s">
        <v>2119</v>
      </c>
      <c r="D93" s="1090"/>
      <c r="E93" s="1079">
        <v>0</v>
      </c>
    </row>
    <row r="94" spans="1:5">
      <c r="A94" s="899"/>
      <c r="B94" s="1099"/>
      <c r="C94" s="1090"/>
      <c r="D94" s="1090"/>
      <c r="E94" s="1105"/>
    </row>
    <row r="95" spans="1:5">
      <c r="A95" s="899"/>
      <c r="B95" s="1117" t="s">
        <v>2120</v>
      </c>
      <c r="C95" s="1118" t="s">
        <v>2121</v>
      </c>
      <c r="D95" s="1118"/>
      <c r="E95" s="1079">
        <v>197</v>
      </c>
    </row>
    <row r="96" spans="1:5">
      <c r="A96" s="899"/>
      <c r="B96" s="1094"/>
      <c r="C96" s="1119"/>
      <c r="D96" s="1119"/>
    </row>
    <row r="97" spans="1:5" ht="15">
      <c r="A97" s="899"/>
      <c r="B97" s="1094"/>
      <c r="C97" s="934"/>
      <c r="D97" s="934"/>
      <c r="E97" s="1120"/>
    </row>
    <row r="98" spans="1:5">
      <c r="A98" s="899"/>
      <c r="B98" s="1117" t="s">
        <v>1758</v>
      </c>
      <c r="C98" s="938" t="s">
        <v>2122</v>
      </c>
      <c r="D98" s="929"/>
      <c r="E98" s="929"/>
    </row>
    <row r="99" spans="1:5">
      <c r="A99" s="899"/>
      <c r="B99" s="1121"/>
      <c r="C99" s="1122" t="s">
        <v>2123</v>
      </c>
    </row>
    <row r="100" spans="1:5">
      <c r="A100" s="899"/>
      <c r="B100" s="885"/>
      <c r="C100" s="1123" t="s">
        <v>2124</v>
      </c>
      <c r="D100" s="877"/>
    </row>
    <row r="101" spans="1:5">
      <c r="A101" s="899"/>
      <c r="B101" s="1094"/>
      <c r="C101" s="934" t="s">
        <v>2125</v>
      </c>
      <c r="E101" s="1079">
        <v>0</v>
      </c>
    </row>
    <row r="102" spans="1:5">
      <c r="A102" s="899"/>
      <c r="B102" s="1094"/>
      <c r="C102" s="934" t="s">
        <v>2126</v>
      </c>
      <c r="E102" s="1124">
        <v>150</v>
      </c>
    </row>
    <row r="103" spans="1:5">
      <c r="A103" s="899"/>
      <c r="B103" s="1094"/>
      <c r="C103" s="1123" t="s">
        <v>2127</v>
      </c>
      <c r="E103" s="1125"/>
    </row>
    <row r="104" spans="1:5">
      <c r="B104" s="1094"/>
      <c r="C104" s="934" t="s">
        <v>2125</v>
      </c>
      <c r="E104" s="1126">
        <v>0</v>
      </c>
    </row>
    <row r="105" spans="1:5">
      <c r="B105" s="1094"/>
      <c r="C105" s="934" t="s">
        <v>2126</v>
      </c>
      <c r="E105" s="1079">
        <v>150</v>
      </c>
    </row>
    <row r="106" spans="1:5">
      <c r="B106" s="1094"/>
      <c r="C106" s="1123" t="s">
        <v>2128</v>
      </c>
      <c r="E106" s="1125"/>
    </row>
    <row r="107" spans="1:5">
      <c r="B107" s="1094"/>
      <c r="C107" s="934" t="s">
        <v>2125</v>
      </c>
      <c r="E107" s="1126">
        <v>0</v>
      </c>
    </row>
    <row r="108" spans="1:5">
      <c r="B108" s="1094"/>
      <c r="C108" s="934" t="s">
        <v>2126</v>
      </c>
      <c r="E108" s="1079">
        <v>150</v>
      </c>
    </row>
    <row r="109" spans="1:5">
      <c r="B109" s="1094"/>
    </row>
    <row r="110" spans="1:5">
      <c r="B110" s="1094"/>
    </row>
    <row r="111" spans="1:5">
      <c r="B111" s="1094"/>
    </row>
    <row r="112" spans="1:5">
      <c r="B112" s="1094"/>
    </row>
    <row r="113" spans="2:2">
      <c r="B113" s="1094"/>
    </row>
    <row r="114" spans="2:2">
      <c r="B114" s="1094"/>
    </row>
    <row r="115" spans="2:2">
      <c r="B115" s="1094"/>
    </row>
    <row r="116" spans="2:2">
      <c r="B116" s="1094"/>
    </row>
    <row r="117" spans="2:2">
      <c r="B117" s="1094"/>
    </row>
    <row r="118" spans="2:2">
      <c r="B118" s="1094"/>
    </row>
    <row r="119" spans="2:2">
      <c r="B119" s="1127"/>
    </row>
    <row r="120" spans="2:2">
      <c r="B120" s="1127"/>
    </row>
    <row r="121" spans="2:2">
      <c r="B121" s="1127"/>
    </row>
    <row r="122" spans="2:2">
      <c r="B122" s="1127"/>
    </row>
    <row r="123" spans="2:2">
      <c r="B123" s="1127"/>
    </row>
    <row r="124" spans="2:2">
      <c r="B124" s="1127"/>
    </row>
    <row r="125" spans="2:2">
      <c r="B125" s="1127"/>
    </row>
    <row r="126" spans="2:2">
      <c r="B126" s="1127"/>
    </row>
    <row r="127" spans="2:2">
      <c r="B127" s="1127"/>
    </row>
    <row r="128" spans="2:2">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row r="1264" spans="2:2">
      <c r="B1264" s="1127"/>
    </row>
    <row r="1265" spans="2:2">
      <c r="B1265" s="1127"/>
    </row>
    <row r="1266" spans="2:2">
      <c r="B1266" s="1127"/>
    </row>
    <row r="1267" spans="2:2">
      <c r="B1267" s="1127"/>
    </row>
    <row r="1268" spans="2:2">
      <c r="B1268" s="1127"/>
    </row>
    <row r="1269" spans="2:2">
      <c r="B1269" s="1127"/>
    </row>
    <row r="1270" spans="2:2">
      <c r="B1270" s="1127"/>
    </row>
    <row r="1271" spans="2:2">
      <c r="B1271" s="1127"/>
    </row>
    <row r="1272" spans="2:2">
      <c r="B1272" s="1127"/>
    </row>
    <row r="1273" spans="2:2">
      <c r="B1273" s="1127"/>
    </row>
    <row r="1274" spans="2:2">
      <c r="B1274" s="1127"/>
    </row>
    <row r="1275" spans="2:2">
      <c r="B1275" s="1127"/>
    </row>
    <row r="1276" spans="2:2">
      <c r="B1276" s="1127"/>
    </row>
    <row r="1277" spans="2:2">
      <c r="B1277" s="1127"/>
    </row>
    <row r="1278" spans="2:2">
      <c r="B1278" s="1127"/>
    </row>
    <row r="1279" spans="2:2">
      <c r="B1279" s="1127"/>
    </row>
    <row r="1280" spans="2:2">
      <c r="B1280" s="1127"/>
    </row>
    <row r="1281" spans="2:2">
      <c r="B1281" s="1127"/>
    </row>
    <row r="1282" spans="2:2">
      <c r="B1282" s="1127"/>
    </row>
    <row r="1283" spans="2:2">
      <c r="B1283" s="1127"/>
    </row>
    <row r="1284" spans="2:2">
      <c r="B1284" s="1127"/>
    </row>
    <row r="1285" spans="2:2">
      <c r="B1285" s="1127"/>
    </row>
    <row r="1286" spans="2:2">
      <c r="B1286" s="1127"/>
    </row>
    <row r="1287" spans="2:2">
      <c r="B1287"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2" manualBreakCount="2">
    <brk id="71" min="1" max="4" man="1"/>
    <brk id="110"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79DB-DED6-4A39-96D7-37E1546B13D5}">
  <dimension ref="A1"/>
  <sheetViews>
    <sheetView workbookViewId="0"/>
  </sheetViews>
  <sheetFormatPr defaultRowHeight="14.4"/>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CEC15-6F11-4D74-80AE-698ECFE57F71}">
  <sheetPr>
    <pageSetUpPr fitToPage="1"/>
  </sheetPr>
  <dimension ref="A1:F1288"/>
  <sheetViews>
    <sheetView zoomScaleNormal="100" zoomScaleSheetLayoutView="100" workbookViewId="0">
      <selection activeCell="E97" sqref="E97"/>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8.5546875"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2135</v>
      </c>
    </row>
    <row r="7" spans="1:6" s="1067" customFormat="1" ht="15">
      <c r="A7" s="1063"/>
      <c r="B7" s="895"/>
      <c r="C7" s="877"/>
      <c r="D7" s="877"/>
      <c r="E7" s="877"/>
    </row>
    <row r="8" spans="1:6" s="1081" customFormat="1" ht="15">
      <c r="A8" s="129"/>
      <c r="B8" s="897"/>
      <c r="C8" s="1078" t="s">
        <v>2021</v>
      </c>
      <c r="D8" s="1078"/>
      <c r="E8" s="904">
        <v>181184</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1088" t="s">
        <v>1588</v>
      </c>
      <c r="C12" s="1089" t="s">
        <v>2131</v>
      </c>
      <c r="D12" s="1090"/>
      <c r="E12" s="1091">
        <v>2553</v>
      </c>
    </row>
    <row r="13" spans="1:6" s="1081" customFormat="1" ht="15">
      <c r="A13" s="1087"/>
      <c r="B13" s="1088" t="s">
        <v>1590</v>
      </c>
      <c r="C13" s="1089" t="s">
        <v>2132</v>
      </c>
      <c r="D13" s="1090"/>
      <c r="E13" s="1091">
        <v>8627</v>
      </c>
    </row>
    <row r="14" spans="1:6" s="1081" customFormat="1" ht="15">
      <c r="A14" s="1087"/>
      <c r="B14" s="1088" t="s">
        <v>1592</v>
      </c>
      <c r="C14" s="1089" t="s">
        <v>2028</v>
      </c>
      <c r="D14" s="1090"/>
      <c r="E14" s="1091">
        <v>4021</v>
      </c>
    </row>
    <row r="15" spans="1:6" s="1081" customFormat="1" ht="15">
      <c r="A15" s="1087"/>
      <c r="B15" s="1088" t="s">
        <v>1594</v>
      </c>
      <c r="C15" s="1089" t="s">
        <v>2029</v>
      </c>
      <c r="D15" s="1090"/>
      <c r="E15" s="1091">
        <v>6082</v>
      </c>
    </row>
    <row r="16" spans="1:6" s="1081" customFormat="1" ht="15">
      <c r="A16" s="1087"/>
      <c r="B16" s="1088" t="s">
        <v>1596</v>
      </c>
      <c r="C16" s="1089" t="s">
        <v>2030</v>
      </c>
      <c r="D16" s="1090"/>
      <c r="E16" s="1091">
        <v>1649</v>
      </c>
    </row>
    <row r="17" spans="1:6" s="1081" customFormat="1" ht="15">
      <c r="A17" s="1087"/>
      <c r="B17" s="1088" t="s">
        <v>1598</v>
      </c>
      <c r="C17" s="1089" t="s">
        <v>2031</v>
      </c>
      <c r="D17" s="1090"/>
      <c r="E17" s="1091">
        <v>2744</v>
      </c>
    </row>
    <row r="18" spans="1:6" s="1081" customFormat="1" ht="15">
      <c r="A18" s="1087"/>
      <c r="B18" s="874"/>
      <c r="C18" s="895"/>
      <c r="D18" s="895"/>
      <c r="E18" s="1092">
        <v>0</v>
      </c>
    </row>
    <row r="19" spans="1:6" s="1081" customFormat="1" ht="15">
      <c r="A19" s="888"/>
      <c r="B19" s="913" t="s">
        <v>2032</v>
      </c>
      <c r="C19" s="1093" t="s">
        <v>2033</v>
      </c>
      <c r="D19" s="1093"/>
      <c r="E19" s="1084">
        <v>0</v>
      </c>
    </row>
    <row r="20" spans="1:6" s="1096" customFormat="1" ht="39.6">
      <c r="A20" s="890"/>
      <c r="B20" s="1094"/>
      <c r="C20" s="916" t="s">
        <v>2034</v>
      </c>
      <c r="D20" s="916"/>
      <c r="E20" s="1095">
        <v>0</v>
      </c>
      <c r="F20" s="1081"/>
    </row>
    <row r="21" spans="1:6" s="1081" customFormat="1" ht="15">
      <c r="A21" s="1087"/>
      <c r="B21" s="1088" t="s">
        <v>1648</v>
      </c>
      <c r="C21" s="1089" t="s">
        <v>2035</v>
      </c>
      <c r="D21" s="1090"/>
      <c r="E21" s="1079">
        <v>4227</v>
      </c>
    </row>
    <row r="22" spans="1:6" s="1081" customFormat="1" ht="15">
      <c r="A22" s="1087"/>
      <c r="B22" s="1088" t="s">
        <v>1650</v>
      </c>
      <c r="C22" s="1097" t="s">
        <v>2036</v>
      </c>
      <c r="D22" s="1090"/>
      <c r="E22" s="1079">
        <v>1753</v>
      </c>
    </row>
    <row r="23" spans="1:6" s="1081" customFormat="1" ht="15">
      <c r="A23" s="874"/>
      <c r="B23" s="1088" t="s">
        <v>1652</v>
      </c>
      <c r="C23" s="1097" t="s">
        <v>2037</v>
      </c>
      <c r="D23" s="1090"/>
      <c r="E23" s="1079">
        <v>4385</v>
      </c>
    </row>
    <row r="24" spans="1:6" s="1081" customFormat="1" ht="15">
      <c r="A24" s="874"/>
      <c r="B24" s="1088" t="s">
        <v>1654</v>
      </c>
      <c r="C24" s="1097" t="s">
        <v>2038</v>
      </c>
      <c r="D24" s="1090"/>
      <c r="E24" s="1079">
        <v>1443</v>
      </c>
    </row>
    <row r="25" spans="1:6" s="1081" customFormat="1" ht="15">
      <c r="A25" s="874"/>
      <c r="B25" s="1088" t="s">
        <v>1656</v>
      </c>
      <c r="C25" s="1097" t="s">
        <v>2039</v>
      </c>
      <c r="D25" s="1090"/>
      <c r="E25" s="1079">
        <v>2165</v>
      </c>
    </row>
    <row r="26" spans="1:6" s="1081" customFormat="1" ht="15">
      <c r="A26" s="874"/>
      <c r="B26" s="1088" t="s">
        <v>1658</v>
      </c>
      <c r="C26" s="1097" t="s">
        <v>2040</v>
      </c>
      <c r="D26" s="1090"/>
      <c r="E26" s="1079">
        <v>4021</v>
      </c>
    </row>
    <row r="27" spans="1:6" s="1081" customFormat="1" ht="15">
      <c r="A27" s="874"/>
      <c r="B27" s="1088" t="s">
        <v>1660</v>
      </c>
      <c r="C27" s="1097" t="s">
        <v>2041</v>
      </c>
      <c r="D27" s="1090"/>
      <c r="E27" s="1079">
        <v>928</v>
      </c>
    </row>
    <row r="28" spans="1:6" s="1081" customFormat="1" ht="15">
      <c r="A28" s="874"/>
      <c r="B28" s="1088" t="s">
        <v>1662</v>
      </c>
      <c r="C28" s="1097" t="s">
        <v>2042</v>
      </c>
      <c r="D28" s="1090"/>
      <c r="E28" s="1079">
        <v>722</v>
      </c>
    </row>
    <row r="29" spans="1:6" s="1081" customFormat="1" ht="15">
      <c r="A29" s="874"/>
      <c r="B29" s="1088" t="s">
        <v>1664</v>
      </c>
      <c r="C29" s="1097" t="s">
        <v>2043</v>
      </c>
      <c r="D29" s="1090"/>
      <c r="E29" s="1079">
        <v>319</v>
      </c>
    </row>
    <row r="30" spans="1:6" s="1081" customFormat="1" ht="15">
      <c r="A30" s="874"/>
      <c r="B30" s="1088" t="s">
        <v>1666</v>
      </c>
      <c r="C30" s="1097" t="s">
        <v>2044</v>
      </c>
      <c r="D30" s="1090"/>
      <c r="E30" s="1079">
        <v>1031</v>
      </c>
    </row>
    <row r="31" spans="1:6" s="1081" customFormat="1" ht="15">
      <c r="A31" s="874"/>
      <c r="B31" s="1088" t="s">
        <v>1668</v>
      </c>
      <c r="C31" s="1097" t="s">
        <v>2133</v>
      </c>
      <c r="D31" s="1090"/>
      <c r="E31" s="1079">
        <v>1181</v>
      </c>
    </row>
    <row r="32" spans="1:6" s="1081" customFormat="1" ht="15">
      <c r="A32" s="874"/>
      <c r="B32" s="1088" t="s">
        <v>2046</v>
      </c>
      <c r="C32" s="1097" t="s">
        <v>2047</v>
      </c>
      <c r="D32" s="1090"/>
      <c r="E32" s="1079">
        <v>1443</v>
      </c>
    </row>
    <row r="33" spans="1:6" s="1081" customFormat="1" ht="15">
      <c r="A33" s="874"/>
      <c r="B33" s="1088" t="s">
        <v>2048</v>
      </c>
      <c r="C33" s="1097" t="s">
        <v>2049</v>
      </c>
      <c r="D33" s="1090"/>
      <c r="E33" s="1079">
        <v>722</v>
      </c>
    </row>
    <row r="34" spans="1:6" s="1081" customFormat="1" ht="15">
      <c r="A34" s="874"/>
      <c r="B34" s="1088" t="s">
        <v>2050</v>
      </c>
      <c r="C34" s="1097" t="s">
        <v>2051</v>
      </c>
      <c r="D34" s="1090"/>
      <c r="E34" s="1079">
        <v>5567</v>
      </c>
    </row>
    <row r="35" spans="1:6" s="1081" customFormat="1" ht="15">
      <c r="A35" s="874"/>
      <c r="B35" s="1088" t="s">
        <v>2052</v>
      </c>
      <c r="C35" s="1097" t="s">
        <v>2053</v>
      </c>
      <c r="D35" s="1090"/>
      <c r="E35" s="1079">
        <v>1649</v>
      </c>
    </row>
    <row r="36" spans="1:6" s="1081" customFormat="1" ht="15">
      <c r="A36" s="874"/>
      <c r="B36" s="1088" t="s">
        <v>2054</v>
      </c>
      <c r="C36" s="1097" t="s">
        <v>2055</v>
      </c>
      <c r="D36" s="1090"/>
      <c r="E36" s="1079">
        <v>928</v>
      </c>
    </row>
    <row r="37" spans="1:6" s="1081" customFormat="1" ht="15">
      <c r="A37" s="874"/>
      <c r="B37" s="1088" t="s">
        <v>2056</v>
      </c>
      <c r="C37" s="1097" t="s">
        <v>2057</v>
      </c>
      <c r="D37" s="1090"/>
      <c r="E37" s="1079">
        <v>722</v>
      </c>
    </row>
    <row r="38" spans="1:6" s="1081" customFormat="1" ht="15">
      <c r="A38" s="874"/>
      <c r="B38" s="1088" t="s">
        <v>2058</v>
      </c>
      <c r="C38" s="1097" t="s">
        <v>2059</v>
      </c>
      <c r="D38" s="1090"/>
      <c r="E38" s="1079">
        <v>5634</v>
      </c>
    </row>
    <row r="39" spans="1:6" s="1081" customFormat="1" ht="15">
      <c r="A39" s="874"/>
      <c r="B39" s="1088" t="s">
        <v>2060</v>
      </c>
      <c r="C39" s="1097" t="s">
        <v>2061</v>
      </c>
      <c r="D39" s="1090"/>
      <c r="E39" s="1079">
        <v>5634</v>
      </c>
    </row>
    <row r="40" spans="1:6" s="1081" customFormat="1" ht="15">
      <c r="A40" s="874"/>
      <c r="B40" s="1088" t="s">
        <v>2062</v>
      </c>
      <c r="C40" s="1097" t="s">
        <v>2063</v>
      </c>
      <c r="D40" s="1090"/>
      <c r="E40" s="1079">
        <v>515</v>
      </c>
    </row>
    <row r="41" spans="1:6" ht="15">
      <c r="A41" s="899"/>
      <c r="B41" s="874"/>
      <c r="C41" s="916"/>
      <c r="D41" s="916"/>
      <c r="E41" s="1092">
        <v>0</v>
      </c>
      <c r="F41" s="1081"/>
    </row>
    <row r="42" spans="1:6" ht="15">
      <c r="A42" s="899"/>
      <c r="B42" s="913" t="s">
        <v>2064</v>
      </c>
      <c r="C42" s="914" t="s">
        <v>2065</v>
      </c>
      <c r="D42" s="914"/>
      <c r="E42" s="1084">
        <v>0</v>
      </c>
      <c r="F42" s="1081"/>
    </row>
    <row r="43" spans="1:6" ht="39.6">
      <c r="A43" s="899"/>
      <c r="B43" s="874"/>
      <c r="C43" s="1098" t="s">
        <v>2066</v>
      </c>
      <c r="D43" s="916"/>
      <c r="E43" s="1086">
        <v>0</v>
      </c>
      <c r="F43" s="1081"/>
    </row>
    <row r="44" spans="1:6" ht="15">
      <c r="A44" s="899"/>
      <c r="B44" s="1088" t="s">
        <v>1672</v>
      </c>
      <c r="C44" s="1089" t="s">
        <v>2067</v>
      </c>
      <c r="D44" s="1090"/>
      <c r="E44" s="1079">
        <v>624</v>
      </c>
      <c r="F44" s="1081"/>
    </row>
    <row r="45" spans="1:6" ht="15">
      <c r="A45" s="899"/>
      <c r="B45" s="1088" t="s">
        <v>1674</v>
      </c>
      <c r="C45" s="1089" t="s">
        <v>2068</v>
      </c>
      <c r="D45" s="1090"/>
      <c r="E45" s="1079">
        <v>412</v>
      </c>
      <c r="F45" s="1081"/>
    </row>
    <row r="46" spans="1:6" ht="15">
      <c r="A46" s="899"/>
      <c r="B46" s="1088" t="s">
        <v>1676</v>
      </c>
      <c r="C46" s="1089" t="s">
        <v>2069</v>
      </c>
      <c r="D46" s="1090"/>
      <c r="E46" s="1079">
        <v>515</v>
      </c>
      <c r="F46" s="1081"/>
    </row>
    <row r="47" spans="1:6" ht="15">
      <c r="A47" s="899"/>
      <c r="B47" s="875"/>
      <c r="C47" s="916"/>
      <c r="D47" s="916"/>
      <c r="E47" s="1092">
        <v>0</v>
      </c>
      <c r="F47" s="1081"/>
    </row>
    <row r="48" spans="1:6" ht="15">
      <c r="A48" s="899"/>
      <c r="B48" s="913" t="s">
        <v>2070</v>
      </c>
      <c r="C48" s="914" t="s">
        <v>2071</v>
      </c>
      <c r="D48" s="914"/>
      <c r="E48" s="1084">
        <v>0</v>
      </c>
      <c r="F48" s="1081"/>
    </row>
    <row r="49" spans="1:6" ht="39.6">
      <c r="A49" s="899"/>
      <c r="B49" s="874"/>
      <c r="C49" s="916" t="s">
        <v>2072</v>
      </c>
      <c r="D49" s="916"/>
      <c r="E49" s="1086">
        <v>0</v>
      </c>
      <c r="F49" s="1081"/>
    </row>
    <row r="50" spans="1:6" ht="15">
      <c r="A50" s="899"/>
      <c r="B50" s="1088" t="s">
        <v>1706</v>
      </c>
      <c r="C50" s="1097" t="s">
        <v>2073</v>
      </c>
      <c r="D50" s="1090"/>
      <c r="E50" s="1079">
        <v>1148</v>
      </c>
      <c r="F50" s="1081"/>
    </row>
    <row r="51" spans="1:6" ht="15">
      <c r="A51" s="899"/>
      <c r="B51" s="1088" t="s">
        <v>1708</v>
      </c>
      <c r="C51" s="1097" t="s">
        <v>2074</v>
      </c>
      <c r="D51" s="1090"/>
      <c r="E51" s="1079">
        <v>2872</v>
      </c>
      <c r="F51" s="1081"/>
    </row>
    <row r="52" spans="1:6" ht="15">
      <c r="A52" s="899"/>
      <c r="B52" s="1088" t="s">
        <v>1710</v>
      </c>
      <c r="C52" s="1097" t="s">
        <v>2075</v>
      </c>
      <c r="D52" s="1090"/>
      <c r="E52" s="1079">
        <v>504</v>
      </c>
      <c r="F52" s="1081"/>
    </row>
    <row r="53" spans="1:6" ht="15">
      <c r="A53" s="899"/>
      <c r="B53" s="1088" t="s">
        <v>1712</v>
      </c>
      <c r="C53" s="1097" t="s">
        <v>2076</v>
      </c>
      <c r="D53" s="1090"/>
      <c r="E53" s="1079">
        <v>1443</v>
      </c>
      <c r="F53" s="1081"/>
    </row>
    <row r="54" spans="1:6" ht="15">
      <c r="A54" s="899"/>
      <c r="B54" s="1088" t="s">
        <v>2077</v>
      </c>
      <c r="C54" s="1097" t="s">
        <v>2078</v>
      </c>
      <c r="D54" s="1090"/>
      <c r="E54" s="1079">
        <v>1086</v>
      </c>
      <c r="F54" s="1081"/>
    </row>
    <row r="55" spans="1:6" ht="15">
      <c r="A55" s="899"/>
      <c r="B55" s="1088" t="s">
        <v>2079</v>
      </c>
      <c r="C55" s="1097" t="s">
        <v>2080</v>
      </c>
      <c r="D55" s="1090"/>
      <c r="E55" s="1079" t="s">
        <v>2664</v>
      </c>
      <c r="F55" s="1081"/>
    </row>
    <row r="56" spans="1:6" ht="15">
      <c r="A56" s="899"/>
      <c r="B56" s="1088" t="s">
        <v>2081</v>
      </c>
      <c r="C56" s="1097" t="s">
        <v>2082</v>
      </c>
      <c r="D56" s="1090"/>
      <c r="E56" s="1079">
        <v>288</v>
      </c>
      <c r="F56" s="1081"/>
    </row>
    <row r="57" spans="1:6" ht="15">
      <c r="A57" s="899"/>
      <c r="B57" s="1088" t="s">
        <v>2083</v>
      </c>
      <c r="C57" s="1097" t="s">
        <v>2136</v>
      </c>
      <c r="D57" s="1090"/>
      <c r="E57" s="1079">
        <v>9799</v>
      </c>
      <c r="F57" s="1081"/>
    </row>
    <row r="58" spans="1:6" ht="15">
      <c r="A58" s="899"/>
      <c r="B58" s="1088" t="s">
        <v>2085</v>
      </c>
      <c r="C58" s="1097" t="s">
        <v>2084</v>
      </c>
      <c r="D58" s="1090"/>
      <c r="E58" s="1079">
        <v>515</v>
      </c>
      <c r="F58" s="1081"/>
    </row>
    <row r="59" spans="1:6" ht="15">
      <c r="A59" s="899"/>
      <c r="B59" s="1088" t="s">
        <v>2087</v>
      </c>
      <c r="C59" s="1097" t="s">
        <v>2086</v>
      </c>
      <c r="D59" s="1090"/>
      <c r="E59" s="1079">
        <v>1692</v>
      </c>
      <c r="F59" s="1081"/>
    </row>
    <row r="60" spans="1:6" ht="15">
      <c r="A60" s="899"/>
      <c r="B60" s="1088" t="s">
        <v>2089</v>
      </c>
      <c r="C60" s="1097" t="s">
        <v>2088</v>
      </c>
      <c r="D60" s="1090"/>
      <c r="E60" s="1079">
        <v>1134</v>
      </c>
      <c r="F60" s="1081"/>
    </row>
    <row r="61" spans="1:6" ht="15">
      <c r="A61" s="899"/>
      <c r="B61" s="1088" t="s">
        <v>2091</v>
      </c>
      <c r="C61" s="1097" t="s">
        <v>2090</v>
      </c>
      <c r="D61" s="1090"/>
      <c r="E61" s="1079">
        <v>515</v>
      </c>
      <c r="F61" s="1081"/>
    </row>
    <row r="62" spans="1:6" ht="15">
      <c r="A62" s="899"/>
      <c r="B62" s="1088" t="s">
        <v>2093</v>
      </c>
      <c r="C62" s="1097" t="s">
        <v>2092</v>
      </c>
      <c r="D62" s="1090"/>
      <c r="E62" s="1079">
        <v>619</v>
      </c>
      <c r="F62" s="1081"/>
    </row>
    <row r="63" spans="1:6" ht="15">
      <c r="A63" s="899"/>
      <c r="B63" s="1088" t="s">
        <v>2095</v>
      </c>
      <c r="C63" s="1097" t="s">
        <v>2094</v>
      </c>
      <c r="D63" s="1090"/>
      <c r="E63" s="1079">
        <v>7835</v>
      </c>
      <c r="F63" s="1081"/>
    </row>
    <row r="64" spans="1:6" ht="15">
      <c r="A64" s="899"/>
      <c r="B64" s="1088" t="s">
        <v>2097</v>
      </c>
      <c r="C64" s="1097" t="s">
        <v>2096</v>
      </c>
      <c r="D64" s="1090"/>
      <c r="E64" s="1079">
        <v>384</v>
      </c>
      <c r="F64" s="1081"/>
    </row>
    <row r="65" spans="1:6" ht="15">
      <c r="A65" s="899"/>
      <c r="B65" s="1088" t="s">
        <v>2099</v>
      </c>
      <c r="C65" s="1097" t="s">
        <v>2098</v>
      </c>
      <c r="D65" s="1090"/>
      <c r="E65" s="1079">
        <v>1856</v>
      </c>
      <c r="F65" s="1081"/>
    </row>
    <row r="66" spans="1:6" ht="15">
      <c r="A66" s="899"/>
      <c r="B66" s="1088" t="s">
        <v>2137</v>
      </c>
      <c r="C66" s="1097" t="s">
        <v>2100</v>
      </c>
      <c r="D66" s="1090"/>
      <c r="E66" s="1079">
        <v>309</v>
      </c>
      <c r="F66" s="1081"/>
    </row>
    <row r="67" spans="1:6" ht="15">
      <c r="A67" s="899"/>
      <c r="B67" s="874"/>
      <c r="C67" s="916"/>
      <c r="D67" s="916"/>
      <c r="E67" s="1092">
        <v>0</v>
      </c>
      <c r="F67" s="1081"/>
    </row>
    <row r="68" spans="1:6" ht="15">
      <c r="A68" s="899"/>
      <c r="B68" s="913" t="s">
        <v>2101</v>
      </c>
      <c r="C68" s="914" t="s">
        <v>2102</v>
      </c>
      <c r="D68" s="914"/>
      <c r="E68" s="1084">
        <v>0</v>
      </c>
      <c r="F68" s="1081"/>
    </row>
    <row r="69" spans="1:6" ht="39.6">
      <c r="A69" s="899"/>
      <c r="B69" s="874"/>
      <c r="C69" s="916" t="s">
        <v>2103</v>
      </c>
      <c r="D69" s="916"/>
      <c r="E69" s="1086">
        <v>0</v>
      </c>
      <c r="F69" s="1081"/>
    </row>
    <row r="70" spans="1:6" ht="15">
      <c r="A70" s="899"/>
      <c r="B70" s="1088" t="s">
        <v>1716</v>
      </c>
      <c r="C70" s="1089" t="s">
        <v>2104</v>
      </c>
      <c r="D70" s="1090"/>
      <c r="E70" s="1079">
        <v>4468</v>
      </c>
      <c r="F70" s="1081"/>
    </row>
    <row r="71" spans="1:6" ht="15">
      <c r="A71" s="899"/>
      <c r="B71" s="1088" t="s">
        <v>1718</v>
      </c>
      <c r="C71" s="1097" t="s">
        <v>2105</v>
      </c>
      <c r="D71" s="1090"/>
      <c r="E71" s="1079">
        <v>515</v>
      </c>
      <c r="F71" s="1081"/>
    </row>
    <row r="72" spans="1:6" ht="15">
      <c r="A72" s="899"/>
      <c r="B72" s="1088" t="s">
        <v>1720</v>
      </c>
      <c r="C72" s="1097" t="s">
        <v>2106</v>
      </c>
      <c r="D72" s="1090"/>
      <c r="E72" s="1079">
        <v>1404</v>
      </c>
      <c r="F72" s="1081"/>
    </row>
    <row r="73" spans="1:6">
      <c r="A73" s="899"/>
      <c r="B73" s="1099"/>
      <c r="C73" s="1090"/>
      <c r="D73" s="1090"/>
      <c r="E73" s="1100"/>
    </row>
    <row r="74" spans="1:6">
      <c r="A74" s="899"/>
      <c r="B74" s="1101" t="s">
        <v>2107</v>
      </c>
      <c r="C74" s="1102" t="s">
        <v>2108</v>
      </c>
      <c r="D74" s="1102"/>
      <c r="E74" s="1103"/>
    </row>
    <row r="75" spans="1:6" ht="66">
      <c r="A75" s="899"/>
      <c r="B75" s="1099"/>
      <c r="C75" s="1090" t="s">
        <v>2109</v>
      </c>
      <c r="D75" s="1090"/>
      <c r="E75" s="1100"/>
    </row>
    <row r="76" spans="1:6">
      <c r="A76" s="899"/>
      <c r="B76" s="1099"/>
      <c r="C76" s="1104" t="s">
        <v>1806</v>
      </c>
      <c r="D76" s="1104"/>
      <c r="E76" s="1079">
        <v>0</v>
      </c>
    </row>
    <row r="77" spans="1:6">
      <c r="A77" s="899"/>
      <c r="B77" s="1099"/>
      <c r="C77" s="1104" t="s">
        <v>1807</v>
      </c>
      <c r="D77" s="1104"/>
      <c r="E77" s="1079">
        <v>0</v>
      </c>
    </row>
    <row r="78" spans="1:6">
      <c r="A78" s="899"/>
      <c r="B78" s="1099"/>
      <c r="C78" s="1104" t="s">
        <v>1808</v>
      </c>
      <c r="D78" s="1104"/>
      <c r="E78" s="1079"/>
    </row>
    <row r="79" spans="1:6">
      <c r="A79" s="899"/>
      <c r="B79" s="1099"/>
      <c r="C79" s="1104"/>
      <c r="D79" s="1104"/>
      <c r="E79" s="1105"/>
    </row>
    <row r="80" spans="1:6" ht="16.5" customHeight="1">
      <c r="A80" s="899"/>
      <c r="B80" s="1099"/>
      <c r="C80" s="1090" t="s">
        <v>1809</v>
      </c>
      <c r="D80" s="1090"/>
      <c r="E80" s="1106" t="s">
        <v>2110</v>
      </c>
    </row>
    <row r="81" spans="1:5">
      <c r="A81" s="899"/>
      <c r="B81" s="1099"/>
      <c r="C81" s="1090"/>
      <c r="D81" s="1090"/>
      <c r="E81" s="1105"/>
    </row>
    <row r="82" spans="1:5">
      <c r="B82" s="129"/>
      <c r="C82" s="129" t="s">
        <v>1810</v>
      </c>
    </row>
    <row r="83" spans="1:5">
      <c r="B83" s="129"/>
      <c r="C83" s="129" t="s">
        <v>1811</v>
      </c>
    </row>
    <row r="84" spans="1:5">
      <c r="B84" s="129"/>
      <c r="C84" s="129" t="s">
        <v>1812</v>
      </c>
    </row>
    <row r="85" spans="1:5">
      <c r="B85" s="129"/>
    </row>
    <row r="86" spans="1:5">
      <c r="B86" s="1107">
        <v>4.7</v>
      </c>
      <c r="C86" s="914" t="s">
        <v>2111</v>
      </c>
      <c r="D86" s="914"/>
      <c r="E86" s="929"/>
    </row>
    <row r="87" spans="1:5">
      <c r="B87" s="129"/>
      <c r="C87" s="1108" t="s">
        <v>2112</v>
      </c>
      <c r="E87" s="1079">
        <v>35</v>
      </c>
    </row>
    <row r="88" spans="1:5">
      <c r="A88" s="899"/>
      <c r="B88" s="874"/>
      <c r="C88" s="916"/>
      <c r="D88" s="916"/>
      <c r="E88" s="1109"/>
    </row>
    <row r="89" spans="1:5">
      <c r="A89" s="899"/>
      <c r="B89" s="913" t="s">
        <v>2113</v>
      </c>
      <c r="C89" s="914" t="s">
        <v>2114</v>
      </c>
      <c r="D89" s="914"/>
      <c r="E89" s="1110"/>
    </row>
    <row r="90" spans="1:5">
      <c r="A90" s="899"/>
      <c r="B90" s="875" t="s">
        <v>1740</v>
      </c>
      <c r="C90" s="1111" t="s">
        <v>2115</v>
      </c>
      <c r="E90" s="1112" t="s">
        <v>1813</v>
      </c>
    </row>
    <row r="91" spans="1:5">
      <c r="A91" s="899"/>
      <c r="B91" s="1113"/>
      <c r="C91" s="1111" t="s">
        <v>2116</v>
      </c>
      <c r="E91" s="1114">
        <v>48359</v>
      </c>
    </row>
    <row r="92" spans="1:5" ht="10.95" customHeight="1">
      <c r="A92" s="899"/>
      <c r="B92" s="1113"/>
      <c r="C92" s="1115"/>
      <c r="D92" s="1116"/>
      <c r="E92" s="1105"/>
    </row>
    <row r="93" spans="1:5">
      <c r="A93" s="899"/>
      <c r="B93" s="875" t="s">
        <v>1742</v>
      </c>
      <c r="C93" s="1104" t="s">
        <v>2117</v>
      </c>
      <c r="D93" s="1090"/>
      <c r="E93" s="1079">
        <v>5.5</v>
      </c>
    </row>
    <row r="94" spans="1:5">
      <c r="A94" s="899"/>
      <c r="B94" s="875" t="s">
        <v>2118</v>
      </c>
      <c r="C94" s="1104" t="s">
        <v>2119</v>
      </c>
      <c r="D94" s="1090"/>
      <c r="E94" s="1079">
        <v>0</v>
      </c>
    </row>
    <row r="95" spans="1:5">
      <c r="A95" s="899"/>
      <c r="B95" s="1099"/>
      <c r="C95" s="1090"/>
      <c r="D95" s="1090"/>
      <c r="E95" s="1105"/>
    </row>
    <row r="96" spans="1:5">
      <c r="A96" s="899"/>
      <c r="B96" s="1117" t="s">
        <v>2120</v>
      </c>
      <c r="C96" s="1118" t="s">
        <v>2121</v>
      </c>
      <c r="D96" s="1118"/>
      <c r="E96" s="1079">
        <v>197</v>
      </c>
    </row>
    <row r="97" spans="1:5">
      <c r="A97" s="899"/>
      <c r="B97" s="1094"/>
      <c r="C97" s="1119"/>
      <c r="D97" s="1119"/>
    </row>
    <row r="98" spans="1:5" ht="15">
      <c r="A98" s="899"/>
      <c r="B98" s="1094"/>
      <c r="C98" s="934"/>
      <c r="D98" s="934"/>
      <c r="E98" s="1120"/>
    </row>
    <row r="99" spans="1:5">
      <c r="A99" s="899"/>
      <c r="B99" s="1117" t="s">
        <v>1758</v>
      </c>
      <c r="C99" s="938" t="s">
        <v>2122</v>
      </c>
      <c r="D99" s="929"/>
      <c r="E99" s="929"/>
    </row>
    <row r="100" spans="1:5">
      <c r="A100" s="899"/>
      <c r="B100" s="1121"/>
      <c r="C100" s="1122" t="s">
        <v>2123</v>
      </c>
    </row>
    <row r="101" spans="1:5">
      <c r="A101" s="899"/>
      <c r="B101" s="885"/>
      <c r="C101" s="1123" t="s">
        <v>2124</v>
      </c>
      <c r="D101" s="877"/>
    </row>
    <row r="102" spans="1:5">
      <c r="A102" s="899"/>
      <c r="B102" s="1094"/>
      <c r="C102" s="934" t="s">
        <v>2125</v>
      </c>
      <c r="E102" s="1079">
        <v>0</v>
      </c>
    </row>
    <row r="103" spans="1:5">
      <c r="A103" s="899"/>
      <c r="B103" s="1094"/>
      <c r="C103" s="934" t="s">
        <v>2126</v>
      </c>
      <c r="E103" s="1124">
        <v>175</v>
      </c>
    </row>
    <row r="104" spans="1:5">
      <c r="A104" s="899"/>
      <c r="B104" s="1094"/>
      <c r="C104" s="1123" t="s">
        <v>2127</v>
      </c>
      <c r="E104" s="1125"/>
    </row>
    <row r="105" spans="1:5">
      <c r="B105" s="1094"/>
      <c r="C105" s="934" t="s">
        <v>2125</v>
      </c>
      <c r="E105" s="1126">
        <v>0</v>
      </c>
    </row>
    <row r="106" spans="1:5">
      <c r="B106" s="1094"/>
      <c r="C106" s="934" t="s">
        <v>2126</v>
      </c>
      <c r="E106" s="1079">
        <v>175</v>
      </c>
    </row>
    <row r="107" spans="1:5">
      <c r="B107" s="1094"/>
      <c r="C107" s="1123" t="s">
        <v>2128</v>
      </c>
      <c r="E107" s="1125"/>
    </row>
    <row r="108" spans="1:5">
      <c r="B108" s="1094"/>
      <c r="C108" s="934" t="s">
        <v>2125</v>
      </c>
      <c r="E108" s="1126">
        <v>0</v>
      </c>
    </row>
    <row r="109" spans="1:5">
      <c r="B109" s="1094"/>
      <c r="C109" s="934" t="s">
        <v>2126</v>
      </c>
      <c r="E109" s="1079">
        <v>175</v>
      </c>
    </row>
    <row r="110" spans="1:5">
      <c r="B110" s="1094"/>
    </row>
    <row r="111" spans="1:5">
      <c r="B111" s="1094"/>
    </row>
    <row r="112" spans="1:5">
      <c r="B112" s="1094"/>
    </row>
    <row r="113" spans="2:2">
      <c r="B113" s="1094"/>
    </row>
    <row r="114" spans="2:2">
      <c r="B114" s="1094"/>
    </row>
    <row r="115" spans="2:2">
      <c r="B115" s="1094"/>
    </row>
    <row r="116" spans="2:2">
      <c r="B116" s="1094"/>
    </row>
    <row r="117" spans="2:2">
      <c r="B117" s="1094"/>
    </row>
    <row r="118" spans="2:2">
      <c r="B118" s="1094"/>
    </row>
    <row r="119" spans="2:2">
      <c r="B119" s="1094"/>
    </row>
    <row r="120" spans="2:2">
      <c r="B120" s="1127"/>
    </row>
    <row r="121" spans="2:2">
      <c r="B121" s="1127"/>
    </row>
    <row r="122" spans="2:2">
      <c r="B122" s="1127"/>
    </row>
    <row r="123" spans="2:2">
      <c r="B123" s="1127"/>
    </row>
    <row r="124" spans="2:2">
      <c r="B124" s="1127"/>
    </row>
    <row r="125" spans="2:2">
      <c r="B125" s="1127"/>
    </row>
    <row r="126" spans="2:2">
      <c r="B126" s="1127"/>
    </row>
    <row r="127" spans="2:2">
      <c r="B127" s="1127"/>
    </row>
    <row r="128" spans="2:2">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row r="1264" spans="2:2">
      <c r="B1264" s="1127"/>
    </row>
    <row r="1265" spans="2:2">
      <c r="B1265" s="1127"/>
    </row>
    <row r="1266" spans="2:2">
      <c r="B1266" s="1127"/>
    </row>
    <row r="1267" spans="2:2">
      <c r="B1267" s="1127"/>
    </row>
    <row r="1268" spans="2:2">
      <c r="B1268" s="1127"/>
    </row>
    <row r="1269" spans="2:2">
      <c r="B1269" s="1127"/>
    </row>
    <row r="1270" spans="2:2">
      <c r="B1270" s="1127"/>
    </row>
    <row r="1271" spans="2:2">
      <c r="B1271" s="1127"/>
    </row>
    <row r="1272" spans="2:2">
      <c r="B1272" s="1127"/>
    </row>
    <row r="1273" spans="2:2">
      <c r="B1273" s="1127"/>
    </row>
    <row r="1274" spans="2:2">
      <c r="B1274" s="1127"/>
    </row>
    <row r="1275" spans="2:2">
      <c r="B1275" s="1127"/>
    </row>
    <row r="1276" spans="2:2">
      <c r="B1276" s="1127"/>
    </row>
    <row r="1277" spans="2:2">
      <c r="B1277" s="1127"/>
    </row>
    <row r="1278" spans="2:2">
      <c r="B1278" s="1127"/>
    </row>
    <row r="1279" spans="2:2">
      <c r="B1279" s="1127"/>
    </row>
    <row r="1280" spans="2:2">
      <c r="B1280" s="1127"/>
    </row>
    <row r="1281" spans="2:2">
      <c r="B1281" s="1127"/>
    </row>
    <row r="1282" spans="2:2">
      <c r="B1282" s="1127"/>
    </row>
    <row r="1283" spans="2:2">
      <c r="B1283" s="1127"/>
    </row>
    <row r="1284" spans="2:2">
      <c r="B1284" s="1127"/>
    </row>
    <row r="1285" spans="2:2">
      <c r="B1285" s="1127"/>
    </row>
    <row r="1286" spans="2:2">
      <c r="B1286" s="1127"/>
    </row>
    <row r="1287" spans="2:2">
      <c r="B1287" s="1127"/>
    </row>
    <row r="1288" spans="2:2">
      <c r="B1288"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2" manualBreakCount="2">
    <brk id="72" min="1" max="4" man="1"/>
    <brk id="111"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97609-DFCA-405F-8020-188F2CBB4758}">
  <sheetPr>
    <pageSetUpPr fitToPage="1"/>
  </sheetPr>
  <dimension ref="A1:F1288"/>
  <sheetViews>
    <sheetView topLeftCell="A70" zoomScaleNormal="100" zoomScaleSheetLayoutView="100" workbookViewId="0">
      <selection activeCell="H92" sqref="H92"/>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7.5546875"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2138</v>
      </c>
    </row>
    <row r="7" spans="1:6" s="1067" customFormat="1" ht="15">
      <c r="A7" s="1063"/>
      <c r="B7" s="895"/>
      <c r="C7" s="877"/>
      <c r="D7" s="877"/>
      <c r="E7" s="877"/>
    </row>
    <row r="8" spans="1:6" s="1081" customFormat="1" ht="15">
      <c r="A8" s="129"/>
      <c r="B8" s="897"/>
      <c r="C8" s="1078" t="s">
        <v>2021</v>
      </c>
      <c r="D8" s="1078"/>
      <c r="E8" s="904">
        <v>181184</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1088" t="s">
        <v>1588</v>
      </c>
      <c r="C12" s="1089" t="s">
        <v>2131</v>
      </c>
      <c r="D12" s="1090"/>
      <c r="E12" s="1091">
        <v>2553</v>
      </c>
    </row>
    <row r="13" spans="1:6" s="1081" customFormat="1" ht="15">
      <c r="A13" s="1087"/>
      <c r="B13" s="1088" t="s">
        <v>1590</v>
      </c>
      <c r="C13" s="1089" t="s">
        <v>2132</v>
      </c>
      <c r="D13" s="1090"/>
      <c r="E13" s="1091">
        <v>8627</v>
      </c>
    </row>
    <row r="14" spans="1:6" s="1081" customFormat="1" ht="15">
      <c r="A14" s="1087"/>
      <c r="B14" s="1088" t="s">
        <v>1592</v>
      </c>
      <c r="C14" s="1089" t="s">
        <v>2028</v>
      </c>
      <c r="D14" s="1090"/>
      <c r="E14" s="1091">
        <v>4021</v>
      </c>
    </row>
    <row r="15" spans="1:6" s="1081" customFormat="1" ht="15">
      <c r="A15" s="1087"/>
      <c r="B15" s="1088" t="s">
        <v>1594</v>
      </c>
      <c r="C15" s="1089" t="s">
        <v>2029</v>
      </c>
      <c r="D15" s="1090"/>
      <c r="E15" s="1091">
        <v>6082</v>
      </c>
    </row>
    <row r="16" spans="1:6" s="1081" customFormat="1" ht="15">
      <c r="A16" s="1087"/>
      <c r="B16" s="1088" t="s">
        <v>1596</v>
      </c>
      <c r="C16" s="1089" t="s">
        <v>2030</v>
      </c>
      <c r="D16" s="1090"/>
      <c r="E16" s="1091">
        <v>1649</v>
      </c>
    </row>
    <row r="17" spans="1:6" s="1081" customFormat="1" ht="15">
      <c r="A17" s="1087"/>
      <c r="B17" s="1088" t="s">
        <v>1598</v>
      </c>
      <c r="C17" s="1089" t="s">
        <v>2031</v>
      </c>
      <c r="D17" s="1090"/>
      <c r="E17" s="1091">
        <v>2744</v>
      </c>
    </row>
    <row r="18" spans="1:6" s="1081" customFormat="1" ht="15">
      <c r="A18" s="1087"/>
      <c r="B18" s="874"/>
      <c r="C18" s="895"/>
      <c r="D18" s="895"/>
      <c r="E18" s="1092">
        <v>0</v>
      </c>
    </row>
    <row r="19" spans="1:6" s="1081" customFormat="1" ht="15">
      <c r="A19" s="888"/>
      <c r="B19" s="913" t="s">
        <v>2032</v>
      </c>
      <c r="C19" s="1093" t="s">
        <v>2033</v>
      </c>
      <c r="D19" s="1093"/>
      <c r="E19" s="1084">
        <v>0</v>
      </c>
    </row>
    <row r="20" spans="1:6" s="1096" customFormat="1" ht="39.6">
      <c r="A20" s="890"/>
      <c r="B20" s="1094"/>
      <c r="C20" s="916" t="s">
        <v>2034</v>
      </c>
      <c r="D20" s="916"/>
      <c r="E20" s="1095">
        <v>0</v>
      </c>
      <c r="F20" s="1081"/>
    </row>
    <row r="21" spans="1:6" s="1081" customFormat="1" ht="15">
      <c r="A21" s="1087"/>
      <c r="B21" s="1088" t="s">
        <v>1648</v>
      </c>
      <c r="C21" s="1089" t="s">
        <v>2035</v>
      </c>
      <c r="D21" s="1090"/>
      <c r="E21" s="1079">
        <v>4227</v>
      </c>
    </row>
    <row r="22" spans="1:6" s="1081" customFormat="1" ht="15">
      <c r="A22" s="1087"/>
      <c r="B22" s="1088" t="s">
        <v>1650</v>
      </c>
      <c r="C22" s="1097" t="s">
        <v>2036</v>
      </c>
      <c r="D22" s="1090"/>
      <c r="E22" s="1079">
        <v>1753</v>
      </c>
    </row>
    <row r="23" spans="1:6" s="1081" customFormat="1" ht="15">
      <c r="A23" s="874"/>
      <c r="B23" s="1088" t="s">
        <v>1652</v>
      </c>
      <c r="C23" s="1097" t="s">
        <v>2037</v>
      </c>
      <c r="D23" s="1090"/>
      <c r="E23" s="1079">
        <v>4385</v>
      </c>
    </row>
    <row r="24" spans="1:6" s="1081" customFormat="1" ht="15">
      <c r="A24" s="874"/>
      <c r="B24" s="1088" t="s">
        <v>1654</v>
      </c>
      <c r="C24" s="1097" t="s">
        <v>2038</v>
      </c>
      <c r="D24" s="1090"/>
      <c r="E24" s="1079">
        <v>1443</v>
      </c>
    </row>
    <row r="25" spans="1:6" s="1081" customFormat="1" ht="15">
      <c r="A25" s="874"/>
      <c r="B25" s="1088" t="s">
        <v>1656</v>
      </c>
      <c r="C25" s="1097" t="s">
        <v>2039</v>
      </c>
      <c r="D25" s="1090"/>
      <c r="E25" s="1079">
        <v>2165</v>
      </c>
    </row>
    <row r="26" spans="1:6" s="1081" customFormat="1" ht="15">
      <c r="A26" s="874"/>
      <c r="B26" s="1088" t="s">
        <v>1658</v>
      </c>
      <c r="C26" s="1097" t="s">
        <v>2040</v>
      </c>
      <c r="D26" s="1090"/>
      <c r="E26" s="1079">
        <v>4021</v>
      </c>
    </row>
    <row r="27" spans="1:6" s="1081" customFormat="1" ht="15">
      <c r="A27" s="874"/>
      <c r="B27" s="1088" t="s">
        <v>1660</v>
      </c>
      <c r="C27" s="1097" t="s">
        <v>2041</v>
      </c>
      <c r="D27" s="1090"/>
      <c r="E27" s="1079">
        <v>928</v>
      </c>
    </row>
    <row r="28" spans="1:6" s="1081" customFormat="1" ht="15">
      <c r="A28" s="874"/>
      <c r="B28" s="1088" t="s">
        <v>1662</v>
      </c>
      <c r="C28" s="1097" t="s">
        <v>2042</v>
      </c>
      <c r="D28" s="1090"/>
      <c r="E28" s="1079">
        <v>722</v>
      </c>
    </row>
    <row r="29" spans="1:6" s="1081" customFormat="1" ht="15">
      <c r="A29" s="874"/>
      <c r="B29" s="1088" t="s">
        <v>1664</v>
      </c>
      <c r="C29" s="1097" t="s">
        <v>2043</v>
      </c>
      <c r="D29" s="1090"/>
      <c r="E29" s="1079">
        <v>319</v>
      </c>
    </row>
    <row r="30" spans="1:6" s="1081" customFormat="1" ht="15">
      <c r="A30" s="874"/>
      <c r="B30" s="1088" t="s">
        <v>1666</v>
      </c>
      <c r="C30" s="1097" t="s">
        <v>2044</v>
      </c>
      <c r="D30" s="1090"/>
      <c r="E30" s="1079">
        <v>1031</v>
      </c>
    </row>
    <row r="31" spans="1:6" s="1081" customFormat="1" ht="15">
      <c r="A31" s="874"/>
      <c r="B31" s="1088" t="s">
        <v>1668</v>
      </c>
      <c r="C31" s="1097" t="s">
        <v>2133</v>
      </c>
      <c r="D31" s="1090"/>
      <c r="E31" s="1079">
        <v>1181</v>
      </c>
    </row>
    <row r="32" spans="1:6" s="1081" customFormat="1" ht="15">
      <c r="A32" s="874"/>
      <c r="B32" s="1088" t="s">
        <v>2046</v>
      </c>
      <c r="C32" s="1097" t="s">
        <v>2047</v>
      </c>
      <c r="D32" s="1090"/>
      <c r="E32" s="1079">
        <v>1443</v>
      </c>
    </row>
    <row r="33" spans="1:6" s="1081" customFormat="1" ht="15">
      <c r="A33" s="874"/>
      <c r="B33" s="1088" t="s">
        <v>2048</v>
      </c>
      <c r="C33" s="1097" t="s">
        <v>2049</v>
      </c>
      <c r="D33" s="1090"/>
      <c r="E33" s="1079">
        <v>722</v>
      </c>
    </row>
    <row r="34" spans="1:6" s="1081" customFormat="1" ht="15">
      <c r="A34" s="874"/>
      <c r="B34" s="1088" t="s">
        <v>2050</v>
      </c>
      <c r="C34" s="1097" t="s">
        <v>2051</v>
      </c>
      <c r="D34" s="1090"/>
      <c r="E34" s="1079">
        <v>5567</v>
      </c>
    </row>
    <row r="35" spans="1:6" s="1081" customFormat="1" ht="15">
      <c r="A35" s="874"/>
      <c r="B35" s="1088" t="s">
        <v>2052</v>
      </c>
      <c r="C35" s="1097" t="s">
        <v>2053</v>
      </c>
      <c r="D35" s="1090"/>
      <c r="E35" s="1079">
        <v>1649</v>
      </c>
    </row>
    <row r="36" spans="1:6" s="1081" customFormat="1" ht="15">
      <c r="A36" s="874"/>
      <c r="B36" s="1088" t="s">
        <v>2054</v>
      </c>
      <c r="C36" s="1097" t="s">
        <v>2055</v>
      </c>
      <c r="D36" s="1090"/>
      <c r="E36" s="1079">
        <v>928</v>
      </c>
    </row>
    <row r="37" spans="1:6" s="1081" customFormat="1" ht="15">
      <c r="A37" s="874"/>
      <c r="B37" s="1088" t="s">
        <v>2056</v>
      </c>
      <c r="C37" s="1097" t="s">
        <v>2057</v>
      </c>
      <c r="D37" s="1090"/>
      <c r="E37" s="1079">
        <v>722</v>
      </c>
    </row>
    <row r="38" spans="1:6" s="1081" customFormat="1" ht="15">
      <c r="A38" s="874"/>
      <c r="B38" s="1088" t="s">
        <v>2058</v>
      </c>
      <c r="C38" s="1097" t="s">
        <v>2059</v>
      </c>
      <c r="D38" s="1090"/>
      <c r="E38" s="1079">
        <v>5634</v>
      </c>
    </row>
    <row r="39" spans="1:6" s="1081" customFormat="1" ht="15">
      <c r="A39" s="874"/>
      <c r="B39" s="1088" t="s">
        <v>2060</v>
      </c>
      <c r="C39" s="1097" t="s">
        <v>2061</v>
      </c>
      <c r="D39" s="1090"/>
      <c r="E39" s="1079">
        <v>5634</v>
      </c>
    </row>
    <row r="40" spans="1:6" s="1081" customFormat="1" ht="15">
      <c r="A40" s="874"/>
      <c r="B40" s="1088" t="s">
        <v>2062</v>
      </c>
      <c r="C40" s="1097" t="s">
        <v>2063</v>
      </c>
      <c r="D40" s="1090"/>
      <c r="E40" s="1079">
        <v>515</v>
      </c>
    </row>
    <row r="41" spans="1:6" ht="15">
      <c r="A41" s="899"/>
      <c r="B41" s="874"/>
      <c r="C41" s="916"/>
      <c r="D41" s="916"/>
      <c r="E41" s="1092">
        <v>0</v>
      </c>
      <c r="F41" s="1081"/>
    </row>
    <row r="42" spans="1:6" ht="15">
      <c r="A42" s="899"/>
      <c r="B42" s="913" t="s">
        <v>2064</v>
      </c>
      <c r="C42" s="914" t="s">
        <v>2065</v>
      </c>
      <c r="D42" s="914"/>
      <c r="E42" s="1084">
        <v>0</v>
      </c>
      <c r="F42" s="1081"/>
    </row>
    <row r="43" spans="1:6" ht="39.6">
      <c r="A43" s="899"/>
      <c r="B43" s="874"/>
      <c r="C43" s="1098" t="s">
        <v>2066</v>
      </c>
      <c r="D43" s="916"/>
      <c r="E43" s="1086">
        <v>0</v>
      </c>
      <c r="F43" s="1081"/>
    </row>
    <row r="44" spans="1:6" ht="15">
      <c r="A44" s="899"/>
      <c r="B44" s="1088" t="s">
        <v>1672</v>
      </c>
      <c r="C44" s="1089" t="s">
        <v>2067</v>
      </c>
      <c r="D44" s="1090"/>
      <c r="E44" s="1079">
        <v>624</v>
      </c>
      <c r="F44" s="1081"/>
    </row>
    <row r="45" spans="1:6" ht="15">
      <c r="A45" s="899"/>
      <c r="B45" s="1088" t="s">
        <v>1674</v>
      </c>
      <c r="C45" s="1089" t="s">
        <v>2068</v>
      </c>
      <c r="D45" s="1090"/>
      <c r="E45" s="1079">
        <v>412</v>
      </c>
      <c r="F45" s="1081"/>
    </row>
    <row r="46" spans="1:6" ht="15">
      <c r="A46" s="899"/>
      <c r="B46" s="1088" t="s">
        <v>1676</v>
      </c>
      <c r="C46" s="1089" t="s">
        <v>2069</v>
      </c>
      <c r="D46" s="1090"/>
      <c r="E46" s="1079">
        <v>515</v>
      </c>
      <c r="F46" s="1081"/>
    </row>
    <row r="47" spans="1:6" ht="15">
      <c r="A47" s="899"/>
      <c r="B47" s="875"/>
      <c r="C47" s="916"/>
      <c r="D47" s="916"/>
      <c r="E47" s="1092">
        <v>0</v>
      </c>
      <c r="F47" s="1081"/>
    </row>
    <row r="48" spans="1:6" ht="15">
      <c r="A48" s="899"/>
      <c r="B48" s="913" t="s">
        <v>2070</v>
      </c>
      <c r="C48" s="914" t="s">
        <v>2071</v>
      </c>
      <c r="D48" s="914"/>
      <c r="E48" s="1084">
        <v>0</v>
      </c>
      <c r="F48" s="1081"/>
    </row>
    <row r="49" spans="1:6" ht="39.6">
      <c r="A49" s="899"/>
      <c r="B49" s="874"/>
      <c r="C49" s="916" t="s">
        <v>2072</v>
      </c>
      <c r="D49" s="916"/>
      <c r="E49" s="1086">
        <v>0</v>
      </c>
      <c r="F49" s="1081"/>
    </row>
    <row r="50" spans="1:6" ht="15">
      <c r="A50" s="899"/>
      <c r="B50" s="1088" t="s">
        <v>1706</v>
      </c>
      <c r="C50" s="1097" t="s">
        <v>2073</v>
      </c>
      <c r="D50" s="1090"/>
      <c r="E50" s="1079">
        <v>1148</v>
      </c>
      <c r="F50" s="1081"/>
    </row>
    <row r="51" spans="1:6" ht="15">
      <c r="A51" s="899"/>
      <c r="B51" s="1088" t="s">
        <v>1708</v>
      </c>
      <c r="C51" s="1097" t="s">
        <v>2074</v>
      </c>
      <c r="D51" s="1090"/>
      <c r="E51" s="1079">
        <v>2872</v>
      </c>
      <c r="F51" s="1081"/>
    </row>
    <row r="52" spans="1:6" ht="15">
      <c r="A52" s="899"/>
      <c r="B52" s="1088" t="s">
        <v>1710</v>
      </c>
      <c r="C52" s="1097" t="s">
        <v>2075</v>
      </c>
      <c r="D52" s="1090"/>
      <c r="E52" s="1079">
        <v>504</v>
      </c>
      <c r="F52" s="1081"/>
    </row>
    <row r="53" spans="1:6" ht="15">
      <c r="A53" s="899"/>
      <c r="B53" s="1088" t="s">
        <v>1712</v>
      </c>
      <c r="C53" s="1097" t="s">
        <v>2076</v>
      </c>
      <c r="D53" s="1090"/>
      <c r="E53" s="1079">
        <v>1443</v>
      </c>
      <c r="F53" s="1081"/>
    </row>
    <row r="54" spans="1:6" ht="15">
      <c r="A54" s="899"/>
      <c r="B54" s="1088" t="s">
        <v>2077</v>
      </c>
      <c r="C54" s="1097" t="s">
        <v>2078</v>
      </c>
      <c r="D54" s="1090"/>
      <c r="E54" s="1079">
        <v>1086</v>
      </c>
      <c r="F54" s="1081"/>
    </row>
    <row r="55" spans="1:6" ht="15">
      <c r="A55" s="899"/>
      <c r="B55" s="1088" t="s">
        <v>2079</v>
      </c>
      <c r="C55" s="1097" t="s">
        <v>2080</v>
      </c>
      <c r="D55" s="1090"/>
      <c r="E55" s="1079" t="s">
        <v>2664</v>
      </c>
      <c r="F55" s="1081"/>
    </row>
    <row r="56" spans="1:6" ht="15">
      <c r="A56" s="899"/>
      <c r="B56" s="1088" t="s">
        <v>2081</v>
      </c>
      <c r="C56" s="1097" t="s">
        <v>2082</v>
      </c>
      <c r="D56" s="1090"/>
      <c r="E56" s="1079">
        <v>288</v>
      </c>
      <c r="F56" s="1081"/>
    </row>
    <row r="57" spans="1:6" ht="15">
      <c r="A57" s="899"/>
      <c r="B57" s="1088" t="s">
        <v>2083</v>
      </c>
      <c r="C57" s="1097" t="s">
        <v>2136</v>
      </c>
      <c r="D57" s="1090"/>
      <c r="E57" s="1079">
        <v>9799</v>
      </c>
      <c r="F57" s="1081"/>
    </row>
    <row r="58" spans="1:6" ht="15">
      <c r="A58" s="899"/>
      <c r="B58" s="1088" t="s">
        <v>2085</v>
      </c>
      <c r="C58" s="1097" t="s">
        <v>2084</v>
      </c>
      <c r="D58" s="1090"/>
      <c r="E58" s="1079">
        <v>515</v>
      </c>
      <c r="F58" s="1081"/>
    </row>
    <row r="59" spans="1:6" ht="15">
      <c r="A59" s="899"/>
      <c r="B59" s="1088" t="s">
        <v>2087</v>
      </c>
      <c r="C59" s="1097" t="s">
        <v>2086</v>
      </c>
      <c r="D59" s="1090"/>
      <c r="E59" s="1079">
        <v>1692</v>
      </c>
      <c r="F59" s="1081"/>
    </row>
    <row r="60" spans="1:6" ht="15">
      <c r="A60" s="899"/>
      <c r="B60" s="1088" t="s">
        <v>2089</v>
      </c>
      <c r="C60" s="1097" t="s">
        <v>2088</v>
      </c>
      <c r="D60" s="1090"/>
      <c r="E60" s="1079">
        <v>1134</v>
      </c>
      <c r="F60" s="1081"/>
    </row>
    <row r="61" spans="1:6" ht="15">
      <c r="A61" s="899"/>
      <c r="B61" s="1088" t="s">
        <v>2091</v>
      </c>
      <c r="C61" s="1097" t="s">
        <v>2090</v>
      </c>
      <c r="D61" s="1090"/>
      <c r="E61" s="1079">
        <v>515</v>
      </c>
      <c r="F61" s="1081"/>
    </row>
    <row r="62" spans="1:6" ht="15">
      <c r="A62" s="899"/>
      <c r="B62" s="1088" t="s">
        <v>2093</v>
      </c>
      <c r="C62" s="1097" t="s">
        <v>2092</v>
      </c>
      <c r="D62" s="1090"/>
      <c r="E62" s="1079">
        <v>619</v>
      </c>
      <c r="F62" s="1081"/>
    </row>
    <row r="63" spans="1:6" ht="15">
      <c r="A63" s="899"/>
      <c r="B63" s="1088" t="s">
        <v>2095</v>
      </c>
      <c r="C63" s="1097" t="s">
        <v>2094</v>
      </c>
      <c r="D63" s="1090"/>
      <c r="E63" s="1079">
        <v>7835</v>
      </c>
      <c r="F63" s="1081"/>
    </row>
    <row r="64" spans="1:6" ht="15">
      <c r="A64" s="899"/>
      <c r="B64" s="1088" t="s">
        <v>2097</v>
      </c>
      <c r="C64" s="1097" t="s">
        <v>2096</v>
      </c>
      <c r="D64" s="1090"/>
      <c r="E64" s="1079">
        <v>384</v>
      </c>
      <c r="F64" s="1081"/>
    </row>
    <row r="65" spans="1:6" ht="15">
      <c r="A65" s="899"/>
      <c r="B65" s="1088" t="s">
        <v>2099</v>
      </c>
      <c r="C65" s="1097" t="s">
        <v>2098</v>
      </c>
      <c r="D65" s="1090"/>
      <c r="E65" s="1079">
        <v>1856</v>
      </c>
      <c r="F65" s="1081"/>
    </row>
    <row r="66" spans="1:6" ht="15">
      <c r="A66" s="899"/>
      <c r="B66" s="1088" t="s">
        <v>2137</v>
      </c>
      <c r="C66" s="1097" t="s">
        <v>2100</v>
      </c>
      <c r="D66" s="1090"/>
      <c r="E66" s="1079">
        <v>309</v>
      </c>
      <c r="F66" s="1081"/>
    </row>
    <row r="67" spans="1:6" ht="15">
      <c r="A67" s="899"/>
      <c r="B67" s="874"/>
      <c r="C67" s="916"/>
      <c r="D67" s="916"/>
      <c r="E67" s="1092">
        <v>0</v>
      </c>
      <c r="F67" s="1081"/>
    </row>
    <row r="68" spans="1:6" ht="15">
      <c r="A68" s="899"/>
      <c r="B68" s="913" t="s">
        <v>2101</v>
      </c>
      <c r="C68" s="914" t="s">
        <v>2102</v>
      </c>
      <c r="D68" s="914"/>
      <c r="E68" s="1084">
        <v>0</v>
      </c>
      <c r="F68" s="1081"/>
    </row>
    <row r="69" spans="1:6" ht="39.6">
      <c r="A69" s="899"/>
      <c r="B69" s="874"/>
      <c r="C69" s="916" t="s">
        <v>2103</v>
      </c>
      <c r="D69" s="916"/>
      <c r="E69" s="1086">
        <v>0</v>
      </c>
      <c r="F69" s="1081"/>
    </row>
    <row r="70" spans="1:6" ht="15">
      <c r="A70" s="899"/>
      <c r="B70" s="1088" t="s">
        <v>1716</v>
      </c>
      <c r="C70" s="1089" t="s">
        <v>2104</v>
      </c>
      <c r="D70" s="1090"/>
      <c r="E70" s="1079">
        <v>4468</v>
      </c>
      <c r="F70" s="1081"/>
    </row>
    <row r="71" spans="1:6" ht="15">
      <c r="A71" s="899"/>
      <c r="B71" s="1088" t="s">
        <v>1718</v>
      </c>
      <c r="C71" s="1097" t="s">
        <v>2105</v>
      </c>
      <c r="D71" s="1090"/>
      <c r="E71" s="1079">
        <v>515</v>
      </c>
      <c r="F71" s="1081"/>
    </row>
    <row r="72" spans="1:6" ht="15">
      <c r="A72" s="899"/>
      <c r="B72" s="1088" t="s">
        <v>1720</v>
      </c>
      <c r="C72" s="1097" t="s">
        <v>2106</v>
      </c>
      <c r="D72" s="1090"/>
      <c r="E72" s="1079">
        <v>1404</v>
      </c>
      <c r="F72" s="1081"/>
    </row>
    <row r="73" spans="1:6">
      <c r="A73" s="899"/>
      <c r="B73" s="1099"/>
      <c r="C73" s="1090"/>
      <c r="D73" s="1090"/>
      <c r="E73" s="1100"/>
    </row>
    <row r="74" spans="1:6">
      <c r="A74" s="899"/>
      <c r="B74" s="1101" t="s">
        <v>2107</v>
      </c>
      <c r="C74" s="1102" t="s">
        <v>2108</v>
      </c>
      <c r="D74" s="1102"/>
      <c r="E74" s="1103"/>
    </row>
    <row r="75" spans="1:6" ht="66">
      <c r="A75" s="899"/>
      <c r="B75" s="1099"/>
      <c r="C75" s="1090" t="s">
        <v>2109</v>
      </c>
      <c r="D75" s="1090"/>
      <c r="E75" s="1100"/>
    </row>
    <row r="76" spans="1:6">
      <c r="A76" s="899"/>
      <c r="B76" s="1099"/>
      <c r="C76" s="1104" t="s">
        <v>1806</v>
      </c>
      <c r="D76" s="1104"/>
      <c r="E76" s="1079">
        <v>0</v>
      </c>
    </row>
    <row r="77" spans="1:6">
      <c r="A77" s="899"/>
      <c r="B77" s="1099"/>
      <c r="C77" s="1104" t="s">
        <v>1807</v>
      </c>
      <c r="D77" s="1104"/>
      <c r="E77" s="1079">
        <v>0</v>
      </c>
    </row>
    <row r="78" spans="1:6">
      <c r="A78" s="899"/>
      <c r="B78" s="1099"/>
      <c r="C78" s="1104" t="s">
        <v>1808</v>
      </c>
      <c r="D78" s="1104"/>
      <c r="E78" s="1079"/>
    </row>
    <row r="79" spans="1:6">
      <c r="A79" s="899"/>
      <c r="B79" s="1099"/>
      <c r="C79" s="1104"/>
      <c r="D79" s="1104"/>
      <c r="E79" s="1105"/>
    </row>
    <row r="80" spans="1:6" ht="16.5" customHeight="1">
      <c r="A80" s="899"/>
      <c r="B80" s="1099"/>
      <c r="C80" s="1090" t="s">
        <v>1809</v>
      </c>
      <c r="D80" s="1090"/>
      <c r="E80" s="1106" t="s">
        <v>2110</v>
      </c>
    </row>
    <row r="81" spans="1:5">
      <c r="A81" s="899"/>
      <c r="B81" s="1099"/>
      <c r="C81" s="1090"/>
      <c r="D81" s="1090"/>
      <c r="E81" s="1105"/>
    </row>
    <row r="82" spans="1:5">
      <c r="B82" s="129"/>
      <c r="C82" s="129" t="s">
        <v>1810</v>
      </c>
    </row>
    <row r="83" spans="1:5">
      <c r="B83" s="129"/>
      <c r="C83" s="129" t="s">
        <v>1811</v>
      </c>
    </row>
    <row r="84" spans="1:5">
      <c r="B84" s="129"/>
      <c r="C84" s="129" t="s">
        <v>1812</v>
      </c>
    </row>
    <row r="85" spans="1:5">
      <c r="B85" s="129"/>
    </row>
    <row r="86" spans="1:5">
      <c r="B86" s="1107">
        <v>4.7</v>
      </c>
      <c r="C86" s="914" t="s">
        <v>2111</v>
      </c>
      <c r="D86" s="914"/>
      <c r="E86" s="929"/>
    </row>
    <row r="87" spans="1:5">
      <c r="B87" s="129"/>
      <c r="C87" s="1108" t="s">
        <v>2112</v>
      </c>
      <c r="E87" s="1079">
        <v>35</v>
      </c>
    </row>
    <row r="88" spans="1:5">
      <c r="A88" s="899"/>
      <c r="B88" s="874"/>
      <c r="C88" s="916"/>
      <c r="D88" s="916"/>
      <c r="E88" s="1109"/>
    </row>
    <row r="89" spans="1:5">
      <c r="A89" s="899"/>
      <c r="B89" s="913" t="s">
        <v>2113</v>
      </c>
      <c r="C89" s="914" t="s">
        <v>2114</v>
      </c>
      <c r="D89" s="914"/>
      <c r="E89" s="1110"/>
    </row>
    <row r="90" spans="1:5">
      <c r="A90" s="899"/>
      <c r="B90" s="875" t="s">
        <v>1740</v>
      </c>
      <c r="C90" s="1111" t="s">
        <v>2115</v>
      </c>
      <c r="E90" s="1112" t="s">
        <v>2129</v>
      </c>
    </row>
    <row r="91" spans="1:5">
      <c r="A91" s="899"/>
      <c r="B91" s="1113"/>
      <c r="C91" s="1111" t="s">
        <v>2116</v>
      </c>
      <c r="E91" s="1114">
        <v>48359</v>
      </c>
    </row>
    <row r="92" spans="1:5" ht="10.95" customHeight="1">
      <c r="A92" s="899"/>
      <c r="B92" s="1113"/>
      <c r="C92" s="1115"/>
      <c r="D92" s="1116"/>
      <c r="E92" s="1105"/>
    </row>
    <row r="93" spans="1:5">
      <c r="A93" s="899"/>
      <c r="B93" s="875" t="s">
        <v>1742</v>
      </c>
      <c r="C93" s="1104" t="s">
        <v>2117</v>
      </c>
      <c r="D93" s="1090"/>
      <c r="E93" s="1079">
        <v>5.5</v>
      </c>
    </row>
    <row r="94" spans="1:5">
      <c r="A94" s="899"/>
      <c r="B94" s="875" t="s">
        <v>2118</v>
      </c>
      <c r="C94" s="1104" t="s">
        <v>2119</v>
      </c>
      <c r="D94" s="1090"/>
      <c r="E94" s="1079">
        <v>0</v>
      </c>
    </row>
    <row r="95" spans="1:5">
      <c r="A95" s="899"/>
      <c r="B95" s="1099"/>
      <c r="C95" s="1090"/>
      <c r="D95" s="1090"/>
      <c r="E95" s="1105"/>
    </row>
    <row r="96" spans="1:5">
      <c r="A96" s="899"/>
      <c r="B96" s="1117" t="s">
        <v>2120</v>
      </c>
      <c r="C96" s="1118" t="s">
        <v>2121</v>
      </c>
      <c r="D96" s="1118"/>
      <c r="E96" s="1079">
        <v>197</v>
      </c>
    </row>
    <row r="97" spans="1:5">
      <c r="A97" s="899"/>
      <c r="B97" s="1094"/>
      <c r="C97" s="1119"/>
      <c r="D97" s="1119"/>
    </row>
    <row r="98" spans="1:5" ht="15">
      <c r="A98" s="899"/>
      <c r="B98" s="1094"/>
      <c r="C98" s="934"/>
      <c r="D98" s="934"/>
      <c r="E98" s="1120"/>
    </row>
    <row r="99" spans="1:5">
      <c r="A99" s="899"/>
      <c r="B99" s="1117" t="s">
        <v>1758</v>
      </c>
      <c r="C99" s="938" t="s">
        <v>2122</v>
      </c>
      <c r="D99" s="929"/>
      <c r="E99" s="929"/>
    </row>
    <row r="100" spans="1:5">
      <c r="A100" s="899"/>
      <c r="B100" s="1121"/>
      <c r="C100" s="1122" t="s">
        <v>2123</v>
      </c>
    </row>
    <row r="101" spans="1:5">
      <c r="A101" s="899"/>
      <c r="B101" s="885"/>
      <c r="C101" s="1123" t="s">
        <v>2124</v>
      </c>
      <c r="D101" s="877"/>
    </row>
    <row r="102" spans="1:5">
      <c r="A102" s="899"/>
      <c r="B102" s="1094"/>
      <c r="C102" s="934" t="s">
        <v>2125</v>
      </c>
      <c r="E102" s="1079">
        <v>0</v>
      </c>
    </row>
    <row r="103" spans="1:5">
      <c r="A103" s="899"/>
      <c r="B103" s="1094"/>
      <c r="C103" s="934" t="s">
        <v>2126</v>
      </c>
      <c r="E103" s="1124">
        <v>175</v>
      </c>
    </row>
    <row r="104" spans="1:5">
      <c r="A104" s="899"/>
      <c r="B104" s="1094"/>
      <c r="C104" s="1123" t="s">
        <v>2127</v>
      </c>
      <c r="E104" s="1125"/>
    </row>
    <row r="105" spans="1:5">
      <c r="B105" s="1094"/>
      <c r="C105" s="934" t="s">
        <v>2125</v>
      </c>
      <c r="E105" s="1126">
        <v>0</v>
      </c>
    </row>
    <row r="106" spans="1:5">
      <c r="B106" s="1094"/>
      <c r="C106" s="934" t="s">
        <v>2126</v>
      </c>
      <c r="E106" s="1079">
        <v>175</v>
      </c>
    </row>
    <row r="107" spans="1:5">
      <c r="B107" s="1094"/>
      <c r="C107" s="1123" t="s">
        <v>2128</v>
      </c>
      <c r="E107" s="1125"/>
    </row>
    <row r="108" spans="1:5">
      <c r="B108" s="1094"/>
      <c r="C108" s="934" t="s">
        <v>2125</v>
      </c>
      <c r="E108" s="1126">
        <v>0</v>
      </c>
    </row>
    <row r="109" spans="1:5">
      <c r="B109" s="1094"/>
      <c r="C109" s="934" t="s">
        <v>2126</v>
      </c>
      <c r="E109" s="1079">
        <v>175</v>
      </c>
    </row>
    <row r="110" spans="1:5">
      <c r="B110" s="1094"/>
    </row>
    <row r="111" spans="1:5">
      <c r="B111" s="1094"/>
    </row>
    <row r="112" spans="1:5">
      <c r="B112" s="1094"/>
    </row>
    <row r="113" spans="2:2">
      <c r="B113" s="1094"/>
    </row>
    <row r="114" spans="2:2">
      <c r="B114" s="1094"/>
    </row>
    <row r="115" spans="2:2">
      <c r="B115" s="1094"/>
    </row>
    <row r="116" spans="2:2">
      <c r="B116" s="1094"/>
    </row>
    <row r="117" spans="2:2">
      <c r="B117" s="1094"/>
    </row>
    <row r="118" spans="2:2">
      <c r="B118" s="1094"/>
    </row>
    <row r="119" spans="2:2">
      <c r="B119" s="1094"/>
    </row>
    <row r="120" spans="2:2">
      <c r="B120" s="1127"/>
    </row>
    <row r="121" spans="2:2">
      <c r="B121" s="1127"/>
    </row>
    <row r="122" spans="2:2">
      <c r="B122" s="1127"/>
    </row>
    <row r="123" spans="2:2">
      <c r="B123" s="1127"/>
    </row>
    <row r="124" spans="2:2">
      <c r="B124" s="1127"/>
    </row>
    <row r="125" spans="2:2">
      <c r="B125" s="1127"/>
    </row>
    <row r="126" spans="2:2">
      <c r="B126" s="1127"/>
    </row>
    <row r="127" spans="2:2">
      <c r="B127" s="1127"/>
    </row>
    <row r="128" spans="2:2">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row r="1264" spans="2:2">
      <c r="B1264" s="1127"/>
    </row>
    <row r="1265" spans="2:2">
      <c r="B1265" s="1127"/>
    </row>
    <row r="1266" spans="2:2">
      <c r="B1266" s="1127"/>
    </row>
    <row r="1267" spans="2:2">
      <c r="B1267" s="1127"/>
    </row>
    <row r="1268" spans="2:2">
      <c r="B1268" s="1127"/>
    </row>
    <row r="1269" spans="2:2">
      <c r="B1269" s="1127"/>
    </row>
    <row r="1270" spans="2:2">
      <c r="B1270" s="1127"/>
    </row>
    <row r="1271" spans="2:2">
      <c r="B1271" s="1127"/>
    </row>
    <row r="1272" spans="2:2">
      <c r="B1272" s="1127"/>
    </row>
    <row r="1273" spans="2:2">
      <c r="B1273" s="1127"/>
    </row>
    <row r="1274" spans="2:2">
      <c r="B1274" s="1127"/>
    </row>
    <row r="1275" spans="2:2">
      <c r="B1275" s="1127"/>
    </row>
    <row r="1276" spans="2:2">
      <c r="B1276" s="1127"/>
    </row>
    <row r="1277" spans="2:2">
      <c r="B1277" s="1127"/>
    </row>
    <row r="1278" spans="2:2">
      <c r="B1278" s="1127"/>
    </row>
    <row r="1279" spans="2:2">
      <c r="B1279" s="1127"/>
    </row>
    <row r="1280" spans="2:2">
      <c r="B1280" s="1127"/>
    </row>
    <row r="1281" spans="2:2">
      <c r="B1281" s="1127"/>
    </row>
    <row r="1282" spans="2:2">
      <c r="B1282" s="1127"/>
    </row>
    <row r="1283" spans="2:2">
      <c r="B1283" s="1127"/>
    </row>
    <row r="1284" spans="2:2">
      <c r="B1284" s="1127"/>
    </row>
    <row r="1285" spans="2:2">
      <c r="B1285" s="1127"/>
    </row>
    <row r="1286" spans="2:2">
      <c r="B1286" s="1127"/>
    </row>
    <row r="1287" spans="2:2">
      <c r="B1287" s="1127"/>
    </row>
    <row r="1288" spans="2:2">
      <c r="B1288"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2" manualBreakCount="2">
    <brk id="72" min="1" max="4" man="1"/>
    <brk id="111"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01BC2-C2B9-483F-AAF1-6C137A9742DE}">
  <sheetPr>
    <pageSetUpPr fitToPage="1"/>
  </sheetPr>
  <dimension ref="A1:F1291"/>
  <sheetViews>
    <sheetView zoomScaleNormal="100" zoomScaleSheetLayoutView="100" workbookViewId="0">
      <selection activeCell="E59" sqref="E59"/>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8.88671875"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2139</v>
      </c>
    </row>
    <row r="7" spans="1:6" s="1067" customFormat="1" ht="15">
      <c r="A7" s="1063"/>
      <c r="B7" s="895"/>
      <c r="C7" s="877"/>
      <c r="D7" s="877"/>
      <c r="E7" s="877"/>
    </row>
    <row r="8" spans="1:6" s="1081" customFormat="1" ht="15">
      <c r="A8" s="129"/>
      <c r="B8" s="897"/>
      <c r="C8" s="1078" t="s">
        <v>2021</v>
      </c>
      <c r="D8" s="1078"/>
      <c r="E8" s="904">
        <v>189925</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1088" t="s">
        <v>1588</v>
      </c>
      <c r="C12" s="1089" t="s">
        <v>2131</v>
      </c>
      <c r="D12" s="1090"/>
      <c r="E12" s="1091">
        <v>2553</v>
      </c>
    </row>
    <row r="13" spans="1:6" s="1081" customFormat="1" ht="15">
      <c r="A13" s="1087"/>
      <c r="B13" s="1088" t="s">
        <v>1590</v>
      </c>
      <c r="C13" s="1089" t="s">
        <v>2027</v>
      </c>
      <c r="D13" s="1090"/>
      <c r="E13" s="1091">
        <v>9794</v>
      </c>
    </row>
    <row r="14" spans="1:6" s="1081" customFormat="1" ht="15">
      <c r="A14" s="1087"/>
      <c r="B14" s="1088" t="s">
        <v>1592</v>
      </c>
      <c r="C14" s="1089" t="s">
        <v>2028</v>
      </c>
      <c r="D14" s="1090"/>
      <c r="E14" s="1091">
        <v>4021</v>
      </c>
    </row>
    <row r="15" spans="1:6" s="1081" customFormat="1" ht="15">
      <c r="A15" s="1087"/>
      <c r="B15" s="1088" t="s">
        <v>1594</v>
      </c>
      <c r="C15" s="1089" t="s">
        <v>2029</v>
      </c>
      <c r="D15" s="1090"/>
      <c r="E15" s="1091">
        <v>6392</v>
      </c>
    </row>
    <row r="16" spans="1:6" s="1081" customFormat="1" ht="15">
      <c r="A16" s="1087"/>
      <c r="B16" s="1088" t="s">
        <v>1596</v>
      </c>
      <c r="C16" s="1089" t="s">
        <v>2030</v>
      </c>
      <c r="D16" s="1090"/>
      <c r="E16" s="1091">
        <v>1649</v>
      </c>
    </row>
    <row r="17" spans="1:6" s="1081" customFormat="1" ht="15">
      <c r="A17" s="1087"/>
      <c r="B17" s="1088" t="s">
        <v>1598</v>
      </c>
      <c r="C17" s="1089" t="s">
        <v>2140</v>
      </c>
      <c r="D17" s="1090"/>
      <c r="E17" s="1091">
        <v>1753</v>
      </c>
    </row>
    <row r="18" spans="1:6" s="1081" customFormat="1" ht="15">
      <c r="A18" s="1087"/>
      <c r="B18" s="1088" t="s">
        <v>1600</v>
      </c>
      <c r="C18" s="1089" t="s">
        <v>2141</v>
      </c>
      <c r="D18" s="1090"/>
      <c r="E18" s="1091">
        <v>7526</v>
      </c>
    </row>
    <row r="19" spans="1:6" s="1081" customFormat="1" ht="15">
      <c r="A19" s="1087"/>
      <c r="B19" s="1088" t="s">
        <v>1602</v>
      </c>
      <c r="C19" s="1089" t="s">
        <v>2031</v>
      </c>
      <c r="D19" s="1090"/>
      <c r="E19" s="1091">
        <v>2744</v>
      </c>
    </row>
    <row r="20" spans="1:6" s="1081" customFormat="1" ht="15">
      <c r="A20" s="1087"/>
      <c r="B20" s="874"/>
      <c r="C20" s="895"/>
      <c r="D20" s="895"/>
      <c r="E20" s="1092">
        <v>0</v>
      </c>
    </row>
    <row r="21" spans="1:6" s="1081" customFormat="1" ht="15">
      <c r="A21" s="888"/>
      <c r="B21" s="913" t="s">
        <v>2032</v>
      </c>
      <c r="C21" s="1093" t="s">
        <v>2033</v>
      </c>
      <c r="D21" s="1093"/>
      <c r="E21" s="1084">
        <v>0</v>
      </c>
    </row>
    <row r="22" spans="1:6" s="1096" customFormat="1" ht="39.6">
      <c r="A22" s="890"/>
      <c r="B22" s="1094"/>
      <c r="C22" s="916" t="s">
        <v>2034</v>
      </c>
      <c r="D22" s="916"/>
      <c r="E22" s="1095">
        <v>0</v>
      </c>
      <c r="F22" s="1081"/>
    </row>
    <row r="23" spans="1:6" s="1081" customFormat="1" ht="15">
      <c r="A23" s="1087"/>
      <c r="B23" s="1088" t="s">
        <v>1648</v>
      </c>
      <c r="C23" s="1089" t="s">
        <v>2035</v>
      </c>
      <c r="D23" s="1090"/>
      <c r="E23" s="1079">
        <v>4227</v>
      </c>
    </row>
    <row r="24" spans="1:6" s="1081" customFormat="1" ht="15">
      <c r="A24" s="1087"/>
      <c r="B24" s="1088" t="s">
        <v>1650</v>
      </c>
      <c r="C24" s="1097" t="s">
        <v>2036</v>
      </c>
      <c r="D24" s="1090"/>
      <c r="E24" s="1079">
        <v>1753</v>
      </c>
    </row>
    <row r="25" spans="1:6" s="1081" customFormat="1" ht="15">
      <c r="A25" s="874"/>
      <c r="B25" s="1088" t="s">
        <v>1652</v>
      </c>
      <c r="C25" s="1097" t="s">
        <v>2037</v>
      </c>
      <c r="D25" s="1090"/>
      <c r="E25" s="1079">
        <v>5155</v>
      </c>
    </row>
    <row r="26" spans="1:6" s="1081" customFormat="1" ht="15">
      <c r="A26" s="874"/>
      <c r="B26" s="1088" t="s">
        <v>1654</v>
      </c>
      <c r="C26" s="1097" t="s">
        <v>2038</v>
      </c>
      <c r="D26" s="1090"/>
      <c r="E26" s="1079">
        <v>1443</v>
      </c>
    </row>
    <row r="27" spans="1:6" s="1081" customFormat="1" ht="15">
      <c r="A27" s="874"/>
      <c r="B27" s="1088" t="s">
        <v>1656</v>
      </c>
      <c r="C27" s="1097" t="s">
        <v>2039</v>
      </c>
      <c r="D27" s="1090"/>
      <c r="E27" s="1079">
        <v>2165</v>
      </c>
    </row>
    <row r="28" spans="1:6" s="1081" customFormat="1" ht="15">
      <c r="A28" s="874"/>
      <c r="B28" s="1088" t="s">
        <v>1658</v>
      </c>
      <c r="C28" s="1097" t="s">
        <v>2040</v>
      </c>
      <c r="D28" s="1090"/>
      <c r="E28" s="1079">
        <v>4124</v>
      </c>
    </row>
    <row r="29" spans="1:6" s="1081" customFormat="1" ht="15">
      <c r="A29" s="874"/>
      <c r="B29" s="1088" t="s">
        <v>1660</v>
      </c>
      <c r="C29" s="1097" t="s">
        <v>2041</v>
      </c>
      <c r="D29" s="1090"/>
      <c r="E29" s="1079">
        <v>928</v>
      </c>
    </row>
    <row r="30" spans="1:6" s="1081" customFormat="1" ht="15">
      <c r="A30" s="874"/>
      <c r="B30" s="1088" t="s">
        <v>1662</v>
      </c>
      <c r="C30" s="1097" t="s">
        <v>2042</v>
      </c>
      <c r="D30" s="1090"/>
      <c r="E30" s="1079">
        <v>722</v>
      </c>
    </row>
    <row r="31" spans="1:6" s="1081" customFormat="1" ht="15">
      <c r="A31" s="874"/>
      <c r="B31" s="1088" t="s">
        <v>1664</v>
      </c>
      <c r="C31" s="1097" t="s">
        <v>2043</v>
      </c>
      <c r="D31" s="1090"/>
      <c r="E31" s="1079">
        <v>319</v>
      </c>
    </row>
    <row r="32" spans="1:6" s="1081" customFormat="1" ht="15">
      <c r="A32" s="874"/>
      <c r="B32" s="1088" t="s">
        <v>1666</v>
      </c>
      <c r="C32" s="1097" t="s">
        <v>2044</v>
      </c>
      <c r="D32" s="1090"/>
      <c r="E32" s="1079">
        <v>1031</v>
      </c>
    </row>
    <row r="33" spans="1:6" s="1081" customFormat="1" ht="15">
      <c r="A33" s="874"/>
      <c r="B33" s="1088" t="s">
        <v>1668</v>
      </c>
      <c r="C33" s="1097" t="s">
        <v>2133</v>
      </c>
      <c r="D33" s="1090"/>
      <c r="E33" s="1079">
        <v>1181</v>
      </c>
    </row>
    <row r="34" spans="1:6" s="1081" customFormat="1" ht="15">
      <c r="A34" s="874"/>
      <c r="B34" s="1088" t="s">
        <v>2046</v>
      </c>
      <c r="C34" s="1097" t="s">
        <v>2047</v>
      </c>
      <c r="D34" s="1090"/>
      <c r="E34" s="1079">
        <v>1443</v>
      </c>
    </row>
    <row r="35" spans="1:6" s="1081" customFormat="1" ht="15">
      <c r="A35" s="874"/>
      <c r="B35" s="1088" t="s">
        <v>2048</v>
      </c>
      <c r="C35" s="1097" t="s">
        <v>2049</v>
      </c>
      <c r="D35" s="1090"/>
      <c r="E35" s="1079">
        <v>722</v>
      </c>
    </row>
    <row r="36" spans="1:6" s="1081" customFormat="1" ht="15">
      <c r="A36" s="874"/>
      <c r="B36" s="1088" t="s">
        <v>2050</v>
      </c>
      <c r="C36" s="1097" t="s">
        <v>2051</v>
      </c>
      <c r="D36" s="1090"/>
      <c r="E36" s="1079">
        <v>5567</v>
      </c>
    </row>
    <row r="37" spans="1:6" s="1081" customFormat="1" ht="15">
      <c r="A37" s="874"/>
      <c r="B37" s="1088" t="s">
        <v>2052</v>
      </c>
      <c r="C37" s="1097" t="s">
        <v>2053</v>
      </c>
      <c r="D37" s="1090"/>
      <c r="E37" s="1079">
        <v>1649</v>
      </c>
    </row>
    <row r="38" spans="1:6" s="1081" customFormat="1" ht="15">
      <c r="A38" s="874"/>
      <c r="B38" s="1088" t="s">
        <v>2054</v>
      </c>
      <c r="C38" s="1097" t="s">
        <v>2055</v>
      </c>
      <c r="D38" s="1090"/>
      <c r="E38" s="1079">
        <v>928</v>
      </c>
    </row>
    <row r="39" spans="1:6" s="1081" customFormat="1" ht="15">
      <c r="A39" s="874"/>
      <c r="B39" s="1088" t="s">
        <v>2056</v>
      </c>
      <c r="C39" s="1097" t="s">
        <v>2057</v>
      </c>
      <c r="D39" s="1090"/>
      <c r="E39" s="1079">
        <v>722</v>
      </c>
    </row>
    <row r="40" spans="1:6" s="1081" customFormat="1" ht="15">
      <c r="A40" s="874"/>
      <c r="B40" s="1088" t="s">
        <v>2058</v>
      </c>
      <c r="C40" s="1097" t="s">
        <v>2059</v>
      </c>
      <c r="D40" s="1090"/>
      <c r="E40" s="1079">
        <v>5634</v>
      </c>
    </row>
    <row r="41" spans="1:6" s="1081" customFormat="1" ht="15">
      <c r="A41" s="874"/>
      <c r="B41" s="1088" t="s">
        <v>2060</v>
      </c>
      <c r="C41" s="1097" t="s">
        <v>2061</v>
      </c>
      <c r="D41" s="1090"/>
      <c r="E41" s="1079">
        <v>5634</v>
      </c>
    </row>
    <row r="42" spans="1:6" s="1081" customFormat="1" ht="15">
      <c r="A42" s="874"/>
      <c r="B42" s="1088" t="s">
        <v>2062</v>
      </c>
      <c r="C42" s="1097" t="s">
        <v>2063</v>
      </c>
      <c r="D42" s="1090"/>
      <c r="E42" s="1079">
        <v>515</v>
      </c>
    </row>
    <row r="43" spans="1:6" ht="15">
      <c r="A43" s="899"/>
      <c r="B43" s="874"/>
      <c r="C43" s="916"/>
      <c r="D43" s="916"/>
      <c r="E43" s="1092">
        <v>0</v>
      </c>
      <c r="F43" s="1081"/>
    </row>
    <row r="44" spans="1:6" ht="15">
      <c r="A44" s="899"/>
      <c r="B44" s="913" t="s">
        <v>2064</v>
      </c>
      <c r="C44" s="914" t="s">
        <v>2065</v>
      </c>
      <c r="D44" s="914"/>
      <c r="E44" s="1084">
        <v>0</v>
      </c>
      <c r="F44" s="1081"/>
    </row>
    <row r="45" spans="1:6" ht="39.6">
      <c r="A45" s="899"/>
      <c r="B45" s="874"/>
      <c r="C45" s="1098" t="s">
        <v>2066</v>
      </c>
      <c r="D45" s="916"/>
      <c r="E45" s="1086">
        <v>0</v>
      </c>
      <c r="F45" s="1081"/>
    </row>
    <row r="46" spans="1:6" ht="15">
      <c r="A46" s="899"/>
      <c r="B46" s="1088" t="s">
        <v>1672</v>
      </c>
      <c r="C46" s="1089" t="s">
        <v>2067</v>
      </c>
      <c r="D46" s="1090"/>
      <c r="E46" s="1079">
        <v>624</v>
      </c>
      <c r="F46" s="1081"/>
    </row>
    <row r="47" spans="1:6" ht="15">
      <c r="A47" s="899"/>
      <c r="B47" s="1088" t="s">
        <v>1674</v>
      </c>
      <c r="C47" s="1089" t="s">
        <v>2068</v>
      </c>
      <c r="D47" s="1090"/>
      <c r="E47" s="1079">
        <v>412</v>
      </c>
      <c r="F47" s="1081"/>
    </row>
    <row r="48" spans="1:6" ht="15">
      <c r="A48" s="899"/>
      <c r="B48" s="1088" t="s">
        <v>1676</v>
      </c>
      <c r="C48" s="1089" t="s">
        <v>2069</v>
      </c>
      <c r="D48" s="1090"/>
      <c r="E48" s="1079">
        <v>515</v>
      </c>
      <c r="F48" s="1081"/>
    </row>
    <row r="49" spans="1:6" ht="15">
      <c r="A49" s="899"/>
      <c r="B49" s="1088" t="s">
        <v>1678</v>
      </c>
      <c r="C49" s="1089" t="s">
        <v>2142</v>
      </c>
      <c r="D49" s="1090"/>
      <c r="E49" s="1079">
        <v>1915</v>
      </c>
      <c r="F49" s="1081"/>
    </row>
    <row r="50" spans="1:6" ht="15">
      <c r="A50" s="899"/>
      <c r="B50" s="875"/>
      <c r="C50" s="916"/>
      <c r="D50" s="916"/>
      <c r="E50" s="1092">
        <v>0</v>
      </c>
      <c r="F50" s="1081"/>
    </row>
    <row r="51" spans="1:6" ht="15">
      <c r="A51" s="899"/>
      <c r="B51" s="913" t="s">
        <v>2070</v>
      </c>
      <c r="C51" s="914" t="s">
        <v>2071</v>
      </c>
      <c r="D51" s="914"/>
      <c r="E51" s="1084">
        <v>0</v>
      </c>
      <c r="F51" s="1081"/>
    </row>
    <row r="52" spans="1:6" ht="39.6">
      <c r="A52" s="899"/>
      <c r="B52" s="874"/>
      <c r="C52" s="916" t="s">
        <v>2072</v>
      </c>
      <c r="D52" s="916"/>
      <c r="E52" s="1086">
        <v>0</v>
      </c>
      <c r="F52" s="1081"/>
    </row>
    <row r="53" spans="1:6" ht="15">
      <c r="A53" s="899"/>
      <c r="B53" s="1088" t="s">
        <v>1706</v>
      </c>
      <c r="C53" s="1097" t="s">
        <v>2073</v>
      </c>
      <c r="D53" s="1090"/>
      <c r="E53" s="1079">
        <v>1148</v>
      </c>
      <c r="F53" s="1081"/>
    </row>
    <row r="54" spans="1:6" ht="15">
      <c r="A54" s="899"/>
      <c r="B54" s="1088" t="s">
        <v>1708</v>
      </c>
      <c r="C54" s="1097" t="s">
        <v>2074</v>
      </c>
      <c r="D54" s="1090"/>
      <c r="E54" s="1079">
        <v>2872</v>
      </c>
      <c r="F54" s="1081"/>
    </row>
    <row r="55" spans="1:6" ht="15">
      <c r="A55" s="899"/>
      <c r="B55" s="1088" t="s">
        <v>1710</v>
      </c>
      <c r="C55" s="1097" t="s">
        <v>2075</v>
      </c>
      <c r="D55" s="1090"/>
      <c r="E55" s="1079">
        <v>504</v>
      </c>
      <c r="F55" s="1081"/>
    </row>
    <row r="56" spans="1:6" ht="15">
      <c r="A56" s="899"/>
      <c r="B56" s="1088" t="s">
        <v>1712</v>
      </c>
      <c r="C56" s="1097" t="s">
        <v>2076</v>
      </c>
      <c r="D56" s="1090"/>
      <c r="E56" s="1079">
        <v>1443</v>
      </c>
      <c r="F56" s="1081"/>
    </row>
    <row r="57" spans="1:6" ht="15">
      <c r="A57" s="899"/>
      <c r="B57" s="1088" t="s">
        <v>2077</v>
      </c>
      <c r="C57" s="1097" t="s">
        <v>2078</v>
      </c>
      <c r="D57" s="1090"/>
      <c r="E57" s="1079">
        <v>1086</v>
      </c>
      <c r="F57" s="1081"/>
    </row>
    <row r="58" spans="1:6" ht="15">
      <c r="A58" s="899"/>
      <c r="B58" s="1088" t="s">
        <v>2079</v>
      </c>
      <c r="C58" s="1097" t="s">
        <v>2080</v>
      </c>
      <c r="D58" s="1090"/>
      <c r="E58" s="1079" t="s">
        <v>2664</v>
      </c>
      <c r="F58" s="1081"/>
    </row>
    <row r="59" spans="1:6" ht="15">
      <c r="A59" s="899"/>
      <c r="B59" s="1088" t="s">
        <v>2081</v>
      </c>
      <c r="C59" s="1097" t="s">
        <v>2082</v>
      </c>
      <c r="D59" s="1090"/>
      <c r="E59" s="1079">
        <v>288</v>
      </c>
      <c r="F59" s="1081"/>
    </row>
    <row r="60" spans="1:6" ht="15">
      <c r="A60" s="899"/>
      <c r="B60" s="1088" t="s">
        <v>2083</v>
      </c>
      <c r="C60" s="1097" t="s">
        <v>2136</v>
      </c>
      <c r="D60" s="1090"/>
      <c r="E60" s="1079">
        <v>9799</v>
      </c>
      <c r="F60" s="1081"/>
    </row>
    <row r="61" spans="1:6" ht="15">
      <c r="A61" s="899"/>
      <c r="B61" s="1088" t="s">
        <v>2085</v>
      </c>
      <c r="C61" s="1097" t="s">
        <v>2084</v>
      </c>
      <c r="D61" s="1090"/>
      <c r="E61" s="1079">
        <v>515</v>
      </c>
      <c r="F61" s="1081"/>
    </row>
    <row r="62" spans="1:6" ht="15">
      <c r="A62" s="899"/>
      <c r="B62" s="1088" t="s">
        <v>2087</v>
      </c>
      <c r="C62" s="1097" t="s">
        <v>2086</v>
      </c>
      <c r="D62" s="1090"/>
      <c r="E62" s="1079">
        <v>1692</v>
      </c>
      <c r="F62" s="1081"/>
    </row>
    <row r="63" spans="1:6" ht="15">
      <c r="A63" s="899"/>
      <c r="B63" s="1088" t="s">
        <v>2089</v>
      </c>
      <c r="C63" s="1097" t="s">
        <v>2088</v>
      </c>
      <c r="D63" s="1090"/>
      <c r="E63" s="1079">
        <v>1134</v>
      </c>
      <c r="F63" s="1081"/>
    </row>
    <row r="64" spans="1:6" ht="15">
      <c r="A64" s="899"/>
      <c r="B64" s="1088" t="s">
        <v>2091</v>
      </c>
      <c r="C64" s="1097" t="s">
        <v>2090</v>
      </c>
      <c r="D64" s="1090"/>
      <c r="E64" s="1079">
        <v>515</v>
      </c>
      <c r="F64" s="1081"/>
    </row>
    <row r="65" spans="1:6" ht="15">
      <c r="A65" s="899"/>
      <c r="B65" s="1088" t="s">
        <v>2093</v>
      </c>
      <c r="C65" s="1097" t="s">
        <v>2092</v>
      </c>
      <c r="D65" s="1090"/>
      <c r="E65" s="1079">
        <v>619</v>
      </c>
      <c r="F65" s="1081"/>
    </row>
    <row r="66" spans="1:6" ht="15">
      <c r="A66" s="899"/>
      <c r="B66" s="1088" t="s">
        <v>2095</v>
      </c>
      <c r="C66" s="1097" t="s">
        <v>2094</v>
      </c>
      <c r="D66" s="1090"/>
      <c r="E66" s="1079">
        <v>8144</v>
      </c>
      <c r="F66" s="1081"/>
    </row>
    <row r="67" spans="1:6" ht="15">
      <c r="A67" s="899"/>
      <c r="B67" s="1088" t="s">
        <v>2097</v>
      </c>
      <c r="C67" s="1097" t="s">
        <v>2096</v>
      </c>
      <c r="D67" s="1090"/>
      <c r="E67" s="1079">
        <v>384</v>
      </c>
      <c r="F67" s="1081"/>
    </row>
    <row r="68" spans="1:6" ht="15">
      <c r="A68" s="899"/>
      <c r="B68" s="1088" t="s">
        <v>2099</v>
      </c>
      <c r="C68" s="1097" t="s">
        <v>2098</v>
      </c>
      <c r="D68" s="1090"/>
      <c r="E68" s="1079">
        <v>1856</v>
      </c>
      <c r="F68" s="1081"/>
    </row>
    <row r="69" spans="1:6" ht="15">
      <c r="A69" s="899"/>
      <c r="B69" s="1088" t="s">
        <v>2137</v>
      </c>
      <c r="C69" s="1097" t="s">
        <v>2100</v>
      </c>
      <c r="D69" s="1090"/>
      <c r="E69" s="1079">
        <v>309</v>
      </c>
      <c r="F69" s="1081"/>
    </row>
    <row r="70" spans="1:6" ht="15">
      <c r="A70" s="899"/>
      <c r="B70" s="874"/>
      <c r="C70" s="916"/>
      <c r="D70" s="916"/>
      <c r="E70" s="1092">
        <v>0</v>
      </c>
      <c r="F70" s="1081"/>
    </row>
    <row r="71" spans="1:6" ht="15">
      <c r="A71" s="899"/>
      <c r="B71" s="913" t="s">
        <v>2101</v>
      </c>
      <c r="C71" s="914" t="s">
        <v>2102</v>
      </c>
      <c r="D71" s="914"/>
      <c r="E71" s="1084">
        <v>0</v>
      </c>
      <c r="F71" s="1081"/>
    </row>
    <row r="72" spans="1:6" ht="39.6">
      <c r="A72" s="899"/>
      <c r="B72" s="874"/>
      <c r="C72" s="916" t="s">
        <v>2103</v>
      </c>
      <c r="D72" s="916"/>
      <c r="E72" s="1086">
        <v>0</v>
      </c>
      <c r="F72" s="1081"/>
    </row>
    <row r="73" spans="1:6" ht="15">
      <c r="A73" s="899"/>
      <c r="B73" s="1088" t="s">
        <v>1716</v>
      </c>
      <c r="C73" s="1089" t="s">
        <v>2104</v>
      </c>
      <c r="D73" s="1090"/>
      <c r="E73" s="1079">
        <v>4468</v>
      </c>
      <c r="F73" s="1081"/>
    </row>
    <row r="74" spans="1:6" ht="15">
      <c r="A74" s="899"/>
      <c r="B74" s="1088" t="s">
        <v>1718</v>
      </c>
      <c r="C74" s="1097" t="s">
        <v>2105</v>
      </c>
      <c r="D74" s="1090"/>
      <c r="E74" s="1079">
        <v>515</v>
      </c>
      <c r="F74" s="1081"/>
    </row>
    <row r="75" spans="1:6" ht="15">
      <c r="A75" s="899"/>
      <c r="B75" s="1088" t="s">
        <v>1720</v>
      </c>
      <c r="C75" s="1097" t="s">
        <v>2106</v>
      </c>
      <c r="D75" s="1090"/>
      <c r="E75" s="1079">
        <v>1404</v>
      </c>
      <c r="F75" s="1081"/>
    </row>
    <row r="76" spans="1:6" ht="15">
      <c r="A76" s="899"/>
      <c r="B76" s="1099"/>
      <c r="C76" s="1090"/>
      <c r="D76" s="1090"/>
      <c r="E76" s="1100">
        <v>0</v>
      </c>
      <c r="F76" s="1081"/>
    </row>
    <row r="77" spans="1:6" ht="15">
      <c r="A77" s="899"/>
      <c r="B77" s="1101" t="s">
        <v>2107</v>
      </c>
      <c r="C77" s="1102" t="s">
        <v>2108</v>
      </c>
      <c r="D77" s="1102"/>
      <c r="E77" s="1103">
        <v>0</v>
      </c>
      <c r="F77" s="1081"/>
    </row>
    <row r="78" spans="1:6" ht="66">
      <c r="A78" s="899"/>
      <c r="B78" s="1099"/>
      <c r="C78" s="1090" t="s">
        <v>2109</v>
      </c>
      <c r="D78" s="1090"/>
      <c r="E78" s="1100">
        <v>0</v>
      </c>
      <c r="F78" s="1081"/>
    </row>
    <row r="79" spans="1:6" ht="15">
      <c r="A79" s="899"/>
      <c r="B79" s="1099"/>
      <c r="C79" s="1104" t="s">
        <v>1806</v>
      </c>
      <c r="D79" s="1104"/>
      <c r="E79" s="1079">
        <v>0</v>
      </c>
      <c r="F79" s="1081"/>
    </row>
    <row r="80" spans="1:6" ht="15">
      <c r="A80" s="899"/>
      <c r="B80" s="1099"/>
      <c r="C80" s="1104" t="s">
        <v>1807</v>
      </c>
      <c r="D80" s="1104"/>
      <c r="E80" s="1079">
        <v>0</v>
      </c>
      <c r="F80" s="1081"/>
    </row>
    <row r="81" spans="1:6" ht="15">
      <c r="A81" s="899"/>
      <c r="B81" s="1099"/>
      <c r="C81" s="1104" t="s">
        <v>1808</v>
      </c>
      <c r="D81" s="1104"/>
      <c r="E81" s="1079">
        <v>14948</v>
      </c>
      <c r="F81" s="1081"/>
    </row>
    <row r="82" spans="1:6">
      <c r="A82" s="899"/>
      <c r="B82" s="1099"/>
      <c r="C82" s="1104"/>
      <c r="D82" s="1104"/>
      <c r="E82" s="1105"/>
    </row>
    <row r="83" spans="1:6" ht="16.5" customHeight="1">
      <c r="A83" s="899"/>
      <c r="B83" s="1099"/>
      <c r="C83" s="1090" t="s">
        <v>1809</v>
      </c>
      <c r="D83" s="1090"/>
      <c r="E83" s="1106" t="s">
        <v>2110</v>
      </c>
    </row>
    <row r="84" spans="1:6">
      <c r="A84" s="899"/>
      <c r="B84" s="1099"/>
      <c r="C84" s="1090"/>
      <c r="D84" s="1090"/>
      <c r="E84" s="1105"/>
    </row>
    <row r="85" spans="1:6">
      <c r="B85" s="129"/>
      <c r="C85" s="129" t="s">
        <v>1810</v>
      </c>
    </row>
    <row r="86" spans="1:6">
      <c r="B86" s="129"/>
      <c r="C86" s="129" t="s">
        <v>1811</v>
      </c>
    </row>
    <row r="87" spans="1:6">
      <c r="B87" s="129"/>
      <c r="C87" s="129" t="s">
        <v>1812</v>
      </c>
    </row>
    <row r="88" spans="1:6">
      <c r="B88" s="129"/>
    </row>
    <row r="89" spans="1:6">
      <c r="B89" s="1107">
        <v>4.7</v>
      </c>
      <c r="C89" s="914" t="s">
        <v>2111</v>
      </c>
      <c r="D89" s="914"/>
      <c r="E89" s="929"/>
    </row>
    <row r="90" spans="1:6">
      <c r="B90" s="129"/>
      <c r="C90" s="1108" t="s">
        <v>2112</v>
      </c>
      <c r="E90" s="1079">
        <v>35</v>
      </c>
    </row>
    <row r="91" spans="1:6">
      <c r="A91" s="899"/>
      <c r="B91" s="874"/>
      <c r="C91" s="916"/>
      <c r="D91" s="916"/>
      <c r="E91" s="1109"/>
    </row>
    <row r="92" spans="1:6">
      <c r="A92" s="899"/>
      <c r="B92" s="913" t="s">
        <v>2113</v>
      </c>
      <c r="C92" s="914" t="s">
        <v>2114</v>
      </c>
      <c r="D92" s="914"/>
      <c r="E92" s="1110"/>
    </row>
    <row r="93" spans="1:6">
      <c r="A93" s="899"/>
      <c r="B93" s="875" t="s">
        <v>1740</v>
      </c>
      <c r="C93" s="1111" t="s">
        <v>2115</v>
      </c>
      <c r="E93" s="1112" t="s">
        <v>2129</v>
      </c>
    </row>
    <row r="94" spans="1:6">
      <c r="A94" s="899"/>
      <c r="B94" s="1113"/>
      <c r="C94" s="1111" t="s">
        <v>2116</v>
      </c>
      <c r="E94" s="1114">
        <v>48359</v>
      </c>
    </row>
    <row r="95" spans="1:6" ht="10.95" customHeight="1">
      <c r="A95" s="899"/>
      <c r="B95" s="1113"/>
      <c r="C95" s="1115"/>
      <c r="D95" s="1116"/>
      <c r="E95" s="1105"/>
    </row>
    <row r="96" spans="1:6">
      <c r="A96" s="899"/>
      <c r="B96" s="875" t="s">
        <v>1742</v>
      </c>
      <c r="C96" s="1104" t="s">
        <v>2117</v>
      </c>
      <c r="D96" s="1090"/>
      <c r="E96" s="1079">
        <v>5.5</v>
      </c>
    </row>
    <row r="97" spans="1:5">
      <c r="A97" s="899"/>
      <c r="B97" s="875" t="s">
        <v>2118</v>
      </c>
      <c r="C97" s="1104" t="s">
        <v>2119</v>
      </c>
      <c r="D97" s="1090"/>
      <c r="E97" s="1079">
        <v>0</v>
      </c>
    </row>
    <row r="98" spans="1:5">
      <c r="A98" s="899"/>
      <c r="B98" s="1099"/>
      <c r="C98" s="1090"/>
      <c r="D98" s="1090"/>
      <c r="E98" s="1105"/>
    </row>
    <row r="99" spans="1:5">
      <c r="A99" s="899"/>
      <c r="B99" s="1117" t="s">
        <v>2120</v>
      </c>
      <c r="C99" s="1118" t="s">
        <v>2121</v>
      </c>
      <c r="D99" s="1118"/>
      <c r="E99" s="1079">
        <v>197</v>
      </c>
    </row>
    <row r="100" spans="1:5">
      <c r="A100" s="899"/>
      <c r="B100" s="1094"/>
      <c r="C100" s="1119"/>
      <c r="D100" s="1119"/>
    </row>
    <row r="101" spans="1:5" ht="15">
      <c r="A101" s="899"/>
      <c r="B101" s="1094"/>
      <c r="C101" s="934"/>
      <c r="D101" s="934"/>
      <c r="E101" s="1120"/>
    </row>
    <row r="102" spans="1:5">
      <c r="A102" s="899"/>
      <c r="B102" s="1117" t="s">
        <v>1758</v>
      </c>
      <c r="C102" s="938" t="s">
        <v>2122</v>
      </c>
      <c r="D102" s="929"/>
      <c r="E102" s="929"/>
    </row>
    <row r="103" spans="1:5">
      <c r="A103" s="899"/>
      <c r="B103" s="1121"/>
      <c r="C103" s="1122" t="s">
        <v>2123</v>
      </c>
    </row>
    <row r="104" spans="1:5">
      <c r="A104" s="899"/>
      <c r="B104" s="885"/>
      <c r="C104" s="1123" t="s">
        <v>2124</v>
      </c>
      <c r="D104" s="877"/>
    </row>
    <row r="105" spans="1:5">
      <c r="A105" s="899"/>
      <c r="B105" s="1094"/>
      <c r="C105" s="934" t="s">
        <v>2125</v>
      </c>
      <c r="E105" s="1079">
        <v>0</v>
      </c>
    </row>
    <row r="106" spans="1:5">
      <c r="A106" s="899"/>
      <c r="B106" s="1094"/>
      <c r="C106" s="934" t="s">
        <v>2126</v>
      </c>
      <c r="E106" s="1124">
        <v>175</v>
      </c>
    </row>
    <row r="107" spans="1:5">
      <c r="A107" s="899"/>
      <c r="B107" s="1094"/>
      <c r="C107" s="1123" t="s">
        <v>2127</v>
      </c>
      <c r="E107" s="1125"/>
    </row>
    <row r="108" spans="1:5">
      <c r="B108" s="1094"/>
      <c r="C108" s="934" t="s">
        <v>2125</v>
      </c>
      <c r="E108" s="1126">
        <v>0</v>
      </c>
    </row>
    <row r="109" spans="1:5">
      <c r="B109" s="1094"/>
      <c r="C109" s="934" t="s">
        <v>2126</v>
      </c>
      <c r="E109" s="1079">
        <v>175</v>
      </c>
    </row>
    <row r="110" spans="1:5">
      <c r="B110" s="1094"/>
      <c r="C110" s="1123" t="s">
        <v>2128</v>
      </c>
      <c r="E110" s="1125"/>
    </row>
    <row r="111" spans="1:5">
      <c r="B111" s="1094"/>
      <c r="C111" s="934" t="s">
        <v>2125</v>
      </c>
      <c r="E111" s="1126">
        <v>0</v>
      </c>
    </row>
    <row r="112" spans="1:5">
      <c r="B112" s="1094"/>
      <c r="C112" s="934" t="s">
        <v>2126</v>
      </c>
      <c r="E112" s="1079">
        <v>175</v>
      </c>
    </row>
    <row r="113" spans="2:2">
      <c r="B113" s="1094"/>
    </row>
    <row r="114" spans="2:2">
      <c r="B114" s="1094"/>
    </row>
    <row r="115" spans="2:2">
      <c r="B115" s="1094"/>
    </row>
    <row r="116" spans="2:2">
      <c r="B116" s="1094"/>
    </row>
    <row r="117" spans="2:2">
      <c r="B117" s="1094"/>
    </row>
    <row r="118" spans="2:2">
      <c r="B118" s="1094"/>
    </row>
    <row r="119" spans="2:2">
      <c r="B119" s="1094"/>
    </row>
    <row r="120" spans="2:2">
      <c r="B120" s="1094"/>
    </row>
    <row r="121" spans="2:2">
      <c r="B121" s="1094"/>
    </row>
    <row r="122" spans="2:2">
      <c r="B122" s="1094"/>
    </row>
    <row r="123" spans="2:2">
      <c r="B123" s="1127"/>
    </row>
    <row r="124" spans="2:2">
      <c r="B124" s="1127"/>
    </row>
    <row r="125" spans="2:2">
      <c r="B125" s="1127"/>
    </row>
    <row r="126" spans="2:2">
      <c r="B126" s="1127"/>
    </row>
    <row r="127" spans="2:2">
      <c r="B127" s="1127"/>
    </row>
    <row r="128" spans="2:2">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row r="1264" spans="2:2">
      <c r="B1264" s="1127"/>
    </row>
    <row r="1265" spans="2:2">
      <c r="B1265" s="1127"/>
    </row>
    <row r="1266" spans="2:2">
      <c r="B1266" s="1127"/>
    </row>
    <row r="1267" spans="2:2">
      <c r="B1267" s="1127"/>
    </row>
    <row r="1268" spans="2:2">
      <c r="B1268" s="1127"/>
    </row>
    <row r="1269" spans="2:2">
      <c r="B1269" s="1127"/>
    </row>
    <row r="1270" spans="2:2">
      <c r="B1270" s="1127"/>
    </row>
    <row r="1271" spans="2:2">
      <c r="B1271" s="1127"/>
    </row>
    <row r="1272" spans="2:2">
      <c r="B1272" s="1127"/>
    </row>
    <row r="1273" spans="2:2">
      <c r="B1273" s="1127"/>
    </row>
    <row r="1274" spans="2:2">
      <c r="B1274" s="1127"/>
    </row>
    <row r="1275" spans="2:2">
      <c r="B1275" s="1127"/>
    </row>
    <row r="1276" spans="2:2">
      <c r="B1276" s="1127"/>
    </row>
    <row r="1277" spans="2:2">
      <c r="B1277" s="1127"/>
    </row>
    <row r="1278" spans="2:2">
      <c r="B1278" s="1127"/>
    </row>
    <row r="1279" spans="2:2">
      <c r="B1279" s="1127"/>
    </row>
    <row r="1280" spans="2:2">
      <c r="B1280" s="1127"/>
    </row>
    <row r="1281" spans="2:2">
      <c r="B1281" s="1127"/>
    </row>
    <row r="1282" spans="2:2">
      <c r="B1282" s="1127"/>
    </row>
    <row r="1283" spans="2:2">
      <c r="B1283" s="1127"/>
    </row>
    <row r="1284" spans="2:2">
      <c r="B1284" s="1127"/>
    </row>
    <row r="1285" spans="2:2">
      <c r="B1285" s="1127"/>
    </row>
    <row r="1286" spans="2:2">
      <c r="B1286" s="1127"/>
    </row>
    <row r="1287" spans="2:2">
      <c r="B1287" s="1127"/>
    </row>
    <row r="1288" spans="2:2">
      <c r="B1288" s="1127"/>
    </row>
    <row r="1289" spans="2:2">
      <c r="B1289" s="1127"/>
    </row>
    <row r="1290" spans="2:2">
      <c r="B1290" s="1127"/>
    </row>
    <row r="1291" spans="2:2">
      <c r="B1291"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2" manualBreakCount="2">
    <brk id="70" min="1" max="4" man="1"/>
    <brk id="114"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3625-4356-4ECB-86F3-106AFF4D89B6}">
  <sheetPr>
    <pageSetUpPr fitToPage="1"/>
  </sheetPr>
  <dimension ref="A1:F1291"/>
  <sheetViews>
    <sheetView topLeftCell="A28" zoomScaleNormal="100" zoomScaleSheetLayoutView="100" workbookViewId="0">
      <selection activeCell="E59" sqref="E59"/>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8.5546875"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2143</v>
      </c>
    </row>
    <row r="7" spans="1:6" s="1067" customFormat="1" ht="15">
      <c r="A7" s="1063"/>
      <c r="B7" s="895"/>
      <c r="C7" s="877"/>
      <c r="D7" s="877"/>
      <c r="E7" s="877"/>
    </row>
    <row r="8" spans="1:6" s="1081" customFormat="1" ht="15">
      <c r="A8" s="129"/>
      <c r="B8" s="897"/>
      <c r="C8" s="1078" t="s">
        <v>2021</v>
      </c>
      <c r="D8" s="1078"/>
      <c r="E8" s="904">
        <v>189925</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1088" t="s">
        <v>1588</v>
      </c>
      <c r="C12" s="1089" t="s">
        <v>2131</v>
      </c>
      <c r="D12" s="1090"/>
      <c r="E12" s="1091">
        <v>2553</v>
      </c>
    </row>
    <row r="13" spans="1:6" s="1081" customFormat="1" ht="15">
      <c r="A13" s="1087"/>
      <c r="B13" s="1088" t="s">
        <v>1590</v>
      </c>
      <c r="C13" s="1089" t="s">
        <v>2027</v>
      </c>
      <c r="D13" s="1090"/>
      <c r="E13" s="1091">
        <v>9794</v>
      </c>
    </row>
    <row r="14" spans="1:6" s="1081" customFormat="1" ht="15">
      <c r="A14" s="1087"/>
      <c r="B14" s="1088" t="s">
        <v>1592</v>
      </c>
      <c r="C14" s="1089" t="s">
        <v>2028</v>
      </c>
      <c r="D14" s="1090"/>
      <c r="E14" s="1091">
        <v>4021</v>
      </c>
    </row>
    <row r="15" spans="1:6" s="1081" customFormat="1" ht="15">
      <c r="A15" s="1087"/>
      <c r="B15" s="1088" t="s">
        <v>1594</v>
      </c>
      <c r="C15" s="1089" t="s">
        <v>2029</v>
      </c>
      <c r="D15" s="1090"/>
      <c r="E15" s="1091">
        <v>6392</v>
      </c>
    </row>
    <row r="16" spans="1:6" s="1081" customFormat="1" ht="15">
      <c r="A16" s="1087"/>
      <c r="B16" s="1088" t="s">
        <v>1596</v>
      </c>
      <c r="C16" s="1089" t="s">
        <v>2030</v>
      </c>
      <c r="D16" s="1090"/>
      <c r="E16" s="1091">
        <v>1649</v>
      </c>
    </row>
    <row r="17" spans="1:6" s="1081" customFormat="1" ht="15">
      <c r="A17" s="1087"/>
      <c r="B17" s="1088" t="s">
        <v>1598</v>
      </c>
      <c r="C17" s="1089" t="s">
        <v>2140</v>
      </c>
      <c r="D17" s="1090"/>
      <c r="E17" s="1091">
        <v>1753</v>
      </c>
    </row>
    <row r="18" spans="1:6" s="1081" customFormat="1" ht="15">
      <c r="A18" s="1087"/>
      <c r="B18" s="1088" t="s">
        <v>1600</v>
      </c>
      <c r="C18" s="1089" t="s">
        <v>2141</v>
      </c>
      <c r="D18" s="1090"/>
      <c r="E18" s="1091">
        <v>7526</v>
      </c>
    </row>
    <row r="19" spans="1:6" s="1081" customFormat="1" ht="15">
      <c r="A19" s="1087"/>
      <c r="B19" s="1088" t="s">
        <v>1602</v>
      </c>
      <c r="C19" s="1089" t="s">
        <v>2031</v>
      </c>
      <c r="D19" s="1090"/>
      <c r="E19" s="1091">
        <v>2744</v>
      </c>
    </row>
    <row r="20" spans="1:6" s="1081" customFormat="1" ht="15">
      <c r="A20" s="1087"/>
      <c r="B20" s="874"/>
      <c r="C20" s="895"/>
      <c r="D20" s="895"/>
      <c r="E20" s="1092">
        <v>0</v>
      </c>
    </row>
    <row r="21" spans="1:6" s="1081" customFormat="1" ht="15">
      <c r="A21" s="888"/>
      <c r="B21" s="913" t="s">
        <v>2032</v>
      </c>
      <c r="C21" s="1093" t="s">
        <v>2033</v>
      </c>
      <c r="D21" s="1093"/>
      <c r="E21" s="1084">
        <v>0</v>
      </c>
    </row>
    <row r="22" spans="1:6" s="1096" customFormat="1" ht="39.6">
      <c r="A22" s="890"/>
      <c r="B22" s="1094"/>
      <c r="C22" s="916" t="s">
        <v>2034</v>
      </c>
      <c r="D22" s="916"/>
      <c r="E22" s="1095">
        <v>0</v>
      </c>
      <c r="F22" s="1081"/>
    </row>
    <row r="23" spans="1:6" s="1081" customFormat="1" ht="15">
      <c r="A23" s="1087"/>
      <c r="B23" s="1088" t="s">
        <v>1648</v>
      </c>
      <c r="C23" s="1089" t="s">
        <v>2035</v>
      </c>
      <c r="D23" s="1090"/>
      <c r="E23" s="1079">
        <v>4227</v>
      </c>
    </row>
    <row r="24" spans="1:6" s="1081" customFormat="1" ht="15">
      <c r="A24" s="1087"/>
      <c r="B24" s="1088" t="s">
        <v>1650</v>
      </c>
      <c r="C24" s="1097" t="s">
        <v>2036</v>
      </c>
      <c r="D24" s="1090"/>
      <c r="E24" s="1079">
        <v>1753</v>
      </c>
    </row>
    <row r="25" spans="1:6" s="1081" customFormat="1" ht="15">
      <c r="A25" s="874"/>
      <c r="B25" s="1088" t="s">
        <v>1652</v>
      </c>
      <c r="C25" s="1097" t="s">
        <v>2037</v>
      </c>
      <c r="D25" s="1090"/>
      <c r="E25" s="1079">
        <v>5155</v>
      </c>
    </row>
    <row r="26" spans="1:6" s="1081" customFormat="1" ht="15">
      <c r="A26" s="874"/>
      <c r="B26" s="1088" t="s">
        <v>1654</v>
      </c>
      <c r="C26" s="1097" t="s">
        <v>2038</v>
      </c>
      <c r="D26" s="1090"/>
      <c r="E26" s="1079">
        <v>1443</v>
      </c>
    </row>
    <row r="27" spans="1:6" s="1081" customFormat="1" ht="15">
      <c r="A27" s="874"/>
      <c r="B27" s="1088" t="s">
        <v>1656</v>
      </c>
      <c r="C27" s="1097" t="s">
        <v>2039</v>
      </c>
      <c r="D27" s="1090"/>
      <c r="E27" s="1079">
        <v>2165</v>
      </c>
    </row>
    <row r="28" spans="1:6" s="1081" customFormat="1" ht="15">
      <c r="A28" s="874"/>
      <c r="B28" s="1088" t="s">
        <v>1658</v>
      </c>
      <c r="C28" s="1097" t="s">
        <v>2040</v>
      </c>
      <c r="D28" s="1090"/>
      <c r="E28" s="1079">
        <v>4124</v>
      </c>
    </row>
    <row r="29" spans="1:6" s="1081" customFormat="1" ht="15">
      <c r="A29" s="874"/>
      <c r="B29" s="1088" t="s">
        <v>1660</v>
      </c>
      <c r="C29" s="1097" t="s">
        <v>2041</v>
      </c>
      <c r="D29" s="1090"/>
      <c r="E29" s="1079">
        <v>928</v>
      </c>
    </row>
    <row r="30" spans="1:6" s="1081" customFormat="1" ht="15">
      <c r="A30" s="874"/>
      <c r="B30" s="1088" t="s">
        <v>1662</v>
      </c>
      <c r="C30" s="1097" t="s">
        <v>2042</v>
      </c>
      <c r="D30" s="1090"/>
      <c r="E30" s="1079">
        <v>722</v>
      </c>
    </row>
    <row r="31" spans="1:6" s="1081" customFormat="1" ht="15">
      <c r="A31" s="874"/>
      <c r="B31" s="1088" t="s">
        <v>1664</v>
      </c>
      <c r="C31" s="1097" t="s">
        <v>2043</v>
      </c>
      <c r="D31" s="1090"/>
      <c r="E31" s="1079">
        <v>319</v>
      </c>
    </row>
    <row r="32" spans="1:6" s="1081" customFormat="1" ht="15">
      <c r="A32" s="874"/>
      <c r="B32" s="1088" t="s">
        <v>1666</v>
      </c>
      <c r="C32" s="1097" t="s">
        <v>2044</v>
      </c>
      <c r="D32" s="1090"/>
      <c r="E32" s="1079">
        <v>1031</v>
      </c>
    </row>
    <row r="33" spans="1:6" s="1081" customFormat="1" ht="15">
      <c r="A33" s="874"/>
      <c r="B33" s="1088" t="s">
        <v>1668</v>
      </c>
      <c r="C33" s="1097" t="s">
        <v>2133</v>
      </c>
      <c r="D33" s="1090"/>
      <c r="E33" s="1079">
        <v>1181</v>
      </c>
    </row>
    <row r="34" spans="1:6" s="1081" customFormat="1" ht="15">
      <c r="A34" s="874"/>
      <c r="B34" s="1088" t="s">
        <v>2046</v>
      </c>
      <c r="C34" s="1097" t="s">
        <v>2047</v>
      </c>
      <c r="D34" s="1090"/>
      <c r="E34" s="1079">
        <v>1443</v>
      </c>
    </row>
    <row r="35" spans="1:6" s="1081" customFormat="1" ht="15">
      <c r="A35" s="874"/>
      <c r="B35" s="1088" t="s">
        <v>2048</v>
      </c>
      <c r="C35" s="1097" t="s">
        <v>2049</v>
      </c>
      <c r="D35" s="1090"/>
      <c r="E35" s="1079">
        <v>722</v>
      </c>
    </row>
    <row r="36" spans="1:6" s="1081" customFormat="1" ht="15">
      <c r="A36" s="874"/>
      <c r="B36" s="1088" t="s">
        <v>2050</v>
      </c>
      <c r="C36" s="1097" t="s">
        <v>2051</v>
      </c>
      <c r="D36" s="1090"/>
      <c r="E36" s="1079">
        <v>5567</v>
      </c>
    </row>
    <row r="37" spans="1:6" s="1081" customFormat="1" ht="15">
      <c r="A37" s="874"/>
      <c r="B37" s="1088" t="s">
        <v>2052</v>
      </c>
      <c r="C37" s="1097" t="s">
        <v>2053</v>
      </c>
      <c r="D37" s="1090"/>
      <c r="E37" s="1079">
        <v>1649</v>
      </c>
    </row>
    <row r="38" spans="1:6" s="1081" customFormat="1" ht="15">
      <c r="A38" s="874"/>
      <c r="B38" s="1088" t="s">
        <v>2054</v>
      </c>
      <c r="C38" s="1097" t="s">
        <v>2055</v>
      </c>
      <c r="D38" s="1090"/>
      <c r="E38" s="1079">
        <v>928</v>
      </c>
    </row>
    <row r="39" spans="1:6" s="1081" customFormat="1" ht="15">
      <c r="A39" s="874"/>
      <c r="B39" s="1088" t="s">
        <v>2056</v>
      </c>
      <c r="C39" s="1097" t="s">
        <v>2057</v>
      </c>
      <c r="D39" s="1090"/>
      <c r="E39" s="1079">
        <v>722</v>
      </c>
    </row>
    <row r="40" spans="1:6" s="1081" customFormat="1" ht="15">
      <c r="A40" s="874"/>
      <c r="B40" s="1088" t="s">
        <v>2058</v>
      </c>
      <c r="C40" s="1097" t="s">
        <v>2059</v>
      </c>
      <c r="D40" s="1090"/>
      <c r="E40" s="1079">
        <v>5634</v>
      </c>
    </row>
    <row r="41" spans="1:6" s="1081" customFormat="1" ht="15">
      <c r="A41" s="874"/>
      <c r="B41" s="1088" t="s">
        <v>2060</v>
      </c>
      <c r="C41" s="1097" t="s">
        <v>2061</v>
      </c>
      <c r="D41" s="1090"/>
      <c r="E41" s="1079">
        <v>5634</v>
      </c>
    </row>
    <row r="42" spans="1:6" s="1081" customFormat="1" ht="15">
      <c r="A42" s="874"/>
      <c r="B42" s="1088" t="s">
        <v>2062</v>
      </c>
      <c r="C42" s="1097" t="s">
        <v>2063</v>
      </c>
      <c r="D42" s="1090"/>
      <c r="E42" s="1079">
        <v>515</v>
      </c>
    </row>
    <row r="43" spans="1:6" ht="15">
      <c r="A43" s="899"/>
      <c r="B43" s="874"/>
      <c r="C43" s="916"/>
      <c r="D43" s="916"/>
      <c r="E43" s="1092">
        <v>0</v>
      </c>
      <c r="F43" s="1081"/>
    </row>
    <row r="44" spans="1:6" ht="15">
      <c r="A44" s="899"/>
      <c r="B44" s="913" t="s">
        <v>2064</v>
      </c>
      <c r="C44" s="914" t="s">
        <v>2065</v>
      </c>
      <c r="D44" s="914"/>
      <c r="E44" s="1084">
        <v>0</v>
      </c>
      <c r="F44" s="1081"/>
    </row>
    <row r="45" spans="1:6" ht="39.6">
      <c r="A45" s="899"/>
      <c r="B45" s="874"/>
      <c r="C45" s="1098" t="s">
        <v>2066</v>
      </c>
      <c r="D45" s="916"/>
      <c r="E45" s="1086">
        <v>0</v>
      </c>
      <c r="F45" s="1081"/>
    </row>
    <row r="46" spans="1:6" ht="15">
      <c r="A46" s="899"/>
      <c r="B46" s="1088" t="s">
        <v>1672</v>
      </c>
      <c r="C46" s="1089" t="s">
        <v>2067</v>
      </c>
      <c r="D46" s="1090"/>
      <c r="E46" s="1079">
        <v>624</v>
      </c>
      <c r="F46" s="1081"/>
    </row>
    <row r="47" spans="1:6" ht="15">
      <c r="A47" s="899"/>
      <c r="B47" s="1088" t="s">
        <v>1674</v>
      </c>
      <c r="C47" s="1089" t="s">
        <v>2068</v>
      </c>
      <c r="D47" s="1090"/>
      <c r="E47" s="1079">
        <v>412</v>
      </c>
      <c r="F47" s="1081"/>
    </row>
    <row r="48" spans="1:6" ht="15">
      <c r="A48" s="899"/>
      <c r="B48" s="1088" t="s">
        <v>1676</v>
      </c>
      <c r="C48" s="1089" t="s">
        <v>2069</v>
      </c>
      <c r="D48" s="1090"/>
      <c r="E48" s="1079">
        <v>515</v>
      </c>
      <c r="F48" s="1081"/>
    </row>
    <row r="49" spans="1:6" ht="15">
      <c r="A49" s="899"/>
      <c r="B49" s="1088" t="s">
        <v>1678</v>
      </c>
      <c r="C49" s="1089" t="s">
        <v>2142</v>
      </c>
      <c r="D49" s="1090"/>
      <c r="E49" s="1079">
        <v>1915</v>
      </c>
      <c r="F49" s="1081"/>
    </row>
    <row r="50" spans="1:6" ht="15">
      <c r="A50" s="899"/>
      <c r="B50" s="875"/>
      <c r="C50" s="916"/>
      <c r="D50" s="916"/>
      <c r="E50" s="1092">
        <v>0</v>
      </c>
      <c r="F50" s="1081"/>
    </row>
    <row r="51" spans="1:6" ht="15">
      <c r="A51" s="899"/>
      <c r="B51" s="913" t="s">
        <v>2070</v>
      </c>
      <c r="C51" s="914" t="s">
        <v>2071</v>
      </c>
      <c r="D51" s="914"/>
      <c r="E51" s="1084">
        <v>0</v>
      </c>
      <c r="F51" s="1081"/>
    </row>
    <row r="52" spans="1:6" ht="39.6">
      <c r="A52" s="899"/>
      <c r="B52" s="874"/>
      <c r="C52" s="916" t="s">
        <v>2072</v>
      </c>
      <c r="D52" s="916"/>
      <c r="E52" s="1086">
        <v>0</v>
      </c>
      <c r="F52" s="1081"/>
    </row>
    <row r="53" spans="1:6" ht="15">
      <c r="A53" s="899"/>
      <c r="B53" s="1088" t="s">
        <v>1706</v>
      </c>
      <c r="C53" s="1097" t="s">
        <v>2073</v>
      </c>
      <c r="D53" s="1090"/>
      <c r="E53" s="1079">
        <v>1148</v>
      </c>
      <c r="F53" s="1081"/>
    </row>
    <row r="54" spans="1:6" ht="15">
      <c r="A54" s="899"/>
      <c r="B54" s="1088" t="s">
        <v>1708</v>
      </c>
      <c r="C54" s="1097" t="s">
        <v>2074</v>
      </c>
      <c r="D54" s="1090"/>
      <c r="E54" s="1079">
        <v>2872</v>
      </c>
      <c r="F54" s="1081"/>
    </row>
    <row r="55" spans="1:6" ht="15">
      <c r="A55" s="899"/>
      <c r="B55" s="1088" t="s">
        <v>1710</v>
      </c>
      <c r="C55" s="1097" t="s">
        <v>2075</v>
      </c>
      <c r="D55" s="1090"/>
      <c r="E55" s="1079">
        <v>504</v>
      </c>
      <c r="F55" s="1081"/>
    </row>
    <row r="56" spans="1:6" ht="15">
      <c r="A56" s="899"/>
      <c r="B56" s="1088" t="s">
        <v>1712</v>
      </c>
      <c r="C56" s="1097" t="s">
        <v>2076</v>
      </c>
      <c r="D56" s="1090"/>
      <c r="E56" s="1079">
        <v>1443</v>
      </c>
      <c r="F56" s="1081"/>
    </row>
    <row r="57" spans="1:6" ht="15">
      <c r="A57" s="899"/>
      <c r="B57" s="1088" t="s">
        <v>2077</v>
      </c>
      <c r="C57" s="1097" t="s">
        <v>2078</v>
      </c>
      <c r="D57" s="1090"/>
      <c r="E57" s="1079">
        <v>1086</v>
      </c>
      <c r="F57" s="1081"/>
    </row>
    <row r="58" spans="1:6" ht="15">
      <c r="A58" s="899"/>
      <c r="B58" s="1088" t="s">
        <v>2079</v>
      </c>
      <c r="C58" s="1097" t="s">
        <v>2080</v>
      </c>
      <c r="D58" s="1090"/>
      <c r="E58" s="1079" t="s">
        <v>2664</v>
      </c>
      <c r="F58" s="1081"/>
    </row>
    <row r="59" spans="1:6" ht="15">
      <c r="A59" s="899"/>
      <c r="B59" s="1088" t="s">
        <v>2081</v>
      </c>
      <c r="C59" s="1097" t="s">
        <v>2082</v>
      </c>
      <c r="D59" s="1090"/>
      <c r="E59" s="1079">
        <v>288</v>
      </c>
      <c r="F59" s="1081"/>
    </row>
    <row r="60" spans="1:6" ht="15">
      <c r="A60" s="899"/>
      <c r="B60" s="1088" t="s">
        <v>2083</v>
      </c>
      <c r="C60" s="1097" t="s">
        <v>2136</v>
      </c>
      <c r="D60" s="1090"/>
      <c r="E60" s="1079">
        <v>9799</v>
      </c>
      <c r="F60" s="1081"/>
    </row>
    <row r="61" spans="1:6" ht="15">
      <c r="A61" s="899"/>
      <c r="B61" s="1088" t="s">
        <v>2085</v>
      </c>
      <c r="C61" s="1097" t="s">
        <v>2084</v>
      </c>
      <c r="D61" s="1090"/>
      <c r="E61" s="1079">
        <v>515</v>
      </c>
      <c r="F61" s="1081"/>
    </row>
    <row r="62" spans="1:6" ht="15">
      <c r="A62" s="899"/>
      <c r="B62" s="1088" t="s">
        <v>2087</v>
      </c>
      <c r="C62" s="1097" t="s">
        <v>2086</v>
      </c>
      <c r="D62" s="1090"/>
      <c r="E62" s="1079">
        <v>1692</v>
      </c>
      <c r="F62" s="1081"/>
    </row>
    <row r="63" spans="1:6" ht="15">
      <c r="A63" s="899"/>
      <c r="B63" s="1088" t="s">
        <v>2089</v>
      </c>
      <c r="C63" s="1097" t="s">
        <v>2088</v>
      </c>
      <c r="D63" s="1090"/>
      <c r="E63" s="1079">
        <v>1134</v>
      </c>
      <c r="F63" s="1081"/>
    </row>
    <row r="64" spans="1:6" ht="15">
      <c r="A64" s="899"/>
      <c r="B64" s="1088" t="s">
        <v>2091</v>
      </c>
      <c r="C64" s="1097" t="s">
        <v>2090</v>
      </c>
      <c r="D64" s="1090"/>
      <c r="E64" s="1079">
        <v>515</v>
      </c>
      <c r="F64" s="1081"/>
    </row>
    <row r="65" spans="1:6" ht="15">
      <c r="A65" s="899"/>
      <c r="B65" s="1088" t="s">
        <v>2093</v>
      </c>
      <c r="C65" s="1097" t="s">
        <v>2092</v>
      </c>
      <c r="D65" s="1090"/>
      <c r="E65" s="1079">
        <v>619</v>
      </c>
      <c r="F65" s="1081"/>
    </row>
    <row r="66" spans="1:6" ht="15">
      <c r="A66" s="899"/>
      <c r="B66" s="1088" t="s">
        <v>2095</v>
      </c>
      <c r="C66" s="1097" t="s">
        <v>2094</v>
      </c>
      <c r="D66" s="1090"/>
      <c r="E66" s="1079">
        <v>8144</v>
      </c>
      <c r="F66" s="1081"/>
    </row>
    <row r="67" spans="1:6" ht="15">
      <c r="A67" s="899"/>
      <c r="B67" s="1088" t="s">
        <v>2097</v>
      </c>
      <c r="C67" s="1097" t="s">
        <v>2096</v>
      </c>
      <c r="D67" s="1090"/>
      <c r="E67" s="1079">
        <v>384</v>
      </c>
      <c r="F67" s="1081"/>
    </row>
    <row r="68" spans="1:6" ht="15">
      <c r="A68" s="899"/>
      <c r="B68" s="1088" t="s">
        <v>2099</v>
      </c>
      <c r="C68" s="1097" t="s">
        <v>2098</v>
      </c>
      <c r="D68" s="1090"/>
      <c r="E68" s="1079">
        <v>1856</v>
      </c>
      <c r="F68" s="1081"/>
    </row>
    <row r="69" spans="1:6" ht="15">
      <c r="A69" s="899"/>
      <c r="B69" s="1088" t="s">
        <v>2137</v>
      </c>
      <c r="C69" s="1097" t="s">
        <v>2100</v>
      </c>
      <c r="D69" s="1090"/>
      <c r="E69" s="1079">
        <v>309</v>
      </c>
      <c r="F69" s="1081"/>
    </row>
    <row r="70" spans="1:6" ht="15">
      <c r="A70" s="899"/>
      <c r="B70" s="874"/>
      <c r="C70" s="916"/>
      <c r="D70" s="916"/>
      <c r="E70" s="1092">
        <v>0</v>
      </c>
      <c r="F70" s="1081"/>
    </row>
    <row r="71" spans="1:6" ht="15">
      <c r="A71" s="899"/>
      <c r="B71" s="913" t="s">
        <v>2101</v>
      </c>
      <c r="C71" s="914" t="s">
        <v>2102</v>
      </c>
      <c r="D71" s="914"/>
      <c r="E71" s="1084">
        <v>0</v>
      </c>
      <c r="F71" s="1081"/>
    </row>
    <row r="72" spans="1:6" ht="39.6">
      <c r="A72" s="899"/>
      <c r="B72" s="874"/>
      <c r="C72" s="916" t="s">
        <v>2103</v>
      </c>
      <c r="D72" s="916"/>
      <c r="E72" s="1086">
        <v>0</v>
      </c>
      <c r="F72" s="1081"/>
    </row>
    <row r="73" spans="1:6" ht="15">
      <c r="A73" s="899"/>
      <c r="B73" s="1088" t="s">
        <v>1716</v>
      </c>
      <c r="C73" s="1089" t="s">
        <v>2104</v>
      </c>
      <c r="D73" s="1090"/>
      <c r="E73" s="1079">
        <v>4468</v>
      </c>
      <c r="F73" s="1081"/>
    </row>
    <row r="74" spans="1:6" ht="15">
      <c r="A74" s="899"/>
      <c r="B74" s="1088" t="s">
        <v>1718</v>
      </c>
      <c r="C74" s="1097" t="s">
        <v>2105</v>
      </c>
      <c r="D74" s="1090"/>
      <c r="E74" s="1079">
        <v>515</v>
      </c>
      <c r="F74" s="1081"/>
    </row>
    <row r="75" spans="1:6" ht="15">
      <c r="A75" s="899"/>
      <c r="B75" s="1088" t="s">
        <v>1720</v>
      </c>
      <c r="C75" s="1097" t="s">
        <v>2106</v>
      </c>
      <c r="D75" s="1090"/>
      <c r="E75" s="1079">
        <v>1404</v>
      </c>
      <c r="F75" s="1081"/>
    </row>
    <row r="76" spans="1:6">
      <c r="A76" s="899"/>
      <c r="B76" s="1099"/>
      <c r="C76" s="1090"/>
      <c r="D76" s="1090"/>
      <c r="E76" s="1100"/>
    </row>
    <row r="77" spans="1:6">
      <c r="A77" s="899"/>
      <c r="B77" s="1101" t="s">
        <v>2107</v>
      </c>
      <c r="C77" s="1102" t="s">
        <v>2108</v>
      </c>
      <c r="D77" s="1102"/>
      <c r="E77" s="1103"/>
    </row>
    <row r="78" spans="1:6" ht="66">
      <c r="A78" s="899"/>
      <c r="B78" s="1099"/>
      <c r="C78" s="1090" t="s">
        <v>2109</v>
      </c>
      <c r="D78" s="1090"/>
      <c r="E78" s="1100"/>
    </row>
    <row r="79" spans="1:6">
      <c r="A79" s="899"/>
      <c r="B79" s="1099"/>
      <c r="C79" s="1104" t="s">
        <v>1806</v>
      </c>
      <c r="D79" s="1104"/>
      <c r="E79" s="1079">
        <v>0</v>
      </c>
    </row>
    <row r="80" spans="1:6">
      <c r="A80" s="899"/>
      <c r="B80" s="1099"/>
      <c r="C80" s="1104" t="s">
        <v>1807</v>
      </c>
      <c r="D80" s="1104"/>
      <c r="E80" s="1079">
        <v>0</v>
      </c>
    </row>
    <row r="81" spans="1:5">
      <c r="A81" s="899"/>
      <c r="B81" s="1099"/>
      <c r="C81" s="1104" t="s">
        <v>1808</v>
      </c>
      <c r="D81" s="1104"/>
      <c r="E81" s="1079">
        <v>14500</v>
      </c>
    </row>
    <row r="82" spans="1:5">
      <c r="A82" s="899"/>
      <c r="B82" s="1099"/>
      <c r="C82" s="1104"/>
      <c r="D82" s="1104"/>
      <c r="E82" s="1105"/>
    </row>
    <row r="83" spans="1:5" ht="16.5" customHeight="1">
      <c r="A83" s="899"/>
      <c r="B83" s="1099"/>
      <c r="C83" s="1090" t="s">
        <v>1809</v>
      </c>
      <c r="D83" s="1090"/>
      <c r="E83" s="1106" t="s">
        <v>2110</v>
      </c>
    </row>
    <row r="84" spans="1:5">
      <c r="A84" s="899"/>
      <c r="B84" s="1099"/>
      <c r="C84" s="1090"/>
      <c r="D84" s="1090"/>
      <c r="E84" s="1105"/>
    </row>
    <row r="85" spans="1:5">
      <c r="B85" s="129"/>
      <c r="C85" s="129" t="s">
        <v>1810</v>
      </c>
    </row>
    <row r="86" spans="1:5">
      <c r="B86" s="129"/>
      <c r="C86" s="129" t="s">
        <v>1811</v>
      </c>
    </row>
    <row r="87" spans="1:5">
      <c r="B87" s="129"/>
      <c r="C87" s="129" t="s">
        <v>1812</v>
      </c>
    </row>
    <row r="88" spans="1:5">
      <c r="B88" s="129"/>
    </row>
    <row r="89" spans="1:5">
      <c r="B89" s="1107">
        <v>4.7</v>
      </c>
      <c r="C89" s="914" t="s">
        <v>2111</v>
      </c>
      <c r="D89" s="914"/>
      <c r="E89" s="929"/>
    </row>
    <row r="90" spans="1:5">
      <c r="B90" s="129"/>
      <c r="C90" s="1108" t="s">
        <v>2112</v>
      </c>
      <c r="E90" s="1079">
        <v>35</v>
      </c>
    </row>
    <row r="91" spans="1:5">
      <c r="A91" s="899"/>
      <c r="B91" s="874"/>
      <c r="C91" s="916"/>
      <c r="D91" s="916"/>
      <c r="E91" s="1109"/>
    </row>
    <row r="92" spans="1:5">
      <c r="A92" s="899"/>
      <c r="B92" s="913" t="s">
        <v>2113</v>
      </c>
      <c r="C92" s="914" t="s">
        <v>2114</v>
      </c>
      <c r="D92" s="914"/>
      <c r="E92" s="1110"/>
    </row>
    <row r="93" spans="1:5">
      <c r="A93" s="899"/>
      <c r="B93" s="875" t="s">
        <v>1740</v>
      </c>
      <c r="C93" s="1111" t="s">
        <v>2115</v>
      </c>
      <c r="E93" s="1112" t="s">
        <v>1813</v>
      </c>
    </row>
    <row r="94" spans="1:5">
      <c r="A94" s="899"/>
      <c r="B94" s="1113"/>
      <c r="C94" s="1111" t="s">
        <v>2116</v>
      </c>
      <c r="E94" s="1114">
        <v>48359</v>
      </c>
    </row>
    <row r="95" spans="1:5" ht="10.95" customHeight="1">
      <c r="A95" s="899"/>
      <c r="B95" s="1113"/>
      <c r="C95" s="1115"/>
      <c r="D95" s="1116"/>
      <c r="E95" s="1105"/>
    </row>
    <row r="96" spans="1:5">
      <c r="A96" s="899"/>
      <c r="B96" s="875" t="s">
        <v>1742</v>
      </c>
      <c r="C96" s="1104" t="s">
        <v>2117</v>
      </c>
      <c r="D96" s="1090"/>
      <c r="E96" s="1079">
        <v>5.5</v>
      </c>
    </row>
    <row r="97" spans="1:5">
      <c r="A97" s="899"/>
      <c r="B97" s="875" t="s">
        <v>2118</v>
      </c>
      <c r="C97" s="1104" t="s">
        <v>2119</v>
      </c>
      <c r="D97" s="1090"/>
      <c r="E97" s="1079">
        <v>0</v>
      </c>
    </row>
    <row r="98" spans="1:5">
      <c r="A98" s="899"/>
      <c r="B98" s="1099"/>
      <c r="C98" s="1090"/>
      <c r="D98" s="1090"/>
      <c r="E98" s="1105"/>
    </row>
    <row r="99" spans="1:5">
      <c r="A99" s="899"/>
      <c r="B99" s="1117" t="s">
        <v>2120</v>
      </c>
      <c r="C99" s="1118" t="s">
        <v>2121</v>
      </c>
      <c r="D99" s="1118"/>
      <c r="E99" s="1079">
        <v>187</v>
      </c>
    </row>
    <row r="100" spans="1:5">
      <c r="A100" s="899"/>
      <c r="B100" s="1094"/>
      <c r="C100" s="1119"/>
      <c r="D100" s="1119"/>
    </row>
    <row r="101" spans="1:5" ht="15">
      <c r="A101" s="899"/>
      <c r="B101" s="1094"/>
      <c r="C101" s="934"/>
      <c r="D101" s="934"/>
      <c r="E101" s="1120"/>
    </row>
    <row r="102" spans="1:5">
      <c r="A102" s="899"/>
      <c r="B102" s="1117" t="s">
        <v>1758</v>
      </c>
      <c r="C102" s="938" t="s">
        <v>2122</v>
      </c>
      <c r="D102" s="929"/>
      <c r="E102" s="929"/>
    </row>
    <row r="103" spans="1:5">
      <c r="A103" s="899"/>
      <c r="B103" s="1121"/>
      <c r="C103" s="1122" t="s">
        <v>2123</v>
      </c>
    </row>
    <row r="104" spans="1:5">
      <c r="A104" s="899"/>
      <c r="B104" s="885"/>
      <c r="C104" s="1123" t="s">
        <v>2124</v>
      </c>
      <c r="D104" s="877"/>
    </row>
    <row r="105" spans="1:5">
      <c r="A105" s="899"/>
      <c r="B105" s="1094"/>
      <c r="C105" s="934" t="s">
        <v>2125</v>
      </c>
      <c r="E105" s="1079">
        <v>0</v>
      </c>
    </row>
    <row r="106" spans="1:5">
      <c r="A106" s="899"/>
      <c r="B106" s="1094"/>
      <c r="C106" s="934" t="s">
        <v>2126</v>
      </c>
      <c r="E106" s="1124">
        <v>175</v>
      </c>
    </row>
    <row r="107" spans="1:5">
      <c r="A107" s="899"/>
      <c r="B107" s="1094"/>
      <c r="C107" s="1123" t="s">
        <v>2127</v>
      </c>
      <c r="E107" s="1125"/>
    </row>
    <row r="108" spans="1:5">
      <c r="B108" s="1094"/>
      <c r="C108" s="934" t="s">
        <v>2125</v>
      </c>
      <c r="E108" s="1126">
        <v>0</v>
      </c>
    </row>
    <row r="109" spans="1:5">
      <c r="B109" s="1094"/>
      <c r="C109" s="934" t="s">
        <v>2126</v>
      </c>
      <c r="E109" s="1079">
        <v>175</v>
      </c>
    </row>
    <row r="110" spans="1:5">
      <c r="B110" s="1094"/>
      <c r="C110" s="1123" t="s">
        <v>2128</v>
      </c>
      <c r="E110" s="1125"/>
    </row>
    <row r="111" spans="1:5">
      <c r="B111" s="1094"/>
      <c r="C111" s="934" t="s">
        <v>2125</v>
      </c>
      <c r="E111" s="1126">
        <v>0</v>
      </c>
    </row>
    <row r="112" spans="1:5">
      <c r="B112" s="1094"/>
      <c r="C112" s="934" t="s">
        <v>2126</v>
      </c>
      <c r="E112" s="1079">
        <v>175</v>
      </c>
    </row>
    <row r="113" spans="2:2">
      <c r="B113" s="1094"/>
    </row>
    <row r="114" spans="2:2">
      <c r="B114" s="1094"/>
    </row>
    <row r="115" spans="2:2">
      <c r="B115" s="1094"/>
    </row>
    <row r="116" spans="2:2">
      <c r="B116" s="1094"/>
    </row>
    <row r="117" spans="2:2">
      <c r="B117" s="1094"/>
    </row>
    <row r="118" spans="2:2">
      <c r="B118" s="1094"/>
    </row>
    <row r="119" spans="2:2">
      <c r="B119" s="1094"/>
    </row>
    <row r="120" spans="2:2">
      <c r="B120" s="1094"/>
    </row>
    <row r="121" spans="2:2">
      <c r="B121" s="1094"/>
    </row>
    <row r="122" spans="2:2">
      <c r="B122" s="1094"/>
    </row>
    <row r="123" spans="2:2">
      <c r="B123" s="1127"/>
    </row>
    <row r="124" spans="2:2">
      <c r="B124" s="1127"/>
    </row>
    <row r="125" spans="2:2">
      <c r="B125" s="1127"/>
    </row>
    <row r="126" spans="2:2">
      <c r="B126" s="1127"/>
    </row>
    <row r="127" spans="2:2">
      <c r="B127" s="1127"/>
    </row>
    <row r="128" spans="2:2">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row r="1264" spans="2:2">
      <c r="B1264" s="1127"/>
    </row>
    <row r="1265" spans="2:2">
      <c r="B1265" s="1127"/>
    </row>
    <row r="1266" spans="2:2">
      <c r="B1266" s="1127"/>
    </row>
    <row r="1267" spans="2:2">
      <c r="B1267" s="1127"/>
    </row>
    <row r="1268" spans="2:2">
      <c r="B1268" s="1127"/>
    </row>
    <row r="1269" spans="2:2">
      <c r="B1269" s="1127"/>
    </row>
    <row r="1270" spans="2:2">
      <c r="B1270" s="1127"/>
    </row>
    <row r="1271" spans="2:2">
      <c r="B1271" s="1127"/>
    </row>
    <row r="1272" spans="2:2">
      <c r="B1272" s="1127"/>
    </row>
    <row r="1273" spans="2:2">
      <c r="B1273" s="1127"/>
    </row>
    <row r="1274" spans="2:2">
      <c r="B1274" s="1127"/>
    </row>
    <row r="1275" spans="2:2">
      <c r="B1275" s="1127"/>
    </row>
    <row r="1276" spans="2:2">
      <c r="B1276" s="1127"/>
    </row>
    <row r="1277" spans="2:2">
      <c r="B1277" s="1127"/>
    </row>
    <row r="1278" spans="2:2">
      <c r="B1278" s="1127"/>
    </row>
    <row r="1279" spans="2:2">
      <c r="B1279" s="1127"/>
    </row>
    <row r="1280" spans="2:2">
      <c r="B1280" s="1127"/>
    </row>
    <row r="1281" spans="2:2">
      <c r="B1281" s="1127"/>
    </row>
    <row r="1282" spans="2:2">
      <c r="B1282" s="1127"/>
    </row>
    <row r="1283" spans="2:2">
      <c r="B1283" s="1127"/>
    </row>
    <row r="1284" spans="2:2">
      <c r="B1284" s="1127"/>
    </row>
    <row r="1285" spans="2:2">
      <c r="B1285" s="1127"/>
    </row>
    <row r="1286" spans="2:2">
      <c r="B1286" s="1127"/>
    </row>
    <row r="1287" spans="2:2">
      <c r="B1287" s="1127"/>
    </row>
    <row r="1288" spans="2:2">
      <c r="B1288" s="1127"/>
    </row>
    <row r="1289" spans="2:2">
      <c r="B1289" s="1127"/>
    </row>
    <row r="1290" spans="2:2">
      <c r="B1290" s="1127"/>
    </row>
    <row r="1291" spans="2:2">
      <c r="B1291"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3" manualBreakCount="3">
    <brk id="40" min="1" max="4" man="1"/>
    <brk id="70" min="1" max="4" man="1"/>
    <brk id="114"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D50A-10F4-4045-B937-2494A288E66F}">
  <sheetPr>
    <pageSetUpPr fitToPage="1"/>
  </sheetPr>
  <dimension ref="A1:F1292"/>
  <sheetViews>
    <sheetView topLeftCell="A79" zoomScaleNormal="100" zoomScaleSheetLayoutView="100" workbookViewId="0">
      <selection activeCell="E101" sqref="E101"/>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9.6640625"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2144</v>
      </c>
    </row>
    <row r="7" spans="1:6" s="1067" customFormat="1" ht="15">
      <c r="A7" s="1063"/>
      <c r="B7" s="895"/>
      <c r="C7" s="877"/>
      <c r="D7" s="877"/>
      <c r="E7" s="877"/>
    </row>
    <row r="8" spans="1:6" s="1081" customFormat="1" ht="15">
      <c r="A8" s="129"/>
      <c r="B8" s="897"/>
      <c r="C8" s="1078" t="s">
        <v>2021</v>
      </c>
      <c r="D8" s="1078"/>
      <c r="E8" s="904">
        <v>203599</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1088" t="s">
        <v>1588</v>
      </c>
      <c r="C12" s="1089" t="s">
        <v>2131</v>
      </c>
      <c r="D12" s="1090"/>
      <c r="E12" s="1091">
        <v>2553</v>
      </c>
    </row>
    <row r="13" spans="1:6" s="1081" customFormat="1" ht="15">
      <c r="A13" s="1087"/>
      <c r="B13" s="1088" t="s">
        <v>1590</v>
      </c>
      <c r="C13" s="1089" t="s">
        <v>2027</v>
      </c>
      <c r="D13" s="1090"/>
      <c r="E13" s="1091">
        <v>9794</v>
      </c>
    </row>
    <row r="14" spans="1:6" s="1081" customFormat="1" ht="15">
      <c r="A14" s="1087"/>
      <c r="B14" s="1088" t="s">
        <v>1592</v>
      </c>
      <c r="C14" s="1089" t="s">
        <v>2028</v>
      </c>
      <c r="D14" s="1090"/>
      <c r="E14" s="1091">
        <v>4021</v>
      </c>
    </row>
    <row r="15" spans="1:6" s="1081" customFormat="1" ht="15">
      <c r="A15" s="1087"/>
      <c r="B15" s="1088" t="s">
        <v>1594</v>
      </c>
      <c r="C15" s="1089" t="s">
        <v>2029</v>
      </c>
      <c r="D15" s="1090"/>
      <c r="E15" s="1091">
        <v>6392</v>
      </c>
    </row>
    <row r="16" spans="1:6" s="1081" customFormat="1" ht="15">
      <c r="A16" s="1087"/>
      <c r="B16" s="1088" t="s">
        <v>1596</v>
      </c>
      <c r="C16" s="1089" t="s">
        <v>2030</v>
      </c>
      <c r="D16" s="1090"/>
      <c r="E16" s="1091">
        <v>1649</v>
      </c>
    </row>
    <row r="17" spans="1:6" s="1081" customFormat="1" ht="15">
      <c r="A17" s="1087"/>
      <c r="B17" s="1088" t="s">
        <v>1598</v>
      </c>
      <c r="C17" s="1089" t="s">
        <v>2140</v>
      </c>
      <c r="D17" s="1090"/>
      <c r="E17" s="1091">
        <v>1753</v>
      </c>
    </row>
    <row r="18" spans="1:6" s="1081" customFormat="1" ht="15">
      <c r="A18" s="1087"/>
      <c r="B18" s="1088" t="s">
        <v>1600</v>
      </c>
      <c r="C18" s="1089" t="s">
        <v>2141</v>
      </c>
      <c r="D18" s="1090"/>
      <c r="E18" s="1091">
        <v>7526</v>
      </c>
    </row>
    <row r="19" spans="1:6" s="1081" customFormat="1" ht="15">
      <c r="A19" s="1087"/>
      <c r="B19" s="1088" t="s">
        <v>1602</v>
      </c>
      <c r="C19" s="1089" t="s">
        <v>2031</v>
      </c>
      <c r="D19" s="1090"/>
      <c r="E19" s="1091">
        <v>2744</v>
      </c>
    </row>
    <row r="20" spans="1:6" s="1081" customFormat="1" ht="15">
      <c r="A20" s="1087"/>
      <c r="B20" s="874"/>
      <c r="C20" s="895"/>
      <c r="D20" s="895"/>
      <c r="E20" s="1092">
        <v>0</v>
      </c>
    </row>
    <row r="21" spans="1:6" s="1081" customFormat="1" ht="15">
      <c r="A21" s="888"/>
      <c r="B21" s="913" t="s">
        <v>2032</v>
      </c>
      <c r="C21" s="1093" t="s">
        <v>2033</v>
      </c>
      <c r="D21" s="1093"/>
      <c r="E21" s="1084">
        <v>0</v>
      </c>
    </row>
    <row r="22" spans="1:6" s="1096" customFormat="1" ht="39.6">
      <c r="A22" s="890"/>
      <c r="B22" s="1094"/>
      <c r="C22" s="916" t="s">
        <v>2034</v>
      </c>
      <c r="D22" s="916"/>
      <c r="E22" s="1095">
        <v>0</v>
      </c>
      <c r="F22" s="1081"/>
    </row>
    <row r="23" spans="1:6" s="1081" customFormat="1" ht="15">
      <c r="A23" s="1087"/>
      <c r="B23" s="1088" t="s">
        <v>1648</v>
      </c>
      <c r="C23" s="1089" t="s">
        <v>2035</v>
      </c>
      <c r="D23" s="1090"/>
      <c r="E23" s="1079">
        <v>4227</v>
      </c>
    </row>
    <row r="24" spans="1:6" s="1081" customFormat="1" ht="15">
      <c r="A24" s="1087"/>
      <c r="B24" s="1088" t="s">
        <v>1650</v>
      </c>
      <c r="C24" s="1097" t="s">
        <v>2036</v>
      </c>
      <c r="D24" s="1090"/>
      <c r="E24" s="1079">
        <v>1753</v>
      </c>
    </row>
    <row r="25" spans="1:6" s="1081" customFormat="1" ht="15">
      <c r="A25" s="874"/>
      <c r="B25" s="1088" t="s">
        <v>1652</v>
      </c>
      <c r="C25" s="1097" t="s">
        <v>2037</v>
      </c>
      <c r="D25" s="1090"/>
      <c r="E25" s="1079">
        <v>5155</v>
      </c>
    </row>
    <row r="26" spans="1:6" s="1081" customFormat="1" ht="15">
      <c r="A26" s="874"/>
      <c r="B26" s="1088" t="s">
        <v>1654</v>
      </c>
      <c r="C26" s="1097" t="s">
        <v>2038</v>
      </c>
      <c r="D26" s="1090"/>
      <c r="E26" s="1079">
        <v>1443</v>
      </c>
    </row>
    <row r="27" spans="1:6" s="1081" customFormat="1" ht="15">
      <c r="A27" s="874"/>
      <c r="B27" s="1088" t="s">
        <v>1656</v>
      </c>
      <c r="C27" s="1097" t="s">
        <v>2039</v>
      </c>
      <c r="D27" s="1090"/>
      <c r="E27" s="1079">
        <v>2165</v>
      </c>
    </row>
    <row r="28" spans="1:6" s="1081" customFormat="1" ht="15">
      <c r="A28" s="874"/>
      <c r="B28" s="1088" t="s">
        <v>1658</v>
      </c>
      <c r="C28" s="1097" t="s">
        <v>2040</v>
      </c>
      <c r="D28" s="1090"/>
      <c r="E28" s="1079">
        <v>4124</v>
      </c>
    </row>
    <row r="29" spans="1:6" s="1081" customFormat="1" ht="15">
      <c r="A29" s="874"/>
      <c r="B29" s="1088" t="s">
        <v>1660</v>
      </c>
      <c r="C29" s="1097" t="s">
        <v>2041</v>
      </c>
      <c r="D29" s="1090"/>
      <c r="E29" s="1079">
        <v>928</v>
      </c>
    </row>
    <row r="30" spans="1:6" s="1081" customFormat="1" ht="15">
      <c r="A30" s="874"/>
      <c r="B30" s="1088" t="s">
        <v>1662</v>
      </c>
      <c r="C30" s="1097" t="s">
        <v>2042</v>
      </c>
      <c r="D30" s="1090"/>
      <c r="E30" s="1079">
        <v>722</v>
      </c>
    </row>
    <row r="31" spans="1:6" s="1081" customFormat="1" ht="15">
      <c r="A31" s="874"/>
      <c r="B31" s="1088" t="s">
        <v>1664</v>
      </c>
      <c r="C31" s="1097" t="s">
        <v>2043</v>
      </c>
      <c r="D31" s="1090"/>
      <c r="E31" s="1079">
        <v>319</v>
      </c>
    </row>
    <row r="32" spans="1:6" s="1081" customFormat="1" ht="15">
      <c r="A32" s="874"/>
      <c r="B32" s="1088" t="s">
        <v>1666</v>
      </c>
      <c r="C32" s="1097" t="s">
        <v>2044</v>
      </c>
      <c r="D32" s="1090"/>
      <c r="E32" s="1079">
        <v>1031</v>
      </c>
    </row>
    <row r="33" spans="1:6" s="1081" customFormat="1" ht="15">
      <c r="A33" s="874"/>
      <c r="B33" s="1088" t="s">
        <v>1668</v>
      </c>
      <c r="C33" s="1097" t="s">
        <v>2133</v>
      </c>
      <c r="D33" s="1090"/>
      <c r="E33" s="1079">
        <v>1181</v>
      </c>
    </row>
    <row r="34" spans="1:6" s="1081" customFormat="1" ht="15">
      <c r="A34" s="874"/>
      <c r="B34" s="1088" t="s">
        <v>2046</v>
      </c>
      <c r="C34" s="1097" t="s">
        <v>2047</v>
      </c>
      <c r="D34" s="1090"/>
      <c r="E34" s="1079">
        <v>1443</v>
      </c>
    </row>
    <row r="35" spans="1:6" s="1081" customFormat="1" ht="15">
      <c r="A35" s="874"/>
      <c r="B35" s="1088" t="s">
        <v>2048</v>
      </c>
      <c r="C35" s="1097" t="s">
        <v>2049</v>
      </c>
      <c r="D35" s="1090"/>
      <c r="E35" s="1079">
        <v>722</v>
      </c>
    </row>
    <row r="36" spans="1:6" s="1081" customFormat="1" ht="15">
      <c r="A36" s="874"/>
      <c r="B36" s="1088" t="s">
        <v>2050</v>
      </c>
      <c r="C36" s="1097" t="s">
        <v>2051</v>
      </c>
      <c r="D36" s="1090"/>
      <c r="E36" s="1079">
        <v>5567</v>
      </c>
    </row>
    <row r="37" spans="1:6" s="1081" customFormat="1" ht="15">
      <c r="A37" s="874"/>
      <c r="B37" s="1088" t="s">
        <v>2052</v>
      </c>
      <c r="C37" s="1097" t="s">
        <v>2053</v>
      </c>
      <c r="D37" s="1090"/>
      <c r="E37" s="1079">
        <v>1649</v>
      </c>
    </row>
    <row r="38" spans="1:6" s="1081" customFormat="1" ht="15">
      <c r="A38" s="874"/>
      <c r="B38" s="1088" t="s">
        <v>2054</v>
      </c>
      <c r="C38" s="1097" t="s">
        <v>2055</v>
      </c>
      <c r="D38" s="1090"/>
      <c r="E38" s="1079">
        <v>928</v>
      </c>
    </row>
    <row r="39" spans="1:6" s="1081" customFormat="1" ht="15">
      <c r="A39" s="874"/>
      <c r="B39" s="1088" t="s">
        <v>2056</v>
      </c>
      <c r="C39" s="1097" t="s">
        <v>2057</v>
      </c>
      <c r="D39" s="1090"/>
      <c r="E39" s="1079">
        <v>722</v>
      </c>
    </row>
    <row r="40" spans="1:6" s="1081" customFormat="1" ht="15">
      <c r="A40" s="874"/>
      <c r="B40" s="1088" t="s">
        <v>2058</v>
      </c>
      <c r="C40" s="1097" t="s">
        <v>2059</v>
      </c>
      <c r="D40" s="1090"/>
      <c r="E40" s="1079">
        <v>5634</v>
      </c>
    </row>
    <row r="41" spans="1:6" s="1081" customFormat="1" ht="15">
      <c r="A41" s="874"/>
      <c r="B41" s="1088" t="s">
        <v>2060</v>
      </c>
      <c r="C41" s="1097" t="s">
        <v>2061</v>
      </c>
      <c r="D41" s="1090"/>
      <c r="E41" s="1079">
        <v>5634</v>
      </c>
    </row>
    <row r="42" spans="1:6" s="1081" customFormat="1" ht="15">
      <c r="A42" s="874"/>
      <c r="B42" s="1088" t="s">
        <v>2062</v>
      </c>
      <c r="C42" s="1097" t="s">
        <v>2063</v>
      </c>
      <c r="D42" s="1090"/>
      <c r="E42" s="1079">
        <v>515</v>
      </c>
    </row>
    <row r="43" spans="1:6" ht="15">
      <c r="A43" s="899"/>
      <c r="B43" s="874"/>
      <c r="C43" s="916"/>
      <c r="D43" s="916"/>
      <c r="E43" s="1092">
        <v>0</v>
      </c>
      <c r="F43" s="1081"/>
    </row>
    <row r="44" spans="1:6" ht="15">
      <c r="A44" s="899"/>
      <c r="B44" s="913" t="s">
        <v>2064</v>
      </c>
      <c r="C44" s="914" t="s">
        <v>2065</v>
      </c>
      <c r="D44" s="914"/>
      <c r="E44" s="1084">
        <v>0</v>
      </c>
      <c r="F44" s="1081"/>
    </row>
    <row r="45" spans="1:6" ht="39.6">
      <c r="A45" s="899"/>
      <c r="B45" s="874"/>
      <c r="C45" s="1098" t="s">
        <v>2066</v>
      </c>
      <c r="D45" s="916"/>
      <c r="E45" s="1086">
        <v>0</v>
      </c>
      <c r="F45" s="1081"/>
    </row>
    <row r="46" spans="1:6" ht="15">
      <c r="A46" s="899"/>
      <c r="B46" s="1088" t="s">
        <v>1672</v>
      </c>
      <c r="C46" s="1089" t="s">
        <v>2067</v>
      </c>
      <c r="D46" s="1090"/>
      <c r="E46" s="1079">
        <v>624</v>
      </c>
      <c r="F46" s="1081"/>
    </row>
    <row r="47" spans="1:6" ht="15">
      <c r="A47" s="899"/>
      <c r="B47" s="1088" t="s">
        <v>1674</v>
      </c>
      <c r="C47" s="1089" t="s">
        <v>2068</v>
      </c>
      <c r="D47" s="1090"/>
      <c r="E47" s="1079">
        <v>412</v>
      </c>
      <c r="F47" s="1081"/>
    </row>
    <row r="48" spans="1:6" ht="15">
      <c r="A48" s="899"/>
      <c r="B48" s="1088" t="s">
        <v>1676</v>
      </c>
      <c r="C48" s="1089" t="s">
        <v>2069</v>
      </c>
      <c r="D48" s="1090"/>
      <c r="E48" s="1079">
        <v>515</v>
      </c>
      <c r="F48" s="1081"/>
    </row>
    <row r="49" spans="1:6" ht="15">
      <c r="A49" s="899"/>
      <c r="B49" s="1088" t="s">
        <v>1678</v>
      </c>
      <c r="C49" s="1089" t="s">
        <v>2145</v>
      </c>
      <c r="D49" s="1090"/>
      <c r="E49" s="1079">
        <v>1915</v>
      </c>
      <c r="F49" s="1081"/>
    </row>
    <row r="50" spans="1:6" ht="15">
      <c r="A50" s="899"/>
      <c r="B50" s="1088" t="s">
        <v>1680</v>
      </c>
      <c r="C50" s="1089" t="s">
        <v>2146</v>
      </c>
      <c r="D50" s="1090"/>
      <c r="E50" s="1079">
        <v>21065</v>
      </c>
      <c r="F50" s="1081"/>
    </row>
    <row r="51" spans="1:6" ht="15">
      <c r="A51" s="899"/>
      <c r="B51" s="875"/>
      <c r="C51" s="916"/>
      <c r="D51" s="916"/>
      <c r="E51" s="1092">
        <v>0</v>
      </c>
      <c r="F51" s="1081"/>
    </row>
    <row r="52" spans="1:6" ht="15">
      <c r="A52" s="899"/>
      <c r="B52" s="913" t="s">
        <v>2070</v>
      </c>
      <c r="C52" s="914" t="s">
        <v>2071</v>
      </c>
      <c r="D52" s="914"/>
      <c r="E52" s="1084">
        <v>0</v>
      </c>
      <c r="F52" s="1081"/>
    </row>
    <row r="53" spans="1:6" ht="39.6">
      <c r="A53" s="899"/>
      <c r="B53" s="874"/>
      <c r="C53" s="916" t="s">
        <v>2072</v>
      </c>
      <c r="D53" s="916"/>
      <c r="E53" s="1086">
        <v>0</v>
      </c>
      <c r="F53" s="1081"/>
    </row>
    <row r="54" spans="1:6" ht="15">
      <c r="A54" s="899"/>
      <c r="B54" s="1088" t="s">
        <v>1706</v>
      </c>
      <c r="C54" s="1097" t="s">
        <v>2073</v>
      </c>
      <c r="D54" s="1090"/>
      <c r="E54" s="1079">
        <v>1148</v>
      </c>
      <c r="F54" s="1081"/>
    </row>
    <row r="55" spans="1:6" ht="15">
      <c r="A55" s="899"/>
      <c r="B55" s="1088" t="s">
        <v>1708</v>
      </c>
      <c r="C55" s="1097" t="s">
        <v>2074</v>
      </c>
      <c r="D55" s="1090"/>
      <c r="E55" s="1079">
        <v>2872</v>
      </c>
      <c r="F55" s="1081"/>
    </row>
    <row r="56" spans="1:6" ht="15">
      <c r="A56" s="899"/>
      <c r="B56" s="1088" t="s">
        <v>1710</v>
      </c>
      <c r="C56" s="1097" t="s">
        <v>2075</v>
      </c>
      <c r="D56" s="1090"/>
      <c r="E56" s="1079">
        <v>504</v>
      </c>
      <c r="F56" s="1081"/>
    </row>
    <row r="57" spans="1:6" ht="15">
      <c r="A57" s="899"/>
      <c r="B57" s="1088" t="s">
        <v>1712</v>
      </c>
      <c r="C57" s="1097" t="s">
        <v>2076</v>
      </c>
      <c r="D57" s="1090"/>
      <c r="E57" s="1079">
        <v>1443</v>
      </c>
      <c r="F57" s="1081"/>
    </row>
    <row r="58" spans="1:6" ht="15">
      <c r="A58" s="899"/>
      <c r="B58" s="1088" t="s">
        <v>2077</v>
      </c>
      <c r="C58" s="1097" t="s">
        <v>2078</v>
      </c>
      <c r="D58" s="1090"/>
      <c r="E58" s="1079">
        <v>1086</v>
      </c>
      <c r="F58" s="1081"/>
    </row>
    <row r="59" spans="1:6" ht="15">
      <c r="A59" s="899"/>
      <c r="B59" s="1088" t="s">
        <v>2079</v>
      </c>
      <c r="C59" s="1097" t="s">
        <v>2080</v>
      </c>
      <c r="D59" s="1090"/>
      <c r="E59" s="1079" t="s">
        <v>2664</v>
      </c>
      <c r="F59" s="1081"/>
    </row>
    <row r="60" spans="1:6" ht="15">
      <c r="A60" s="899"/>
      <c r="B60" s="1088" t="s">
        <v>2081</v>
      </c>
      <c r="C60" s="1097" t="s">
        <v>2082</v>
      </c>
      <c r="D60" s="1090"/>
      <c r="E60" s="1079">
        <v>288</v>
      </c>
      <c r="F60" s="1081"/>
    </row>
    <row r="61" spans="1:6" ht="15">
      <c r="A61" s="899"/>
      <c r="B61" s="1088" t="s">
        <v>2083</v>
      </c>
      <c r="C61" s="1097" t="s">
        <v>2136</v>
      </c>
      <c r="D61" s="1090"/>
      <c r="E61" s="1079">
        <v>9799</v>
      </c>
      <c r="F61" s="1081"/>
    </row>
    <row r="62" spans="1:6" ht="15">
      <c r="A62" s="899"/>
      <c r="B62" s="1088" t="s">
        <v>2085</v>
      </c>
      <c r="C62" s="1097" t="s">
        <v>2084</v>
      </c>
      <c r="D62" s="1090"/>
      <c r="E62" s="1079">
        <v>515</v>
      </c>
      <c r="F62" s="1081"/>
    </row>
    <row r="63" spans="1:6" ht="15">
      <c r="A63" s="899"/>
      <c r="B63" s="1088" t="s">
        <v>2087</v>
      </c>
      <c r="C63" s="1097" t="s">
        <v>2086</v>
      </c>
      <c r="D63" s="1090"/>
      <c r="E63" s="1079">
        <v>1692</v>
      </c>
      <c r="F63" s="1081"/>
    </row>
    <row r="64" spans="1:6" ht="15">
      <c r="A64" s="899"/>
      <c r="B64" s="1088" t="s">
        <v>2089</v>
      </c>
      <c r="C64" s="1097" t="s">
        <v>2088</v>
      </c>
      <c r="D64" s="1090"/>
      <c r="E64" s="1079">
        <v>1134</v>
      </c>
      <c r="F64" s="1081"/>
    </row>
    <row r="65" spans="1:6" ht="15">
      <c r="A65" s="899"/>
      <c r="B65" s="1088" t="s">
        <v>2091</v>
      </c>
      <c r="C65" s="1097" t="s">
        <v>2090</v>
      </c>
      <c r="D65" s="1090"/>
      <c r="E65" s="1079">
        <v>515</v>
      </c>
      <c r="F65" s="1081"/>
    </row>
    <row r="66" spans="1:6" ht="15">
      <c r="A66" s="899"/>
      <c r="B66" s="1088" t="s">
        <v>2093</v>
      </c>
      <c r="C66" s="1097" t="s">
        <v>2092</v>
      </c>
      <c r="D66" s="1090"/>
      <c r="E66" s="1079">
        <v>619</v>
      </c>
      <c r="F66" s="1081"/>
    </row>
    <row r="67" spans="1:6" ht="15">
      <c r="A67" s="899"/>
      <c r="B67" s="1088" t="s">
        <v>2095</v>
      </c>
      <c r="C67" s="1097" t="s">
        <v>2094</v>
      </c>
      <c r="D67" s="1090"/>
      <c r="E67" s="1079">
        <v>8144</v>
      </c>
      <c r="F67" s="1081"/>
    </row>
    <row r="68" spans="1:6" ht="15">
      <c r="A68" s="899"/>
      <c r="B68" s="1088" t="s">
        <v>2097</v>
      </c>
      <c r="C68" s="1097" t="s">
        <v>2096</v>
      </c>
      <c r="D68" s="1090"/>
      <c r="E68" s="1079">
        <v>384</v>
      </c>
      <c r="F68" s="1081"/>
    </row>
    <row r="69" spans="1:6" ht="15">
      <c r="A69" s="899"/>
      <c r="B69" s="1088" t="s">
        <v>2099</v>
      </c>
      <c r="C69" s="1097" t="s">
        <v>2098</v>
      </c>
      <c r="D69" s="1090"/>
      <c r="E69" s="1079">
        <v>1856</v>
      </c>
      <c r="F69" s="1081"/>
    </row>
    <row r="70" spans="1:6" ht="15">
      <c r="A70" s="899"/>
      <c r="B70" s="1088" t="s">
        <v>2137</v>
      </c>
      <c r="C70" s="1097" t="s">
        <v>2100</v>
      </c>
      <c r="D70" s="1090"/>
      <c r="E70" s="1079">
        <v>309</v>
      </c>
      <c r="F70" s="1081"/>
    </row>
    <row r="71" spans="1:6" ht="15">
      <c r="A71" s="899"/>
      <c r="B71" s="874"/>
      <c r="C71" s="916"/>
      <c r="D71" s="916"/>
      <c r="E71" s="1092">
        <v>0</v>
      </c>
      <c r="F71" s="1081"/>
    </row>
    <row r="72" spans="1:6" ht="15">
      <c r="A72" s="899"/>
      <c r="B72" s="913" t="s">
        <v>2101</v>
      </c>
      <c r="C72" s="914" t="s">
        <v>2102</v>
      </c>
      <c r="D72" s="914"/>
      <c r="E72" s="1084">
        <v>0</v>
      </c>
      <c r="F72" s="1081"/>
    </row>
    <row r="73" spans="1:6" ht="39.6">
      <c r="A73" s="899"/>
      <c r="B73" s="874"/>
      <c r="C73" s="916" t="s">
        <v>2103</v>
      </c>
      <c r="D73" s="916"/>
      <c r="E73" s="1086">
        <v>0</v>
      </c>
      <c r="F73" s="1081"/>
    </row>
    <row r="74" spans="1:6" ht="15">
      <c r="A74" s="899"/>
      <c r="B74" s="1088" t="s">
        <v>1716</v>
      </c>
      <c r="C74" s="1089" t="s">
        <v>2104</v>
      </c>
      <c r="D74" s="1090"/>
      <c r="E74" s="1079">
        <v>4468</v>
      </c>
      <c r="F74" s="1081"/>
    </row>
    <row r="75" spans="1:6" ht="15">
      <c r="A75" s="899"/>
      <c r="B75" s="1088" t="s">
        <v>1718</v>
      </c>
      <c r="C75" s="1097" t="s">
        <v>2105</v>
      </c>
      <c r="D75" s="1090"/>
      <c r="E75" s="1079">
        <v>515</v>
      </c>
      <c r="F75" s="1081"/>
    </row>
    <row r="76" spans="1:6" ht="15">
      <c r="A76" s="899"/>
      <c r="B76" s="1088" t="s">
        <v>1720</v>
      </c>
      <c r="C76" s="1097" t="s">
        <v>2106</v>
      </c>
      <c r="D76" s="1090"/>
      <c r="E76" s="1079">
        <v>1404</v>
      </c>
      <c r="F76" s="1081"/>
    </row>
    <row r="77" spans="1:6">
      <c r="A77" s="899"/>
      <c r="B77" s="1099"/>
      <c r="C77" s="1090"/>
      <c r="D77" s="1090"/>
      <c r="E77" s="1100"/>
    </row>
    <row r="78" spans="1:6">
      <c r="A78" s="899"/>
      <c r="B78" s="1101" t="s">
        <v>2107</v>
      </c>
      <c r="C78" s="1102" t="s">
        <v>2108</v>
      </c>
      <c r="D78" s="1102"/>
      <c r="E78" s="1103"/>
    </row>
    <row r="79" spans="1:6" ht="66">
      <c r="A79" s="899"/>
      <c r="B79" s="1099"/>
      <c r="C79" s="1090" t="s">
        <v>2109</v>
      </c>
      <c r="D79" s="1090"/>
      <c r="E79" s="1100"/>
    </row>
    <row r="80" spans="1:6">
      <c r="A80" s="899"/>
      <c r="B80" s="1099"/>
      <c r="C80" s="1104" t="s">
        <v>1806</v>
      </c>
      <c r="D80" s="1104"/>
      <c r="E80" s="1079">
        <v>0</v>
      </c>
    </row>
    <row r="81" spans="1:5">
      <c r="A81" s="899"/>
      <c r="B81" s="1099"/>
      <c r="C81" s="1104" t="s">
        <v>1807</v>
      </c>
      <c r="D81" s="1104"/>
      <c r="E81" s="1079">
        <v>0</v>
      </c>
    </row>
    <row r="82" spans="1:5">
      <c r="A82" s="899"/>
      <c r="B82" s="1099"/>
      <c r="C82" s="1104" t="s">
        <v>1808</v>
      </c>
      <c r="D82" s="1104"/>
      <c r="E82" s="1079">
        <v>15000</v>
      </c>
    </row>
    <row r="83" spans="1:5">
      <c r="A83" s="899"/>
      <c r="B83" s="1099"/>
      <c r="C83" s="1104"/>
      <c r="D83" s="1104"/>
      <c r="E83" s="1105"/>
    </row>
    <row r="84" spans="1:5" ht="16.5" customHeight="1">
      <c r="A84" s="899"/>
      <c r="B84" s="1099"/>
      <c r="C84" s="1090" t="s">
        <v>1809</v>
      </c>
      <c r="D84" s="1090"/>
      <c r="E84" s="1106" t="s">
        <v>2110</v>
      </c>
    </row>
    <row r="85" spans="1:5">
      <c r="A85" s="899"/>
      <c r="B85" s="1099"/>
      <c r="C85" s="1090"/>
      <c r="D85" s="1090"/>
      <c r="E85" s="1105"/>
    </row>
    <row r="86" spans="1:5">
      <c r="B86" s="129"/>
      <c r="C86" s="129" t="s">
        <v>1810</v>
      </c>
    </row>
    <row r="87" spans="1:5">
      <c r="B87" s="129"/>
      <c r="C87" s="129" t="s">
        <v>1811</v>
      </c>
    </row>
    <row r="88" spans="1:5">
      <c r="B88" s="129"/>
      <c r="C88" s="129" t="s">
        <v>1812</v>
      </c>
    </row>
    <row r="89" spans="1:5">
      <c r="B89" s="129"/>
    </row>
    <row r="90" spans="1:5">
      <c r="B90" s="1107">
        <v>4.7</v>
      </c>
      <c r="C90" s="914" t="s">
        <v>2111</v>
      </c>
      <c r="D90" s="914"/>
      <c r="E90" s="929"/>
    </row>
    <row r="91" spans="1:5">
      <c r="B91" s="129"/>
      <c r="C91" s="1108" t="s">
        <v>2112</v>
      </c>
      <c r="E91" s="1079">
        <v>35</v>
      </c>
    </row>
    <row r="92" spans="1:5">
      <c r="A92" s="899"/>
      <c r="B92" s="874"/>
      <c r="C92" s="916"/>
      <c r="D92" s="916"/>
      <c r="E92" s="1109"/>
    </row>
    <row r="93" spans="1:5">
      <c r="A93" s="899"/>
      <c r="B93" s="913" t="s">
        <v>2113</v>
      </c>
      <c r="C93" s="914" t="s">
        <v>2114</v>
      </c>
      <c r="D93" s="914"/>
      <c r="E93" s="1110"/>
    </row>
    <row r="94" spans="1:5">
      <c r="A94" s="899"/>
      <c r="B94" s="875" t="s">
        <v>1740</v>
      </c>
      <c r="C94" s="1111" t="s">
        <v>2115</v>
      </c>
      <c r="E94" s="1112" t="s">
        <v>1813</v>
      </c>
    </row>
    <row r="95" spans="1:5">
      <c r="A95" s="899"/>
      <c r="B95" s="1113"/>
      <c r="C95" s="1111" t="s">
        <v>2116</v>
      </c>
      <c r="E95" s="1114">
        <v>48359</v>
      </c>
    </row>
    <row r="96" spans="1:5" ht="10.95" customHeight="1">
      <c r="A96" s="899"/>
      <c r="B96" s="1113"/>
      <c r="C96" s="1115"/>
      <c r="D96" s="1116"/>
      <c r="E96" s="1105"/>
    </row>
    <row r="97" spans="1:5">
      <c r="A97" s="899"/>
      <c r="B97" s="875" t="s">
        <v>1742</v>
      </c>
      <c r="C97" s="1104" t="s">
        <v>2117</v>
      </c>
      <c r="D97" s="1090"/>
      <c r="E97" s="1079">
        <v>5.5</v>
      </c>
    </row>
    <row r="98" spans="1:5">
      <c r="A98" s="899"/>
      <c r="B98" s="875" t="s">
        <v>2118</v>
      </c>
      <c r="C98" s="1104" t="s">
        <v>2119</v>
      </c>
      <c r="D98" s="1090"/>
      <c r="E98" s="1079">
        <v>0</v>
      </c>
    </row>
    <row r="99" spans="1:5">
      <c r="A99" s="899"/>
      <c r="B99" s="1099"/>
      <c r="C99" s="1090"/>
      <c r="D99" s="1090"/>
      <c r="E99" s="1105"/>
    </row>
    <row r="100" spans="1:5">
      <c r="A100" s="899"/>
      <c r="B100" s="1117" t="s">
        <v>2120</v>
      </c>
      <c r="C100" s="1118" t="s">
        <v>2121</v>
      </c>
      <c r="D100" s="1118"/>
      <c r="E100" s="1079">
        <v>197</v>
      </c>
    </row>
    <row r="101" spans="1:5">
      <c r="A101" s="899"/>
      <c r="B101" s="1094"/>
      <c r="C101" s="1119"/>
      <c r="D101" s="1119"/>
    </row>
    <row r="102" spans="1:5" ht="15">
      <c r="A102" s="899"/>
      <c r="B102" s="1094"/>
      <c r="C102" s="934"/>
      <c r="D102" s="934"/>
      <c r="E102" s="1120"/>
    </row>
    <row r="103" spans="1:5">
      <c r="A103" s="899"/>
      <c r="B103" s="1117" t="s">
        <v>1758</v>
      </c>
      <c r="C103" s="938" t="s">
        <v>2122</v>
      </c>
      <c r="D103" s="929"/>
      <c r="E103" s="929"/>
    </row>
    <row r="104" spans="1:5">
      <c r="A104" s="899"/>
      <c r="B104" s="1121"/>
      <c r="C104" s="1122" t="s">
        <v>2123</v>
      </c>
    </row>
    <row r="105" spans="1:5">
      <c r="A105" s="899"/>
      <c r="B105" s="885"/>
      <c r="C105" s="1123" t="s">
        <v>2124</v>
      </c>
      <c r="D105" s="877"/>
    </row>
    <row r="106" spans="1:5">
      <c r="A106" s="899"/>
      <c r="B106" s="1094"/>
      <c r="C106" s="934" t="s">
        <v>2125</v>
      </c>
      <c r="E106" s="1079">
        <v>0</v>
      </c>
    </row>
    <row r="107" spans="1:5">
      <c r="A107" s="899"/>
      <c r="B107" s="1094"/>
      <c r="C107" s="934" t="s">
        <v>2126</v>
      </c>
      <c r="E107" s="1124">
        <v>187</v>
      </c>
    </row>
    <row r="108" spans="1:5">
      <c r="A108" s="899"/>
      <c r="B108" s="1094"/>
      <c r="C108" s="1123" t="s">
        <v>2127</v>
      </c>
      <c r="E108" s="1125"/>
    </row>
    <row r="109" spans="1:5">
      <c r="B109" s="1094"/>
      <c r="C109" s="934" t="s">
        <v>2125</v>
      </c>
      <c r="E109" s="1126">
        <v>0</v>
      </c>
    </row>
    <row r="110" spans="1:5">
      <c r="B110" s="1094"/>
      <c r="C110" s="934" t="s">
        <v>2126</v>
      </c>
      <c r="E110" s="1079">
        <v>187</v>
      </c>
    </row>
    <row r="111" spans="1:5">
      <c r="B111" s="1094"/>
      <c r="C111" s="1123" t="s">
        <v>2128</v>
      </c>
      <c r="E111" s="1125"/>
    </row>
    <row r="112" spans="1:5">
      <c r="B112" s="1094"/>
      <c r="C112" s="934" t="s">
        <v>2125</v>
      </c>
      <c r="E112" s="1126">
        <v>0</v>
      </c>
    </row>
    <row r="113" spans="2:5">
      <c r="B113" s="1094"/>
      <c r="C113" s="934" t="s">
        <v>2126</v>
      </c>
      <c r="E113" s="1079">
        <v>187</v>
      </c>
    </row>
    <row r="114" spans="2:5">
      <c r="B114" s="1094"/>
    </row>
    <row r="115" spans="2:5">
      <c r="B115" s="1094"/>
    </row>
    <row r="116" spans="2:5">
      <c r="B116" s="1094"/>
    </row>
    <row r="117" spans="2:5">
      <c r="B117" s="1094"/>
    </row>
    <row r="118" spans="2:5">
      <c r="B118" s="1094"/>
    </row>
    <row r="119" spans="2:5">
      <c r="B119" s="1094"/>
    </row>
    <row r="120" spans="2:5">
      <c r="B120" s="1094"/>
    </row>
    <row r="121" spans="2:5">
      <c r="B121" s="1094"/>
    </row>
    <row r="122" spans="2:5">
      <c r="B122" s="1094"/>
    </row>
    <row r="123" spans="2:5">
      <c r="B123" s="1094"/>
    </row>
    <row r="124" spans="2:5">
      <c r="B124" s="1127"/>
    </row>
    <row r="125" spans="2:5">
      <c r="B125" s="1127"/>
    </row>
    <row r="126" spans="2:5">
      <c r="B126" s="1127"/>
    </row>
    <row r="127" spans="2:5">
      <c r="B127" s="1127"/>
    </row>
    <row r="128" spans="2:5">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row r="1264" spans="2:2">
      <c r="B1264" s="1127"/>
    </row>
    <row r="1265" spans="2:2">
      <c r="B1265" s="1127"/>
    </row>
    <row r="1266" spans="2:2">
      <c r="B1266" s="1127"/>
    </row>
    <row r="1267" spans="2:2">
      <c r="B1267" s="1127"/>
    </row>
    <row r="1268" spans="2:2">
      <c r="B1268" s="1127"/>
    </row>
    <row r="1269" spans="2:2">
      <c r="B1269" s="1127"/>
    </row>
    <row r="1270" spans="2:2">
      <c r="B1270" s="1127"/>
    </row>
    <row r="1271" spans="2:2">
      <c r="B1271" s="1127"/>
    </row>
    <row r="1272" spans="2:2">
      <c r="B1272" s="1127"/>
    </row>
    <row r="1273" spans="2:2">
      <c r="B1273" s="1127"/>
    </row>
    <row r="1274" spans="2:2">
      <c r="B1274" s="1127"/>
    </row>
    <row r="1275" spans="2:2">
      <c r="B1275" s="1127"/>
    </row>
    <row r="1276" spans="2:2">
      <c r="B1276" s="1127"/>
    </row>
    <row r="1277" spans="2:2">
      <c r="B1277" s="1127"/>
    </row>
    <row r="1278" spans="2:2">
      <c r="B1278" s="1127"/>
    </row>
    <row r="1279" spans="2:2">
      <c r="B1279" s="1127"/>
    </row>
    <row r="1280" spans="2:2">
      <c r="B1280" s="1127"/>
    </row>
    <row r="1281" spans="2:2">
      <c r="B1281" s="1127"/>
    </row>
    <row r="1282" spans="2:2">
      <c r="B1282" s="1127"/>
    </row>
    <row r="1283" spans="2:2">
      <c r="B1283" s="1127"/>
    </row>
    <row r="1284" spans="2:2">
      <c r="B1284" s="1127"/>
    </row>
    <row r="1285" spans="2:2">
      <c r="B1285" s="1127"/>
    </row>
    <row r="1286" spans="2:2">
      <c r="B1286" s="1127"/>
    </row>
    <row r="1287" spans="2:2">
      <c r="B1287" s="1127"/>
    </row>
    <row r="1288" spans="2:2">
      <c r="B1288" s="1127"/>
    </row>
    <row r="1289" spans="2:2">
      <c r="B1289" s="1127"/>
    </row>
    <row r="1290" spans="2:2">
      <c r="B1290" s="1127"/>
    </row>
    <row r="1291" spans="2:2">
      <c r="B1291" s="1127"/>
    </row>
    <row r="1292" spans="2:2">
      <c r="B1292"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2" manualBreakCount="2">
    <brk id="71" min="1" max="4" man="1"/>
    <brk id="115"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645E6-B0CC-4C3D-AC76-2830A684C43D}">
  <sheetPr>
    <pageSetUpPr fitToPage="1"/>
  </sheetPr>
  <dimension ref="A1:F1292"/>
  <sheetViews>
    <sheetView zoomScaleNormal="100" zoomScaleSheetLayoutView="100" workbookViewId="0">
      <selection activeCell="E60" sqref="E60"/>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8.5546875"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2147</v>
      </c>
    </row>
    <row r="7" spans="1:6" s="1067" customFormat="1" ht="15">
      <c r="A7" s="1063"/>
      <c r="B7" s="895"/>
      <c r="C7" s="877"/>
      <c r="D7" s="877"/>
      <c r="E7" s="877"/>
    </row>
    <row r="8" spans="1:6" s="1081" customFormat="1" ht="15">
      <c r="A8" s="129"/>
      <c r="B8" s="897"/>
      <c r="C8" s="1078" t="s">
        <v>2021</v>
      </c>
      <c r="D8" s="1078"/>
      <c r="E8" s="904">
        <v>203599</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1088" t="s">
        <v>1588</v>
      </c>
      <c r="C12" s="1089" t="s">
        <v>2131</v>
      </c>
      <c r="D12" s="1090"/>
      <c r="E12" s="1091">
        <v>2553</v>
      </c>
    </row>
    <row r="13" spans="1:6" s="1081" customFormat="1" ht="15">
      <c r="A13" s="1087"/>
      <c r="B13" s="1088" t="s">
        <v>1590</v>
      </c>
      <c r="C13" s="1089" t="s">
        <v>2027</v>
      </c>
      <c r="D13" s="1090"/>
      <c r="E13" s="1091">
        <v>9794</v>
      </c>
    </row>
    <row r="14" spans="1:6" s="1081" customFormat="1" ht="15">
      <c r="A14" s="1087"/>
      <c r="B14" s="1088" t="s">
        <v>1592</v>
      </c>
      <c r="C14" s="1089" t="s">
        <v>2028</v>
      </c>
      <c r="D14" s="1090"/>
      <c r="E14" s="1091">
        <v>4021</v>
      </c>
    </row>
    <row r="15" spans="1:6" s="1081" customFormat="1" ht="15">
      <c r="A15" s="1087"/>
      <c r="B15" s="1088" t="s">
        <v>1594</v>
      </c>
      <c r="C15" s="1089" t="s">
        <v>2029</v>
      </c>
      <c r="D15" s="1090"/>
      <c r="E15" s="1091">
        <v>6392</v>
      </c>
    </row>
    <row r="16" spans="1:6" s="1081" customFormat="1" ht="15">
      <c r="A16" s="1087"/>
      <c r="B16" s="1088" t="s">
        <v>1596</v>
      </c>
      <c r="C16" s="1089" t="s">
        <v>2030</v>
      </c>
      <c r="D16" s="1090"/>
      <c r="E16" s="1091">
        <v>1649</v>
      </c>
    </row>
    <row r="17" spans="1:6" s="1081" customFormat="1" ht="15">
      <c r="A17" s="1087"/>
      <c r="B17" s="1088" t="s">
        <v>1598</v>
      </c>
      <c r="C17" s="1089" t="s">
        <v>2140</v>
      </c>
      <c r="D17" s="1090"/>
      <c r="E17" s="1091">
        <v>1753</v>
      </c>
    </row>
    <row r="18" spans="1:6" s="1081" customFormat="1" ht="15">
      <c r="A18" s="1087"/>
      <c r="B18" s="1088" t="s">
        <v>1600</v>
      </c>
      <c r="C18" s="1089" t="s">
        <v>2141</v>
      </c>
      <c r="D18" s="1090"/>
      <c r="E18" s="1091">
        <v>7526</v>
      </c>
    </row>
    <row r="19" spans="1:6" s="1081" customFormat="1" ht="15">
      <c r="A19" s="1087"/>
      <c r="B19" s="1088" t="s">
        <v>1602</v>
      </c>
      <c r="C19" s="1089" t="s">
        <v>2031</v>
      </c>
      <c r="D19" s="1090"/>
      <c r="E19" s="1091">
        <v>2744</v>
      </c>
    </row>
    <row r="20" spans="1:6" s="1081" customFormat="1" ht="15">
      <c r="A20" s="1087"/>
      <c r="B20" s="874"/>
      <c r="C20" s="895"/>
      <c r="D20" s="895"/>
      <c r="E20" s="1092">
        <v>0</v>
      </c>
    </row>
    <row r="21" spans="1:6" s="1081" customFormat="1" ht="15">
      <c r="A21" s="888"/>
      <c r="B21" s="913" t="s">
        <v>2032</v>
      </c>
      <c r="C21" s="1093" t="s">
        <v>2033</v>
      </c>
      <c r="D21" s="1093"/>
      <c r="E21" s="1084">
        <v>0</v>
      </c>
    </row>
    <row r="22" spans="1:6" s="1096" customFormat="1" ht="39.6">
      <c r="A22" s="890"/>
      <c r="B22" s="1094"/>
      <c r="C22" s="916" t="s">
        <v>2034</v>
      </c>
      <c r="D22" s="916"/>
      <c r="E22" s="1095">
        <v>0</v>
      </c>
      <c r="F22" s="1081"/>
    </row>
    <row r="23" spans="1:6" s="1081" customFormat="1" ht="15">
      <c r="A23" s="1087"/>
      <c r="B23" s="1088" t="s">
        <v>1648</v>
      </c>
      <c r="C23" s="1089" t="s">
        <v>2035</v>
      </c>
      <c r="D23" s="1090"/>
      <c r="E23" s="1079">
        <v>4227</v>
      </c>
    </row>
    <row r="24" spans="1:6" s="1081" customFormat="1" ht="15">
      <c r="A24" s="1087"/>
      <c r="B24" s="1088" t="s">
        <v>1650</v>
      </c>
      <c r="C24" s="1097" t="s">
        <v>2036</v>
      </c>
      <c r="D24" s="1090"/>
      <c r="E24" s="1079">
        <v>1753</v>
      </c>
    </row>
    <row r="25" spans="1:6" s="1081" customFormat="1" ht="15">
      <c r="A25" s="874"/>
      <c r="B25" s="1088" t="s">
        <v>1652</v>
      </c>
      <c r="C25" s="1097" t="s">
        <v>2037</v>
      </c>
      <c r="D25" s="1090"/>
      <c r="E25" s="1079">
        <v>5155</v>
      </c>
    </row>
    <row r="26" spans="1:6" s="1081" customFormat="1" ht="15">
      <c r="A26" s="874"/>
      <c r="B26" s="1088" t="s">
        <v>1654</v>
      </c>
      <c r="C26" s="1097" t="s">
        <v>2038</v>
      </c>
      <c r="D26" s="1090"/>
      <c r="E26" s="1079">
        <v>1443</v>
      </c>
    </row>
    <row r="27" spans="1:6" s="1081" customFormat="1" ht="15">
      <c r="A27" s="874"/>
      <c r="B27" s="1088" t="s">
        <v>1656</v>
      </c>
      <c r="C27" s="1097" t="s">
        <v>2039</v>
      </c>
      <c r="D27" s="1090"/>
      <c r="E27" s="1079">
        <v>2165</v>
      </c>
    </row>
    <row r="28" spans="1:6" s="1081" customFormat="1" ht="15">
      <c r="A28" s="874"/>
      <c r="B28" s="1088" t="s">
        <v>1658</v>
      </c>
      <c r="C28" s="1097" t="s">
        <v>2040</v>
      </c>
      <c r="D28" s="1090"/>
      <c r="E28" s="1079">
        <v>4124</v>
      </c>
    </row>
    <row r="29" spans="1:6" s="1081" customFormat="1" ht="15">
      <c r="A29" s="874"/>
      <c r="B29" s="1088" t="s">
        <v>1660</v>
      </c>
      <c r="C29" s="1097" t="s">
        <v>2041</v>
      </c>
      <c r="D29" s="1090"/>
      <c r="E29" s="1079">
        <v>928</v>
      </c>
    </row>
    <row r="30" spans="1:6" s="1081" customFormat="1" ht="15">
      <c r="A30" s="874"/>
      <c r="B30" s="1088" t="s">
        <v>1662</v>
      </c>
      <c r="C30" s="1097" t="s">
        <v>2042</v>
      </c>
      <c r="D30" s="1090"/>
      <c r="E30" s="1079">
        <v>722</v>
      </c>
    </row>
    <row r="31" spans="1:6" s="1081" customFormat="1" ht="15">
      <c r="A31" s="874"/>
      <c r="B31" s="1088" t="s">
        <v>1664</v>
      </c>
      <c r="C31" s="1097" t="s">
        <v>2043</v>
      </c>
      <c r="D31" s="1090"/>
      <c r="E31" s="1079">
        <v>319</v>
      </c>
    </row>
    <row r="32" spans="1:6" s="1081" customFormat="1" ht="15">
      <c r="A32" s="874"/>
      <c r="B32" s="1088" t="s">
        <v>1666</v>
      </c>
      <c r="C32" s="1097" t="s">
        <v>2044</v>
      </c>
      <c r="D32" s="1090"/>
      <c r="E32" s="1079">
        <v>1031</v>
      </c>
    </row>
    <row r="33" spans="1:6" s="1081" customFormat="1" ht="15">
      <c r="A33" s="874"/>
      <c r="B33" s="1088" t="s">
        <v>1668</v>
      </c>
      <c r="C33" s="1097" t="s">
        <v>2133</v>
      </c>
      <c r="D33" s="1090"/>
      <c r="E33" s="1079">
        <v>1181</v>
      </c>
    </row>
    <row r="34" spans="1:6" s="1081" customFormat="1" ht="15">
      <c r="A34" s="874"/>
      <c r="B34" s="1088" t="s">
        <v>2046</v>
      </c>
      <c r="C34" s="1097" t="s">
        <v>2047</v>
      </c>
      <c r="D34" s="1090"/>
      <c r="E34" s="1079">
        <v>1443</v>
      </c>
    </row>
    <row r="35" spans="1:6" s="1081" customFormat="1" ht="15">
      <c r="A35" s="874"/>
      <c r="B35" s="1088" t="s">
        <v>2048</v>
      </c>
      <c r="C35" s="1097" t="s">
        <v>2049</v>
      </c>
      <c r="D35" s="1090"/>
      <c r="E35" s="1079">
        <v>722</v>
      </c>
    </row>
    <row r="36" spans="1:6" s="1081" customFormat="1" ht="15">
      <c r="A36" s="874"/>
      <c r="B36" s="1088" t="s">
        <v>2050</v>
      </c>
      <c r="C36" s="1097" t="s">
        <v>2051</v>
      </c>
      <c r="D36" s="1090"/>
      <c r="E36" s="1079">
        <v>5567</v>
      </c>
    </row>
    <row r="37" spans="1:6" s="1081" customFormat="1" ht="15">
      <c r="A37" s="874"/>
      <c r="B37" s="1088" t="s">
        <v>2052</v>
      </c>
      <c r="C37" s="1097" t="s">
        <v>2053</v>
      </c>
      <c r="D37" s="1090"/>
      <c r="E37" s="1079">
        <v>1649</v>
      </c>
    </row>
    <row r="38" spans="1:6" s="1081" customFormat="1" ht="15">
      <c r="A38" s="874"/>
      <c r="B38" s="1088" t="s">
        <v>2054</v>
      </c>
      <c r="C38" s="1097" t="s">
        <v>2055</v>
      </c>
      <c r="D38" s="1090"/>
      <c r="E38" s="1079">
        <v>928</v>
      </c>
    </row>
    <row r="39" spans="1:6" s="1081" customFormat="1" ht="15">
      <c r="A39" s="874"/>
      <c r="B39" s="1088" t="s">
        <v>2056</v>
      </c>
      <c r="C39" s="1097" t="s">
        <v>2057</v>
      </c>
      <c r="D39" s="1090"/>
      <c r="E39" s="1079">
        <v>722</v>
      </c>
    </row>
    <row r="40" spans="1:6" s="1081" customFormat="1" ht="15">
      <c r="A40" s="874"/>
      <c r="B40" s="1088" t="s">
        <v>2058</v>
      </c>
      <c r="C40" s="1097" t="s">
        <v>2059</v>
      </c>
      <c r="D40" s="1090"/>
      <c r="E40" s="1079">
        <v>5634</v>
      </c>
    </row>
    <row r="41" spans="1:6" s="1081" customFormat="1" ht="15">
      <c r="A41" s="874"/>
      <c r="B41" s="1088" t="s">
        <v>2060</v>
      </c>
      <c r="C41" s="1097" t="s">
        <v>2061</v>
      </c>
      <c r="D41" s="1090"/>
      <c r="E41" s="1079">
        <v>5634</v>
      </c>
    </row>
    <row r="42" spans="1:6" s="1081" customFormat="1" ht="15">
      <c r="A42" s="874"/>
      <c r="B42" s="1088" t="s">
        <v>2062</v>
      </c>
      <c r="C42" s="1097" t="s">
        <v>2063</v>
      </c>
      <c r="D42" s="1090"/>
      <c r="E42" s="1079">
        <v>515</v>
      </c>
    </row>
    <row r="43" spans="1:6" ht="15">
      <c r="A43" s="899"/>
      <c r="B43" s="874"/>
      <c r="C43" s="916"/>
      <c r="D43" s="916"/>
      <c r="E43" s="1092">
        <v>0</v>
      </c>
      <c r="F43" s="1081"/>
    </row>
    <row r="44" spans="1:6" ht="15">
      <c r="A44" s="899"/>
      <c r="B44" s="913" t="s">
        <v>2064</v>
      </c>
      <c r="C44" s="914" t="s">
        <v>2065</v>
      </c>
      <c r="D44" s="914"/>
      <c r="E44" s="1084">
        <v>0</v>
      </c>
      <c r="F44" s="1081"/>
    </row>
    <row r="45" spans="1:6" ht="39.6">
      <c r="A45" s="899"/>
      <c r="B45" s="874"/>
      <c r="C45" s="1098" t="s">
        <v>2066</v>
      </c>
      <c r="D45" s="916"/>
      <c r="E45" s="1086">
        <v>0</v>
      </c>
      <c r="F45" s="1081"/>
    </row>
    <row r="46" spans="1:6" ht="15">
      <c r="A46" s="899"/>
      <c r="B46" s="1088" t="s">
        <v>1672</v>
      </c>
      <c r="C46" s="1089" t="s">
        <v>2067</v>
      </c>
      <c r="D46" s="1090"/>
      <c r="E46" s="1079">
        <v>624</v>
      </c>
      <c r="F46" s="1081"/>
    </row>
    <row r="47" spans="1:6" ht="15">
      <c r="A47" s="899"/>
      <c r="B47" s="1088" t="s">
        <v>1674</v>
      </c>
      <c r="C47" s="1089" t="s">
        <v>2068</v>
      </c>
      <c r="D47" s="1090"/>
      <c r="E47" s="1079">
        <v>412</v>
      </c>
      <c r="F47" s="1081"/>
    </row>
    <row r="48" spans="1:6" ht="15">
      <c r="A48" s="899"/>
      <c r="B48" s="1088" t="s">
        <v>1676</v>
      </c>
      <c r="C48" s="1089" t="s">
        <v>2069</v>
      </c>
      <c r="D48" s="1090"/>
      <c r="E48" s="1079">
        <v>515</v>
      </c>
      <c r="F48" s="1081"/>
    </row>
    <row r="49" spans="1:6" ht="15">
      <c r="A49" s="899"/>
      <c r="B49" s="1088" t="s">
        <v>1678</v>
      </c>
      <c r="C49" s="1089" t="s">
        <v>2142</v>
      </c>
      <c r="D49" s="1090"/>
      <c r="E49" s="1079">
        <v>1915</v>
      </c>
      <c r="F49" s="1081"/>
    </row>
    <row r="50" spans="1:6" ht="15">
      <c r="A50" s="899"/>
      <c r="B50" s="1088" t="s">
        <v>1680</v>
      </c>
      <c r="C50" s="1089" t="s">
        <v>2148</v>
      </c>
      <c r="D50" s="1090"/>
      <c r="E50" s="1079">
        <v>21065</v>
      </c>
      <c r="F50" s="1081"/>
    </row>
    <row r="51" spans="1:6" ht="15">
      <c r="A51" s="899"/>
      <c r="B51" s="875"/>
      <c r="C51" s="916"/>
      <c r="D51" s="916"/>
      <c r="E51" s="1092">
        <v>0</v>
      </c>
      <c r="F51" s="1081"/>
    </row>
    <row r="52" spans="1:6" ht="15">
      <c r="A52" s="899"/>
      <c r="B52" s="913" t="s">
        <v>2070</v>
      </c>
      <c r="C52" s="914" t="s">
        <v>2071</v>
      </c>
      <c r="D52" s="914"/>
      <c r="E52" s="1084">
        <v>0</v>
      </c>
      <c r="F52" s="1081"/>
    </row>
    <row r="53" spans="1:6" ht="39.6">
      <c r="A53" s="899"/>
      <c r="B53" s="874"/>
      <c r="C53" s="916" t="s">
        <v>2072</v>
      </c>
      <c r="D53" s="916"/>
      <c r="E53" s="1086">
        <v>0</v>
      </c>
      <c r="F53" s="1081"/>
    </row>
    <row r="54" spans="1:6" ht="15">
      <c r="A54" s="899"/>
      <c r="B54" s="1088" t="s">
        <v>1706</v>
      </c>
      <c r="C54" s="1097" t="s">
        <v>2073</v>
      </c>
      <c r="D54" s="1090"/>
      <c r="E54" s="1079">
        <v>1148</v>
      </c>
      <c r="F54" s="1081"/>
    </row>
    <row r="55" spans="1:6" ht="15">
      <c r="A55" s="899"/>
      <c r="B55" s="1088" t="s">
        <v>1708</v>
      </c>
      <c r="C55" s="1097" t="s">
        <v>2074</v>
      </c>
      <c r="D55" s="1090"/>
      <c r="E55" s="1079">
        <v>2872</v>
      </c>
      <c r="F55" s="1081"/>
    </row>
    <row r="56" spans="1:6" ht="15">
      <c r="A56" s="899"/>
      <c r="B56" s="1088" t="s">
        <v>1710</v>
      </c>
      <c r="C56" s="1097" t="s">
        <v>2075</v>
      </c>
      <c r="D56" s="1090"/>
      <c r="E56" s="1079">
        <v>504</v>
      </c>
      <c r="F56" s="1081"/>
    </row>
    <row r="57" spans="1:6" ht="15">
      <c r="A57" s="899"/>
      <c r="B57" s="1088" t="s">
        <v>1712</v>
      </c>
      <c r="C57" s="1097" t="s">
        <v>2076</v>
      </c>
      <c r="D57" s="1090"/>
      <c r="E57" s="1079">
        <v>1443</v>
      </c>
      <c r="F57" s="1081"/>
    </row>
    <row r="58" spans="1:6" ht="15">
      <c r="A58" s="899"/>
      <c r="B58" s="1088" t="s">
        <v>2077</v>
      </c>
      <c r="C58" s="1097" t="s">
        <v>2078</v>
      </c>
      <c r="D58" s="1090"/>
      <c r="E58" s="1079">
        <v>1086</v>
      </c>
      <c r="F58" s="1081"/>
    </row>
    <row r="59" spans="1:6" ht="15">
      <c r="A59" s="899"/>
      <c r="B59" s="1088" t="s">
        <v>2079</v>
      </c>
      <c r="C59" s="1097" t="s">
        <v>2080</v>
      </c>
      <c r="D59" s="1090"/>
      <c r="E59" s="1079" t="s">
        <v>2664</v>
      </c>
      <c r="F59" s="1081"/>
    </row>
    <row r="60" spans="1:6" ht="15">
      <c r="A60" s="899"/>
      <c r="B60" s="1088" t="s">
        <v>2081</v>
      </c>
      <c r="C60" s="1097" t="s">
        <v>2082</v>
      </c>
      <c r="D60" s="1090"/>
      <c r="E60" s="1079">
        <v>288</v>
      </c>
      <c r="F60" s="1081"/>
    </row>
    <row r="61" spans="1:6" ht="15">
      <c r="A61" s="899"/>
      <c r="B61" s="1088" t="s">
        <v>2083</v>
      </c>
      <c r="C61" s="1097" t="s">
        <v>2136</v>
      </c>
      <c r="D61" s="1090"/>
      <c r="E61" s="1079">
        <v>9799</v>
      </c>
      <c r="F61" s="1081"/>
    </row>
    <row r="62" spans="1:6" ht="15">
      <c r="A62" s="899"/>
      <c r="B62" s="1088" t="s">
        <v>2085</v>
      </c>
      <c r="C62" s="1097" t="s">
        <v>2084</v>
      </c>
      <c r="D62" s="1090"/>
      <c r="E62" s="1079">
        <v>515</v>
      </c>
      <c r="F62" s="1081"/>
    </row>
    <row r="63" spans="1:6" ht="15">
      <c r="A63" s="899"/>
      <c r="B63" s="1088" t="s">
        <v>2087</v>
      </c>
      <c r="C63" s="1097" t="s">
        <v>2086</v>
      </c>
      <c r="D63" s="1090"/>
      <c r="E63" s="1079">
        <v>1692</v>
      </c>
      <c r="F63" s="1081"/>
    </row>
    <row r="64" spans="1:6" ht="15">
      <c r="A64" s="899"/>
      <c r="B64" s="1088" t="s">
        <v>2089</v>
      </c>
      <c r="C64" s="1097" t="s">
        <v>2088</v>
      </c>
      <c r="D64" s="1090"/>
      <c r="E64" s="1079">
        <v>1134</v>
      </c>
      <c r="F64" s="1081"/>
    </row>
    <row r="65" spans="1:6" ht="15">
      <c r="A65" s="899"/>
      <c r="B65" s="1088" t="s">
        <v>2091</v>
      </c>
      <c r="C65" s="1097" t="s">
        <v>2090</v>
      </c>
      <c r="D65" s="1090"/>
      <c r="E65" s="1079">
        <v>515</v>
      </c>
      <c r="F65" s="1081"/>
    </row>
    <row r="66" spans="1:6" ht="15">
      <c r="A66" s="899"/>
      <c r="B66" s="1088" t="s">
        <v>2093</v>
      </c>
      <c r="C66" s="1097" t="s">
        <v>2092</v>
      </c>
      <c r="D66" s="1090"/>
      <c r="E66" s="1079">
        <v>619</v>
      </c>
      <c r="F66" s="1081"/>
    </row>
    <row r="67" spans="1:6" ht="15">
      <c r="A67" s="899"/>
      <c r="B67" s="1088" t="s">
        <v>2095</v>
      </c>
      <c r="C67" s="1097" t="s">
        <v>2094</v>
      </c>
      <c r="D67" s="1090"/>
      <c r="E67" s="1079">
        <v>8144</v>
      </c>
      <c r="F67" s="1081"/>
    </row>
    <row r="68" spans="1:6" ht="15">
      <c r="A68" s="899"/>
      <c r="B68" s="1088" t="s">
        <v>2097</v>
      </c>
      <c r="C68" s="1097" t="s">
        <v>2096</v>
      </c>
      <c r="D68" s="1090"/>
      <c r="E68" s="1079">
        <v>384</v>
      </c>
      <c r="F68" s="1081"/>
    </row>
    <row r="69" spans="1:6" ht="15">
      <c r="A69" s="899"/>
      <c r="B69" s="1088" t="s">
        <v>2099</v>
      </c>
      <c r="C69" s="1097" t="s">
        <v>2098</v>
      </c>
      <c r="D69" s="1090"/>
      <c r="E69" s="1079">
        <v>1856</v>
      </c>
      <c r="F69" s="1081"/>
    </row>
    <row r="70" spans="1:6" ht="15">
      <c r="A70" s="899"/>
      <c r="B70" s="1088" t="s">
        <v>2137</v>
      </c>
      <c r="C70" s="1097" t="s">
        <v>2100</v>
      </c>
      <c r="D70" s="1090"/>
      <c r="E70" s="1079">
        <v>309</v>
      </c>
      <c r="F70" s="1081"/>
    </row>
    <row r="71" spans="1:6" ht="15">
      <c r="A71" s="899"/>
      <c r="B71" s="874"/>
      <c r="C71" s="916"/>
      <c r="D71" s="916"/>
      <c r="E71" s="1092">
        <v>0</v>
      </c>
      <c r="F71" s="1081"/>
    </row>
    <row r="72" spans="1:6" ht="15">
      <c r="A72" s="899"/>
      <c r="B72" s="913" t="s">
        <v>2101</v>
      </c>
      <c r="C72" s="914" t="s">
        <v>2102</v>
      </c>
      <c r="D72" s="914"/>
      <c r="E72" s="1084">
        <v>0</v>
      </c>
      <c r="F72" s="1081"/>
    </row>
    <row r="73" spans="1:6" ht="39.6">
      <c r="A73" s="899"/>
      <c r="B73" s="874"/>
      <c r="C73" s="916" t="s">
        <v>2103</v>
      </c>
      <c r="D73" s="916"/>
      <c r="E73" s="1086">
        <v>0</v>
      </c>
      <c r="F73" s="1081"/>
    </row>
    <row r="74" spans="1:6" ht="15">
      <c r="A74" s="899"/>
      <c r="B74" s="1088" t="s">
        <v>1716</v>
      </c>
      <c r="C74" s="1089" t="s">
        <v>2104</v>
      </c>
      <c r="D74" s="1090"/>
      <c r="E74" s="1079">
        <v>4468</v>
      </c>
      <c r="F74" s="1081"/>
    </row>
    <row r="75" spans="1:6" ht="15">
      <c r="A75" s="899"/>
      <c r="B75" s="1088" t="s">
        <v>1718</v>
      </c>
      <c r="C75" s="1097" t="s">
        <v>2105</v>
      </c>
      <c r="D75" s="1090"/>
      <c r="E75" s="1079">
        <v>515</v>
      </c>
      <c r="F75" s="1081"/>
    </row>
    <row r="76" spans="1:6" ht="15">
      <c r="A76" s="899"/>
      <c r="B76" s="1088" t="s">
        <v>1720</v>
      </c>
      <c r="C76" s="1097" t="s">
        <v>2106</v>
      </c>
      <c r="D76" s="1090"/>
      <c r="E76" s="1079">
        <v>1404</v>
      </c>
      <c r="F76" s="1081"/>
    </row>
    <row r="77" spans="1:6" ht="15">
      <c r="A77" s="899"/>
      <c r="B77" s="1099"/>
      <c r="C77" s="1090"/>
      <c r="D77" s="1090"/>
      <c r="E77" s="1100">
        <v>0</v>
      </c>
      <c r="F77" s="1081"/>
    </row>
    <row r="78" spans="1:6" ht="15">
      <c r="A78" s="899"/>
      <c r="B78" s="1101" t="s">
        <v>2107</v>
      </c>
      <c r="C78" s="1102" t="s">
        <v>2108</v>
      </c>
      <c r="D78" s="1102"/>
      <c r="E78" s="1103">
        <v>0</v>
      </c>
      <c r="F78" s="1081"/>
    </row>
    <row r="79" spans="1:6" ht="66">
      <c r="A79" s="899"/>
      <c r="B79" s="1099"/>
      <c r="C79" s="1090" t="s">
        <v>2109</v>
      </c>
      <c r="D79" s="1090"/>
      <c r="E79" s="1100">
        <v>0</v>
      </c>
      <c r="F79" s="1081"/>
    </row>
    <row r="80" spans="1:6" ht="15">
      <c r="A80" s="899"/>
      <c r="B80" s="1099"/>
      <c r="C80" s="1104" t="s">
        <v>1806</v>
      </c>
      <c r="D80" s="1104"/>
      <c r="E80" s="1079">
        <v>0</v>
      </c>
      <c r="F80" s="1081"/>
    </row>
    <row r="81" spans="1:6" ht="15">
      <c r="A81" s="899"/>
      <c r="B81" s="1099"/>
      <c r="C81" s="1104" t="s">
        <v>1807</v>
      </c>
      <c r="D81" s="1104"/>
      <c r="E81" s="1079">
        <v>0</v>
      </c>
      <c r="F81" s="1081"/>
    </row>
    <row r="82" spans="1:6" ht="15">
      <c r="A82" s="899"/>
      <c r="B82" s="1099"/>
      <c r="C82" s="1104" t="s">
        <v>1808</v>
      </c>
      <c r="D82" s="1104"/>
      <c r="E82" s="1079">
        <v>15000</v>
      </c>
      <c r="F82" s="1081"/>
    </row>
    <row r="83" spans="1:6">
      <c r="A83" s="899"/>
      <c r="B83" s="1099"/>
      <c r="C83" s="1104"/>
      <c r="D83" s="1104"/>
      <c r="E83" s="1105"/>
    </row>
    <row r="84" spans="1:6" ht="16.5" customHeight="1">
      <c r="A84" s="899"/>
      <c r="B84" s="1099"/>
      <c r="C84" s="1090" t="s">
        <v>1809</v>
      </c>
      <c r="D84" s="1090"/>
      <c r="E84" s="1106" t="s">
        <v>2110</v>
      </c>
    </row>
    <row r="85" spans="1:6">
      <c r="A85" s="899"/>
      <c r="B85" s="1099"/>
      <c r="C85" s="1090"/>
      <c r="D85" s="1090"/>
      <c r="E85" s="1105"/>
    </row>
    <row r="86" spans="1:6">
      <c r="B86" s="129"/>
      <c r="C86" s="129" t="s">
        <v>1810</v>
      </c>
    </row>
    <row r="87" spans="1:6">
      <c r="B87" s="129"/>
      <c r="C87" s="129" t="s">
        <v>1811</v>
      </c>
    </row>
    <row r="88" spans="1:6">
      <c r="B88" s="129"/>
      <c r="C88" s="129" t="s">
        <v>1812</v>
      </c>
    </row>
    <row r="89" spans="1:6">
      <c r="B89" s="129"/>
    </row>
    <row r="90" spans="1:6">
      <c r="B90" s="1107">
        <v>4.7</v>
      </c>
      <c r="C90" s="914" t="s">
        <v>2111</v>
      </c>
      <c r="D90" s="914"/>
      <c r="E90" s="929"/>
    </row>
    <row r="91" spans="1:6">
      <c r="B91" s="129"/>
      <c r="C91" s="1108" t="s">
        <v>2112</v>
      </c>
      <c r="E91" s="1079">
        <v>35</v>
      </c>
    </row>
    <row r="92" spans="1:6">
      <c r="A92" s="899"/>
      <c r="B92" s="874"/>
      <c r="C92" s="916"/>
      <c r="D92" s="916"/>
      <c r="E92" s="1109"/>
    </row>
    <row r="93" spans="1:6">
      <c r="A93" s="899"/>
      <c r="B93" s="913" t="s">
        <v>2113</v>
      </c>
      <c r="C93" s="914" t="s">
        <v>2114</v>
      </c>
      <c r="D93" s="914"/>
      <c r="E93" s="1110"/>
    </row>
    <row r="94" spans="1:6">
      <c r="A94" s="899"/>
      <c r="B94" s="875" t="s">
        <v>1740</v>
      </c>
      <c r="C94" s="1111" t="s">
        <v>2115</v>
      </c>
      <c r="E94" s="1112" t="s">
        <v>2149</v>
      </c>
    </row>
    <row r="95" spans="1:6">
      <c r="A95" s="899"/>
      <c r="B95" s="1113"/>
      <c r="C95" s="1111" t="s">
        <v>2116</v>
      </c>
      <c r="E95" s="1114">
        <v>48359</v>
      </c>
    </row>
    <row r="96" spans="1:6" ht="10.95" customHeight="1">
      <c r="A96" s="899"/>
      <c r="B96" s="1113"/>
      <c r="C96" s="1115"/>
      <c r="D96" s="1116"/>
      <c r="E96" s="1105"/>
    </row>
    <row r="97" spans="1:5">
      <c r="A97" s="899"/>
      <c r="B97" s="875" t="s">
        <v>1742</v>
      </c>
      <c r="C97" s="1104" t="s">
        <v>2117</v>
      </c>
      <c r="D97" s="1090"/>
      <c r="E97" s="1079">
        <v>5.5</v>
      </c>
    </row>
    <row r="98" spans="1:5">
      <c r="A98" s="899"/>
      <c r="B98" s="875" t="s">
        <v>2118</v>
      </c>
      <c r="C98" s="1104" t="s">
        <v>2119</v>
      </c>
      <c r="D98" s="1090"/>
      <c r="E98" s="1079">
        <v>0</v>
      </c>
    </row>
    <row r="99" spans="1:5">
      <c r="A99" s="899"/>
      <c r="B99" s="1099"/>
      <c r="C99" s="1090"/>
      <c r="D99" s="1090"/>
      <c r="E99" s="1105"/>
    </row>
    <row r="100" spans="1:5">
      <c r="A100" s="899"/>
      <c r="B100" s="1117" t="s">
        <v>2120</v>
      </c>
      <c r="C100" s="1118" t="s">
        <v>2121</v>
      </c>
      <c r="D100" s="1118"/>
      <c r="E100" s="1079">
        <v>197</v>
      </c>
    </row>
    <row r="101" spans="1:5">
      <c r="A101" s="899"/>
      <c r="B101" s="1094"/>
      <c r="C101" s="1119"/>
      <c r="D101" s="1119"/>
    </row>
    <row r="102" spans="1:5" ht="15">
      <c r="A102" s="899"/>
      <c r="B102" s="1094"/>
      <c r="C102" s="934"/>
      <c r="D102" s="934"/>
      <c r="E102" s="1120"/>
    </row>
    <row r="103" spans="1:5">
      <c r="A103" s="899"/>
      <c r="B103" s="1117" t="s">
        <v>1758</v>
      </c>
      <c r="C103" s="938" t="s">
        <v>2122</v>
      </c>
      <c r="D103" s="929"/>
      <c r="E103" s="929"/>
    </row>
    <row r="104" spans="1:5">
      <c r="A104" s="899"/>
      <c r="B104" s="1121"/>
      <c r="C104" s="1122" t="s">
        <v>2123</v>
      </c>
    </row>
    <row r="105" spans="1:5">
      <c r="A105" s="899"/>
      <c r="B105" s="885"/>
      <c r="C105" s="1123" t="s">
        <v>2124</v>
      </c>
      <c r="D105" s="877"/>
    </row>
    <row r="106" spans="1:5">
      <c r="A106" s="899"/>
      <c r="B106" s="1094"/>
      <c r="C106" s="934" t="s">
        <v>2125</v>
      </c>
      <c r="E106" s="1079">
        <v>0</v>
      </c>
    </row>
    <row r="107" spans="1:5">
      <c r="A107" s="899"/>
      <c r="B107" s="1094"/>
      <c r="C107" s="934" t="s">
        <v>2126</v>
      </c>
      <c r="E107" s="1124">
        <v>175</v>
      </c>
    </row>
    <row r="108" spans="1:5">
      <c r="A108" s="899"/>
      <c r="B108" s="1094"/>
      <c r="C108" s="1123" t="s">
        <v>2127</v>
      </c>
      <c r="E108" s="1125"/>
    </row>
    <row r="109" spans="1:5">
      <c r="B109" s="1094"/>
      <c r="C109" s="934" t="s">
        <v>2125</v>
      </c>
      <c r="E109" s="1126">
        <v>0</v>
      </c>
    </row>
    <row r="110" spans="1:5">
      <c r="B110" s="1094"/>
      <c r="C110" s="934" t="s">
        <v>2126</v>
      </c>
      <c r="E110" s="1079">
        <v>175</v>
      </c>
    </row>
    <row r="111" spans="1:5">
      <c r="B111" s="1094"/>
      <c r="C111" s="1123" t="s">
        <v>2128</v>
      </c>
      <c r="E111" s="1125"/>
    </row>
    <row r="112" spans="1:5">
      <c r="B112" s="1094"/>
      <c r="C112" s="934" t="s">
        <v>2125</v>
      </c>
      <c r="E112" s="1126">
        <v>0</v>
      </c>
    </row>
    <row r="113" spans="2:5">
      <c r="B113" s="1094"/>
      <c r="C113" s="934" t="s">
        <v>2126</v>
      </c>
      <c r="E113" s="1079">
        <v>175</v>
      </c>
    </row>
    <row r="114" spans="2:5">
      <c r="B114" s="1094"/>
    </row>
    <row r="115" spans="2:5">
      <c r="B115" s="1094"/>
    </row>
    <row r="116" spans="2:5">
      <c r="B116" s="1094"/>
    </row>
    <row r="117" spans="2:5">
      <c r="B117" s="1094"/>
    </row>
    <row r="118" spans="2:5">
      <c r="B118" s="1094"/>
    </row>
    <row r="119" spans="2:5">
      <c r="B119" s="1094"/>
    </row>
    <row r="120" spans="2:5">
      <c r="B120" s="1094"/>
    </row>
    <row r="121" spans="2:5">
      <c r="B121" s="1094"/>
    </row>
    <row r="122" spans="2:5">
      <c r="B122" s="1094"/>
    </row>
    <row r="123" spans="2:5">
      <c r="B123" s="1094"/>
    </row>
    <row r="124" spans="2:5">
      <c r="B124" s="1127"/>
    </row>
    <row r="125" spans="2:5">
      <c r="B125" s="1127"/>
    </row>
    <row r="126" spans="2:5">
      <c r="B126" s="1127"/>
    </row>
    <row r="127" spans="2:5">
      <c r="B127" s="1127"/>
    </row>
    <row r="128" spans="2:5">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row r="1264" spans="2:2">
      <c r="B1264" s="1127"/>
    </row>
    <row r="1265" spans="2:2">
      <c r="B1265" s="1127"/>
    </row>
    <row r="1266" spans="2:2">
      <c r="B1266" s="1127"/>
    </row>
    <row r="1267" spans="2:2">
      <c r="B1267" s="1127"/>
    </row>
    <row r="1268" spans="2:2">
      <c r="B1268" s="1127"/>
    </row>
    <row r="1269" spans="2:2">
      <c r="B1269" s="1127"/>
    </row>
    <row r="1270" spans="2:2">
      <c r="B1270" s="1127"/>
    </row>
    <row r="1271" spans="2:2">
      <c r="B1271" s="1127"/>
    </row>
    <row r="1272" spans="2:2">
      <c r="B1272" s="1127"/>
    </row>
    <row r="1273" spans="2:2">
      <c r="B1273" s="1127"/>
    </row>
    <row r="1274" spans="2:2">
      <c r="B1274" s="1127"/>
    </row>
    <row r="1275" spans="2:2">
      <c r="B1275" s="1127"/>
    </row>
    <row r="1276" spans="2:2">
      <c r="B1276" s="1127"/>
    </row>
    <row r="1277" spans="2:2">
      <c r="B1277" s="1127"/>
    </row>
    <row r="1278" spans="2:2">
      <c r="B1278" s="1127"/>
    </row>
    <row r="1279" spans="2:2">
      <c r="B1279" s="1127"/>
    </row>
    <row r="1280" spans="2:2">
      <c r="B1280" s="1127"/>
    </row>
    <row r="1281" spans="2:2">
      <c r="B1281" s="1127"/>
    </row>
    <row r="1282" spans="2:2">
      <c r="B1282" s="1127"/>
    </row>
    <row r="1283" spans="2:2">
      <c r="B1283" s="1127"/>
    </row>
    <row r="1284" spans="2:2">
      <c r="B1284" s="1127"/>
    </row>
    <row r="1285" spans="2:2">
      <c r="B1285" s="1127"/>
    </row>
    <row r="1286" spans="2:2">
      <c r="B1286" s="1127"/>
    </row>
    <row r="1287" spans="2:2">
      <c r="B1287" s="1127"/>
    </row>
    <row r="1288" spans="2:2">
      <c r="B1288" s="1127"/>
    </row>
    <row r="1289" spans="2:2">
      <c r="B1289" s="1127"/>
    </row>
    <row r="1290" spans="2:2">
      <c r="B1290" s="1127"/>
    </row>
    <row r="1291" spans="2:2">
      <c r="B1291" s="1127"/>
    </row>
    <row r="1292" spans="2:2">
      <c r="B1292"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2" manualBreakCount="2">
    <brk id="71" min="1" max="4" man="1"/>
    <brk id="115"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5905-B11F-45AA-81C1-D837C2275487}">
  <sheetPr>
    <pageSetUpPr fitToPage="1"/>
  </sheetPr>
  <dimension ref="A1:F1263"/>
  <sheetViews>
    <sheetView topLeftCell="A50" zoomScaleNormal="100" zoomScaleSheetLayoutView="100" workbookViewId="0">
      <selection activeCell="E72" sqref="E72"/>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8"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2150</v>
      </c>
    </row>
    <row r="7" spans="1:6" s="1067" customFormat="1" ht="15">
      <c r="A7" s="1063"/>
      <c r="B7" s="895"/>
      <c r="C7" s="877"/>
      <c r="D7" s="877"/>
      <c r="E7" s="877"/>
    </row>
    <row r="8" spans="1:6" s="1081" customFormat="1" ht="15">
      <c r="A8" s="129"/>
      <c r="B8" s="897"/>
      <c r="C8" s="1078" t="s">
        <v>2021</v>
      </c>
      <c r="D8" s="1078"/>
      <c r="E8" s="904">
        <v>495453</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874"/>
      <c r="C12" s="895"/>
      <c r="D12" s="895"/>
      <c r="E12" s="1092"/>
    </row>
    <row r="13" spans="1:6" s="1081" customFormat="1" ht="15">
      <c r="A13" s="888"/>
      <c r="B13" s="913" t="s">
        <v>2032</v>
      </c>
      <c r="C13" s="1093" t="s">
        <v>2033</v>
      </c>
      <c r="D13" s="1093"/>
      <c r="E13" s="1084"/>
    </row>
    <row r="14" spans="1:6" s="1096" customFormat="1" ht="39.6">
      <c r="A14" s="890"/>
      <c r="B14" s="1094"/>
      <c r="C14" s="916" t="s">
        <v>2034</v>
      </c>
      <c r="D14" s="916"/>
      <c r="E14" s="1095"/>
    </row>
    <row r="15" spans="1:6" s="1081" customFormat="1" ht="15">
      <c r="A15" s="1087"/>
      <c r="B15" s="1088" t="s">
        <v>1648</v>
      </c>
      <c r="C15" s="1089" t="s">
        <v>2035</v>
      </c>
      <c r="D15" s="1090"/>
      <c r="E15" s="1079">
        <v>4227</v>
      </c>
    </row>
    <row r="16" spans="1:6" s="1081" customFormat="1" ht="15">
      <c r="A16" s="1087"/>
      <c r="B16" s="1088" t="s">
        <v>1650</v>
      </c>
      <c r="C16" s="1097" t="s">
        <v>2036</v>
      </c>
      <c r="D16" s="1090"/>
      <c r="E16" s="1079">
        <v>1753</v>
      </c>
    </row>
    <row r="17" spans="1:6" s="1081" customFormat="1" ht="15">
      <c r="A17" s="874"/>
      <c r="B17" s="1088" t="s">
        <v>1652</v>
      </c>
      <c r="C17" s="1097" t="s">
        <v>2037</v>
      </c>
      <c r="D17" s="1090"/>
      <c r="E17" s="1079" t="s">
        <v>2664</v>
      </c>
    </row>
    <row r="18" spans="1:6" s="1081" customFormat="1" ht="15">
      <c r="A18" s="874"/>
      <c r="B18" s="1088" t="s">
        <v>1654</v>
      </c>
      <c r="C18" s="1097" t="s">
        <v>2038</v>
      </c>
      <c r="D18" s="1090"/>
      <c r="E18" s="1079">
        <v>1443</v>
      </c>
    </row>
    <row r="19" spans="1:6" s="1081" customFormat="1" ht="15">
      <c r="A19" s="874"/>
      <c r="B19" s="1088" t="s">
        <v>1656</v>
      </c>
      <c r="C19" s="1097" t="s">
        <v>2042</v>
      </c>
      <c r="D19" s="1090"/>
      <c r="E19" s="1079">
        <v>722</v>
      </c>
    </row>
    <row r="20" spans="1:6" s="1081" customFormat="1" ht="15">
      <c r="A20" s="874"/>
      <c r="B20" s="1088" t="s">
        <v>1658</v>
      </c>
      <c r="C20" s="1097" t="s">
        <v>2043</v>
      </c>
      <c r="D20" s="1090"/>
      <c r="E20" s="1079">
        <v>319</v>
      </c>
    </row>
    <row r="21" spans="1:6" s="1081" customFormat="1" ht="15">
      <c r="A21" s="874"/>
      <c r="B21" s="1088" t="s">
        <v>1660</v>
      </c>
      <c r="C21" s="1097" t="s">
        <v>2044</v>
      </c>
      <c r="D21" s="1090"/>
      <c r="E21" s="1079">
        <v>1031</v>
      </c>
    </row>
    <row r="22" spans="1:6" s="1081" customFormat="1" ht="15">
      <c r="A22" s="874"/>
      <c r="B22" s="1088" t="s">
        <v>1662</v>
      </c>
      <c r="C22" s="1097" t="s">
        <v>2133</v>
      </c>
      <c r="D22" s="1090"/>
      <c r="E22" s="1079">
        <v>1181</v>
      </c>
    </row>
    <row r="23" spans="1:6" s="1081" customFormat="1" ht="15">
      <c r="A23" s="874"/>
      <c r="B23" s="1088" t="s">
        <v>1664</v>
      </c>
      <c r="C23" s="1097" t="s">
        <v>2049</v>
      </c>
      <c r="D23" s="1090"/>
      <c r="E23" s="1079">
        <v>722</v>
      </c>
    </row>
    <row r="24" spans="1:6" s="1081" customFormat="1" ht="15">
      <c r="A24" s="874"/>
      <c r="B24" s="1088" t="s">
        <v>1666</v>
      </c>
      <c r="C24" s="1097" t="s">
        <v>2051</v>
      </c>
      <c r="D24" s="1090"/>
      <c r="E24" s="1079">
        <v>5567</v>
      </c>
    </row>
    <row r="25" spans="1:6" s="1081" customFormat="1" ht="15">
      <c r="A25" s="874"/>
      <c r="B25" s="1088" t="s">
        <v>1668</v>
      </c>
      <c r="C25" s="1097" t="s">
        <v>2053</v>
      </c>
      <c r="D25" s="1090"/>
      <c r="E25" s="1079">
        <v>1649</v>
      </c>
    </row>
    <row r="26" spans="1:6" s="1081" customFormat="1" ht="15">
      <c r="A26" s="874"/>
      <c r="B26" s="1088" t="s">
        <v>2046</v>
      </c>
      <c r="C26" s="1097" t="s">
        <v>2055</v>
      </c>
      <c r="D26" s="1090"/>
      <c r="E26" s="1079">
        <v>928</v>
      </c>
    </row>
    <row r="27" spans="1:6" s="1081" customFormat="1" ht="15">
      <c r="A27" s="874"/>
      <c r="B27" s="1088" t="s">
        <v>2048</v>
      </c>
      <c r="C27" s="1097" t="s">
        <v>2057</v>
      </c>
      <c r="D27" s="1090"/>
      <c r="E27" s="1079">
        <v>722</v>
      </c>
    </row>
    <row r="28" spans="1:6" s="1081" customFormat="1" ht="15">
      <c r="A28" s="874"/>
      <c r="B28" s="1088" t="s">
        <v>2050</v>
      </c>
      <c r="C28" s="1097" t="s">
        <v>2063</v>
      </c>
      <c r="D28" s="1090"/>
      <c r="E28" s="1079">
        <v>515</v>
      </c>
    </row>
    <row r="29" spans="1:6" ht="15">
      <c r="A29" s="899"/>
      <c r="B29" s="874"/>
      <c r="C29" s="916"/>
      <c r="D29" s="916"/>
      <c r="E29" s="1092">
        <v>0</v>
      </c>
      <c r="F29" s="1081"/>
    </row>
    <row r="30" spans="1:6" ht="15">
      <c r="A30" s="899"/>
      <c r="B30" s="913" t="s">
        <v>2064</v>
      </c>
      <c r="C30" s="914" t="s">
        <v>2065</v>
      </c>
      <c r="D30" s="914"/>
      <c r="E30" s="1084">
        <v>0</v>
      </c>
      <c r="F30" s="1081"/>
    </row>
    <row r="31" spans="1:6" ht="39.6">
      <c r="A31" s="899"/>
      <c r="B31" s="874"/>
      <c r="C31" s="1098" t="s">
        <v>2066</v>
      </c>
      <c r="D31" s="916"/>
      <c r="E31" s="1086">
        <v>0</v>
      </c>
      <c r="F31" s="1081"/>
    </row>
    <row r="32" spans="1:6" ht="15">
      <c r="A32" s="899"/>
      <c r="B32" s="1088" t="s">
        <v>1672</v>
      </c>
      <c r="C32" s="1089" t="s">
        <v>2067</v>
      </c>
      <c r="D32" s="1090"/>
      <c r="E32" s="1079">
        <v>624</v>
      </c>
      <c r="F32" s="1081"/>
    </row>
    <row r="33" spans="1:6" ht="15">
      <c r="A33" s="899"/>
      <c r="B33" s="1088" t="s">
        <v>1674</v>
      </c>
      <c r="C33" s="1089" t="s">
        <v>2068</v>
      </c>
      <c r="D33" s="1090"/>
      <c r="E33" s="1079">
        <v>412</v>
      </c>
      <c r="F33" s="1081"/>
    </row>
    <row r="34" spans="1:6" ht="15">
      <c r="A34" s="899"/>
      <c r="B34" s="1088" t="s">
        <v>1676</v>
      </c>
      <c r="C34" s="1089" t="s">
        <v>2069</v>
      </c>
      <c r="D34" s="1090"/>
      <c r="E34" s="1079">
        <v>515</v>
      </c>
      <c r="F34" s="1081"/>
    </row>
    <row r="35" spans="1:6" ht="15">
      <c r="A35" s="899"/>
      <c r="B35" s="1088" t="s">
        <v>1678</v>
      </c>
      <c r="C35" s="1089" t="s">
        <v>2096</v>
      </c>
      <c r="D35" s="1090"/>
      <c r="E35" s="1079">
        <v>384</v>
      </c>
      <c r="F35" s="1081"/>
    </row>
    <row r="36" spans="1:6" ht="15">
      <c r="A36" s="899"/>
      <c r="B36" s="1088" t="s">
        <v>1680</v>
      </c>
      <c r="C36" s="1089" t="s">
        <v>2098</v>
      </c>
      <c r="D36" s="1090"/>
      <c r="E36" s="1079">
        <v>1856</v>
      </c>
      <c r="F36" s="1081"/>
    </row>
    <row r="37" spans="1:6" ht="15">
      <c r="A37" s="899"/>
      <c r="B37" s="1088" t="s">
        <v>1682</v>
      </c>
      <c r="C37" s="1089" t="s">
        <v>2100</v>
      </c>
      <c r="D37" s="1090"/>
      <c r="E37" s="1079">
        <v>309</v>
      </c>
      <c r="F37" s="1081"/>
    </row>
    <row r="38" spans="1:6" ht="15">
      <c r="A38" s="899"/>
      <c r="B38" s="875"/>
      <c r="C38" s="916"/>
      <c r="D38" s="916"/>
      <c r="E38" s="1092">
        <v>0</v>
      </c>
      <c r="F38" s="1081"/>
    </row>
    <row r="39" spans="1:6" ht="15">
      <c r="A39" s="899"/>
      <c r="B39" s="913" t="s">
        <v>2070</v>
      </c>
      <c r="C39" s="914" t="s">
        <v>2071</v>
      </c>
      <c r="D39" s="914"/>
      <c r="E39" s="1084">
        <v>0</v>
      </c>
      <c r="F39" s="1081"/>
    </row>
    <row r="40" spans="1:6" ht="39.6">
      <c r="A40" s="899"/>
      <c r="B40" s="874"/>
      <c r="C40" s="916" t="s">
        <v>2072</v>
      </c>
      <c r="D40" s="916"/>
      <c r="E40" s="1086">
        <v>0</v>
      </c>
      <c r="F40" s="1081"/>
    </row>
    <row r="41" spans="1:6" ht="15">
      <c r="A41" s="899"/>
      <c r="B41" s="1088" t="s">
        <v>1706</v>
      </c>
      <c r="C41" s="1097"/>
      <c r="D41" s="1090"/>
      <c r="E41" s="1079">
        <v>0</v>
      </c>
      <c r="F41" s="1081"/>
    </row>
    <row r="42" spans="1:6" ht="15">
      <c r="A42" s="899"/>
      <c r="B42" s="874"/>
      <c r="C42" s="916"/>
      <c r="D42" s="916"/>
      <c r="E42" s="1092">
        <v>0</v>
      </c>
      <c r="F42" s="1081"/>
    </row>
    <row r="43" spans="1:6" ht="15">
      <c r="A43" s="899"/>
      <c r="B43" s="913" t="s">
        <v>2101</v>
      </c>
      <c r="C43" s="914" t="s">
        <v>2102</v>
      </c>
      <c r="D43" s="914"/>
      <c r="E43" s="1084">
        <v>0</v>
      </c>
      <c r="F43" s="1081"/>
    </row>
    <row r="44" spans="1:6" ht="39.6">
      <c r="A44" s="899"/>
      <c r="B44" s="874"/>
      <c r="C44" s="916" t="s">
        <v>2103</v>
      </c>
      <c r="D44" s="916"/>
      <c r="E44" s="1086">
        <v>0</v>
      </c>
      <c r="F44" s="1081"/>
    </row>
    <row r="45" spans="1:6" ht="15">
      <c r="A45" s="899"/>
      <c r="B45" s="1088" t="s">
        <v>1716</v>
      </c>
      <c r="C45" s="1089" t="s">
        <v>2104</v>
      </c>
      <c r="D45" s="1090"/>
      <c r="E45" s="1079">
        <v>4468</v>
      </c>
      <c r="F45" s="1081"/>
    </row>
    <row r="46" spans="1:6" ht="15">
      <c r="A46" s="899"/>
      <c r="B46" s="1088" t="s">
        <v>1718</v>
      </c>
      <c r="C46" s="1097" t="s">
        <v>2105</v>
      </c>
      <c r="D46" s="1090"/>
      <c r="E46" s="1079">
        <v>515</v>
      </c>
      <c r="F46" s="1081"/>
    </row>
    <row r="47" spans="1:6" ht="15">
      <c r="A47" s="899"/>
      <c r="B47" s="1088" t="s">
        <v>1720</v>
      </c>
      <c r="C47" s="1097" t="s">
        <v>2106</v>
      </c>
      <c r="D47" s="1090"/>
      <c r="E47" s="1079">
        <v>1404</v>
      </c>
      <c r="F47" s="1081"/>
    </row>
    <row r="48" spans="1:6">
      <c r="A48" s="899"/>
      <c r="B48" s="1099"/>
      <c r="C48" s="1090"/>
      <c r="D48" s="1090"/>
      <c r="E48" s="1100"/>
    </row>
    <row r="49" spans="1:5">
      <c r="A49" s="899"/>
      <c r="B49" s="1101" t="s">
        <v>2107</v>
      </c>
      <c r="C49" s="1102" t="s">
        <v>2108</v>
      </c>
      <c r="D49" s="1102"/>
      <c r="E49" s="1103"/>
    </row>
    <row r="50" spans="1:5" ht="66">
      <c r="A50" s="899"/>
      <c r="B50" s="1099"/>
      <c r="C50" s="1090" t="s">
        <v>2109</v>
      </c>
      <c r="D50" s="1090"/>
      <c r="E50" s="1100"/>
    </row>
    <row r="51" spans="1:5">
      <c r="A51" s="899"/>
      <c r="B51" s="1099"/>
      <c r="C51" s="1104" t="s">
        <v>1806</v>
      </c>
      <c r="D51" s="1104"/>
      <c r="E51" s="1079">
        <v>0</v>
      </c>
    </row>
    <row r="52" spans="1:5">
      <c r="A52" s="899"/>
      <c r="B52" s="1099"/>
      <c r="C52" s="1104" t="s">
        <v>1807</v>
      </c>
      <c r="D52" s="1104"/>
      <c r="E52" s="1079">
        <v>0</v>
      </c>
    </row>
    <row r="53" spans="1:5">
      <c r="A53" s="899"/>
      <c r="B53" s="1099"/>
      <c r="C53" s="1104" t="s">
        <v>1808</v>
      </c>
      <c r="D53" s="1104"/>
      <c r="E53" s="1079"/>
    </row>
    <row r="54" spans="1:5">
      <c r="A54" s="899"/>
      <c r="B54" s="1099"/>
      <c r="C54" s="1104"/>
      <c r="D54" s="1104"/>
      <c r="E54" s="1105"/>
    </row>
    <row r="55" spans="1:5" ht="16.5" customHeight="1">
      <c r="A55" s="899"/>
      <c r="B55" s="1099"/>
      <c r="C55" s="1090" t="s">
        <v>1809</v>
      </c>
      <c r="D55" s="1090"/>
      <c r="E55" s="1106" t="s">
        <v>2110</v>
      </c>
    </row>
    <row r="56" spans="1:5">
      <c r="A56" s="899"/>
      <c r="B56" s="1099"/>
      <c r="C56" s="1090"/>
      <c r="D56" s="1090"/>
      <c r="E56" s="1105"/>
    </row>
    <row r="57" spans="1:5">
      <c r="B57" s="129"/>
      <c r="C57" s="129" t="s">
        <v>1810</v>
      </c>
    </row>
    <row r="58" spans="1:5">
      <c r="B58" s="129"/>
      <c r="C58" s="129" t="s">
        <v>1811</v>
      </c>
    </row>
    <row r="59" spans="1:5">
      <c r="B59" s="129"/>
      <c r="C59" s="129" t="s">
        <v>1812</v>
      </c>
    </row>
    <row r="60" spans="1:5">
      <c r="B60" s="129"/>
    </row>
    <row r="61" spans="1:5">
      <c r="B61" s="1107">
        <v>4.7</v>
      </c>
      <c r="C61" s="914" t="s">
        <v>2111</v>
      </c>
      <c r="D61" s="914"/>
      <c r="E61" s="929"/>
    </row>
    <row r="62" spans="1:5">
      <c r="B62" s="129"/>
      <c r="C62" s="1108" t="s">
        <v>2112</v>
      </c>
      <c r="E62" s="1079">
        <v>35</v>
      </c>
    </row>
    <row r="63" spans="1:5">
      <c r="A63" s="899"/>
      <c r="B63" s="874"/>
      <c r="C63" s="916"/>
      <c r="D63" s="916"/>
      <c r="E63" s="1109"/>
    </row>
    <row r="64" spans="1:5">
      <c r="A64" s="899"/>
      <c r="B64" s="913" t="s">
        <v>2113</v>
      </c>
      <c r="C64" s="914" t="s">
        <v>2114</v>
      </c>
      <c r="D64" s="914"/>
      <c r="E64" s="1110"/>
    </row>
    <row r="65" spans="1:5">
      <c r="A65" s="899"/>
      <c r="B65" s="875" t="s">
        <v>1740</v>
      </c>
      <c r="C65" s="1111" t="s">
        <v>2115</v>
      </c>
      <c r="E65" s="1112" t="s">
        <v>2149</v>
      </c>
    </row>
    <row r="66" spans="1:5">
      <c r="A66" s="899"/>
      <c r="B66" s="1113"/>
      <c r="C66" s="1111" t="s">
        <v>2116</v>
      </c>
      <c r="E66" s="1114">
        <v>48359</v>
      </c>
    </row>
    <row r="67" spans="1:5" ht="10.95" customHeight="1">
      <c r="A67" s="899"/>
      <c r="B67" s="1113"/>
      <c r="C67" s="1115"/>
      <c r="D67" s="1116"/>
      <c r="E67" s="1105"/>
    </row>
    <row r="68" spans="1:5">
      <c r="A68" s="899"/>
      <c r="B68" s="875" t="s">
        <v>1742</v>
      </c>
      <c r="C68" s="1104" t="s">
        <v>2117</v>
      </c>
      <c r="D68" s="1090"/>
      <c r="E68" s="1079">
        <v>5.5</v>
      </c>
    </row>
    <row r="69" spans="1:5">
      <c r="A69" s="899"/>
      <c r="B69" s="875" t="s">
        <v>2118</v>
      </c>
      <c r="C69" s="1104" t="s">
        <v>2119</v>
      </c>
      <c r="D69" s="1090"/>
      <c r="E69" s="1079">
        <v>0</v>
      </c>
    </row>
    <row r="70" spans="1:5">
      <c r="A70" s="899"/>
      <c r="B70" s="1099"/>
      <c r="C70" s="1090"/>
      <c r="D70" s="1090"/>
      <c r="E70" s="1105"/>
    </row>
    <row r="71" spans="1:5">
      <c r="A71" s="899"/>
      <c r="B71" s="1117" t="s">
        <v>2120</v>
      </c>
      <c r="C71" s="1118" t="s">
        <v>2121</v>
      </c>
      <c r="D71" s="1118"/>
      <c r="E71" s="1079">
        <v>197</v>
      </c>
    </row>
    <row r="72" spans="1:5">
      <c r="A72" s="899"/>
      <c r="B72" s="1094"/>
      <c r="C72" s="1119"/>
      <c r="D72" s="1119"/>
    </row>
    <row r="73" spans="1:5" ht="15">
      <c r="A73" s="899"/>
      <c r="B73" s="1094"/>
      <c r="C73" s="934"/>
      <c r="D73" s="934"/>
      <c r="E73" s="1120"/>
    </row>
    <row r="74" spans="1:5">
      <c r="A74" s="899"/>
      <c r="B74" s="1117" t="s">
        <v>1758</v>
      </c>
      <c r="C74" s="938" t="s">
        <v>2122</v>
      </c>
      <c r="D74" s="929"/>
      <c r="E74" s="929"/>
    </row>
    <row r="75" spans="1:5">
      <c r="A75" s="899"/>
      <c r="B75" s="1121"/>
      <c r="C75" s="1122" t="s">
        <v>2123</v>
      </c>
    </row>
    <row r="76" spans="1:5">
      <c r="A76" s="899"/>
      <c r="B76" s="885"/>
      <c r="C76" s="1123" t="s">
        <v>2124</v>
      </c>
      <c r="D76" s="877"/>
    </row>
    <row r="77" spans="1:5">
      <c r="A77" s="899"/>
      <c r="B77" s="1094"/>
      <c r="C77" s="934" t="s">
        <v>2125</v>
      </c>
      <c r="E77" s="1079">
        <v>0</v>
      </c>
    </row>
    <row r="78" spans="1:5">
      <c r="A78" s="899"/>
      <c r="B78" s="1094"/>
      <c r="C78" s="934" t="s">
        <v>2126</v>
      </c>
      <c r="E78" s="1124">
        <v>175</v>
      </c>
    </row>
    <row r="79" spans="1:5">
      <c r="A79" s="899"/>
      <c r="B79" s="1094"/>
      <c r="C79" s="1123" t="s">
        <v>2127</v>
      </c>
      <c r="E79" s="1125"/>
    </row>
    <row r="80" spans="1:5">
      <c r="B80" s="1094"/>
      <c r="C80" s="934" t="s">
        <v>2125</v>
      </c>
      <c r="E80" s="1126">
        <v>0</v>
      </c>
    </row>
    <row r="81" spans="2:5">
      <c r="B81" s="1094"/>
      <c r="C81" s="934" t="s">
        <v>2126</v>
      </c>
      <c r="E81" s="1079">
        <v>175</v>
      </c>
    </row>
    <row r="82" spans="2:5">
      <c r="B82" s="1094"/>
      <c r="C82" s="1123" t="s">
        <v>2128</v>
      </c>
      <c r="E82" s="1125"/>
    </row>
    <row r="83" spans="2:5">
      <c r="B83" s="1094"/>
      <c r="C83" s="934" t="s">
        <v>2125</v>
      </c>
      <c r="E83" s="1126">
        <v>0</v>
      </c>
    </row>
    <row r="84" spans="2:5">
      <c r="B84" s="1094"/>
      <c r="C84" s="934" t="s">
        <v>2126</v>
      </c>
      <c r="E84" s="1079">
        <v>175</v>
      </c>
    </row>
    <row r="85" spans="2:5">
      <c r="B85" s="1094"/>
    </row>
    <row r="86" spans="2:5">
      <c r="B86" s="1094"/>
    </row>
    <row r="87" spans="2:5">
      <c r="B87" s="1094"/>
    </row>
    <row r="88" spans="2:5">
      <c r="B88" s="1094"/>
    </row>
    <row r="89" spans="2:5">
      <c r="B89" s="1094"/>
    </row>
    <row r="90" spans="2:5">
      <c r="B90" s="1094"/>
    </row>
    <row r="91" spans="2:5">
      <c r="B91" s="1094"/>
    </row>
    <row r="92" spans="2:5">
      <c r="B92" s="1094"/>
    </row>
    <row r="93" spans="2:5">
      <c r="B93" s="1094"/>
    </row>
    <row r="94" spans="2:5">
      <c r="B94" s="1094"/>
    </row>
    <row r="95" spans="2:5">
      <c r="B95" s="1127"/>
    </row>
    <row r="96" spans="2:5">
      <c r="B96" s="1127"/>
    </row>
    <row r="97" spans="2:2">
      <c r="B97" s="1127"/>
    </row>
    <row r="98" spans="2:2">
      <c r="B98" s="1127"/>
    </row>
    <row r="99" spans="2:2">
      <c r="B99" s="1127"/>
    </row>
    <row r="100" spans="2:2">
      <c r="B100" s="1127"/>
    </row>
    <row r="101" spans="2:2">
      <c r="B101" s="1127"/>
    </row>
    <row r="102" spans="2:2">
      <c r="B102" s="1127"/>
    </row>
    <row r="103" spans="2:2">
      <c r="B103" s="1127"/>
    </row>
    <row r="104" spans="2:2">
      <c r="B104" s="1127"/>
    </row>
    <row r="105" spans="2:2">
      <c r="B105" s="1127"/>
    </row>
    <row r="106" spans="2:2">
      <c r="B106" s="1127"/>
    </row>
    <row r="107" spans="2:2">
      <c r="B107" s="1127"/>
    </row>
    <row r="108" spans="2:2">
      <c r="B108" s="1127"/>
    </row>
    <row r="109" spans="2:2">
      <c r="B109" s="1127"/>
    </row>
    <row r="110" spans="2:2">
      <c r="B110" s="1127"/>
    </row>
    <row r="111" spans="2:2">
      <c r="B111" s="1127"/>
    </row>
    <row r="112" spans="2:2">
      <c r="B112" s="1127"/>
    </row>
    <row r="113" spans="2:2">
      <c r="B113" s="1127"/>
    </row>
    <row r="114" spans="2:2">
      <c r="B114" s="1127"/>
    </row>
    <row r="115" spans="2:2">
      <c r="B115" s="1127"/>
    </row>
    <row r="116" spans="2:2">
      <c r="B116" s="1127"/>
    </row>
    <row r="117" spans="2:2">
      <c r="B117" s="1127"/>
    </row>
    <row r="118" spans="2:2">
      <c r="B118" s="1127"/>
    </row>
    <row r="119" spans="2:2">
      <c r="B119" s="1127"/>
    </row>
    <row r="120" spans="2:2">
      <c r="B120" s="1127"/>
    </row>
    <row r="121" spans="2:2">
      <c r="B121" s="1127"/>
    </row>
    <row r="122" spans="2:2">
      <c r="B122" s="1127"/>
    </row>
    <row r="123" spans="2:2">
      <c r="B123" s="1127"/>
    </row>
    <row r="124" spans="2:2">
      <c r="B124" s="1127"/>
    </row>
    <row r="125" spans="2:2">
      <c r="B125" s="1127"/>
    </row>
    <row r="126" spans="2:2">
      <c r="B126" s="1127"/>
    </row>
    <row r="127" spans="2:2">
      <c r="B127" s="1127"/>
    </row>
    <row r="128" spans="2:2">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3" manualBreakCount="3">
    <brk id="32" min="1" max="4" man="1"/>
    <brk id="62" min="1" max="4" man="1"/>
    <brk id="86"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C6E0-36F6-4BFF-86AC-FCED601D93ED}">
  <sheetPr>
    <pageSetUpPr fitToPage="1"/>
  </sheetPr>
  <dimension ref="A1:F1263"/>
  <sheetViews>
    <sheetView zoomScaleNormal="100" zoomScaleSheetLayoutView="100" workbookViewId="0">
      <selection activeCell="E72" sqref="E72"/>
    </sheetView>
  </sheetViews>
  <sheetFormatPr defaultColWidth="8.6640625" defaultRowHeight="13.2"/>
  <cols>
    <col min="1" max="1" width="2.44140625" style="129" customWidth="1"/>
    <col min="2" max="2" width="7" style="916" bestFit="1" customWidth="1"/>
    <col min="3" max="3" width="56.44140625" style="129" bestFit="1" customWidth="1"/>
    <col min="4" max="4" width="4.44140625" style="129" customWidth="1"/>
    <col min="5" max="5" width="16" style="129" customWidth="1"/>
    <col min="6" max="6" width="7.88671875" style="129" customWidth="1"/>
    <col min="7" max="16384" width="8.6640625" style="129"/>
  </cols>
  <sheetData>
    <row r="1" spans="1:6" s="1067" customFormat="1" ht="27" customHeight="1">
      <c r="A1" s="1063"/>
      <c r="B1" s="895"/>
      <c r="C1" s="1064" t="s">
        <v>2017</v>
      </c>
      <c r="D1" s="1065"/>
      <c r="E1" s="1066"/>
    </row>
    <row r="2" spans="1:6" s="1067" customFormat="1" ht="15">
      <c r="A2" s="1063"/>
      <c r="B2" s="895"/>
      <c r="C2" s="1068"/>
      <c r="D2" s="1068"/>
      <c r="E2" s="1066"/>
    </row>
    <row r="3" spans="1:6" s="1067" customFormat="1" ht="15">
      <c r="A3" s="1063"/>
      <c r="B3" s="1069" t="s">
        <v>1475</v>
      </c>
      <c r="C3" s="1070" t="s">
        <v>712</v>
      </c>
      <c r="D3" s="1070"/>
      <c r="E3" s="1071" t="s">
        <v>1585</v>
      </c>
    </row>
    <row r="4" spans="1:6" s="1067" customFormat="1" ht="15">
      <c r="A4" s="1063"/>
      <c r="B4" s="1072"/>
      <c r="C4" s="1073"/>
      <c r="D4" s="1073"/>
      <c r="E4" s="1074"/>
    </row>
    <row r="5" spans="1:6" s="1067" customFormat="1" ht="15">
      <c r="A5" s="1063"/>
      <c r="B5" s="895"/>
      <c r="C5" s="1075" t="s">
        <v>2018</v>
      </c>
      <c r="D5" s="903"/>
      <c r="E5" s="1076" t="s">
        <v>2019</v>
      </c>
    </row>
    <row r="6" spans="1:6" s="1067" customFormat="1" ht="15">
      <c r="A6" s="1063"/>
      <c r="B6" s="895"/>
      <c r="C6" s="877"/>
      <c r="D6" s="877"/>
      <c r="E6" s="1077" t="s">
        <v>2151</v>
      </c>
    </row>
    <row r="7" spans="1:6" s="1067" customFormat="1" ht="15">
      <c r="A7" s="1063"/>
      <c r="B7" s="895"/>
      <c r="C7" s="877"/>
      <c r="D7" s="877"/>
      <c r="E7" s="877"/>
    </row>
    <row r="8" spans="1:6" s="1081" customFormat="1" ht="15">
      <c r="A8" s="129"/>
      <c r="B8" s="897"/>
      <c r="C8" s="1078" t="s">
        <v>2021</v>
      </c>
      <c r="D8" s="1078"/>
      <c r="E8" s="904">
        <v>600660</v>
      </c>
      <c r="F8" s="1080"/>
    </row>
    <row r="9" spans="1:6" s="1081" customFormat="1" ht="15">
      <c r="A9" s="874"/>
      <c r="B9" s="874"/>
      <c r="C9" s="1082" t="s">
        <v>2022</v>
      </c>
      <c r="D9" s="129"/>
      <c r="E9" s="1083"/>
    </row>
    <row r="10" spans="1:6" s="1081" customFormat="1" ht="15">
      <c r="A10" s="888"/>
      <c r="B10" s="913" t="s">
        <v>2023</v>
      </c>
      <c r="C10" s="914" t="s">
        <v>2024</v>
      </c>
      <c r="D10" s="914"/>
      <c r="E10" s="1084"/>
    </row>
    <row r="11" spans="1:6" s="1081" customFormat="1" ht="41.25" customHeight="1">
      <c r="A11" s="1085"/>
      <c r="B11" s="874"/>
      <c r="C11" s="916" t="s">
        <v>2025</v>
      </c>
      <c r="D11" s="916"/>
      <c r="E11" s="1086"/>
    </row>
    <row r="12" spans="1:6" s="1081" customFormat="1" ht="15">
      <c r="A12" s="1087"/>
      <c r="B12" s="874"/>
      <c r="C12" s="895"/>
      <c r="D12" s="895"/>
      <c r="E12" s="1092"/>
    </row>
    <row r="13" spans="1:6" s="1081" customFormat="1" ht="15">
      <c r="A13" s="888"/>
      <c r="B13" s="913" t="s">
        <v>2032</v>
      </c>
      <c r="C13" s="1093" t="s">
        <v>2033</v>
      </c>
      <c r="D13" s="1093"/>
      <c r="E13" s="1084"/>
    </row>
    <row r="14" spans="1:6" s="1096" customFormat="1" ht="39.6">
      <c r="A14" s="890"/>
      <c r="B14" s="1094"/>
      <c r="C14" s="916" t="s">
        <v>2034</v>
      </c>
      <c r="D14" s="916"/>
      <c r="E14" s="1095"/>
    </row>
    <row r="15" spans="1:6" s="1081" customFormat="1" ht="15">
      <c r="A15" s="1087"/>
      <c r="B15" s="1088" t="s">
        <v>1648</v>
      </c>
      <c r="C15" s="1089" t="s">
        <v>2035</v>
      </c>
      <c r="D15" s="1090"/>
      <c r="E15" s="1079">
        <v>4227</v>
      </c>
    </row>
    <row r="16" spans="1:6" s="1081" customFormat="1" ht="15">
      <c r="A16" s="1087"/>
      <c r="B16" s="1088" t="s">
        <v>1650</v>
      </c>
      <c r="C16" s="1097" t="s">
        <v>2036</v>
      </c>
      <c r="D16" s="1090"/>
      <c r="E16" s="1079">
        <v>1753</v>
      </c>
    </row>
    <row r="17" spans="1:6" s="1081" customFormat="1" ht="15">
      <c r="A17" s="874"/>
      <c r="B17" s="1088" t="s">
        <v>1652</v>
      </c>
      <c r="C17" s="1097" t="s">
        <v>2037</v>
      </c>
      <c r="D17" s="1090"/>
      <c r="E17" s="1079" t="s">
        <v>2664</v>
      </c>
    </row>
    <row r="18" spans="1:6" s="1081" customFormat="1" ht="15">
      <c r="A18" s="874"/>
      <c r="B18" s="1088" t="s">
        <v>1654</v>
      </c>
      <c r="C18" s="1097" t="s">
        <v>2038</v>
      </c>
      <c r="D18" s="1090"/>
      <c r="E18" s="1079">
        <v>1443</v>
      </c>
    </row>
    <row r="19" spans="1:6" s="1081" customFormat="1" ht="15">
      <c r="A19" s="874"/>
      <c r="B19" s="1088" t="s">
        <v>1656</v>
      </c>
      <c r="C19" s="1097" t="s">
        <v>2042</v>
      </c>
      <c r="D19" s="1090"/>
      <c r="E19" s="1079">
        <v>722</v>
      </c>
    </row>
    <row r="20" spans="1:6" s="1081" customFormat="1" ht="15">
      <c r="A20" s="874"/>
      <c r="B20" s="1088" t="s">
        <v>1658</v>
      </c>
      <c r="C20" s="1097" t="s">
        <v>2043</v>
      </c>
      <c r="D20" s="1090"/>
      <c r="E20" s="1079">
        <v>319</v>
      </c>
    </row>
    <row r="21" spans="1:6" s="1081" customFormat="1" ht="15">
      <c r="A21" s="874"/>
      <c r="B21" s="1088" t="s">
        <v>1660</v>
      </c>
      <c r="C21" s="1097" t="s">
        <v>2044</v>
      </c>
      <c r="D21" s="1090"/>
      <c r="E21" s="1079">
        <v>1031</v>
      </c>
    </row>
    <row r="22" spans="1:6" s="1081" customFormat="1" ht="15">
      <c r="A22" s="874"/>
      <c r="B22" s="1088" t="s">
        <v>1662</v>
      </c>
      <c r="C22" s="1097" t="s">
        <v>2133</v>
      </c>
      <c r="D22" s="1090"/>
      <c r="E22" s="1079">
        <v>1181</v>
      </c>
    </row>
    <row r="23" spans="1:6" s="1081" customFormat="1" ht="15">
      <c r="A23" s="874"/>
      <c r="B23" s="1088" t="s">
        <v>1664</v>
      </c>
      <c r="C23" s="1097" t="s">
        <v>2049</v>
      </c>
      <c r="D23" s="1090"/>
      <c r="E23" s="1079">
        <v>722</v>
      </c>
    </row>
    <row r="24" spans="1:6" s="1081" customFormat="1" ht="15">
      <c r="A24" s="874"/>
      <c r="B24" s="1088" t="s">
        <v>1666</v>
      </c>
      <c r="C24" s="1097" t="s">
        <v>2051</v>
      </c>
      <c r="D24" s="1090"/>
      <c r="E24" s="1079">
        <v>5567</v>
      </c>
    </row>
    <row r="25" spans="1:6" s="1081" customFormat="1" ht="15">
      <c r="A25" s="874"/>
      <c r="B25" s="1088" t="s">
        <v>1668</v>
      </c>
      <c r="C25" s="1097" t="s">
        <v>2053</v>
      </c>
      <c r="D25" s="1090"/>
      <c r="E25" s="1079">
        <v>1649</v>
      </c>
    </row>
    <row r="26" spans="1:6" s="1081" customFormat="1" ht="15">
      <c r="A26" s="874"/>
      <c r="B26" s="1088" t="s">
        <v>2046</v>
      </c>
      <c r="C26" s="1097" t="s">
        <v>2055</v>
      </c>
      <c r="D26" s="1090"/>
      <c r="E26" s="1079">
        <v>928</v>
      </c>
    </row>
    <row r="27" spans="1:6" s="1081" customFormat="1" ht="15">
      <c r="A27" s="874"/>
      <c r="B27" s="1088" t="s">
        <v>2048</v>
      </c>
      <c r="C27" s="1097" t="s">
        <v>2057</v>
      </c>
      <c r="D27" s="1090"/>
      <c r="E27" s="1079">
        <v>722</v>
      </c>
    </row>
    <row r="28" spans="1:6" s="1081" customFormat="1" ht="15">
      <c r="A28" s="874"/>
      <c r="B28" s="1088" t="s">
        <v>2050</v>
      </c>
      <c r="C28" s="1097" t="s">
        <v>2063</v>
      </c>
      <c r="D28" s="1090"/>
      <c r="E28" s="1079">
        <v>515</v>
      </c>
    </row>
    <row r="29" spans="1:6" ht="15">
      <c r="A29" s="899"/>
      <c r="B29" s="874"/>
      <c r="C29" s="916"/>
      <c r="D29" s="916"/>
      <c r="E29" s="1092">
        <v>0</v>
      </c>
      <c r="F29" s="1081"/>
    </row>
    <row r="30" spans="1:6" ht="15">
      <c r="A30" s="899"/>
      <c r="B30" s="913" t="s">
        <v>2064</v>
      </c>
      <c r="C30" s="914" t="s">
        <v>2065</v>
      </c>
      <c r="D30" s="914"/>
      <c r="E30" s="1084">
        <v>0</v>
      </c>
      <c r="F30" s="1081"/>
    </row>
    <row r="31" spans="1:6" ht="39.6">
      <c r="A31" s="899"/>
      <c r="B31" s="874"/>
      <c r="C31" s="1098" t="s">
        <v>2066</v>
      </c>
      <c r="D31" s="916"/>
      <c r="E31" s="1086">
        <v>0</v>
      </c>
      <c r="F31" s="1081"/>
    </row>
    <row r="32" spans="1:6" ht="15">
      <c r="A32" s="899"/>
      <c r="B32" s="1088" t="s">
        <v>1672</v>
      </c>
      <c r="C32" s="1089" t="s">
        <v>2067</v>
      </c>
      <c r="D32" s="1090"/>
      <c r="E32" s="1079">
        <v>624</v>
      </c>
      <c r="F32" s="1081"/>
    </row>
    <row r="33" spans="1:6" ht="15">
      <c r="A33" s="899"/>
      <c r="B33" s="1088" t="s">
        <v>1674</v>
      </c>
      <c r="C33" s="1089" t="s">
        <v>2068</v>
      </c>
      <c r="D33" s="1090"/>
      <c r="E33" s="1079">
        <v>412</v>
      </c>
      <c r="F33" s="1081"/>
    </row>
    <row r="34" spans="1:6" ht="15">
      <c r="A34" s="899"/>
      <c r="B34" s="1088" t="s">
        <v>1676</v>
      </c>
      <c r="C34" s="1089" t="s">
        <v>2069</v>
      </c>
      <c r="D34" s="1090"/>
      <c r="E34" s="1079">
        <v>515</v>
      </c>
      <c r="F34" s="1081"/>
    </row>
    <row r="35" spans="1:6" ht="15">
      <c r="A35" s="899"/>
      <c r="B35" s="1088" t="s">
        <v>1678</v>
      </c>
      <c r="C35" s="1089" t="s">
        <v>2096</v>
      </c>
      <c r="D35" s="1090"/>
      <c r="E35" s="1079">
        <v>384</v>
      </c>
      <c r="F35" s="1081"/>
    </row>
    <row r="36" spans="1:6" ht="15">
      <c r="A36" s="899"/>
      <c r="B36" s="1088" t="s">
        <v>1680</v>
      </c>
      <c r="C36" s="1089" t="s">
        <v>2098</v>
      </c>
      <c r="D36" s="1090"/>
      <c r="E36" s="1079">
        <v>1856</v>
      </c>
      <c r="F36" s="1081"/>
    </row>
    <row r="37" spans="1:6" ht="15">
      <c r="A37" s="899"/>
      <c r="B37" s="1088" t="s">
        <v>1682</v>
      </c>
      <c r="C37" s="1089" t="s">
        <v>2100</v>
      </c>
      <c r="D37" s="1090"/>
      <c r="E37" s="1079">
        <v>309</v>
      </c>
      <c r="F37" s="1081"/>
    </row>
    <row r="38" spans="1:6" ht="15">
      <c r="A38" s="899"/>
      <c r="B38" s="875"/>
      <c r="C38" s="916"/>
      <c r="D38" s="916"/>
      <c r="E38" s="1092">
        <v>0</v>
      </c>
      <c r="F38" s="1081"/>
    </row>
    <row r="39" spans="1:6" ht="15">
      <c r="A39" s="899"/>
      <c r="B39" s="913" t="s">
        <v>2070</v>
      </c>
      <c r="C39" s="914" t="s">
        <v>2071</v>
      </c>
      <c r="D39" s="914"/>
      <c r="E39" s="1084">
        <v>0</v>
      </c>
      <c r="F39" s="1081"/>
    </row>
    <row r="40" spans="1:6" ht="39.6">
      <c r="A40" s="899"/>
      <c r="B40" s="874"/>
      <c r="C40" s="916" t="s">
        <v>2072</v>
      </c>
      <c r="D40" s="916"/>
      <c r="E40" s="1086">
        <v>0</v>
      </c>
      <c r="F40" s="1081"/>
    </row>
    <row r="41" spans="1:6" ht="15">
      <c r="A41" s="899"/>
      <c r="B41" s="874"/>
      <c r="C41" s="916"/>
      <c r="D41" s="916"/>
      <c r="E41" s="1086">
        <v>0</v>
      </c>
      <c r="F41" s="1081"/>
    </row>
    <row r="42" spans="1:6" ht="15">
      <c r="A42" s="899"/>
      <c r="B42" s="874"/>
      <c r="C42" s="916"/>
      <c r="D42" s="916"/>
      <c r="E42" s="1092">
        <v>0</v>
      </c>
      <c r="F42" s="1081"/>
    </row>
    <row r="43" spans="1:6" ht="15">
      <c r="A43" s="899"/>
      <c r="B43" s="913" t="s">
        <v>2101</v>
      </c>
      <c r="C43" s="914" t="s">
        <v>2102</v>
      </c>
      <c r="D43" s="914"/>
      <c r="E43" s="1084">
        <v>0</v>
      </c>
      <c r="F43" s="1081"/>
    </row>
    <row r="44" spans="1:6" ht="39.6">
      <c r="A44" s="899"/>
      <c r="B44" s="874"/>
      <c r="C44" s="916" t="s">
        <v>2103</v>
      </c>
      <c r="D44" s="916"/>
      <c r="E44" s="1086">
        <v>0</v>
      </c>
      <c r="F44" s="1081"/>
    </row>
    <row r="45" spans="1:6" ht="15">
      <c r="A45" s="899"/>
      <c r="B45" s="1088" t="s">
        <v>1716</v>
      </c>
      <c r="C45" s="1089" t="s">
        <v>2104</v>
      </c>
      <c r="D45" s="1090"/>
      <c r="E45" s="1079">
        <v>4468</v>
      </c>
      <c r="F45" s="1081"/>
    </row>
    <row r="46" spans="1:6" ht="15">
      <c r="A46" s="899"/>
      <c r="B46" s="1088" t="s">
        <v>1718</v>
      </c>
      <c r="C46" s="1097" t="s">
        <v>2105</v>
      </c>
      <c r="D46" s="1090"/>
      <c r="E46" s="1079">
        <v>515</v>
      </c>
      <c r="F46" s="1081"/>
    </row>
    <row r="47" spans="1:6" ht="15">
      <c r="A47" s="899"/>
      <c r="B47" s="1088" t="s">
        <v>1720</v>
      </c>
      <c r="C47" s="1097" t="s">
        <v>2106</v>
      </c>
      <c r="D47" s="1090"/>
      <c r="E47" s="1079">
        <v>1404</v>
      </c>
      <c r="F47" s="1081"/>
    </row>
    <row r="48" spans="1:6">
      <c r="A48" s="899"/>
      <c r="B48" s="1099"/>
      <c r="C48" s="1090"/>
      <c r="D48" s="1090"/>
      <c r="E48" s="1100"/>
    </row>
    <row r="49" spans="1:5">
      <c r="A49" s="899"/>
      <c r="B49" s="1101" t="s">
        <v>2107</v>
      </c>
      <c r="C49" s="1102" t="s">
        <v>2108</v>
      </c>
      <c r="D49" s="1102"/>
      <c r="E49" s="1103"/>
    </row>
    <row r="50" spans="1:5" ht="66">
      <c r="A50" s="899"/>
      <c r="B50" s="1099"/>
      <c r="C50" s="1090" t="s">
        <v>2109</v>
      </c>
      <c r="D50" s="1090"/>
      <c r="E50" s="1100"/>
    </row>
    <row r="51" spans="1:5">
      <c r="A51" s="899"/>
      <c r="B51" s="1099"/>
      <c r="C51" s="1104" t="s">
        <v>1806</v>
      </c>
      <c r="D51" s="1104"/>
      <c r="E51" s="1079">
        <v>0</v>
      </c>
    </row>
    <row r="52" spans="1:5">
      <c r="A52" s="899"/>
      <c r="B52" s="1099"/>
      <c r="C52" s="1104" t="s">
        <v>1807</v>
      </c>
      <c r="D52" s="1104"/>
      <c r="E52" s="1079">
        <v>0</v>
      </c>
    </row>
    <row r="53" spans="1:5">
      <c r="A53" s="899"/>
      <c r="B53" s="1099"/>
      <c r="C53" s="1104" t="s">
        <v>1808</v>
      </c>
      <c r="D53" s="1104"/>
      <c r="E53" s="1079"/>
    </row>
    <row r="54" spans="1:5">
      <c r="A54" s="899"/>
      <c r="B54" s="1099"/>
      <c r="C54" s="1104"/>
      <c r="D54" s="1104"/>
      <c r="E54" s="1105"/>
    </row>
    <row r="55" spans="1:5" ht="16.5" customHeight="1">
      <c r="A55" s="899"/>
      <c r="B55" s="1099"/>
      <c r="C55" s="1090" t="s">
        <v>1809</v>
      </c>
      <c r="D55" s="1090"/>
      <c r="E55" s="1106" t="s">
        <v>2110</v>
      </c>
    </row>
    <row r="56" spans="1:5">
      <c r="A56" s="899"/>
      <c r="B56" s="1099"/>
      <c r="C56" s="1090"/>
      <c r="D56" s="1090"/>
      <c r="E56" s="1105"/>
    </row>
    <row r="57" spans="1:5">
      <c r="B57" s="129"/>
      <c r="C57" s="129" t="s">
        <v>1810</v>
      </c>
    </row>
    <row r="58" spans="1:5">
      <c r="B58" s="129"/>
      <c r="C58" s="129" t="s">
        <v>1811</v>
      </c>
    </row>
    <row r="59" spans="1:5">
      <c r="B59" s="129"/>
      <c r="C59" s="129" t="s">
        <v>1812</v>
      </c>
    </row>
    <row r="60" spans="1:5">
      <c r="B60" s="129"/>
    </row>
    <row r="61" spans="1:5">
      <c r="B61" s="1107">
        <v>4.7</v>
      </c>
      <c r="C61" s="914" t="s">
        <v>2111</v>
      </c>
      <c r="D61" s="914"/>
      <c r="E61" s="929"/>
    </row>
    <row r="62" spans="1:5">
      <c r="B62" s="129"/>
      <c r="C62" s="1108" t="s">
        <v>2112</v>
      </c>
      <c r="E62" s="1079">
        <v>35</v>
      </c>
    </row>
    <row r="63" spans="1:5">
      <c r="A63" s="899"/>
      <c r="B63" s="874"/>
      <c r="C63" s="916"/>
      <c r="D63" s="916"/>
      <c r="E63" s="1109"/>
    </row>
    <row r="64" spans="1:5">
      <c r="A64" s="899"/>
      <c r="B64" s="913" t="s">
        <v>2113</v>
      </c>
      <c r="C64" s="914" t="s">
        <v>2114</v>
      </c>
      <c r="D64" s="914"/>
      <c r="E64" s="1110"/>
    </row>
    <row r="65" spans="1:5">
      <c r="A65" s="899"/>
      <c r="B65" s="875" t="s">
        <v>1740</v>
      </c>
      <c r="C65" s="1111" t="s">
        <v>2115</v>
      </c>
      <c r="E65" s="1112" t="s">
        <v>2149</v>
      </c>
    </row>
    <row r="66" spans="1:5">
      <c r="A66" s="899"/>
      <c r="B66" s="1113"/>
      <c r="C66" s="1111" t="s">
        <v>2116</v>
      </c>
      <c r="E66" s="1114">
        <v>48359</v>
      </c>
    </row>
    <row r="67" spans="1:5" ht="10.95" customHeight="1">
      <c r="A67" s="899"/>
      <c r="B67" s="1113"/>
      <c r="C67" s="1115"/>
      <c r="D67" s="1116"/>
      <c r="E67" s="1105"/>
    </row>
    <row r="68" spans="1:5">
      <c r="A68" s="899"/>
      <c r="B68" s="875" t="s">
        <v>1742</v>
      </c>
      <c r="C68" s="1104" t="s">
        <v>2117</v>
      </c>
      <c r="D68" s="1090"/>
      <c r="E68" s="1079">
        <v>5.5</v>
      </c>
    </row>
    <row r="69" spans="1:5">
      <c r="A69" s="899"/>
      <c r="B69" s="875" t="s">
        <v>2118</v>
      </c>
      <c r="C69" s="1104" t="s">
        <v>2119</v>
      </c>
      <c r="D69" s="1090"/>
      <c r="E69" s="1079">
        <v>0</v>
      </c>
    </row>
    <row r="70" spans="1:5">
      <c r="A70" s="899"/>
      <c r="B70" s="1099"/>
      <c r="C70" s="1090"/>
      <c r="D70" s="1090"/>
      <c r="E70" s="1105"/>
    </row>
    <row r="71" spans="1:5">
      <c r="A71" s="899"/>
      <c r="B71" s="1117" t="s">
        <v>2120</v>
      </c>
      <c r="C71" s="1118" t="s">
        <v>2121</v>
      </c>
      <c r="D71" s="1118"/>
      <c r="E71" s="1079">
        <v>197</v>
      </c>
    </row>
    <row r="72" spans="1:5">
      <c r="A72" s="899"/>
      <c r="B72" s="1094"/>
      <c r="C72" s="1119"/>
      <c r="D72" s="1119"/>
    </row>
    <row r="73" spans="1:5" ht="15">
      <c r="A73" s="899"/>
      <c r="B73" s="1094"/>
      <c r="C73" s="934"/>
      <c r="D73" s="934"/>
      <c r="E73" s="1120"/>
    </row>
    <row r="74" spans="1:5">
      <c r="A74" s="899"/>
      <c r="B74" s="1117" t="s">
        <v>1758</v>
      </c>
      <c r="C74" s="938" t="s">
        <v>2122</v>
      </c>
      <c r="D74" s="929"/>
      <c r="E74" s="929"/>
    </row>
    <row r="75" spans="1:5">
      <c r="A75" s="899"/>
      <c r="B75" s="1121"/>
      <c r="C75" s="1122" t="s">
        <v>2123</v>
      </c>
    </row>
    <row r="76" spans="1:5">
      <c r="A76" s="899"/>
      <c r="B76" s="885"/>
      <c r="C76" s="1123" t="s">
        <v>2124</v>
      </c>
      <c r="D76" s="877"/>
    </row>
    <row r="77" spans="1:5">
      <c r="A77" s="899"/>
      <c r="B77" s="1094"/>
      <c r="C77" s="934" t="s">
        <v>2125</v>
      </c>
      <c r="E77" s="1079">
        <v>0</v>
      </c>
    </row>
    <row r="78" spans="1:5">
      <c r="A78" s="899"/>
      <c r="B78" s="1094"/>
      <c r="C78" s="934" t="s">
        <v>2126</v>
      </c>
      <c r="E78" s="1124">
        <v>175</v>
      </c>
    </row>
    <row r="79" spans="1:5">
      <c r="A79" s="899"/>
      <c r="B79" s="1094"/>
      <c r="C79" s="1123" t="s">
        <v>2127</v>
      </c>
      <c r="E79" s="1125"/>
    </row>
    <row r="80" spans="1:5">
      <c r="B80" s="1094"/>
      <c r="C80" s="934" t="s">
        <v>2125</v>
      </c>
      <c r="E80" s="1126">
        <v>0</v>
      </c>
    </row>
    <row r="81" spans="2:5">
      <c r="B81" s="1094"/>
      <c r="C81" s="934" t="s">
        <v>2126</v>
      </c>
      <c r="E81" s="1079">
        <v>175</v>
      </c>
    </row>
    <row r="82" spans="2:5">
      <c r="B82" s="1094"/>
      <c r="C82" s="1123" t="s">
        <v>2128</v>
      </c>
      <c r="E82" s="1125"/>
    </row>
    <row r="83" spans="2:5">
      <c r="B83" s="1094"/>
      <c r="C83" s="934" t="s">
        <v>2125</v>
      </c>
      <c r="E83" s="1126">
        <v>0</v>
      </c>
    </row>
    <row r="84" spans="2:5">
      <c r="B84" s="1094"/>
      <c r="C84" s="934" t="s">
        <v>2126</v>
      </c>
      <c r="E84" s="1079">
        <v>175</v>
      </c>
    </row>
    <row r="85" spans="2:5">
      <c r="B85" s="1094"/>
    </row>
    <row r="86" spans="2:5">
      <c r="B86" s="1094"/>
    </row>
    <row r="87" spans="2:5">
      <c r="B87" s="1094"/>
    </row>
    <row r="88" spans="2:5">
      <c r="B88" s="1094"/>
    </row>
    <row r="89" spans="2:5">
      <c r="B89" s="1094"/>
    </row>
    <row r="90" spans="2:5">
      <c r="B90" s="1094"/>
    </row>
    <row r="91" spans="2:5">
      <c r="B91" s="1094"/>
    </row>
    <row r="92" spans="2:5">
      <c r="B92" s="1094"/>
    </row>
    <row r="93" spans="2:5">
      <c r="B93" s="1094"/>
    </row>
    <row r="94" spans="2:5">
      <c r="B94" s="1094"/>
    </row>
    <row r="95" spans="2:5">
      <c r="B95" s="1127"/>
    </row>
    <row r="96" spans="2:5">
      <c r="B96" s="1127"/>
    </row>
    <row r="97" spans="2:2">
      <c r="B97" s="1127"/>
    </row>
    <row r="98" spans="2:2">
      <c r="B98" s="1127"/>
    </row>
    <row r="99" spans="2:2">
      <c r="B99" s="1127"/>
    </row>
    <row r="100" spans="2:2">
      <c r="B100" s="1127"/>
    </row>
    <row r="101" spans="2:2">
      <c r="B101" s="1127"/>
    </row>
    <row r="102" spans="2:2">
      <c r="B102" s="1127"/>
    </row>
    <row r="103" spans="2:2">
      <c r="B103" s="1127"/>
    </row>
    <row r="104" spans="2:2">
      <c r="B104" s="1127"/>
    </row>
    <row r="105" spans="2:2">
      <c r="B105" s="1127"/>
    </row>
    <row r="106" spans="2:2">
      <c r="B106" s="1127"/>
    </row>
    <row r="107" spans="2:2">
      <c r="B107" s="1127"/>
    </row>
    <row r="108" spans="2:2">
      <c r="B108" s="1127"/>
    </row>
    <row r="109" spans="2:2">
      <c r="B109" s="1127"/>
    </row>
    <row r="110" spans="2:2">
      <c r="B110" s="1127"/>
    </row>
    <row r="111" spans="2:2">
      <c r="B111" s="1127"/>
    </row>
    <row r="112" spans="2:2">
      <c r="B112" s="1127"/>
    </row>
    <row r="113" spans="2:2">
      <c r="B113" s="1127"/>
    </row>
    <row r="114" spans="2:2">
      <c r="B114" s="1127"/>
    </row>
    <row r="115" spans="2:2">
      <c r="B115" s="1127"/>
    </row>
    <row r="116" spans="2:2">
      <c r="B116" s="1127"/>
    </row>
    <row r="117" spans="2:2">
      <c r="B117" s="1127"/>
    </row>
    <row r="118" spans="2:2">
      <c r="B118" s="1127"/>
    </row>
    <row r="119" spans="2:2">
      <c r="B119" s="1127"/>
    </row>
    <row r="120" spans="2:2">
      <c r="B120" s="1127"/>
    </row>
    <row r="121" spans="2:2">
      <c r="B121" s="1127"/>
    </row>
    <row r="122" spans="2:2">
      <c r="B122" s="1127"/>
    </row>
    <row r="123" spans="2:2">
      <c r="B123" s="1127"/>
    </row>
    <row r="124" spans="2:2">
      <c r="B124" s="1127"/>
    </row>
    <row r="125" spans="2:2">
      <c r="B125" s="1127"/>
    </row>
    <row r="126" spans="2:2">
      <c r="B126" s="1127"/>
    </row>
    <row r="127" spans="2:2">
      <c r="B127" s="1127"/>
    </row>
    <row r="128" spans="2:2">
      <c r="B128" s="1127"/>
    </row>
    <row r="129" spans="2:2">
      <c r="B129" s="1127"/>
    </row>
    <row r="130" spans="2:2">
      <c r="B130" s="1127"/>
    </row>
    <row r="131" spans="2:2">
      <c r="B131" s="1127"/>
    </row>
    <row r="132" spans="2:2">
      <c r="B132" s="1127"/>
    </row>
    <row r="133" spans="2:2">
      <c r="B133" s="1127"/>
    </row>
    <row r="134" spans="2:2">
      <c r="B134" s="1127"/>
    </row>
    <row r="135" spans="2:2">
      <c r="B135" s="1127"/>
    </row>
    <row r="136" spans="2:2">
      <c r="B136" s="1127"/>
    </row>
    <row r="137" spans="2:2">
      <c r="B137" s="1127"/>
    </row>
    <row r="138" spans="2:2">
      <c r="B138" s="1127"/>
    </row>
    <row r="139" spans="2:2">
      <c r="B139" s="1127"/>
    </row>
    <row r="140" spans="2:2">
      <c r="B140" s="1127"/>
    </row>
    <row r="141" spans="2:2">
      <c r="B141" s="1127"/>
    </row>
    <row r="142" spans="2:2">
      <c r="B142" s="1127"/>
    </row>
    <row r="143" spans="2:2">
      <c r="B143" s="1127"/>
    </row>
    <row r="144" spans="2:2">
      <c r="B144" s="1127"/>
    </row>
    <row r="145" spans="2:2">
      <c r="B145" s="1127"/>
    </row>
    <row r="146" spans="2:2">
      <c r="B146" s="1127"/>
    </row>
    <row r="147" spans="2:2">
      <c r="B147" s="1127"/>
    </row>
    <row r="148" spans="2:2">
      <c r="B148" s="1127"/>
    </row>
    <row r="149" spans="2:2">
      <c r="B149" s="1127"/>
    </row>
    <row r="150" spans="2:2">
      <c r="B150" s="1127"/>
    </row>
    <row r="151" spans="2:2">
      <c r="B151" s="1127"/>
    </row>
    <row r="152" spans="2:2">
      <c r="B152" s="1127"/>
    </row>
    <row r="153" spans="2:2">
      <c r="B153" s="1127"/>
    </row>
    <row r="154" spans="2:2">
      <c r="B154" s="1127"/>
    </row>
    <row r="155" spans="2:2">
      <c r="B155" s="1127"/>
    </row>
    <row r="156" spans="2:2">
      <c r="B156" s="1127"/>
    </row>
    <row r="157" spans="2:2">
      <c r="B157" s="1127"/>
    </row>
    <row r="158" spans="2:2">
      <c r="B158" s="1127"/>
    </row>
    <row r="159" spans="2:2">
      <c r="B159" s="1127"/>
    </row>
    <row r="160" spans="2:2">
      <c r="B160" s="1127"/>
    </row>
    <row r="161" spans="2:2">
      <c r="B161" s="1127"/>
    </row>
    <row r="162" spans="2:2">
      <c r="B162" s="1127"/>
    </row>
    <row r="163" spans="2:2">
      <c r="B163" s="1127"/>
    </row>
    <row r="164" spans="2:2">
      <c r="B164" s="1127"/>
    </row>
    <row r="165" spans="2:2">
      <c r="B165" s="1127"/>
    </row>
    <row r="166" spans="2:2">
      <c r="B166" s="1127"/>
    </row>
    <row r="167" spans="2:2">
      <c r="B167" s="1127"/>
    </row>
    <row r="168" spans="2:2">
      <c r="B168" s="1127"/>
    </row>
    <row r="169" spans="2:2">
      <c r="B169" s="1127"/>
    </row>
    <row r="170" spans="2:2">
      <c r="B170" s="1127"/>
    </row>
    <row r="171" spans="2:2">
      <c r="B171" s="1127"/>
    </row>
    <row r="172" spans="2:2">
      <c r="B172" s="1127"/>
    </row>
    <row r="173" spans="2:2">
      <c r="B173" s="1127"/>
    </row>
    <row r="174" spans="2:2">
      <c r="B174" s="1127"/>
    </row>
    <row r="175" spans="2:2">
      <c r="B175" s="1127"/>
    </row>
    <row r="176" spans="2:2">
      <c r="B176" s="1127"/>
    </row>
    <row r="177" spans="2:2">
      <c r="B177" s="1127"/>
    </row>
    <row r="178" spans="2:2">
      <c r="B178" s="1127"/>
    </row>
    <row r="179" spans="2:2">
      <c r="B179" s="1127"/>
    </row>
    <row r="180" spans="2:2">
      <c r="B180" s="1127"/>
    </row>
    <row r="181" spans="2:2">
      <c r="B181" s="1127"/>
    </row>
    <row r="182" spans="2:2">
      <c r="B182" s="1127"/>
    </row>
    <row r="183" spans="2:2">
      <c r="B183" s="1127"/>
    </row>
    <row r="184" spans="2:2">
      <c r="B184" s="1127"/>
    </row>
    <row r="185" spans="2:2">
      <c r="B185" s="1127"/>
    </row>
    <row r="186" spans="2:2">
      <c r="B186" s="1127"/>
    </row>
    <row r="187" spans="2:2">
      <c r="B187" s="1127"/>
    </row>
    <row r="188" spans="2:2">
      <c r="B188" s="1127"/>
    </row>
    <row r="189" spans="2:2">
      <c r="B189" s="1127"/>
    </row>
    <row r="190" spans="2:2">
      <c r="B190" s="1127"/>
    </row>
    <row r="191" spans="2:2">
      <c r="B191" s="1127"/>
    </row>
    <row r="192" spans="2:2">
      <c r="B192" s="1127"/>
    </row>
    <row r="193" spans="2:2">
      <c r="B193" s="1127"/>
    </row>
    <row r="194" spans="2:2">
      <c r="B194" s="1127"/>
    </row>
    <row r="195" spans="2:2">
      <c r="B195" s="1127"/>
    </row>
    <row r="196" spans="2:2">
      <c r="B196" s="1127"/>
    </row>
    <row r="197" spans="2:2">
      <c r="B197" s="1127"/>
    </row>
    <row r="198" spans="2:2">
      <c r="B198" s="1127"/>
    </row>
    <row r="199" spans="2:2">
      <c r="B199" s="1127"/>
    </row>
    <row r="200" spans="2:2">
      <c r="B200" s="1127"/>
    </row>
    <row r="201" spans="2:2">
      <c r="B201" s="1127"/>
    </row>
    <row r="202" spans="2:2">
      <c r="B202" s="1127"/>
    </row>
    <row r="203" spans="2:2">
      <c r="B203" s="1127"/>
    </row>
    <row r="204" spans="2:2">
      <c r="B204" s="1127"/>
    </row>
    <row r="205" spans="2:2">
      <c r="B205" s="1127"/>
    </row>
    <row r="206" spans="2:2">
      <c r="B206" s="1127"/>
    </row>
    <row r="207" spans="2:2">
      <c r="B207" s="1127"/>
    </row>
    <row r="208" spans="2:2">
      <c r="B208" s="1127"/>
    </row>
    <row r="209" spans="2:2">
      <c r="B209" s="1127"/>
    </row>
    <row r="210" spans="2:2">
      <c r="B210" s="1127"/>
    </row>
    <row r="211" spans="2:2">
      <c r="B211" s="1127"/>
    </row>
    <row r="212" spans="2:2">
      <c r="B212" s="1127"/>
    </row>
    <row r="213" spans="2:2">
      <c r="B213" s="1127"/>
    </row>
    <row r="214" spans="2:2">
      <c r="B214" s="1127"/>
    </row>
    <row r="215" spans="2:2">
      <c r="B215" s="1127"/>
    </row>
    <row r="216" spans="2:2">
      <c r="B216" s="1127"/>
    </row>
    <row r="217" spans="2:2">
      <c r="B217" s="1127"/>
    </row>
    <row r="218" spans="2:2">
      <c r="B218" s="1127"/>
    </row>
    <row r="219" spans="2:2">
      <c r="B219" s="1127"/>
    </row>
    <row r="220" spans="2:2">
      <c r="B220" s="1127"/>
    </row>
    <row r="221" spans="2:2">
      <c r="B221" s="1127"/>
    </row>
    <row r="222" spans="2:2">
      <c r="B222" s="1127"/>
    </row>
    <row r="223" spans="2:2">
      <c r="B223" s="1127"/>
    </row>
    <row r="224" spans="2:2">
      <c r="B224" s="1127"/>
    </row>
    <row r="225" spans="2:2">
      <c r="B225" s="1127"/>
    </row>
    <row r="226" spans="2:2">
      <c r="B226" s="1127"/>
    </row>
    <row r="227" spans="2:2">
      <c r="B227" s="1127"/>
    </row>
    <row r="228" spans="2:2">
      <c r="B228" s="1127"/>
    </row>
    <row r="229" spans="2:2">
      <c r="B229" s="1127"/>
    </row>
    <row r="230" spans="2:2">
      <c r="B230" s="1127"/>
    </row>
    <row r="231" spans="2:2">
      <c r="B231" s="1127"/>
    </row>
    <row r="232" spans="2:2">
      <c r="B232" s="1127"/>
    </row>
    <row r="233" spans="2:2">
      <c r="B233" s="1127"/>
    </row>
    <row r="234" spans="2:2">
      <c r="B234" s="1127"/>
    </row>
    <row r="235" spans="2:2">
      <c r="B235" s="1127"/>
    </row>
    <row r="236" spans="2:2">
      <c r="B236" s="1127"/>
    </row>
    <row r="237" spans="2:2">
      <c r="B237" s="1127"/>
    </row>
    <row r="238" spans="2:2">
      <c r="B238" s="1127"/>
    </row>
    <row r="239" spans="2:2">
      <c r="B239" s="1127"/>
    </row>
    <row r="240" spans="2:2">
      <c r="B240" s="1127"/>
    </row>
    <row r="241" spans="2:2">
      <c r="B241" s="1127"/>
    </row>
    <row r="242" spans="2:2">
      <c r="B242" s="1127"/>
    </row>
    <row r="243" spans="2:2">
      <c r="B243" s="1127"/>
    </row>
    <row r="244" spans="2:2">
      <c r="B244" s="1127"/>
    </row>
    <row r="245" spans="2:2">
      <c r="B245" s="1127"/>
    </row>
    <row r="246" spans="2:2">
      <c r="B246" s="1127"/>
    </row>
    <row r="247" spans="2:2">
      <c r="B247" s="1127"/>
    </row>
    <row r="248" spans="2:2">
      <c r="B248" s="1127"/>
    </row>
    <row r="249" spans="2:2">
      <c r="B249" s="1127"/>
    </row>
    <row r="250" spans="2:2">
      <c r="B250" s="1127"/>
    </row>
    <row r="251" spans="2:2">
      <c r="B251" s="1127"/>
    </row>
    <row r="252" spans="2:2">
      <c r="B252" s="1127"/>
    </row>
    <row r="253" spans="2:2">
      <c r="B253" s="1127"/>
    </row>
    <row r="254" spans="2:2">
      <c r="B254" s="1127"/>
    </row>
    <row r="255" spans="2:2">
      <c r="B255" s="1127"/>
    </row>
    <row r="256" spans="2:2">
      <c r="B256" s="1127"/>
    </row>
    <row r="257" spans="2:2">
      <c r="B257" s="1127"/>
    </row>
    <row r="258" spans="2:2">
      <c r="B258" s="1127"/>
    </row>
    <row r="259" spans="2:2">
      <c r="B259" s="1127"/>
    </row>
    <row r="260" spans="2:2">
      <c r="B260" s="1127"/>
    </row>
    <row r="261" spans="2:2">
      <c r="B261" s="1127"/>
    </row>
    <row r="262" spans="2:2">
      <c r="B262" s="1127"/>
    </row>
    <row r="263" spans="2:2">
      <c r="B263" s="1127"/>
    </row>
    <row r="264" spans="2:2">
      <c r="B264" s="1127"/>
    </row>
    <row r="265" spans="2:2">
      <c r="B265" s="1127"/>
    </row>
    <row r="266" spans="2:2">
      <c r="B266" s="1127"/>
    </row>
    <row r="267" spans="2:2">
      <c r="B267" s="1127"/>
    </row>
    <row r="268" spans="2:2">
      <c r="B268" s="1127"/>
    </row>
    <row r="269" spans="2:2">
      <c r="B269" s="1127"/>
    </row>
    <row r="270" spans="2:2">
      <c r="B270" s="1127"/>
    </row>
    <row r="271" spans="2:2">
      <c r="B271" s="1127"/>
    </row>
    <row r="272" spans="2:2">
      <c r="B272" s="1127"/>
    </row>
    <row r="273" spans="2:2">
      <c r="B273" s="1127"/>
    </row>
    <row r="274" spans="2:2">
      <c r="B274" s="1127"/>
    </row>
    <row r="275" spans="2:2">
      <c r="B275" s="1127"/>
    </row>
    <row r="276" spans="2:2">
      <c r="B276" s="1127"/>
    </row>
    <row r="277" spans="2:2">
      <c r="B277" s="1127"/>
    </row>
    <row r="278" spans="2:2">
      <c r="B278" s="1127"/>
    </row>
    <row r="279" spans="2:2">
      <c r="B279" s="1127"/>
    </row>
    <row r="280" spans="2:2">
      <c r="B280" s="1127"/>
    </row>
    <row r="281" spans="2:2">
      <c r="B281" s="1127"/>
    </row>
    <row r="282" spans="2:2">
      <c r="B282" s="1127"/>
    </row>
    <row r="283" spans="2:2">
      <c r="B283" s="1127"/>
    </row>
    <row r="284" spans="2:2">
      <c r="B284" s="1127"/>
    </row>
    <row r="285" spans="2:2">
      <c r="B285" s="1127"/>
    </row>
    <row r="286" spans="2:2">
      <c r="B286" s="1127"/>
    </row>
    <row r="287" spans="2:2">
      <c r="B287" s="1127"/>
    </row>
    <row r="288" spans="2:2">
      <c r="B288" s="1127"/>
    </row>
    <row r="289" spans="2:2">
      <c r="B289" s="1127"/>
    </row>
    <row r="290" spans="2:2">
      <c r="B290" s="1127"/>
    </row>
    <row r="291" spans="2:2">
      <c r="B291" s="1127"/>
    </row>
    <row r="292" spans="2:2">
      <c r="B292" s="1127"/>
    </row>
    <row r="293" spans="2:2">
      <c r="B293" s="1127"/>
    </row>
    <row r="294" spans="2:2">
      <c r="B294" s="1127"/>
    </row>
    <row r="295" spans="2:2">
      <c r="B295" s="1127"/>
    </row>
    <row r="296" spans="2:2">
      <c r="B296" s="1127"/>
    </row>
    <row r="297" spans="2:2">
      <c r="B297" s="1127"/>
    </row>
    <row r="298" spans="2:2">
      <c r="B298" s="1127"/>
    </row>
    <row r="299" spans="2:2">
      <c r="B299" s="1127"/>
    </row>
    <row r="300" spans="2:2">
      <c r="B300" s="1127"/>
    </row>
    <row r="301" spans="2:2">
      <c r="B301" s="1127"/>
    </row>
    <row r="302" spans="2:2">
      <c r="B302" s="1127"/>
    </row>
    <row r="303" spans="2:2">
      <c r="B303" s="1127"/>
    </row>
    <row r="304" spans="2:2">
      <c r="B304" s="1127"/>
    </row>
    <row r="305" spans="2:2">
      <c r="B305" s="1127"/>
    </row>
    <row r="306" spans="2:2">
      <c r="B306" s="1127"/>
    </row>
    <row r="307" spans="2:2">
      <c r="B307" s="1127"/>
    </row>
    <row r="308" spans="2:2">
      <c r="B308" s="1127"/>
    </row>
    <row r="309" spans="2:2">
      <c r="B309" s="1127"/>
    </row>
    <row r="310" spans="2:2">
      <c r="B310" s="1127"/>
    </row>
    <row r="311" spans="2:2">
      <c r="B311" s="1127"/>
    </row>
    <row r="312" spans="2:2">
      <c r="B312" s="1127"/>
    </row>
    <row r="313" spans="2:2">
      <c r="B313" s="1127"/>
    </row>
    <row r="314" spans="2:2">
      <c r="B314" s="1127"/>
    </row>
    <row r="315" spans="2:2">
      <c r="B315" s="1127"/>
    </row>
    <row r="316" spans="2:2">
      <c r="B316" s="1127"/>
    </row>
    <row r="317" spans="2:2">
      <c r="B317" s="1127"/>
    </row>
    <row r="318" spans="2:2">
      <c r="B318" s="1127"/>
    </row>
    <row r="319" spans="2:2">
      <c r="B319" s="1127"/>
    </row>
    <row r="320" spans="2:2">
      <c r="B320" s="1127"/>
    </row>
    <row r="321" spans="2:2">
      <c r="B321" s="1127"/>
    </row>
    <row r="322" spans="2:2">
      <c r="B322" s="1127"/>
    </row>
    <row r="323" spans="2:2">
      <c r="B323" s="1127"/>
    </row>
    <row r="324" spans="2:2">
      <c r="B324" s="1127"/>
    </row>
    <row r="325" spans="2:2">
      <c r="B325" s="1127"/>
    </row>
    <row r="326" spans="2:2">
      <c r="B326" s="1127"/>
    </row>
    <row r="327" spans="2:2">
      <c r="B327" s="1127"/>
    </row>
    <row r="328" spans="2:2">
      <c r="B328" s="1127"/>
    </row>
    <row r="329" spans="2:2">
      <c r="B329" s="1127"/>
    </row>
    <row r="330" spans="2:2">
      <c r="B330" s="1127"/>
    </row>
    <row r="331" spans="2:2">
      <c r="B331" s="1127"/>
    </row>
    <row r="332" spans="2:2">
      <c r="B332" s="1127"/>
    </row>
    <row r="333" spans="2:2">
      <c r="B333" s="1127"/>
    </row>
    <row r="334" spans="2:2">
      <c r="B334" s="1127"/>
    </row>
    <row r="335" spans="2:2">
      <c r="B335" s="1127"/>
    </row>
    <row r="336" spans="2:2">
      <c r="B336" s="1127"/>
    </row>
    <row r="337" spans="2:2">
      <c r="B337" s="1127"/>
    </row>
    <row r="338" spans="2:2">
      <c r="B338" s="1127"/>
    </row>
    <row r="339" spans="2:2">
      <c r="B339" s="1127"/>
    </row>
    <row r="340" spans="2:2">
      <c r="B340" s="1127"/>
    </row>
    <row r="341" spans="2:2">
      <c r="B341" s="1127"/>
    </row>
    <row r="342" spans="2:2">
      <c r="B342" s="1127"/>
    </row>
    <row r="343" spans="2:2">
      <c r="B343" s="1127"/>
    </row>
    <row r="344" spans="2:2">
      <c r="B344" s="1127"/>
    </row>
    <row r="345" spans="2:2">
      <c r="B345" s="1127"/>
    </row>
    <row r="346" spans="2:2">
      <c r="B346" s="1127"/>
    </row>
    <row r="347" spans="2:2">
      <c r="B347" s="1127"/>
    </row>
    <row r="348" spans="2:2">
      <c r="B348" s="1127"/>
    </row>
    <row r="349" spans="2:2">
      <c r="B349" s="1127"/>
    </row>
    <row r="350" spans="2:2">
      <c r="B350" s="1127"/>
    </row>
    <row r="351" spans="2:2">
      <c r="B351" s="1127"/>
    </row>
    <row r="352" spans="2:2">
      <c r="B352" s="1127"/>
    </row>
    <row r="353" spans="2:2">
      <c r="B353" s="1127"/>
    </row>
    <row r="354" spans="2:2">
      <c r="B354" s="1127"/>
    </row>
    <row r="355" spans="2:2">
      <c r="B355" s="1127"/>
    </row>
    <row r="356" spans="2:2">
      <c r="B356" s="1127"/>
    </row>
    <row r="357" spans="2:2">
      <c r="B357" s="1127"/>
    </row>
    <row r="358" spans="2:2">
      <c r="B358" s="1127"/>
    </row>
    <row r="359" spans="2:2">
      <c r="B359" s="1127"/>
    </row>
    <row r="360" spans="2:2">
      <c r="B360" s="1127"/>
    </row>
    <row r="361" spans="2:2">
      <c r="B361" s="1127"/>
    </row>
    <row r="362" spans="2:2">
      <c r="B362" s="1127"/>
    </row>
    <row r="363" spans="2:2">
      <c r="B363" s="1127"/>
    </row>
    <row r="364" spans="2:2">
      <c r="B364" s="1127"/>
    </row>
    <row r="365" spans="2:2">
      <c r="B365" s="1127"/>
    </row>
    <row r="366" spans="2:2">
      <c r="B366" s="1127"/>
    </row>
    <row r="367" spans="2:2">
      <c r="B367" s="1127"/>
    </row>
    <row r="368" spans="2:2">
      <c r="B368" s="1127"/>
    </row>
    <row r="369" spans="2:2">
      <c r="B369" s="1127"/>
    </row>
    <row r="370" spans="2:2">
      <c r="B370" s="1127"/>
    </row>
    <row r="371" spans="2:2">
      <c r="B371" s="1127"/>
    </row>
    <row r="372" spans="2:2">
      <c r="B372" s="1127"/>
    </row>
    <row r="373" spans="2:2">
      <c r="B373" s="1127"/>
    </row>
    <row r="374" spans="2:2">
      <c r="B374" s="1127"/>
    </row>
    <row r="375" spans="2:2">
      <c r="B375" s="1127"/>
    </row>
    <row r="376" spans="2:2">
      <c r="B376" s="1127"/>
    </row>
    <row r="377" spans="2:2">
      <c r="B377" s="1127"/>
    </row>
    <row r="378" spans="2:2">
      <c r="B378" s="1127"/>
    </row>
    <row r="379" spans="2:2">
      <c r="B379" s="1127"/>
    </row>
    <row r="380" spans="2:2">
      <c r="B380" s="1127"/>
    </row>
    <row r="381" spans="2:2">
      <c r="B381" s="1127"/>
    </row>
    <row r="382" spans="2:2">
      <c r="B382" s="1127"/>
    </row>
    <row r="383" spans="2:2">
      <c r="B383" s="1127"/>
    </row>
    <row r="384" spans="2:2">
      <c r="B384" s="1127"/>
    </row>
    <row r="385" spans="2:2">
      <c r="B385" s="1127"/>
    </row>
    <row r="386" spans="2:2">
      <c r="B386" s="1127"/>
    </row>
    <row r="387" spans="2:2">
      <c r="B387" s="1127"/>
    </row>
    <row r="388" spans="2:2">
      <c r="B388" s="1127"/>
    </row>
    <row r="389" spans="2:2">
      <c r="B389" s="1127"/>
    </row>
    <row r="390" spans="2:2">
      <c r="B390" s="1127"/>
    </row>
    <row r="391" spans="2:2">
      <c r="B391" s="1127"/>
    </row>
    <row r="392" spans="2:2">
      <c r="B392" s="1127"/>
    </row>
    <row r="393" spans="2:2">
      <c r="B393" s="1127"/>
    </row>
    <row r="394" spans="2:2">
      <c r="B394" s="1127"/>
    </row>
    <row r="395" spans="2:2">
      <c r="B395" s="1127"/>
    </row>
    <row r="396" spans="2:2">
      <c r="B396" s="1127"/>
    </row>
    <row r="397" spans="2:2">
      <c r="B397" s="1127"/>
    </row>
    <row r="398" spans="2:2">
      <c r="B398" s="1127"/>
    </row>
    <row r="399" spans="2:2">
      <c r="B399" s="1127"/>
    </row>
    <row r="400" spans="2:2">
      <c r="B400" s="1127"/>
    </row>
    <row r="401" spans="2:2">
      <c r="B401" s="1127"/>
    </row>
    <row r="402" spans="2:2">
      <c r="B402" s="1127"/>
    </row>
    <row r="403" spans="2:2">
      <c r="B403" s="1127"/>
    </row>
    <row r="404" spans="2:2">
      <c r="B404" s="1127"/>
    </row>
    <row r="405" spans="2:2">
      <c r="B405" s="1127"/>
    </row>
    <row r="406" spans="2:2">
      <c r="B406" s="1127"/>
    </row>
    <row r="407" spans="2:2">
      <c r="B407" s="1127"/>
    </row>
    <row r="408" spans="2:2">
      <c r="B408" s="1127"/>
    </row>
    <row r="409" spans="2:2">
      <c r="B409" s="1127"/>
    </row>
    <row r="410" spans="2:2">
      <c r="B410" s="1127"/>
    </row>
    <row r="411" spans="2:2">
      <c r="B411" s="1127"/>
    </row>
    <row r="412" spans="2:2">
      <c r="B412" s="1127"/>
    </row>
    <row r="413" spans="2:2">
      <c r="B413" s="1127"/>
    </row>
    <row r="414" spans="2:2">
      <c r="B414" s="1127"/>
    </row>
    <row r="415" spans="2:2">
      <c r="B415" s="1127"/>
    </row>
    <row r="416" spans="2:2">
      <c r="B416" s="1127"/>
    </row>
    <row r="417" spans="2:2">
      <c r="B417" s="1127"/>
    </row>
    <row r="418" spans="2:2">
      <c r="B418" s="1127"/>
    </row>
    <row r="419" spans="2:2">
      <c r="B419" s="1127"/>
    </row>
    <row r="420" spans="2:2">
      <c r="B420" s="1127"/>
    </row>
    <row r="421" spans="2:2">
      <c r="B421" s="1127"/>
    </row>
    <row r="422" spans="2:2">
      <c r="B422" s="1127"/>
    </row>
    <row r="423" spans="2:2">
      <c r="B423" s="1127"/>
    </row>
    <row r="424" spans="2:2">
      <c r="B424" s="1127"/>
    </row>
    <row r="425" spans="2:2">
      <c r="B425" s="1127"/>
    </row>
    <row r="426" spans="2:2">
      <c r="B426" s="1127"/>
    </row>
    <row r="427" spans="2:2">
      <c r="B427" s="1127"/>
    </row>
    <row r="428" spans="2:2">
      <c r="B428" s="1127"/>
    </row>
    <row r="429" spans="2:2">
      <c r="B429" s="1127"/>
    </row>
    <row r="430" spans="2:2">
      <c r="B430" s="1127"/>
    </row>
    <row r="431" spans="2:2">
      <c r="B431" s="1127"/>
    </row>
    <row r="432" spans="2:2">
      <c r="B432" s="1127"/>
    </row>
    <row r="433" spans="2:2">
      <c r="B433" s="1127"/>
    </row>
    <row r="434" spans="2:2">
      <c r="B434" s="1127"/>
    </row>
    <row r="435" spans="2:2">
      <c r="B435" s="1127"/>
    </row>
    <row r="436" spans="2:2">
      <c r="B436" s="1127"/>
    </row>
    <row r="437" spans="2:2">
      <c r="B437" s="1127"/>
    </row>
    <row r="438" spans="2:2">
      <c r="B438" s="1127"/>
    </row>
    <row r="439" spans="2:2">
      <c r="B439" s="1127"/>
    </row>
    <row r="440" spans="2:2">
      <c r="B440" s="1127"/>
    </row>
    <row r="441" spans="2:2">
      <c r="B441" s="1127"/>
    </row>
    <row r="442" spans="2:2">
      <c r="B442" s="1127"/>
    </row>
    <row r="443" spans="2:2">
      <c r="B443" s="1127"/>
    </row>
    <row r="444" spans="2:2">
      <c r="B444" s="1127"/>
    </row>
    <row r="445" spans="2:2">
      <c r="B445" s="1127"/>
    </row>
    <row r="446" spans="2:2">
      <c r="B446" s="1127"/>
    </row>
    <row r="447" spans="2:2">
      <c r="B447" s="1127"/>
    </row>
    <row r="448" spans="2:2">
      <c r="B448" s="1127"/>
    </row>
    <row r="449" spans="2:2">
      <c r="B449" s="1127"/>
    </row>
    <row r="450" spans="2:2">
      <c r="B450" s="1127"/>
    </row>
    <row r="451" spans="2:2">
      <c r="B451" s="1127"/>
    </row>
    <row r="452" spans="2:2">
      <c r="B452" s="1127"/>
    </row>
    <row r="453" spans="2:2">
      <c r="B453" s="1127"/>
    </row>
    <row r="454" spans="2:2">
      <c r="B454" s="1127"/>
    </row>
    <row r="455" spans="2:2">
      <c r="B455" s="1127"/>
    </row>
    <row r="456" spans="2:2">
      <c r="B456" s="1127"/>
    </row>
    <row r="457" spans="2:2">
      <c r="B457" s="1127"/>
    </row>
    <row r="458" spans="2:2">
      <c r="B458" s="1127"/>
    </row>
    <row r="459" spans="2:2">
      <c r="B459" s="1127"/>
    </row>
    <row r="460" spans="2:2">
      <c r="B460" s="1127"/>
    </row>
    <row r="461" spans="2:2">
      <c r="B461" s="1127"/>
    </row>
    <row r="462" spans="2:2">
      <c r="B462" s="1127"/>
    </row>
    <row r="463" spans="2:2">
      <c r="B463" s="1127"/>
    </row>
    <row r="464" spans="2:2">
      <c r="B464" s="1127"/>
    </row>
    <row r="465" spans="2:2">
      <c r="B465" s="1127"/>
    </row>
    <row r="466" spans="2:2">
      <c r="B466" s="1127"/>
    </row>
    <row r="467" spans="2:2">
      <c r="B467" s="1127"/>
    </row>
    <row r="468" spans="2:2">
      <c r="B468" s="1127"/>
    </row>
    <row r="469" spans="2:2">
      <c r="B469" s="1127"/>
    </row>
    <row r="470" spans="2:2">
      <c r="B470" s="1127"/>
    </row>
    <row r="471" spans="2:2">
      <c r="B471" s="1127"/>
    </row>
    <row r="472" spans="2:2">
      <c r="B472" s="1127"/>
    </row>
    <row r="473" spans="2:2">
      <c r="B473" s="1127"/>
    </row>
    <row r="474" spans="2:2">
      <c r="B474" s="1127"/>
    </row>
    <row r="475" spans="2:2">
      <c r="B475" s="1127"/>
    </row>
    <row r="476" spans="2:2">
      <c r="B476" s="1127"/>
    </row>
    <row r="477" spans="2:2">
      <c r="B477" s="1127"/>
    </row>
    <row r="478" spans="2:2">
      <c r="B478" s="1127"/>
    </row>
    <row r="479" spans="2:2">
      <c r="B479" s="1127"/>
    </row>
    <row r="480" spans="2:2">
      <c r="B480" s="1127"/>
    </row>
    <row r="481" spans="2:2">
      <c r="B481" s="1127"/>
    </row>
    <row r="482" spans="2:2">
      <c r="B482" s="1127"/>
    </row>
    <row r="483" spans="2:2">
      <c r="B483" s="1127"/>
    </row>
    <row r="484" spans="2:2">
      <c r="B484" s="1127"/>
    </row>
    <row r="485" spans="2:2">
      <c r="B485" s="1127"/>
    </row>
    <row r="486" spans="2:2">
      <c r="B486" s="1127"/>
    </row>
    <row r="487" spans="2:2">
      <c r="B487" s="1127"/>
    </row>
    <row r="488" spans="2:2">
      <c r="B488" s="1127"/>
    </row>
    <row r="489" spans="2:2">
      <c r="B489" s="1127"/>
    </row>
    <row r="490" spans="2:2">
      <c r="B490" s="1127"/>
    </row>
    <row r="491" spans="2:2">
      <c r="B491" s="1127"/>
    </row>
    <row r="492" spans="2:2">
      <c r="B492" s="1127"/>
    </row>
    <row r="493" spans="2:2">
      <c r="B493" s="1127"/>
    </row>
    <row r="494" spans="2:2">
      <c r="B494" s="1127"/>
    </row>
    <row r="495" spans="2:2">
      <c r="B495" s="1127"/>
    </row>
    <row r="496" spans="2:2">
      <c r="B496" s="1127"/>
    </row>
    <row r="497" spans="2:2">
      <c r="B497" s="1127"/>
    </row>
    <row r="498" spans="2:2">
      <c r="B498" s="1127"/>
    </row>
    <row r="499" spans="2:2">
      <c r="B499" s="1127"/>
    </row>
    <row r="500" spans="2:2">
      <c r="B500" s="1127"/>
    </row>
    <row r="501" spans="2:2">
      <c r="B501" s="1127"/>
    </row>
    <row r="502" spans="2:2">
      <c r="B502" s="1127"/>
    </row>
    <row r="503" spans="2:2">
      <c r="B503" s="1127"/>
    </row>
    <row r="504" spans="2:2">
      <c r="B504" s="1127"/>
    </row>
    <row r="505" spans="2:2">
      <c r="B505" s="1127"/>
    </row>
    <row r="506" spans="2:2">
      <c r="B506" s="1127"/>
    </row>
    <row r="507" spans="2:2">
      <c r="B507" s="1127"/>
    </row>
    <row r="508" spans="2:2">
      <c r="B508" s="1127"/>
    </row>
    <row r="509" spans="2:2">
      <c r="B509" s="1127"/>
    </row>
    <row r="510" spans="2:2">
      <c r="B510" s="1127"/>
    </row>
    <row r="511" spans="2:2">
      <c r="B511" s="1127"/>
    </row>
    <row r="512" spans="2:2">
      <c r="B512" s="1127"/>
    </row>
    <row r="513" spans="2:2">
      <c r="B513" s="1127"/>
    </row>
    <row r="514" spans="2:2">
      <c r="B514" s="1127"/>
    </row>
    <row r="515" spans="2:2">
      <c r="B515" s="1127"/>
    </row>
    <row r="516" spans="2:2">
      <c r="B516" s="1127"/>
    </row>
    <row r="517" spans="2:2">
      <c r="B517" s="1127"/>
    </row>
    <row r="518" spans="2:2">
      <c r="B518" s="1127"/>
    </row>
    <row r="519" spans="2:2">
      <c r="B519" s="1127"/>
    </row>
    <row r="520" spans="2:2">
      <c r="B520" s="1127"/>
    </row>
    <row r="521" spans="2:2">
      <c r="B521" s="1127"/>
    </row>
    <row r="522" spans="2:2">
      <c r="B522" s="1127"/>
    </row>
    <row r="523" spans="2:2">
      <c r="B523" s="1127"/>
    </row>
    <row r="524" spans="2:2">
      <c r="B524" s="1127"/>
    </row>
    <row r="525" spans="2:2">
      <c r="B525" s="1127"/>
    </row>
    <row r="526" spans="2:2">
      <c r="B526" s="1127"/>
    </row>
    <row r="527" spans="2:2">
      <c r="B527" s="1127"/>
    </row>
    <row r="528" spans="2:2">
      <c r="B528" s="1127"/>
    </row>
    <row r="529" spans="2:2">
      <c r="B529" s="1127"/>
    </row>
    <row r="530" spans="2:2">
      <c r="B530" s="1127"/>
    </row>
    <row r="531" spans="2:2">
      <c r="B531" s="1127"/>
    </row>
    <row r="532" spans="2:2">
      <c r="B532" s="1127"/>
    </row>
    <row r="533" spans="2:2">
      <c r="B533" s="1127"/>
    </row>
    <row r="534" spans="2:2">
      <c r="B534" s="1127"/>
    </row>
    <row r="535" spans="2:2">
      <c r="B535" s="1127"/>
    </row>
    <row r="536" spans="2:2">
      <c r="B536" s="1127"/>
    </row>
    <row r="537" spans="2:2">
      <c r="B537" s="1127"/>
    </row>
    <row r="538" spans="2:2">
      <c r="B538" s="1127"/>
    </row>
    <row r="539" spans="2:2">
      <c r="B539" s="1127"/>
    </row>
    <row r="540" spans="2:2">
      <c r="B540" s="1127"/>
    </row>
    <row r="541" spans="2:2">
      <c r="B541" s="1127"/>
    </row>
    <row r="542" spans="2:2">
      <c r="B542" s="1127"/>
    </row>
    <row r="543" spans="2:2">
      <c r="B543" s="1127"/>
    </row>
    <row r="544" spans="2:2">
      <c r="B544" s="1127"/>
    </row>
    <row r="545" spans="2:2">
      <c r="B545" s="1127"/>
    </row>
    <row r="546" spans="2:2">
      <c r="B546" s="1127"/>
    </row>
    <row r="547" spans="2:2">
      <c r="B547" s="1127"/>
    </row>
    <row r="548" spans="2:2">
      <c r="B548" s="1127"/>
    </row>
    <row r="549" spans="2:2">
      <c r="B549" s="1127"/>
    </row>
    <row r="550" spans="2:2">
      <c r="B550" s="1127"/>
    </row>
    <row r="551" spans="2:2">
      <c r="B551" s="1127"/>
    </row>
    <row r="552" spans="2:2">
      <c r="B552" s="1127"/>
    </row>
    <row r="553" spans="2:2">
      <c r="B553" s="1127"/>
    </row>
    <row r="554" spans="2:2">
      <c r="B554" s="1127"/>
    </row>
    <row r="555" spans="2:2">
      <c r="B555" s="1127"/>
    </row>
    <row r="556" spans="2:2">
      <c r="B556" s="1127"/>
    </row>
    <row r="557" spans="2:2">
      <c r="B557" s="1127"/>
    </row>
    <row r="558" spans="2:2">
      <c r="B558" s="1127"/>
    </row>
    <row r="559" spans="2:2">
      <c r="B559" s="1127"/>
    </row>
    <row r="560" spans="2:2">
      <c r="B560" s="1127"/>
    </row>
    <row r="561" spans="2:2">
      <c r="B561" s="1127"/>
    </row>
    <row r="562" spans="2:2">
      <c r="B562" s="1127"/>
    </row>
    <row r="563" spans="2:2">
      <c r="B563" s="1127"/>
    </row>
    <row r="564" spans="2:2">
      <c r="B564" s="1127"/>
    </row>
    <row r="565" spans="2:2">
      <c r="B565" s="1127"/>
    </row>
    <row r="566" spans="2:2">
      <c r="B566" s="1127"/>
    </row>
    <row r="567" spans="2:2">
      <c r="B567" s="1127"/>
    </row>
    <row r="568" spans="2:2">
      <c r="B568" s="1127"/>
    </row>
    <row r="569" spans="2:2">
      <c r="B569" s="1127"/>
    </row>
    <row r="570" spans="2:2">
      <c r="B570" s="1127"/>
    </row>
    <row r="571" spans="2:2">
      <c r="B571" s="1127"/>
    </row>
    <row r="572" spans="2:2">
      <c r="B572" s="1127"/>
    </row>
    <row r="573" spans="2:2">
      <c r="B573" s="1127"/>
    </row>
    <row r="574" spans="2:2">
      <c r="B574" s="1127"/>
    </row>
    <row r="575" spans="2:2">
      <c r="B575" s="1127"/>
    </row>
    <row r="576" spans="2:2">
      <c r="B576" s="1127"/>
    </row>
    <row r="577" spans="2:2">
      <c r="B577" s="1127"/>
    </row>
    <row r="578" spans="2:2">
      <c r="B578" s="1127"/>
    </row>
    <row r="579" spans="2:2">
      <c r="B579" s="1127"/>
    </row>
    <row r="580" spans="2:2">
      <c r="B580" s="1127"/>
    </row>
    <row r="581" spans="2:2">
      <c r="B581" s="1127"/>
    </row>
    <row r="582" spans="2:2">
      <c r="B582" s="1127"/>
    </row>
    <row r="583" spans="2:2">
      <c r="B583" s="1127"/>
    </row>
    <row r="584" spans="2:2">
      <c r="B584" s="1127"/>
    </row>
    <row r="585" spans="2:2">
      <c r="B585" s="1127"/>
    </row>
    <row r="586" spans="2:2">
      <c r="B586" s="1127"/>
    </row>
    <row r="587" spans="2:2">
      <c r="B587" s="1127"/>
    </row>
    <row r="588" spans="2:2">
      <c r="B588" s="1127"/>
    </row>
    <row r="589" spans="2:2">
      <c r="B589" s="1127"/>
    </row>
    <row r="590" spans="2:2">
      <c r="B590" s="1127"/>
    </row>
    <row r="591" spans="2:2">
      <c r="B591" s="1127"/>
    </row>
    <row r="592" spans="2:2">
      <c r="B592" s="1127"/>
    </row>
    <row r="593" spans="2:2">
      <c r="B593" s="1127"/>
    </row>
    <row r="594" spans="2:2">
      <c r="B594" s="1127"/>
    </row>
    <row r="595" spans="2:2">
      <c r="B595" s="1127"/>
    </row>
    <row r="596" spans="2:2">
      <c r="B596" s="1127"/>
    </row>
    <row r="597" spans="2:2">
      <c r="B597" s="1127"/>
    </row>
    <row r="598" spans="2:2">
      <c r="B598" s="1127"/>
    </row>
    <row r="599" spans="2:2">
      <c r="B599" s="1127"/>
    </row>
    <row r="600" spans="2:2">
      <c r="B600" s="1127"/>
    </row>
    <row r="601" spans="2:2">
      <c r="B601" s="1127"/>
    </row>
    <row r="602" spans="2:2">
      <c r="B602" s="1127"/>
    </row>
    <row r="603" spans="2:2">
      <c r="B603" s="1127"/>
    </row>
    <row r="604" spans="2:2">
      <c r="B604" s="1127"/>
    </row>
    <row r="605" spans="2:2">
      <c r="B605" s="1127"/>
    </row>
    <row r="606" spans="2:2">
      <c r="B606" s="1127"/>
    </row>
    <row r="607" spans="2:2">
      <c r="B607" s="1127"/>
    </row>
    <row r="608" spans="2:2">
      <c r="B608" s="1127"/>
    </row>
    <row r="609" spans="2:2">
      <c r="B609" s="1127"/>
    </row>
    <row r="610" spans="2:2">
      <c r="B610" s="1127"/>
    </row>
    <row r="611" spans="2:2">
      <c r="B611" s="1127"/>
    </row>
    <row r="612" spans="2:2">
      <c r="B612" s="1127"/>
    </row>
    <row r="613" spans="2:2">
      <c r="B613" s="1127"/>
    </row>
    <row r="614" spans="2:2">
      <c r="B614" s="1127"/>
    </row>
    <row r="615" spans="2:2">
      <c r="B615" s="1127"/>
    </row>
    <row r="616" spans="2:2">
      <c r="B616" s="1127"/>
    </row>
    <row r="617" spans="2:2">
      <c r="B617" s="1127"/>
    </row>
    <row r="618" spans="2:2">
      <c r="B618" s="1127"/>
    </row>
    <row r="619" spans="2:2">
      <c r="B619" s="1127"/>
    </row>
    <row r="620" spans="2:2">
      <c r="B620" s="1127"/>
    </row>
    <row r="621" spans="2:2">
      <c r="B621" s="1127"/>
    </row>
    <row r="622" spans="2:2">
      <c r="B622" s="1127"/>
    </row>
    <row r="623" spans="2:2">
      <c r="B623" s="1127"/>
    </row>
    <row r="624" spans="2:2">
      <c r="B624" s="1127"/>
    </row>
    <row r="625" spans="2:2">
      <c r="B625" s="1127"/>
    </row>
    <row r="626" spans="2:2">
      <c r="B626" s="1127"/>
    </row>
    <row r="627" spans="2:2">
      <c r="B627" s="1127"/>
    </row>
    <row r="628" spans="2:2">
      <c r="B628" s="1127"/>
    </row>
    <row r="629" spans="2:2">
      <c r="B629" s="1127"/>
    </row>
    <row r="630" spans="2:2">
      <c r="B630" s="1127"/>
    </row>
    <row r="631" spans="2:2">
      <c r="B631" s="1127"/>
    </row>
    <row r="632" spans="2:2">
      <c r="B632" s="1127"/>
    </row>
    <row r="633" spans="2:2">
      <c r="B633" s="1127"/>
    </row>
    <row r="634" spans="2:2">
      <c r="B634" s="1127"/>
    </row>
    <row r="635" spans="2:2">
      <c r="B635" s="1127"/>
    </row>
    <row r="636" spans="2:2">
      <c r="B636" s="1127"/>
    </row>
    <row r="637" spans="2:2">
      <c r="B637" s="1127"/>
    </row>
    <row r="638" spans="2:2">
      <c r="B638" s="1127"/>
    </row>
    <row r="639" spans="2:2">
      <c r="B639" s="1127"/>
    </row>
    <row r="640" spans="2:2">
      <c r="B640" s="1127"/>
    </row>
    <row r="641" spans="2:2">
      <c r="B641" s="1127"/>
    </row>
    <row r="642" spans="2:2">
      <c r="B642" s="1127"/>
    </row>
    <row r="643" spans="2:2">
      <c r="B643" s="1127"/>
    </row>
    <row r="644" spans="2:2">
      <c r="B644" s="1127"/>
    </row>
    <row r="645" spans="2:2">
      <c r="B645" s="1127"/>
    </row>
    <row r="646" spans="2:2">
      <c r="B646" s="1127"/>
    </row>
    <row r="647" spans="2:2">
      <c r="B647" s="1127"/>
    </row>
    <row r="648" spans="2:2">
      <c r="B648" s="1127"/>
    </row>
    <row r="649" spans="2:2">
      <c r="B649" s="1127"/>
    </row>
    <row r="650" spans="2:2">
      <c r="B650" s="1127"/>
    </row>
    <row r="651" spans="2:2">
      <c r="B651" s="1127"/>
    </row>
    <row r="652" spans="2:2">
      <c r="B652" s="1127"/>
    </row>
    <row r="653" spans="2:2">
      <c r="B653" s="1127"/>
    </row>
    <row r="654" spans="2:2">
      <c r="B654" s="1127"/>
    </row>
    <row r="655" spans="2:2">
      <c r="B655" s="1127"/>
    </row>
    <row r="656" spans="2:2">
      <c r="B656" s="1127"/>
    </row>
    <row r="657" spans="2:2">
      <c r="B657" s="1127"/>
    </row>
    <row r="658" spans="2:2">
      <c r="B658" s="1127"/>
    </row>
    <row r="659" spans="2:2">
      <c r="B659" s="1127"/>
    </row>
    <row r="660" spans="2:2">
      <c r="B660" s="1127"/>
    </row>
    <row r="661" spans="2:2">
      <c r="B661" s="1127"/>
    </row>
    <row r="662" spans="2:2">
      <c r="B662" s="1127"/>
    </row>
    <row r="663" spans="2:2">
      <c r="B663" s="1127"/>
    </row>
    <row r="664" spans="2:2">
      <c r="B664" s="1127"/>
    </row>
    <row r="665" spans="2:2">
      <c r="B665" s="1127"/>
    </row>
    <row r="666" spans="2:2">
      <c r="B666" s="1127"/>
    </row>
    <row r="667" spans="2:2">
      <c r="B667" s="1127"/>
    </row>
    <row r="668" spans="2:2">
      <c r="B668" s="1127"/>
    </row>
    <row r="669" spans="2:2">
      <c r="B669" s="1127"/>
    </row>
    <row r="670" spans="2:2">
      <c r="B670" s="1127"/>
    </row>
    <row r="671" spans="2:2">
      <c r="B671" s="1127"/>
    </row>
    <row r="672" spans="2:2">
      <c r="B672" s="1127"/>
    </row>
    <row r="673" spans="2:2">
      <c r="B673" s="1127"/>
    </row>
    <row r="674" spans="2:2">
      <c r="B674" s="1127"/>
    </row>
    <row r="675" spans="2:2">
      <c r="B675" s="1127"/>
    </row>
    <row r="676" spans="2:2">
      <c r="B676" s="1127"/>
    </row>
    <row r="677" spans="2:2">
      <c r="B677" s="1127"/>
    </row>
    <row r="678" spans="2:2">
      <c r="B678" s="1127"/>
    </row>
    <row r="679" spans="2:2">
      <c r="B679" s="1127"/>
    </row>
    <row r="680" spans="2:2">
      <c r="B680" s="1127"/>
    </row>
    <row r="681" spans="2:2">
      <c r="B681" s="1127"/>
    </row>
    <row r="682" spans="2:2">
      <c r="B682" s="1127"/>
    </row>
    <row r="683" spans="2:2">
      <c r="B683" s="1127"/>
    </row>
    <row r="684" spans="2:2">
      <c r="B684" s="1127"/>
    </row>
    <row r="685" spans="2:2">
      <c r="B685" s="1127"/>
    </row>
    <row r="686" spans="2:2">
      <c r="B686" s="1127"/>
    </row>
    <row r="687" spans="2:2">
      <c r="B687" s="1127"/>
    </row>
    <row r="688" spans="2:2">
      <c r="B688" s="1127"/>
    </row>
    <row r="689" spans="2:2">
      <c r="B689" s="1127"/>
    </row>
    <row r="690" spans="2:2">
      <c r="B690" s="1127"/>
    </row>
    <row r="691" spans="2:2">
      <c r="B691" s="1127"/>
    </row>
    <row r="692" spans="2:2">
      <c r="B692" s="1127"/>
    </row>
    <row r="693" spans="2:2">
      <c r="B693" s="1127"/>
    </row>
    <row r="694" spans="2:2">
      <c r="B694" s="1127"/>
    </row>
    <row r="695" spans="2:2">
      <c r="B695" s="1127"/>
    </row>
    <row r="696" spans="2:2">
      <c r="B696" s="1127"/>
    </row>
    <row r="697" spans="2:2">
      <c r="B697" s="1127"/>
    </row>
    <row r="698" spans="2:2">
      <c r="B698" s="1127"/>
    </row>
    <row r="699" spans="2:2">
      <c r="B699" s="1127"/>
    </row>
    <row r="700" spans="2:2">
      <c r="B700" s="1127"/>
    </row>
    <row r="701" spans="2:2">
      <c r="B701" s="1127"/>
    </row>
    <row r="702" spans="2:2">
      <c r="B702" s="1127"/>
    </row>
    <row r="703" spans="2:2">
      <c r="B703" s="1127"/>
    </row>
    <row r="704" spans="2:2">
      <c r="B704" s="1127"/>
    </row>
    <row r="705" spans="2:2">
      <c r="B705" s="1127"/>
    </row>
    <row r="706" spans="2:2">
      <c r="B706" s="1127"/>
    </row>
    <row r="707" spans="2:2">
      <c r="B707" s="1127"/>
    </row>
    <row r="708" spans="2:2">
      <c r="B708" s="1127"/>
    </row>
    <row r="709" spans="2:2">
      <c r="B709" s="1127"/>
    </row>
    <row r="710" spans="2:2">
      <c r="B710" s="1127"/>
    </row>
    <row r="711" spans="2:2">
      <c r="B711" s="1127"/>
    </row>
    <row r="712" spans="2:2">
      <c r="B712" s="1127"/>
    </row>
    <row r="713" spans="2:2">
      <c r="B713" s="1127"/>
    </row>
    <row r="714" spans="2:2">
      <c r="B714" s="1127"/>
    </row>
    <row r="715" spans="2:2">
      <c r="B715" s="1127"/>
    </row>
    <row r="716" spans="2:2">
      <c r="B716" s="1127"/>
    </row>
    <row r="717" spans="2:2">
      <c r="B717" s="1127"/>
    </row>
    <row r="718" spans="2:2">
      <c r="B718" s="1127"/>
    </row>
    <row r="719" spans="2:2">
      <c r="B719" s="1127"/>
    </row>
    <row r="720" spans="2:2">
      <c r="B720" s="1127"/>
    </row>
    <row r="721" spans="2:2">
      <c r="B721" s="1127"/>
    </row>
    <row r="722" spans="2:2">
      <c r="B722" s="1127"/>
    </row>
    <row r="723" spans="2:2">
      <c r="B723" s="1127"/>
    </row>
    <row r="724" spans="2:2">
      <c r="B724" s="1127"/>
    </row>
    <row r="725" spans="2:2">
      <c r="B725" s="1127"/>
    </row>
    <row r="726" spans="2:2">
      <c r="B726" s="1127"/>
    </row>
    <row r="727" spans="2:2">
      <c r="B727" s="1127"/>
    </row>
    <row r="728" spans="2:2">
      <c r="B728" s="1127"/>
    </row>
    <row r="729" spans="2:2">
      <c r="B729" s="1127"/>
    </row>
    <row r="730" spans="2:2">
      <c r="B730" s="1127"/>
    </row>
    <row r="731" spans="2:2">
      <c r="B731" s="1127"/>
    </row>
    <row r="732" spans="2:2">
      <c r="B732" s="1127"/>
    </row>
    <row r="733" spans="2:2">
      <c r="B733" s="1127"/>
    </row>
    <row r="734" spans="2:2">
      <c r="B734" s="1127"/>
    </row>
    <row r="735" spans="2:2">
      <c r="B735" s="1127"/>
    </row>
    <row r="736" spans="2:2">
      <c r="B736" s="1127"/>
    </row>
    <row r="737" spans="2:2">
      <c r="B737" s="1127"/>
    </row>
    <row r="738" spans="2:2">
      <c r="B738" s="1127"/>
    </row>
    <row r="739" spans="2:2">
      <c r="B739" s="1127"/>
    </row>
    <row r="740" spans="2:2">
      <c r="B740" s="1127"/>
    </row>
    <row r="741" spans="2:2">
      <c r="B741" s="1127"/>
    </row>
    <row r="742" spans="2:2">
      <c r="B742" s="1127"/>
    </row>
    <row r="743" spans="2:2">
      <c r="B743" s="1127"/>
    </row>
    <row r="744" spans="2:2">
      <c r="B744" s="1127"/>
    </row>
    <row r="745" spans="2:2">
      <c r="B745" s="1127"/>
    </row>
    <row r="746" spans="2:2">
      <c r="B746" s="1127"/>
    </row>
    <row r="747" spans="2:2">
      <c r="B747" s="1127"/>
    </row>
    <row r="748" spans="2:2">
      <c r="B748" s="1127"/>
    </row>
    <row r="749" spans="2:2">
      <c r="B749" s="1127"/>
    </row>
    <row r="750" spans="2:2">
      <c r="B750" s="1127"/>
    </row>
    <row r="751" spans="2:2">
      <c r="B751" s="1127"/>
    </row>
    <row r="752" spans="2:2">
      <c r="B752" s="1127"/>
    </row>
    <row r="753" spans="2:2">
      <c r="B753" s="1127"/>
    </row>
    <row r="754" spans="2:2">
      <c r="B754" s="1127"/>
    </row>
    <row r="755" spans="2:2">
      <c r="B755" s="1127"/>
    </row>
    <row r="756" spans="2:2">
      <c r="B756" s="1127"/>
    </row>
    <row r="757" spans="2:2">
      <c r="B757" s="1127"/>
    </row>
    <row r="758" spans="2:2">
      <c r="B758" s="1127"/>
    </row>
    <row r="759" spans="2:2">
      <c r="B759" s="1127"/>
    </row>
    <row r="760" spans="2:2">
      <c r="B760" s="1127"/>
    </row>
    <row r="761" spans="2:2">
      <c r="B761" s="1127"/>
    </row>
    <row r="762" spans="2:2">
      <c r="B762" s="1127"/>
    </row>
    <row r="763" spans="2:2">
      <c r="B763" s="1127"/>
    </row>
    <row r="764" spans="2:2">
      <c r="B764" s="1127"/>
    </row>
    <row r="765" spans="2:2">
      <c r="B765" s="1127"/>
    </row>
    <row r="766" spans="2:2">
      <c r="B766" s="1127"/>
    </row>
    <row r="767" spans="2:2">
      <c r="B767" s="1127"/>
    </row>
    <row r="768" spans="2:2">
      <c r="B768" s="1127"/>
    </row>
    <row r="769" spans="2:2">
      <c r="B769" s="1127"/>
    </row>
    <row r="770" spans="2:2">
      <c r="B770" s="1127"/>
    </row>
    <row r="771" spans="2:2">
      <c r="B771" s="1127"/>
    </row>
    <row r="772" spans="2:2">
      <c r="B772" s="1127"/>
    </row>
    <row r="773" spans="2:2">
      <c r="B773" s="1127"/>
    </row>
    <row r="774" spans="2:2">
      <c r="B774" s="1127"/>
    </row>
    <row r="775" spans="2:2">
      <c r="B775" s="1127"/>
    </row>
    <row r="776" spans="2:2">
      <c r="B776" s="1127"/>
    </row>
    <row r="777" spans="2:2">
      <c r="B777" s="1127"/>
    </row>
    <row r="778" spans="2:2">
      <c r="B778" s="1127"/>
    </row>
    <row r="779" spans="2:2">
      <c r="B779" s="1127"/>
    </row>
    <row r="780" spans="2:2">
      <c r="B780" s="1127"/>
    </row>
    <row r="781" spans="2:2">
      <c r="B781" s="1127"/>
    </row>
    <row r="782" spans="2:2">
      <c r="B782" s="1127"/>
    </row>
    <row r="783" spans="2:2">
      <c r="B783" s="1127"/>
    </row>
    <row r="784" spans="2:2">
      <c r="B784" s="1127"/>
    </row>
    <row r="785" spans="2:2">
      <c r="B785" s="1127"/>
    </row>
    <row r="786" spans="2:2">
      <c r="B786" s="1127"/>
    </row>
    <row r="787" spans="2:2">
      <c r="B787" s="1127"/>
    </row>
    <row r="788" spans="2:2">
      <c r="B788" s="1127"/>
    </row>
    <row r="789" spans="2:2">
      <c r="B789" s="1127"/>
    </row>
    <row r="790" spans="2:2">
      <c r="B790" s="1127"/>
    </row>
    <row r="791" spans="2:2">
      <c r="B791" s="1127"/>
    </row>
    <row r="792" spans="2:2">
      <c r="B792" s="1127"/>
    </row>
    <row r="793" spans="2:2">
      <c r="B793" s="1127"/>
    </row>
    <row r="794" spans="2:2">
      <c r="B794" s="1127"/>
    </row>
    <row r="795" spans="2:2">
      <c r="B795" s="1127"/>
    </row>
    <row r="796" spans="2:2">
      <c r="B796" s="1127"/>
    </row>
    <row r="797" spans="2:2">
      <c r="B797" s="1127"/>
    </row>
    <row r="798" spans="2:2">
      <c r="B798" s="1127"/>
    </row>
    <row r="799" spans="2:2">
      <c r="B799" s="1127"/>
    </row>
    <row r="800" spans="2:2">
      <c r="B800" s="1127"/>
    </row>
    <row r="801" spans="2:2">
      <c r="B801" s="1127"/>
    </row>
    <row r="802" spans="2:2">
      <c r="B802" s="1127"/>
    </row>
    <row r="803" spans="2:2">
      <c r="B803" s="1127"/>
    </row>
    <row r="804" spans="2:2">
      <c r="B804" s="1127"/>
    </row>
    <row r="805" spans="2:2">
      <c r="B805" s="1127"/>
    </row>
    <row r="806" spans="2:2">
      <c r="B806" s="1127"/>
    </row>
    <row r="807" spans="2:2">
      <c r="B807" s="1127"/>
    </row>
    <row r="808" spans="2:2">
      <c r="B808" s="1127"/>
    </row>
    <row r="809" spans="2:2">
      <c r="B809" s="1127"/>
    </row>
    <row r="810" spans="2:2">
      <c r="B810" s="1127"/>
    </row>
    <row r="811" spans="2:2">
      <c r="B811" s="1127"/>
    </row>
    <row r="812" spans="2:2">
      <c r="B812" s="1127"/>
    </row>
    <row r="813" spans="2:2">
      <c r="B813" s="1127"/>
    </row>
    <row r="814" spans="2:2">
      <c r="B814" s="1127"/>
    </row>
    <row r="815" spans="2:2">
      <c r="B815" s="1127"/>
    </row>
    <row r="816" spans="2:2">
      <c r="B816" s="1127"/>
    </row>
    <row r="817" spans="2:2">
      <c r="B817" s="1127"/>
    </row>
    <row r="818" spans="2:2">
      <c r="B818" s="1127"/>
    </row>
    <row r="819" spans="2:2">
      <c r="B819" s="1127"/>
    </row>
    <row r="820" spans="2:2">
      <c r="B820" s="1127"/>
    </row>
    <row r="821" spans="2:2">
      <c r="B821" s="1127"/>
    </row>
    <row r="822" spans="2:2">
      <c r="B822" s="1127"/>
    </row>
    <row r="823" spans="2:2">
      <c r="B823" s="1127"/>
    </row>
    <row r="824" spans="2:2">
      <c r="B824" s="1127"/>
    </row>
    <row r="825" spans="2:2">
      <c r="B825" s="1127"/>
    </row>
    <row r="826" spans="2:2">
      <c r="B826" s="1127"/>
    </row>
    <row r="827" spans="2:2">
      <c r="B827" s="1127"/>
    </row>
    <row r="828" spans="2:2">
      <c r="B828" s="1127"/>
    </row>
    <row r="829" spans="2:2">
      <c r="B829" s="1127"/>
    </row>
    <row r="830" spans="2:2">
      <c r="B830" s="1127"/>
    </row>
    <row r="831" spans="2:2">
      <c r="B831" s="1127"/>
    </row>
    <row r="832" spans="2:2">
      <c r="B832" s="1127"/>
    </row>
    <row r="833" spans="2:2">
      <c r="B833" s="1127"/>
    </row>
    <row r="834" spans="2:2">
      <c r="B834" s="1127"/>
    </row>
    <row r="835" spans="2:2">
      <c r="B835" s="1127"/>
    </row>
    <row r="836" spans="2:2">
      <c r="B836" s="1127"/>
    </row>
    <row r="837" spans="2:2">
      <c r="B837" s="1127"/>
    </row>
    <row r="838" spans="2:2">
      <c r="B838" s="1127"/>
    </row>
    <row r="839" spans="2:2">
      <c r="B839" s="1127"/>
    </row>
    <row r="840" spans="2:2">
      <c r="B840" s="1127"/>
    </row>
    <row r="841" spans="2:2">
      <c r="B841" s="1127"/>
    </row>
    <row r="842" spans="2:2">
      <c r="B842" s="1127"/>
    </row>
    <row r="843" spans="2:2">
      <c r="B843" s="1127"/>
    </row>
    <row r="844" spans="2:2">
      <c r="B844" s="1127"/>
    </row>
    <row r="845" spans="2:2">
      <c r="B845" s="1127"/>
    </row>
    <row r="846" spans="2:2">
      <c r="B846" s="1127"/>
    </row>
    <row r="847" spans="2:2">
      <c r="B847" s="1127"/>
    </row>
    <row r="848" spans="2:2">
      <c r="B848" s="1127"/>
    </row>
    <row r="849" spans="2:2">
      <c r="B849" s="1127"/>
    </row>
    <row r="850" spans="2:2">
      <c r="B850" s="1127"/>
    </row>
    <row r="851" spans="2:2">
      <c r="B851" s="1127"/>
    </row>
    <row r="852" spans="2:2">
      <c r="B852" s="1127"/>
    </row>
    <row r="853" spans="2:2">
      <c r="B853" s="1127"/>
    </row>
    <row r="854" spans="2:2">
      <c r="B854" s="1127"/>
    </row>
    <row r="855" spans="2:2">
      <c r="B855" s="1127"/>
    </row>
    <row r="856" spans="2:2">
      <c r="B856" s="1127"/>
    </row>
    <row r="857" spans="2:2">
      <c r="B857" s="1127"/>
    </row>
    <row r="858" spans="2:2">
      <c r="B858" s="1127"/>
    </row>
    <row r="859" spans="2:2">
      <c r="B859" s="1127"/>
    </row>
    <row r="860" spans="2:2">
      <c r="B860" s="1127"/>
    </row>
    <row r="861" spans="2:2">
      <c r="B861" s="1127"/>
    </row>
    <row r="862" spans="2:2">
      <c r="B862" s="1127"/>
    </row>
    <row r="863" spans="2:2">
      <c r="B863" s="1127"/>
    </row>
    <row r="864" spans="2:2">
      <c r="B864" s="1127"/>
    </row>
    <row r="865" spans="2:2">
      <c r="B865" s="1127"/>
    </row>
    <row r="866" spans="2:2">
      <c r="B866" s="1127"/>
    </row>
    <row r="867" spans="2:2">
      <c r="B867" s="1127"/>
    </row>
    <row r="868" spans="2:2">
      <c r="B868" s="1127"/>
    </row>
    <row r="869" spans="2:2">
      <c r="B869" s="1127"/>
    </row>
    <row r="870" spans="2:2">
      <c r="B870" s="1127"/>
    </row>
    <row r="871" spans="2:2">
      <c r="B871" s="1127"/>
    </row>
    <row r="872" spans="2:2">
      <c r="B872" s="1127"/>
    </row>
    <row r="873" spans="2:2">
      <c r="B873" s="1127"/>
    </row>
    <row r="874" spans="2:2">
      <c r="B874" s="1127"/>
    </row>
    <row r="875" spans="2:2">
      <c r="B875" s="1127"/>
    </row>
    <row r="876" spans="2:2">
      <c r="B876" s="1127"/>
    </row>
    <row r="877" spans="2:2">
      <c r="B877" s="1127"/>
    </row>
    <row r="878" spans="2:2">
      <c r="B878" s="1127"/>
    </row>
    <row r="879" spans="2:2">
      <c r="B879" s="1127"/>
    </row>
    <row r="880" spans="2:2">
      <c r="B880" s="1127"/>
    </row>
    <row r="881" spans="2:2">
      <c r="B881" s="1127"/>
    </row>
    <row r="882" spans="2:2">
      <c r="B882" s="1127"/>
    </row>
    <row r="883" spans="2:2">
      <c r="B883" s="1127"/>
    </row>
    <row r="884" spans="2:2">
      <c r="B884" s="1127"/>
    </row>
    <row r="885" spans="2:2">
      <c r="B885" s="1127"/>
    </row>
    <row r="886" spans="2:2">
      <c r="B886" s="1127"/>
    </row>
    <row r="887" spans="2:2">
      <c r="B887" s="1127"/>
    </row>
    <row r="888" spans="2:2">
      <c r="B888" s="1127"/>
    </row>
    <row r="889" spans="2:2">
      <c r="B889" s="1127"/>
    </row>
    <row r="890" spans="2:2">
      <c r="B890" s="1127"/>
    </row>
    <row r="891" spans="2:2">
      <c r="B891" s="1127"/>
    </row>
    <row r="892" spans="2:2">
      <c r="B892" s="1127"/>
    </row>
    <row r="893" spans="2:2">
      <c r="B893" s="1127"/>
    </row>
    <row r="894" spans="2:2">
      <c r="B894" s="1127"/>
    </row>
    <row r="895" spans="2:2">
      <c r="B895" s="1127"/>
    </row>
    <row r="896" spans="2:2">
      <c r="B896" s="1127"/>
    </row>
    <row r="897" spans="2:2">
      <c r="B897" s="1127"/>
    </row>
    <row r="898" spans="2:2">
      <c r="B898" s="1127"/>
    </row>
    <row r="899" spans="2:2">
      <c r="B899" s="1127"/>
    </row>
    <row r="900" spans="2:2">
      <c r="B900" s="1127"/>
    </row>
    <row r="901" spans="2:2">
      <c r="B901" s="1127"/>
    </row>
    <row r="902" spans="2:2">
      <c r="B902" s="1127"/>
    </row>
    <row r="903" spans="2:2">
      <c r="B903" s="1127"/>
    </row>
    <row r="904" spans="2:2">
      <c r="B904" s="1127"/>
    </row>
    <row r="905" spans="2:2">
      <c r="B905" s="1127"/>
    </row>
    <row r="906" spans="2:2">
      <c r="B906" s="1127"/>
    </row>
    <row r="907" spans="2:2">
      <c r="B907" s="1127"/>
    </row>
    <row r="908" spans="2:2">
      <c r="B908" s="1127"/>
    </row>
    <row r="909" spans="2:2">
      <c r="B909" s="1127"/>
    </row>
    <row r="910" spans="2:2">
      <c r="B910" s="1127"/>
    </row>
    <row r="911" spans="2:2">
      <c r="B911" s="1127"/>
    </row>
    <row r="912" spans="2:2">
      <c r="B912" s="1127"/>
    </row>
    <row r="913" spans="2:2">
      <c r="B913" s="1127"/>
    </row>
    <row r="914" spans="2:2">
      <c r="B914" s="1127"/>
    </row>
    <row r="915" spans="2:2">
      <c r="B915" s="1127"/>
    </row>
    <row r="916" spans="2:2">
      <c r="B916" s="1127"/>
    </row>
    <row r="917" spans="2:2">
      <c r="B917" s="1127"/>
    </row>
    <row r="918" spans="2:2">
      <c r="B918" s="1127"/>
    </row>
    <row r="919" spans="2:2">
      <c r="B919" s="1127"/>
    </row>
    <row r="920" spans="2:2">
      <c r="B920" s="1127"/>
    </row>
    <row r="921" spans="2:2">
      <c r="B921" s="1127"/>
    </row>
    <row r="922" spans="2:2">
      <c r="B922" s="1127"/>
    </row>
    <row r="923" spans="2:2">
      <c r="B923" s="1127"/>
    </row>
    <row r="924" spans="2:2">
      <c r="B924" s="1127"/>
    </row>
    <row r="925" spans="2:2">
      <c r="B925" s="1127"/>
    </row>
    <row r="926" spans="2:2">
      <c r="B926" s="1127"/>
    </row>
    <row r="927" spans="2:2">
      <c r="B927" s="1127"/>
    </row>
    <row r="928" spans="2:2">
      <c r="B928" s="1127"/>
    </row>
    <row r="929" spans="2:2">
      <c r="B929" s="1127"/>
    </row>
    <row r="930" spans="2:2">
      <c r="B930" s="1127"/>
    </row>
    <row r="931" spans="2:2">
      <c r="B931" s="1127"/>
    </row>
    <row r="932" spans="2:2">
      <c r="B932" s="1127"/>
    </row>
    <row r="933" spans="2:2">
      <c r="B933" s="1127"/>
    </row>
    <row r="934" spans="2:2">
      <c r="B934" s="1127"/>
    </row>
    <row r="935" spans="2:2">
      <c r="B935" s="1127"/>
    </row>
    <row r="936" spans="2:2">
      <c r="B936" s="1127"/>
    </row>
    <row r="937" spans="2:2">
      <c r="B937" s="1127"/>
    </row>
    <row r="938" spans="2:2">
      <c r="B938" s="1127"/>
    </row>
    <row r="939" spans="2:2">
      <c r="B939" s="1127"/>
    </row>
    <row r="940" spans="2:2">
      <c r="B940" s="1127"/>
    </row>
    <row r="941" spans="2:2">
      <c r="B941" s="1127"/>
    </row>
    <row r="942" spans="2:2">
      <c r="B942" s="1127"/>
    </row>
    <row r="943" spans="2:2">
      <c r="B943" s="1127"/>
    </row>
    <row r="944" spans="2:2">
      <c r="B944" s="1127"/>
    </row>
    <row r="945" spans="2:2">
      <c r="B945" s="1127"/>
    </row>
    <row r="946" spans="2:2">
      <c r="B946" s="1127"/>
    </row>
    <row r="947" spans="2:2">
      <c r="B947" s="1127"/>
    </row>
    <row r="948" spans="2:2">
      <c r="B948" s="1127"/>
    </row>
    <row r="949" spans="2:2">
      <c r="B949" s="1127"/>
    </row>
    <row r="950" spans="2:2">
      <c r="B950" s="1127"/>
    </row>
    <row r="951" spans="2:2">
      <c r="B951" s="1127"/>
    </row>
    <row r="952" spans="2:2">
      <c r="B952" s="1127"/>
    </row>
    <row r="953" spans="2:2">
      <c r="B953" s="1127"/>
    </row>
    <row r="954" spans="2:2">
      <c r="B954" s="1127"/>
    </row>
    <row r="955" spans="2:2">
      <c r="B955" s="1127"/>
    </row>
    <row r="956" spans="2:2">
      <c r="B956" s="1127"/>
    </row>
    <row r="957" spans="2:2">
      <c r="B957" s="1127"/>
    </row>
    <row r="958" spans="2:2">
      <c r="B958" s="1127"/>
    </row>
    <row r="959" spans="2:2">
      <c r="B959" s="1127"/>
    </row>
    <row r="960" spans="2:2">
      <c r="B960" s="1127"/>
    </row>
    <row r="961" spans="2:2">
      <c r="B961" s="1127"/>
    </row>
    <row r="962" spans="2:2">
      <c r="B962" s="1127"/>
    </row>
    <row r="963" spans="2:2">
      <c r="B963" s="1127"/>
    </row>
    <row r="964" spans="2:2">
      <c r="B964" s="1127"/>
    </row>
    <row r="965" spans="2:2">
      <c r="B965" s="1127"/>
    </row>
    <row r="966" spans="2:2">
      <c r="B966" s="1127"/>
    </row>
    <row r="967" spans="2:2">
      <c r="B967" s="1127"/>
    </row>
    <row r="968" spans="2:2">
      <c r="B968" s="1127"/>
    </row>
    <row r="969" spans="2:2">
      <c r="B969" s="1127"/>
    </row>
    <row r="970" spans="2:2">
      <c r="B970" s="1127"/>
    </row>
    <row r="971" spans="2:2">
      <c r="B971" s="1127"/>
    </row>
    <row r="972" spans="2:2">
      <c r="B972" s="1127"/>
    </row>
    <row r="973" spans="2:2">
      <c r="B973" s="1127"/>
    </row>
    <row r="974" spans="2:2">
      <c r="B974" s="1127"/>
    </row>
    <row r="975" spans="2:2">
      <c r="B975" s="1127"/>
    </row>
    <row r="976" spans="2:2">
      <c r="B976" s="1127"/>
    </row>
    <row r="977" spans="2:2">
      <c r="B977" s="1127"/>
    </row>
    <row r="978" spans="2:2">
      <c r="B978" s="1127"/>
    </row>
    <row r="979" spans="2:2">
      <c r="B979" s="1127"/>
    </row>
    <row r="980" spans="2:2">
      <c r="B980" s="1127"/>
    </row>
    <row r="981" spans="2:2">
      <c r="B981" s="1127"/>
    </row>
    <row r="982" spans="2:2">
      <c r="B982" s="1127"/>
    </row>
    <row r="983" spans="2:2">
      <c r="B983" s="1127"/>
    </row>
    <row r="984" spans="2:2">
      <c r="B984" s="1127"/>
    </row>
    <row r="985" spans="2:2">
      <c r="B985" s="1127"/>
    </row>
    <row r="986" spans="2:2">
      <c r="B986" s="1127"/>
    </row>
    <row r="987" spans="2:2">
      <c r="B987" s="1127"/>
    </row>
    <row r="988" spans="2:2">
      <c r="B988" s="1127"/>
    </row>
    <row r="989" spans="2:2">
      <c r="B989" s="1127"/>
    </row>
    <row r="990" spans="2:2">
      <c r="B990" s="1127"/>
    </row>
    <row r="991" spans="2:2">
      <c r="B991" s="1127"/>
    </row>
    <row r="992" spans="2:2">
      <c r="B992" s="1127"/>
    </row>
    <row r="993" spans="2:2">
      <c r="B993" s="1127"/>
    </row>
    <row r="994" spans="2:2">
      <c r="B994" s="1127"/>
    </row>
    <row r="995" spans="2:2">
      <c r="B995" s="1127"/>
    </row>
    <row r="996" spans="2:2">
      <c r="B996" s="1127"/>
    </row>
    <row r="997" spans="2:2">
      <c r="B997" s="1127"/>
    </row>
    <row r="998" spans="2:2">
      <c r="B998" s="1127"/>
    </row>
    <row r="999" spans="2:2">
      <c r="B999" s="1127"/>
    </row>
    <row r="1000" spans="2:2">
      <c r="B1000" s="1127"/>
    </row>
    <row r="1001" spans="2:2">
      <c r="B1001" s="1127"/>
    </row>
    <row r="1002" spans="2:2">
      <c r="B1002" s="1127"/>
    </row>
    <row r="1003" spans="2:2">
      <c r="B1003" s="1127"/>
    </row>
    <row r="1004" spans="2:2">
      <c r="B1004" s="1127"/>
    </row>
    <row r="1005" spans="2:2">
      <c r="B1005" s="1127"/>
    </row>
    <row r="1006" spans="2:2">
      <c r="B1006" s="1127"/>
    </row>
    <row r="1007" spans="2:2">
      <c r="B1007" s="1127"/>
    </row>
    <row r="1008" spans="2:2">
      <c r="B1008" s="1127"/>
    </row>
    <row r="1009" spans="2:2">
      <c r="B1009" s="1127"/>
    </row>
    <row r="1010" spans="2:2">
      <c r="B1010" s="1127"/>
    </row>
    <row r="1011" spans="2:2">
      <c r="B1011" s="1127"/>
    </row>
    <row r="1012" spans="2:2">
      <c r="B1012" s="1127"/>
    </row>
    <row r="1013" spans="2:2">
      <c r="B1013" s="1127"/>
    </row>
    <row r="1014" spans="2:2">
      <c r="B1014" s="1127"/>
    </row>
    <row r="1015" spans="2:2">
      <c r="B1015" s="1127"/>
    </row>
    <row r="1016" spans="2:2">
      <c r="B1016" s="1127"/>
    </row>
    <row r="1017" spans="2:2">
      <c r="B1017" s="1127"/>
    </row>
    <row r="1018" spans="2:2">
      <c r="B1018" s="1127"/>
    </row>
    <row r="1019" spans="2:2">
      <c r="B1019" s="1127"/>
    </row>
    <row r="1020" spans="2:2">
      <c r="B1020" s="1127"/>
    </row>
    <row r="1021" spans="2:2">
      <c r="B1021" s="1127"/>
    </row>
    <row r="1022" spans="2:2">
      <c r="B1022" s="1127"/>
    </row>
    <row r="1023" spans="2:2">
      <c r="B1023" s="1127"/>
    </row>
    <row r="1024" spans="2:2">
      <c r="B1024" s="1127"/>
    </row>
    <row r="1025" spans="2:2">
      <c r="B1025" s="1127"/>
    </row>
    <row r="1026" spans="2:2">
      <c r="B1026" s="1127"/>
    </row>
    <row r="1027" spans="2:2">
      <c r="B1027" s="1127"/>
    </row>
    <row r="1028" spans="2:2">
      <c r="B1028" s="1127"/>
    </row>
    <row r="1029" spans="2:2">
      <c r="B1029" s="1127"/>
    </row>
    <row r="1030" spans="2:2">
      <c r="B1030" s="1127"/>
    </row>
    <row r="1031" spans="2:2">
      <c r="B1031" s="1127"/>
    </row>
    <row r="1032" spans="2:2">
      <c r="B1032" s="1127"/>
    </row>
    <row r="1033" spans="2:2">
      <c r="B1033" s="1127"/>
    </row>
    <row r="1034" spans="2:2">
      <c r="B1034" s="1127"/>
    </row>
    <row r="1035" spans="2:2">
      <c r="B1035" s="1127"/>
    </row>
    <row r="1036" spans="2:2">
      <c r="B1036" s="1127"/>
    </row>
    <row r="1037" spans="2:2">
      <c r="B1037" s="1127"/>
    </row>
    <row r="1038" spans="2:2">
      <c r="B1038" s="1127"/>
    </row>
    <row r="1039" spans="2:2">
      <c r="B1039" s="1127"/>
    </row>
    <row r="1040" spans="2:2">
      <c r="B1040" s="1127"/>
    </row>
    <row r="1041" spans="2:2">
      <c r="B1041" s="1127"/>
    </row>
    <row r="1042" spans="2:2">
      <c r="B1042" s="1127"/>
    </row>
    <row r="1043" spans="2:2">
      <c r="B1043" s="1127"/>
    </row>
    <row r="1044" spans="2:2">
      <c r="B1044" s="1127"/>
    </row>
    <row r="1045" spans="2:2">
      <c r="B1045" s="1127"/>
    </row>
    <row r="1046" spans="2:2">
      <c r="B1046" s="1127"/>
    </row>
    <row r="1047" spans="2:2">
      <c r="B1047" s="1127"/>
    </row>
    <row r="1048" spans="2:2">
      <c r="B1048" s="1127"/>
    </row>
    <row r="1049" spans="2:2">
      <c r="B1049" s="1127"/>
    </row>
    <row r="1050" spans="2:2">
      <c r="B1050" s="1127"/>
    </row>
    <row r="1051" spans="2:2">
      <c r="B1051" s="1127"/>
    </row>
    <row r="1052" spans="2:2">
      <c r="B1052" s="1127"/>
    </row>
    <row r="1053" spans="2:2">
      <c r="B1053" s="1127"/>
    </row>
    <row r="1054" spans="2:2">
      <c r="B1054" s="1127"/>
    </row>
    <row r="1055" spans="2:2">
      <c r="B1055" s="1127"/>
    </row>
    <row r="1056" spans="2:2">
      <c r="B1056" s="1127"/>
    </row>
    <row r="1057" spans="2:2">
      <c r="B1057" s="1127"/>
    </row>
    <row r="1058" spans="2:2">
      <c r="B1058" s="1127"/>
    </row>
    <row r="1059" spans="2:2">
      <c r="B1059" s="1127"/>
    </row>
    <row r="1060" spans="2:2">
      <c r="B1060" s="1127"/>
    </row>
    <row r="1061" spans="2:2">
      <c r="B1061" s="1127"/>
    </row>
    <row r="1062" spans="2:2">
      <c r="B1062" s="1127"/>
    </row>
    <row r="1063" spans="2:2">
      <c r="B1063" s="1127"/>
    </row>
    <row r="1064" spans="2:2">
      <c r="B1064" s="1127"/>
    </row>
    <row r="1065" spans="2:2">
      <c r="B1065" s="1127"/>
    </row>
    <row r="1066" spans="2:2">
      <c r="B1066" s="1127"/>
    </row>
    <row r="1067" spans="2:2">
      <c r="B1067" s="1127"/>
    </row>
    <row r="1068" spans="2:2">
      <c r="B1068" s="1127"/>
    </row>
    <row r="1069" spans="2:2">
      <c r="B1069" s="1127"/>
    </row>
    <row r="1070" spans="2:2">
      <c r="B1070" s="1127"/>
    </row>
    <row r="1071" spans="2:2">
      <c r="B1071" s="1127"/>
    </row>
    <row r="1072" spans="2:2">
      <c r="B1072" s="1127"/>
    </row>
    <row r="1073" spans="2:2">
      <c r="B1073" s="1127"/>
    </row>
    <row r="1074" spans="2:2">
      <c r="B1074" s="1127"/>
    </row>
    <row r="1075" spans="2:2">
      <c r="B1075" s="1127"/>
    </row>
    <row r="1076" spans="2:2">
      <c r="B1076" s="1127"/>
    </row>
    <row r="1077" spans="2:2">
      <c r="B1077" s="1127"/>
    </row>
    <row r="1078" spans="2:2">
      <c r="B1078" s="1127"/>
    </row>
    <row r="1079" spans="2:2">
      <c r="B1079" s="1127"/>
    </row>
    <row r="1080" spans="2:2">
      <c r="B1080" s="1127"/>
    </row>
    <row r="1081" spans="2:2">
      <c r="B1081" s="1127"/>
    </row>
    <row r="1082" spans="2:2">
      <c r="B1082" s="1127"/>
    </row>
    <row r="1083" spans="2:2">
      <c r="B1083" s="1127"/>
    </row>
    <row r="1084" spans="2:2">
      <c r="B1084" s="1127"/>
    </row>
    <row r="1085" spans="2:2">
      <c r="B1085" s="1127"/>
    </row>
    <row r="1086" spans="2:2">
      <c r="B1086" s="1127"/>
    </row>
    <row r="1087" spans="2:2">
      <c r="B1087" s="1127"/>
    </row>
    <row r="1088" spans="2:2">
      <c r="B1088" s="1127"/>
    </row>
    <row r="1089" spans="2:2">
      <c r="B1089" s="1127"/>
    </row>
    <row r="1090" spans="2:2">
      <c r="B1090" s="1127"/>
    </row>
    <row r="1091" spans="2:2">
      <c r="B1091" s="1127"/>
    </row>
    <row r="1092" spans="2:2">
      <c r="B1092" s="1127"/>
    </row>
    <row r="1093" spans="2:2">
      <c r="B1093" s="1127"/>
    </row>
    <row r="1094" spans="2:2">
      <c r="B1094" s="1127"/>
    </row>
    <row r="1095" spans="2:2">
      <c r="B1095" s="1127"/>
    </row>
    <row r="1096" spans="2:2">
      <c r="B1096" s="1127"/>
    </row>
    <row r="1097" spans="2:2">
      <c r="B1097" s="1127"/>
    </row>
    <row r="1098" spans="2:2">
      <c r="B1098" s="1127"/>
    </row>
    <row r="1099" spans="2:2">
      <c r="B1099" s="1127"/>
    </row>
    <row r="1100" spans="2:2">
      <c r="B1100" s="1127"/>
    </row>
    <row r="1101" spans="2:2">
      <c r="B1101" s="1127"/>
    </row>
    <row r="1102" spans="2:2">
      <c r="B1102" s="1127"/>
    </row>
    <row r="1103" spans="2:2">
      <c r="B1103" s="1127"/>
    </row>
    <row r="1104" spans="2:2">
      <c r="B1104" s="1127"/>
    </row>
    <row r="1105" spans="2:2">
      <c r="B1105" s="1127"/>
    </row>
    <row r="1106" spans="2:2">
      <c r="B1106" s="1127"/>
    </row>
    <row r="1107" spans="2:2">
      <c r="B1107" s="1127"/>
    </row>
    <row r="1108" spans="2:2">
      <c r="B1108" s="1127"/>
    </row>
    <row r="1109" spans="2:2">
      <c r="B1109" s="1127"/>
    </row>
    <row r="1110" spans="2:2">
      <c r="B1110" s="1127"/>
    </row>
    <row r="1111" spans="2:2">
      <c r="B1111" s="1127"/>
    </row>
    <row r="1112" spans="2:2">
      <c r="B1112" s="1127"/>
    </row>
    <row r="1113" spans="2:2">
      <c r="B1113" s="1127"/>
    </row>
    <row r="1114" spans="2:2">
      <c r="B1114" s="1127"/>
    </row>
    <row r="1115" spans="2:2">
      <c r="B1115" s="1127"/>
    </row>
    <row r="1116" spans="2:2">
      <c r="B1116" s="1127"/>
    </row>
    <row r="1117" spans="2:2">
      <c r="B1117" s="1127"/>
    </row>
    <row r="1118" spans="2:2">
      <c r="B1118" s="1127"/>
    </row>
    <row r="1119" spans="2:2">
      <c r="B1119" s="1127"/>
    </row>
    <row r="1120" spans="2:2">
      <c r="B1120" s="1127"/>
    </row>
    <row r="1121" spans="2:2">
      <c r="B1121" s="1127"/>
    </row>
    <row r="1122" spans="2:2">
      <c r="B1122" s="1127"/>
    </row>
    <row r="1123" spans="2:2">
      <c r="B1123" s="1127"/>
    </row>
    <row r="1124" spans="2:2">
      <c r="B1124" s="1127"/>
    </row>
    <row r="1125" spans="2:2">
      <c r="B1125" s="1127"/>
    </row>
    <row r="1126" spans="2:2">
      <c r="B1126" s="1127"/>
    </row>
    <row r="1127" spans="2:2">
      <c r="B1127" s="1127"/>
    </row>
    <row r="1128" spans="2:2">
      <c r="B1128" s="1127"/>
    </row>
    <row r="1129" spans="2:2">
      <c r="B1129" s="1127"/>
    </row>
    <row r="1130" spans="2:2">
      <c r="B1130" s="1127"/>
    </row>
    <row r="1131" spans="2:2">
      <c r="B1131" s="1127"/>
    </row>
    <row r="1132" spans="2:2">
      <c r="B1132" s="1127"/>
    </row>
    <row r="1133" spans="2:2">
      <c r="B1133" s="1127"/>
    </row>
    <row r="1134" spans="2:2">
      <c r="B1134" s="1127"/>
    </row>
    <row r="1135" spans="2:2">
      <c r="B1135" s="1127"/>
    </row>
    <row r="1136" spans="2:2">
      <c r="B1136" s="1127"/>
    </row>
    <row r="1137" spans="2:2">
      <c r="B1137" s="1127"/>
    </row>
    <row r="1138" spans="2:2">
      <c r="B1138" s="1127"/>
    </row>
    <row r="1139" spans="2:2">
      <c r="B1139" s="1127"/>
    </row>
    <row r="1140" spans="2:2">
      <c r="B1140" s="1127"/>
    </row>
    <row r="1141" spans="2:2">
      <c r="B1141" s="1127"/>
    </row>
    <row r="1142" spans="2:2">
      <c r="B1142" s="1127"/>
    </row>
    <row r="1143" spans="2:2">
      <c r="B1143" s="1127"/>
    </row>
    <row r="1144" spans="2:2">
      <c r="B1144" s="1127"/>
    </row>
    <row r="1145" spans="2:2">
      <c r="B1145" s="1127"/>
    </row>
    <row r="1146" spans="2:2">
      <c r="B1146" s="1127"/>
    </row>
    <row r="1147" spans="2:2">
      <c r="B1147" s="1127"/>
    </row>
    <row r="1148" spans="2:2">
      <c r="B1148" s="1127"/>
    </row>
    <row r="1149" spans="2:2">
      <c r="B1149" s="1127"/>
    </row>
    <row r="1150" spans="2:2">
      <c r="B1150" s="1127"/>
    </row>
    <row r="1151" spans="2:2">
      <c r="B1151" s="1127"/>
    </row>
    <row r="1152" spans="2:2">
      <c r="B1152" s="1127"/>
    </row>
    <row r="1153" spans="2:2">
      <c r="B1153" s="1127"/>
    </row>
    <row r="1154" spans="2:2">
      <c r="B1154" s="1127"/>
    </row>
    <row r="1155" spans="2:2">
      <c r="B1155" s="1127"/>
    </row>
    <row r="1156" spans="2:2">
      <c r="B1156" s="1127"/>
    </row>
    <row r="1157" spans="2:2">
      <c r="B1157" s="1127"/>
    </row>
    <row r="1158" spans="2:2">
      <c r="B1158" s="1127"/>
    </row>
    <row r="1159" spans="2:2">
      <c r="B1159" s="1127"/>
    </row>
    <row r="1160" spans="2:2">
      <c r="B1160" s="1127"/>
    </row>
    <row r="1161" spans="2:2">
      <c r="B1161" s="1127"/>
    </row>
    <row r="1162" spans="2:2">
      <c r="B1162" s="1127"/>
    </row>
    <row r="1163" spans="2:2">
      <c r="B1163" s="1127"/>
    </row>
    <row r="1164" spans="2:2">
      <c r="B1164" s="1127"/>
    </row>
    <row r="1165" spans="2:2">
      <c r="B1165" s="1127"/>
    </row>
    <row r="1166" spans="2:2">
      <c r="B1166" s="1127"/>
    </row>
    <row r="1167" spans="2:2">
      <c r="B1167" s="1127"/>
    </row>
    <row r="1168" spans="2:2">
      <c r="B1168" s="1127"/>
    </row>
    <row r="1169" spans="2:2">
      <c r="B1169" s="1127"/>
    </row>
    <row r="1170" spans="2:2">
      <c r="B1170" s="1127"/>
    </row>
    <row r="1171" spans="2:2">
      <c r="B1171" s="1127"/>
    </row>
    <row r="1172" spans="2:2">
      <c r="B1172" s="1127"/>
    </row>
    <row r="1173" spans="2:2">
      <c r="B1173" s="1127"/>
    </row>
    <row r="1174" spans="2:2">
      <c r="B1174" s="1127"/>
    </row>
    <row r="1175" spans="2:2">
      <c r="B1175" s="1127"/>
    </row>
    <row r="1176" spans="2:2">
      <c r="B1176" s="1127"/>
    </row>
    <row r="1177" spans="2:2">
      <c r="B1177" s="1127"/>
    </row>
    <row r="1178" spans="2:2">
      <c r="B1178" s="1127"/>
    </row>
    <row r="1179" spans="2:2">
      <c r="B1179" s="1127"/>
    </row>
    <row r="1180" spans="2:2">
      <c r="B1180" s="1127"/>
    </row>
    <row r="1181" spans="2:2">
      <c r="B1181" s="1127"/>
    </row>
    <row r="1182" spans="2:2">
      <c r="B1182" s="1127"/>
    </row>
    <row r="1183" spans="2:2">
      <c r="B1183" s="1127"/>
    </row>
    <row r="1184" spans="2:2">
      <c r="B1184" s="1127"/>
    </row>
    <row r="1185" spans="2:2">
      <c r="B1185" s="1127"/>
    </row>
    <row r="1186" spans="2:2">
      <c r="B1186" s="1127"/>
    </row>
    <row r="1187" spans="2:2">
      <c r="B1187" s="1127"/>
    </row>
    <row r="1188" spans="2:2">
      <c r="B1188" s="1127"/>
    </row>
    <row r="1189" spans="2:2">
      <c r="B1189" s="1127"/>
    </row>
    <row r="1190" spans="2:2">
      <c r="B1190" s="1127"/>
    </row>
    <row r="1191" spans="2:2">
      <c r="B1191" s="1127"/>
    </row>
    <row r="1192" spans="2:2">
      <c r="B1192" s="1127"/>
    </row>
    <row r="1193" spans="2:2">
      <c r="B1193" s="1127"/>
    </row>
    <row r="1194" spans="2:2">
      <c r="B1194" s="1127"/>
    </row>
    <row r="1195" spans="2:2">
      <c r="B1195" s="1127"/>
    </row>
    <row r="1196" spans="2:2">
      <c r="B1196" s="1127"/>
    </row>
    <row r="1197" spans="2:2">
      <c r="B1197" s="1127"/>
    </row>
    <row r="1198" spans="2:2">
      <c r="B1198" s="1127"/>
    </row>
    <row r="1199" spans="2:2">
      <c r="B1199" s="1127"/>
    </row>
    <row r="1200" spans="2:2">
      <c r="B1200" s="1127"/>
    </row>
    <row r="1201" spans="2:2">
      <c r="B1201" s="1127"/>
    </row>
    <row r="1202" spans="2:2">
      <c r="B1202" s="1127"/>
    </row>
    <row r="1203" spans="2:2">
      <c r="B1203" s="1127"/>
    </row>
    <row r="1204" spans="2:2">
      <c r="B1204" s="1127"/>
    </row>
    <row r="1205" spans="2:2">
      <c r="B1205" s="1127"/>
    </row>
    <row r="1206" spans="2:2">
      <c r="B1206" s="1127"/>
    </row>
    <row r="1207" spans="2:2">
      <c r="B1207" s="1127"/>
    </row>
    <row r="1208" spans="2:2">
      <c r="B1208" s="1127"/>
    </row>
    <row r="1209" spans="2:2">
      <c r="B1209" s="1127"/>
    </row>
    <row r="1210" spans="2:2">
      <c r="B1210" s="1127"/>
    </row>
    <row r="1211" spans="2:2">
      <c r="B1211" s="1127"/>
    </row>
    <row r="1212" spans="2:2">
      <c r="B1212" s="1127"/>
    </row>
    <row r="1213" spans="2:2">
      <c r="B1213" s="1127"/>
    </row>
    <row r="1214" spans="2:2">
      <c r="B1214" s="1127"/>
    </row>
    <row r="1215" spans="2:2">
      <c r="B1215" s="1127"/>
    </row>
    <row r="1216" spans="2:2">
      <c r="B1216" s="1127"/>
    </row>
    <row r="1217" spans="2:2">
      <c r="B1217" s="1127"/>
    </row>
    <row r="1218" spans="2:2">
      <c r="B1218" s="1127"/>
    </row>
    <row r="1219" spans="2:2">
      <c r="B1219" s="1127"/>
    </row>
    <row r="1220" spans="2:2">
      <c r="B1220" s="1127"/>
    </row>
    <row r="1221" spans="2:2">
      <c r="B1221" s="1127"/>
    </row>
    <row r="1222" spans="2:2">
      <c r="B1222" s="1127"/>
    </row>
    <row r="1223" spans="2:2">
      <c r="B1223" s="1127"/>
    </row>
    <row r="1224" spans="2:2">
      <c r="B1224" s="1127"/>
    </row>
    <row r="1225" spans="2:2">
      <c r="B1225" s="1127"/>
    </row>
    <row r="1226" spans="2:2">
      <c r="B1226" s="1127"/>
    </row>
    <row r="1227" spans="2:2">
      <c r="B1227" s="1127"/>
    </row>
    <row r="1228" spans="2:2">
      <c r="B1228" s="1127"/>
    </row>
    <row r="1229" spans="2:2">
      <c r="B1229" s="1127"/>
    </row>
    <row r="1230" spans="2:2">
      <c r="B1230" s="1127"/>
    </row>
    <row r="1231" spans="2:2">
      <c r="B1231" s="1127"/>
    </row>
    <row r="1232" spans="2:2">
      <c r="B1232" s="1127"/>
    </row>
    <row r="1233" spans="2:2">
      <c r="B1233" s="1127"/>
    </row>
    <row r="1234" spans="2:2">
      <c r="B1234" s="1127"/>
    </row>
    <row r="1235" spans="2:2">
      <c r="B1235" s="1127"/>
    </row>
    <row r="1236" spans="2:2">
      <c r="B1236" s="1127"/>
    </row>
    <row r="1237" spans="2:2">
      <c r="B1237" s="1127"/>
    </row>
    <row r="1238" spans="2:2">
      <c r="B1238" s="1127"/>
    </row>
    <row r="1239" spans="2:2">
      <c r="B1239" s="1127"/>
    </row>
    <row r="1240" spans="2:2">
      <c r="B1240" s="1127"/>
    </row>
    <row r="1241" spans="2:2">
      <c r="B1241" s="1127"/>
    </row>
    <row r="1242" spans="2:2">
      <c r="B1242" s="1127"/>
    </row>
    <row r="1243" spans="2:2">
      <c r="B1243" s="1127"/>
    </row>
    <row r="1244" spans="2:2">
      <c r="B1244" s="1127"/>
    </row>
    <row r="1245" spans="2:2">
      <c r="B1245" s="1127"/>
    </row>
    <row r="1246" spans="2:2">
      <c r="B1246" s="1127"/>
    </row>
    <row r="1247" spans="2:2">
      <c r="B1247" s="1127"/>
    </row>
    <row r="1248" spans="2:2">
      <c r="B1248" s="1127"/>
    </row>
    <row r="1249" spans="2:2">
      <c r="B1249" s="1127"/>
    </row>
    <row r="1250" spans="2:2">
      <c r="B1250" s="1127"/>
    </row>
    <row r="1251" spans="2:2">
      <c r="B1251" s="1127"/>
    </row>
    <row r="1252" spans="2:2">
      <c r="B1252" s="1127"/>
    </row>
    <row r="1253" spans="2:2">
      <c r="B1253" s="1127"/>
    </row>
    <row r="1254" spans="2:2">
      <c r="B1254" s="1127"/>
    </row>
    <row r="1255" spans="2:2">
      <c r="B1255" s="1127"/>
    </row>
    <row r="1256" spans="2:2">
      <c r="B1256" s="1127"/>
    </row>
    <row r="1257" spans="2:2">
      <c r="B1257" s="1127"/>
    </row>
    <row r="1258" spans="2:2">
      <c r="B1258" s="1127"/>
    </row>
    <row r="1259" spans="2:2">
      <c r="B1259" s="1127"/>
    </row>
    <row r="1260" spans="2:2">
      <c r="B1260" s="1127"/>
    </row>
    <row r="1261" spans="2:2">
      <c r="B1261" s="1127"/>
    </row>
    <row r="1262" spans="2:2">
      <c r="B1262" s="1127"/>
    </row>
    <row r="1263" spans="2:2">
      <c r="B1263" s="1127"/>
    </row>
  </sheetData>
  <sheetProtection insertRows="0" selectLockedCells="1"/>
  <printOptions horizontalCentered="1"/>
  <pageMargins left="0.2" right="0.2" top="1.1083333333333301" bottom="0.25" header="0.3" footer="0.3"/>
  <pageSetup firstPageNumber="0" fitToHeight="0" orientation="portrait" r:id="rId1"/>
  <headerFooter>
    <oddHeader>&amp;LS-854
SEQ # 832-221&amp;"Arial,Bold"
&amp;C&amp;"Arial,Bold"&amp;12EXHIBIT D&amp;U
ENGINE DRIVEN SNOW BLOWERS&amp;U
&amp;"Arial,Regular"&amp;10(Fixed Pricing - OPTIONS)
Specifications &amp;"Arial,Bold"4.0&amp;RFebruary 2021</oddHeader>
  </headerFooter>
  <rowBreaks count="2" manualBreakCount="2">
    <brk id="48" min="1" max="4" man="1"/>
    <brk id="86" max="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ACDAF-7E10-4C7B-83EC-237980DE7FFD}">
  <dimension ref="A1:B41"/>
  <sheetViews>
    <sheetView workbookViewId="0">
      <selection activeCell="F4" sqref="F4"/>
    </sheetView>
  </sheetViews>
  <sheetFormatPr defaultRowHeight="14.4"/>
  <cols>
    <col min="1" max="1" width="60.33203125" customWidth="1"/>
    <col min="2" max="2" width="18.88671875" customWidth="1"/>
  </cols>
  <sheetData>
    <row r="1" spans="1:2" ht="21">
      <c r="A1" s="1222" t="s">
        <v>2708</v>
      </c>
      <c r="B1" s="1223" t="s">
        <v>2667</v>
      </c>
    </row>
    <row r="2" spans="1:2" ht="21">
      <c r="A2" s="1224" t="s">
        <v>2668</v>
      </c>
      <c r="B2" s="1225"/>
    </row>
    <row r="3" spans="1:2">
      <c r="A3" s="1226" t="s">
        <v>2669</v>
      </c>
      <c r="B3" s="1227">
        <v>177230.96</v>
      </c>
    </row>
    <row r="4" spans="1:2">
      <c r="A4" s="1228" t="s">
        <v>2670</v>
      </c>
      <c r="B4" s="1229">
        <v>178571.69</v>
      </c>
    </row>
    <row r="5" spans="1:2">
      <c r="A5" s="1226" t="s">
        <v>2671</v>
      </c>
      <c r="B5" s="1227">
        <v>185640.07</v>
      </c>
    </row>
    <row r="6" spans="1:2">
      <c r="A6" s="1228" t="s">
        <v>2672</v>
      </c>
      <c r="B6" s="1229">
        <v>185815.63</v>
      </c>
    </row>
    <row r="7" spans="1:2">
      <c r="A7" s="1226" t="s">
        <v>2673</v>
      </c>
      <c r="B7" s="1227">
        <v>161867.37</v>
      </c>
    </row>
    <row r="8" spans="1:2">
      <c r="A8" s="1228" t="s">
        <v>2674</v>
      </c>
      <c r="B8" s="1229">
        <v>162484.96</v>
      </c>
    </row>
    <row r="9" spans="1:2">
      <c r="A9" s="1226" t="s">
        <v>2675</v>
      </c>
      <c r="B9" s="1227">
        <v>167722.5</v>
      </c>
    </row>
    <row r="10" spans="1:2">
      <c r="A10" s="1228" t="s">
        <v>2676</v>
      </c>
      <c r="B10" s="1229">
        <v>172857.63</v>
      </c>
    </row>
    <row r="11" spans="1:2" ht="21">
      <c r="A11" s="1230" t="s">
        <v>2677</v>
      </c>
      <c r="B11" s="1231"/>
    </row>
    <row r="12" spans="1:2">
      <c r="A12" s="1232" t="s">
        <v>2678</v>
      </c>
      <c r="B12" s="1229">
        <v>107014.02</v>
      </c>
    </row>
    <row r="13" spans="1:2">
      <c r="A13" s="1233" t="s">
        <v>2679</v>
      </c>
      <c r="B13" s="1227">
        <v>110311.48</v>
      </c>
    </row>
    <row r="14" spans="1:2">
      <c r="A14" s="1232" t="s">
        <v>2680</v>
      </c>
      <c r="B14" s="1229">
        <v>106137.76</v>
      </c>
    </row>
    <row r="15" spans="1:2">
      <c r="A15" s="1233" t="s">
        <v>2681</v>
      </c>
      <c r="B15" s="1227">
        <v>110350.96</v>
      </c>
    </row>
    <row r="16" spans="1:2">
      <c r="A16" s="1232" t="s">
        <v>2682</v>
      </c>
      <c r="B16" s="1229">
        <v>111143.07</v>
      </c>
    </row>
    <row r="17" spans="1:2">
      <c r="A17" s="1233" t="s">
        <v>2683</v>
      </c>
      <c r="B17" s="1227">
        <v>113504.77</v>
      </c>
    </row>
    <row r="18" spans="1:2">
      <c r="A18" s="1232" t="s">
        <v>2684</v>
      </c>
      <c r="B18" s="1229">
        <v>115720.17</v>
      </c>
    </row>
    <row r="19" spans="1:2">
      <c r="A19" s="1233" t="s">
        <v>2685</v>
      </c>
      <c r="B19" s="1227">
        <v>111290.41</v>
      </c>
    </row>
    <row r="20" spans="1:2">
      <c r="A20" s="1232" t="s">
        <v>2686</v>
      </c>
      <c r="B20" s="1229">
        <v>113710.63</v>
      </c>
    </row>
    <row r="21" spans="1:2">
      <c r="A21" s="1233" t="s">
        <v>2687</v>
      </c>
      <c r="B21" s="1227">
        <v>115173.63</v>
      </c>
    </row>
    <row r="22" spans="1:2">
      <c r="A22" s="1232" t="s">
        <v>2688</v>
      </c>
      <c r="B22" s="1229">
        <v>117064.04</v>
      </c>
    </row>
    <row r="23" spans="1:2">
      <c r="A23" s="1233" t="s">
        <v>2689</v>
      </c>
      <c r="B23" s="1227">
        <v>114843.41</v>
      </c>
    </row>
    <row r="24" spans="1:2">
      <c r="A24" s="1232" t="s">
        <v>2690</v>
      </c>
      <c r="B24" s="1229">
        <v>117539.51</v>
      </c>
    </row>
    <row r="25" spans="1:2">
      <c r="A25" s="1233" t="s">
        <v>2691</v>
      </c>
      <c r="B25" s="1227">
        <v>118942.95</v>
      </c>
    </row>
    <row r="26" spans="1:2">
      <c r="A26" s="1232" t="s">
        <v>2692</v>
      </c>
      <c r="B26" s="1229">
        <v>119894.94</v>
      </c>
    </row>
    <row r="27" spans="1:2">
      <c r="A27" s="1233" t="s">
        <v>2693</v>
      </c>
      <c r="B27" s="1227">
        <v>120669.29</v>
      </c>
    </row>
    <row r="28" spans="1:2">
      <c r="A28" s="1232" t="s">
        <v>2694</v>
      </c>
      <c r="B28" s="1229">
        <v>122271.27</v>
      </c>
    </row>
    <row r="29" spans="1:2">
      <c r="A29" s="1233" t="s">
        <v>2695</v>
      </c>
      <c r="B29" s="1227">
        <v>123451.08</v>
      </c>
    </row>
    <row r="30" spans="1:2">
      <c r="A30" s="1232" t="s">
        <v>2696</v>
      </c>
      <c r="B30" s="1229">
        <v>139369.56</v>
      </c>
    </row>
    <row r="31" spans="1:2">
      <c r="A31" s="1233" t="s">
        <v>2697</v>
      </c>
      <c r="B31" s="1227">
        <v>140251.54</v>
      </c>
    </row>
    <row r="32" spans="1:2">
      <c r="A32" s="1232" t="s">
        <v>2698</v>
      </c>
      <c r="B32" s="1229">
        <v>142140.9</v>
      </c>
    </row>
    <row r="33" spans="1:2">
      <c r="A33" s="1233" t="s">
        <v>2699</v>
      </c>
      <c r="B33" s="1227">
        <v>172280.79</v>
      </c>
    </row>
    <row r="34" spans="1:2">
      <c r="A34" s="1232" t="s">
        <v>2700</v>
      </c>
      <c r="B34" s="1229">
        <v>179752.54</v>
      </c>
    </row>
    <row r="35" spans="1:2" ht="21">
      <c r="A35" s="1234" t="s">
        <v>2701</v>
      </c>
      <c r="B35" s="1231"/>
    </row>
    <row r="36" spans="1:2">
      <c r="A36" s="1228" t="s">
        <v>2702</v>
      </c>
      <c r="B36" s="1229">
        <v>178510.04</v>
      </c>
    </row>
    <row r="37" spans="1:2">
      <c r="A37" s="1226" t="s">
        <v>2703</v>
      </c>
      <c r="B37" s="1227">
        <v>178604.09</v>
      </c>
    </row>
    <row r="38" spans="1:2">
      <c r="A38" s="1228" t="s">
        <v>2704</v>
      </c>
      <c r="B38" s="1229">
        <v>178720.08</v>
      </c>
    </row>
    <row r="39" spans="1:2">
      <c r="A39" s="1226" t="s">
        <v>2705</v>
      </c>
      <c r="B39" s="1227">
        <v>178821.45</v>
      </c>
    </row>
    <row r="40" spans="1:2">
      <c r="A40" s="1228" t="s">
        <v>2706</v>
      </c>
      <c r="B40" s="1229">
        <v>179149.58</v>
      </c>
    </row>
    <row r="41" spans="1:2">
      <c r="A41" s="1226" t="s">
        <v>2707</v>
      </c>
      <c r="B41" s="1227">
        <v>178917.59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F700C-9353-443E-A052-F41843872040}">
  <dimension ref="A1:E194"/>
  <sheetViews>
    <sheetView tabSelected="1" workbookViewId="0">
      <selection activeCell="G12" sqref="G12"/>
    </sheetView>
  </sheetViews>
  <sheetFormatPr defaultRowHeight="14.4"/>
  <cols>
    <col min="2" max="2" width="60" customWidth="1"/>
    <col min="3" max="3" width="18" customWidth="1"/>
    <col min="4" max="4" width="14.109375" customWidth="1"/>
  </cols>
  <sheetData>
    <row r="1" spans="1:5" ht="15.6">
      <c r="A1" s="1235"/>
      <c r="B1" s="1236" t="s">
        <v>2720</v>
      </c>
      <c r="C1" s="1530" t="s">
        <v>2721</v>
      </c>
      <c r="D1" s="1530"/>
      <c r="E1" s="1530"/>
    </row>
    <row r="2" spans="1:5" ht="15">
      <c r="A2" s="1237"/>
      <c r="B2" s="1238"/>
      <c r="C2" s="1238"/>
      <c r="D2" s="1238"/>
    </row>
    <row r="3" spans="1:5">
      <c r="A3" s="1246" t="s">
        <v>2722</v>
      </c>
      <c r="B3" s="1239" t="s">
        <v>712</v>
      </c>
      <c r="C3" s="1239" t="s">
        <v>2723</v>
      </c>
      <c r="D3" s="1239" t="s">
        <v>1585</v>
      </c>
      <c r="E3" s="1239" t="s">
        <v>3058</v>
      </c>
    </row>
    <row r="4" spans="1:5">
      <c r="A4" s="1247"/>
      <c r="B4" s="1240"/>
      <c r="C4" s="1240"/>
      <c r="D4" s="1240"/>
    </row>
    <row r="5" spans="1:5">
      <c r="A5" s="1241">
        <v>3.1</v>
      </c>
      <c r="B5" s="1244" t="s">
        <v>2724</v>
      </c>
      <c r="C5" s="1287"/>
      <c r="D5" s="1320">
        <v>356880</v>
      </c>
      <c r="E5" s="1267" t="s">
        <v>2791</v>
      </c>
    </row>
    <row r="6" spans="1:5">
      <c r="A6" s="1242"/>
      <c r="B6" s="1243"/>
      <c r="C6" s="1287"/>
      <c r="D6" s="1321"/>
      <c r="E6" s="1267"/>
    </row>
    <row r="7" spans="1:5">
      <c r="A7" s="1241">
        <v>3.2</v>
      </c>
      <c r="B7" s="1244" t="s">
        <v>2725</v>
      </c>
      <c r="C7" s="1287"/>
      <c r="D7" s="1321"/>
      <c r="E7" s="1267"/>
    </row>
    <row r="8" spans="1:5">
      <c r="A8" s="1242" t="s">
        <v>2726</v>
      </c>
      <c r="B8" s="1263" t="s">
        <v>2727</v>
      </c>
      <c r="C8" s="1287"/>
      <c r="D8" s="1320" t="s">
        <v>2728</v>
      </c>
      <c r="E8" s="1267" t="s">
        <v>2791</v>
      </c>
    </row>
    <row r="9" spans="1:5">
      <c r="A9" s="1242" t="s">
        <v>2729</v>
      </c>
      <c r="B9" s="1263" t="s">
        <v>2730</v>
      </c>
      <c r="C9" s="1287"/>
      <c r="D9" s="1320">
        <v>12096</v>
      </c>
      <c r="E9" s="1267" t="s">
        <v>2791</v>
      </c>
    </row>
    <row r="10" spans="1:5">
      <c r="A10" s="1242" t="s">
        <v>2731</v>
      </c>
      <c r="B10" s="1263" t="s">
        <v>2732</v>
      </c>
      <c r="C10" s="1287"/>
      <c r="D10" s="1320">
        <v>21986</v>
      </c>
      <c r="E10" s="1267" t="s">
        <v>2791</v>
      </c>
    </row>
    <row r="11" spans="1:5">
      <c r="A11" s="1242" t="s">
        <v>2733</v>
      </c>
      <c r="B11" s="1263" t="s">
        <v>2734</v>
      </c>
      <c r="C11" s="1287"/>
      <c r="D11" s="1320" t="s">
        <v>2728</v>
      </c>
      <c r="E11" s="1267" t="s">
        <v>2791</v>
      </c>
    </row>
    <row r="12" spans="1:5">
      <c r="A12" s="1242" t="s">
        <v>2735</v>
      </c>
      <c r="B12" s="1263" t="s">
        <v>2736</v>
      </c>
      <c r="C12" s="1287"/>
      <c r="D12" s="1320">
        <v>5984</v>
      </c>
      <c r="E12" s="1267" t="s">
        <v>2791</v>
      </c>
    </row>
    <row r="13" spans="1:5">
      <c r="A13" s="1242" t="s">
        <v>2737</v>
      </c>
      <c r="B13" s="1263" t="s">
        <v>2738</v>
      </c>
      <c r="C13" s="1287"/>
      <c r="D13" s="1320">
        <v>5984</v>
      </c>
      <c r="E13" s="1267" t="s">
        <v>2791</v>
      </c>
    </row>
    <row r="14" spans="1:5">
      <c r="A14" s="1242" t="s">
        <v>2739</v>
      </c>
      <c r="B14" s="1263" t="s">
        <v>2740</v>
      </c>
      <c r="C14" s="1287"/>
      <c r="D14" s="1320">
        <v>13574</v>
      </c>
      <c r="E14" s="1267" t="s">
        <v>2791</v>
      </c>
    </row>
    <row r="15" spans="1:5">
      <c r="A15" s="1242" t="s">
        <v>2741</v>
      </c>
      <c r="B15" s="1263" t="s">
        <v>2742</v>
      </c>
      <c r="C15" s="1287"/>
      <c r="D15" s="1320">
        <v>21223</v>
      </c>
      <c r="E15" s="1267" t="s">
        <v>2791</v>
      </c>
    </row>
    <row r="16" spans="1:5">
      <c r="A16" s="1242" t="s">
        <v>2743</v>
      </c>
      <c r="B16" s="1263" t="s">
        <v>2744</v>
      </c>
      <c r="C16" s="1287"/>
      <c r="D16" s="1320" t="s">
        <v>2728</v>
      </c>
      <c r="E16" s="1267" t="s">
        <v>2791</v>
      </c>
    </row>
    <row r="17" spans="1:5">
      <c r="A17" s="1242" t="s">
        <v>2745</v>
      </c>
      <c r="B17" s="1263" t="s">
        <v>2746</v>
      </c>
      <c r="C17" s="1287"/>
      <c r="D17" s="1320">
        <v>1136</v>
      </c>
      <c r="E17" s="1267" t="s">
        <v>2791</v>
      </c>
    </row>
    <row r="18" spans="1:5">
      <c r="A18" s="1242" t="s">
        <v>2747</v>
      </c>
      <c r="B18" s="1263" t="s">
        <v>2748</v>
      </c>
      <c r="C18" s="1287"/>
      <c r="D18" s="1320">
        <v>1463</v>
      </c>
      <c r="E18" s="1267" t="s">
        <v>2791</v>
      </c>
    </row>
    <row r="19" spans="1:5">
      <c r="A19" s="1242" t="s">
        <v>2749</v>
      </c>
      <c r="B19" s="1263" t="s">
        <v>2750</v>
      </c>
      <c r="C19" s="1287"/>
      <c r="D19" s="1320">
        <v>1703</v>
      </c>
      <c r="E19" s="1267" t="s">
        <v>2791</v>
      </c>
    </row>
    <row r="20" spans="1:5">
      <c r="A20" s="1242" t="s">
        <v>2751</v>
      </c>
      <c r="B20" s="1263" t="s">
        <v>2752</v>
      </c>
      <c r="C20" s="1287"/>
      <c r="D20" s="1320">
        <v>2033</v>
      </c>
      <c r="E20" s="1267" t="s">
        <v>2791</v>
      </c>
    </row>
    <row r="21" spans="1:5">
      <c r="A21" s="1242" t="s">
        <v>2753</v>
      </c>
      <c r="B21" s="1263" t="s">
        <v>2754</v>
      </c>
      <c r="C21" s="1287"/>
      <c r="D21" s="1320">
        <v>2922</v>
      </c>
      <c r="E21" s="1267" t="s">
        <v>2791</v>
      </c>
    </row>
    <row r="22" spans="1:5">
      <c r="A22" s="1242" t="s">
        <v>2755</v>
      </c>
      <c r="B22" s="1263" t="s">
        <v>2756</v>
      </c>
      <c r="C22" s="1287"/>
      <c r="D22" s="1320">
        <v>3198</v>
      </c>
      <c r="E22" s="1267" t="s">
        <v>2791</v>
      </c>
    </row>
    <row r="23" spans="1:5">
      <c r="A23" s="1242" t="s">
        <v>2757</v>
      </c>
      <c r="B23" s="1263" t="s">
        <v>2758</v>
      </c>
      <c r="C23" s="1287"/>
      <c r="D23" s="1320">
        <v>15828</v>
      </c>
      <c r="E23" s="1267" t="s">
        <v>2791</v>
      </c>
    </row>
    <row r="24" spans="1:5">
      <c r="A24" s="1242" t="s">
        <v>2759</v>
      </c>
      <c r="B24" s="1263" t="s">
        <v>2760</v>
      </c>
      <c r="C24" s="1287"/>
      <c r="D24" s="1320">
        <v>17624</v>
      </c>
      <c r="E24" s="1267" t="s">
        <v>2791</v>
      </c>
    </row>
    <row r="25" spans="1:5">
      <c r="A25" s="1242" t="s">
        <v>2761</v>
      </c>
      <c r="B25" s="1263" t="s">
        <v>2762</v>
      </c>
      <c r="C25" s="1287"/>
      <c r="D25" s="1320">
        <v>954</v>
      </c>
      <c r="E25" s="1267" t="s">
        <v>2791</v>
      </c>
    </row>
    <row r="26" spans="1:5">
      <c r="A26" s="1242" t="s">
        <v>2763</v>
      </c>
      <c r="B26" s="1263" t="s">
        <v>2764</v>
      </c>
      <c r="C26" s="1287"/>
      <c r="D26" s="1320">
        <v>4104</v>
      </c>
      <c r="E26" s="1267" t="s">
        <v>2791</v>
      </c>
    </row>
    <row r="27" spans="1:5">
      <c r="A27" s="1242" t="s">
        <v>2765</v>
      </c>
      <c r="B27" s="1263" t="s">
        <v>2766</v>
      </c>
      <c r="C27" s="1287"/>
      <c r="D27" s="1320">
        <v>1434</v>
      </c>
      <c r="E27" s="1267" t="s">
        <v>2791</v>
      </c>
    </row>
    <row r="28" spans="1:5">
      <c r="A28" s="1242" t="s">
        <v>2767</v>
      </c>
      <c r="B28" s="1263" t="s">
        <v>2768</v>
      </c>
      <c r="C28" s="1287"/>
      <c r="D28" s="1320">
        <v>3330</v>
      </c>
      <c r="E28" s="1267" t="s">
        <v>2791</v>
      </c>
    </row>
    <row r="29" spans="1:5">
      <c r="A29" s="1242" t="s">
        <v>2769</v>
      </c>
      <c r="B29" s="1263" t="s">
        <v>2770</v>
      </c>
      <c r="C29" s="1287"/>
      <c r="D29" s="1320">
        <v>1086</v>
      </c>
      <c r="E29" s="1267" t="s">
        <v>2791</v>
      </c>
    </row>
    <row r="30" spans="1:5">
      <c r="A30" s="1242" t="s">
        <v>2771</v>
      </c>
      <c r="B30" s="1263" t="s">
        <v>2772</v>
      </c>
      <c r="C30" s="1287"/>
      <c r="D30" s="1320">
        <v>1437</v>
      </c>
      <c r="E30" s="1267" t="s">
        <v>2791</v>
      </c>
    </row>
    <row r="31" spans="1:5">
      <c r="A31" s="1242" t="s">
        <v>2773</v>
      </c>
      <c r="B31" s="1263" t="s">
        <v>2774</v>
      </c>
      <c r="C31" s="1287"/>
      <c r="D31" s="1320">
        <v>2712</v>
      </c>
      <c r="E31" s="1267" t="s">
        <v>2791</v>
      </c>
    </row>
    <row r="32" spans="1:5">
      <c r="A32" s="1242" t="s">
        <v>2775</v>
      </c>
      <c r="B32" s="1263" t="s">
        <v>2776</v>
      </c>
      <c r="C32" s="1287"/>
      <c r="D32" s="1320">
        <v>2110</v>
      </c>
      <c r="E32" s="1267" t="s">
        <v>2791</v>
      </c>
    </row>
    <row r="33" spans="1:5">
      <c r="A33" s="1242" t="s">
        <v>2777</v>
      </c>
      <c r="B33" s="1263" t="s">
        <v>2778</v>
      </c>
      <c r="C33" s="1287"/>
      <c r="D33" s="1320">
        <v>3134</v>
      </c>
      <c r="E33" s="1267" t="s">
        <v>2791</v>
      </c>
    </row>
    <row r="34" spans="1:5">
      <c r="A34" s="1242" t="s">
        <v>2779</v>
      </c>
      <c r="B34" s="1263" t="s">
        <v>2780</v>
      </c>
      <c r="C34" s="1287"/>
      <c r="D34" s="1320">
        <v>11938</v>
      </c>
      <c r="E34" s="1267" t="s">
        <v>2791</v>
      </c>
    </row>
    <row r="35" spans="1:5">
      <c r="A35" s="1242" t="s">
        <v>2781</v>
      </c>
      <c r="B35" s="1263" t="s">
        <v>2782</v>
      </c>
      <c r="C35" s="1287"/>
      <c r="D35" s="1320">
        <v>2855</v>
      </c>
      <c r="E35" s="1267" t="s">
        <v>2791</v>
      </c>
    </row>
    <row r="36" spans="1:5">
      <c r="A36" s="1242" t="s">
        <v>2783</v>
      </c>
      <c r="B36" s="1263" t="s">
        <v>2784</v>
      </c>
      <c r="C36" s="1287"/>
      <c r="D36" s="1320">
        <v>17708</v>
      </c>
      <c r="E36" s="1267" t="s">
        <v>2791</v>
      </c>
    </row>
    <row r="37" spans="1:5">
      <c r="A37" s="1242" t="s">
        <v>2785</v>
      </c>
      <c r="B37" s="1263" t="s">
        <v>2786</v>
      </c>
      <c r="C37" s="1287"/>
      <c r="D37" s="1320" t="s">
        <v>2728</v>
      </c>
      <c r="E37" s="1267" t="s">
        <v>2791</v>
      </c>
    </row>
    <row r="38" spans="1:5">
      <c r="A38" s="1242" t="s">
        <v>2787</v>
      </c>
      <c r="B38" s="1263" t="s">
        <v>2788</v>
      </c>
      <c r="C38" s="1287"/>
      <c r="D38" s="1320">
        <v>2005</v>
      </c>
      <c r="E38" s="1267" t="s">
        <v>2791</v>
      </c>
    </row>
    <row r="39" spans="1:5">
      <c r="A39" s="1242" t="s">
        <v>2789</v>
      </c>
      <c r="B39" s="1263" t="s">
        <v>2790</v>
      </c>
      <c r="C39" s="1287"/>
      <c r="D39" s="1320" t="s">
        <v>2791</v>
      </c>
      <c r="E39" s="1267" t="s">
        <v>2791</v>
      </c>
    </row>
    <row r="40" spans="1:5">
      <c r="A40" s="1242" t="s">
        <v>2792</v>
      </c>
      <c r="B40" s="1263" t="s">
        <v>2793</v>
      </c>
      <c r="C40" s="1287"/>
      <c r="D40" s="1320" t="s">
        <v>2728</v>
      </c>
      <c r="E40" s="1267" t="s">
        <v>2791</v>
      </c>
    </row>
    <row r="41" spans="1:5">
      <c r="A41" s="1242" t="s">
        <v>2794</v>
      </c>
      <c r="B41" s="1263" t="s">
        <v>2795</v>
      </c>
      <c r="C41" s="1287"/>
      <c r="D41" s="1320">
        <v>804</v>
      </c>
      <c r="E41" s="1267" t="s">
        <v>2791</v>
      </c>
    </row>
    <row r="42" spans="1:5">
      <c r="A42" s="1242" t="s">
        <v>2796</v>
      </c>
      <c r="B42" s="1263" t="s">
        <v>2797</v>
      </c>
      <c r="C42" s="1287"/>
      <c r="D42" s="1320" t="s">
        <v>2728</v>
      </c>
      <c r="E42" s="1267" t="s">
        <v>2791</v>
      </c>
    </row>
    <row r="43" spans="1:5">
      <c r="A43" s="1242" t="s">
        <v>2798</v>
      </c>
      <c r="B43" s="1263" t="s">
        <v>2799</v>
      </c>
      <c r="C43" s="1287"/>
      <c r="D43" s="1320" t="s">
        <v>2728</v>
      </c>
      <c r="E43" s="1267" t="s">
        <v>2791</v>
      </c>
    </row>
    <row r="44" spans="1:5">
      <c r="A44" s="1242" t="s">
        <v>2800</v>
      </c>
      <c r="B44" s="1263" t="s">
        <v>2801</v>
      </c>
      <c r="C44" s="1287"/>
      <c r="D44" s="1320">
        <v>957</v>
      </c>
      <c r="E44" s="1267" t="s">
        <v>2791</v>
      </c>
    </row>
    <row r="45" spans="1:5">
      <c r="A45" s="1242" t="s">
        <v>2802</v>
      </c>
      <c r="B45" s="1263" t="s">
        <v>2803</v>
      </c>
      <c r="C45" s="1287"/>
      <c r="D45" s="1320">
        <v>1916</v>
      </c>
      <c r="E45" s="1267" t="s">
        <v>2791</v>
      </c>
    </row>
    <row r="46" spans="1:5">
      <c r="A46" s="1242" t="s">
        <v>2804</v>
      </c>
      <c r="B46" s="1263" t="s">
        <v>2805</v>
      </c>
      <c r="C46" s="1287"/>
      <c r="D46" s="1320" t="s">
        <v>2728</v>
      </c>
      <c r="E46" s="1267" t="s">
        <v>2791</v>
      </c>
    </row>
    <row r="47" spans="1:5">
      <c r="A47" s="1242" t="s">
        <v>2806</v>
      </c>
      <c r="B47" s="1263" t="s">
        <v>2807</v>
      </c>
      <c r="C47" s="1287"/>
      <c r="D47" s="1320" t="s">
        <v>2791</v>
      </c>
      <c r="E47" s="1267" t="s">
        <v>2791</v>
      </c>
    </row>
    <row r="48" spans="1:5">
      <c r="A48" s="1242"/>
      <c r="B48" s="1243"/>
      <c r="C48" s="1287"/>
      <c r="D48" s="1324"/>
      <c r="E48" s="1267" t="s">
        <v>2791</v>
      </c>
    </row>
    <row r="49" spans="1:5">
      <c r="A49" s="1241">
        <v>3.3</v>
      </c>
      <c r="B49" s="1244" t="s">
        <v>2808</v>
      </c>
      <c r="C49" s="1287"/>
      <c r="D49" s="1321"/>
      <c r="E49" s="1267" t="s">
        <v>2791</v>
      </c>
    </row>
    <row r="50" spans="1:5">
      <c r="A50" s="1242" t="s">
        <v>2809</v>
      </c>
      <c r="B50" s="1263" t="s">
        <v>2810</v>
      </c>
      <c r="C50" s="1287"/>
      <c r="D50" s="1320">
        <v>7464</v>
      </c>
      <c r="E50" s="1267" t="s">
        <v>2791</v>
      </c>
    </row>
    <row r="51" spans="1:5">
      <c r="A51" s="1242" t="s">
        <v>2811</v>
      </c>
      <c r="B51" s="1263" t="s">
        <v>2812</v>
      </c>
      <c r="C51" s="1287"/>
      <c r="D51" s="1320">
        <v>9629</v>
      </c>
      <c r="E51" s="1267" t="s">
        <v>2791</v>
      </c>
    </row>
    <row r="52" spans="1:5">
      <c r="A52" s="1242" t="s">
        <v>2813</v>
      </c>
      <c r="B52" s="1264" t="s">
        <v>2814</v>
      </c>
      <c r="C52" s="1287"/>
      <c r="D52" s="1320">
        <v>704</v>
      </c>
      <c r="E52" s="1267" t="s">
        <v>2791</v>
      </c>
    </row>
    <row r="53" spans="1:5">
      <c r="A53" s="1242" t="s">
        <v>2815</v>
      </c>
      <c r="B53" s="1263" t="s">
        <v>2816</v>
      </c>
      <c r="C53" s="1287"/>
      <c r="D53" s="1320">
        <v>723</v>
      </c>
      <c r="E53" s="1267" t="s">
        <v>2791</v>
      </c>
    </row>
    <row r="54" spans="1:5">
      <c r="A54" s="1242" t="s">
        <v>2817</v>
      </c>
      <c r="B54" s="1263" t="s">
        <v>2818</v>
      </c>
      <c r="C54" s="1287"/>
      <c r="D54" s="1320">
        <v>2179</v>
      </c>
      <c r="E54" s="1267" t="s">
        <v>2791</v>
      </c>
    </row>
    <row r="55" spans="1:5">
      <c r="A55" s="1242" t="s">
        <v>2819</v>
      </c>
      <c r="B55" s="1264" t="s">
        <v>2820</v>
      </c>
      <c r="C55" s="1287"/>
      <c r="D55" s="1320">
        <v>754</v>
      </c>
      <c r="E55" s="1267" t="s">
        <v>2791</v>
      </c>
    </row>
    <row r="56" spans="1:5">
      <c r="A56" s="1242" t="s">
        <v>2821</v>
      </c>
      <c r="B56" s="1263" t="s">
        <v>2822</v>
      </c>
      <c r="C56" s="1287"/>
      <c r="D56" s="1320">
        <v>27910</v>
      </c>
      <c r="E56" s="1267" t="s">
        <v>2791</v>
      </c>
    </row>
    <row r="57" spans="1:5">
      <c r="A57" s="1242" t="s">
        <v>2823</v>
      </c>
      <c r="B57" s="1263" t="s">
        <v>2824</v>
      </c>
      <c r="C57" s="1287"/>
      <c r="D57" s="1320">
        <v>5548</v>
      </c>
      <c r="E57" s="1267" t="s">
        <v>2791</v>
      </c>
    </row>
    <row r="58" spans="1:5">
      <c r="A58" s="1242" t="s">
        <v>2825</v>
      </c>
      <c r="B58" s="1264" t="s">
        <v>2826</v>
      </c>
      <c r="C58" s="1287"/>
      <c r="D58" s="1320">
        <v>14502</v>
      </c>
      <c r="E58" s="1267" t="s">
        <v>2791</v>
      </c>
    </row>
    <row r="59" spans="1:5">
      <c r="A59" s="1242" t="s">
        <v>2827</v>
      </c>
      <c r="B59" s="1263" t="s">
        <v>2828</v>
      </c>
      <c r="C59" s="1287"/>
      <c r="D59" s="1320">
        <v>54495</v>
      </c>
      <c r="E59" s="1267" t="s">
        <v>2791</v>
      </c>
    </row>
    <row r="60" spans="1:5">
      <c r="A60" s="1242" t="s">
        <v>2827</v>
      </c>
      <c r="B60" s="1263" t="s">
        <v>2829</v>
      </c>
      <c r="C60" s="1287"/>
      <c r="D60" s="1320">
        <v>54495</v>
      </c>
      <c r="E60" s="1267" t="s">
        <v>2791</v>
      </c>
    </row>
    <row r="61" spans="1:5">
      <c r="A61" s="1242" t="s">
        <v>2830</v>
      </c>
      <c r="B61" s="1263" t="s">
        <v>2831</v>
      </c>
      <c r="C61" s="1287"/>
      <c r="D61" s="1320">
        <v>94141</v>
      </c>
      <c r="E61" s="1267" t="s">
        <v>2791</v>
      </c>
    </row>
    <row r="62" spans="1:5">
      <c r="A62" s="1242" t="s">
        <v>2832</v>
      </c>
      <c r="B62" s="1263" t="s">
        <v>2833</v>
      </c>
      <c r="C62" s="1287"/>
      <c r="D62" s="1320" t="s">
        <v>2791</v>
      </c>
      <c r="E62" s="1267" t="s">
        <v>2791</v>
      </c>
    </row>
    <row r="63" spans="1:5">
      <c r="A63" s="1242"/>
      <c r="B63" s="1243"/>
      <c r="C63" s="1287"/>
      <c r="D63" s="1321"/>
      <c r="E63" s="1267" t="s">
        <v>2791</v>
      </c>
    </row>
    <row r="64" spans="1:5">
      <c r="A64" s="1241">
        <v>3.4</v>
      </c>
      <c r="B64" s="1244" t="s">
        <v>2834</v>
      </c>
      <c r="C64" s="1287"/>
      <c r="D64" s="1321"/>
      <c r="E64" s="1267" t="s">
        <v>2791</v>
      </c>
    </row>
    <row r="65" spans="1:5">
      <c r="A65" s="1242" t="s">
        <v>2835</v>
      </c>
      <c r="B65" s="1263" t="s">
        <v>2836</v>
      </c>
      <c r="C65" s="1287"/>
      <c r="D65" s="1320" t="s">
        <v>2791</v>
      </c>
      <c r="E65" s="1267" t="s">
        <v>2791</v>
      </c>
    </row>
    <row r="66" spans="1:5">
      <c r="A66" s="1242" t="s">
        <v>2837</v>
      </c>
      <c r="B66" s="1263" t="s">
        <v>2838</v>
      </c>
      <c r="C66" s="1287"/>
      <c r="D66" s="1320">
        <v>8300</v>
      </c>
      <c r="E66" s="1267" t="s">
        <v>2791</v>
      </c>
    </row>
    <row r="67" spans="1:5">
      <c r="A67" s="1242" t="s">
        <v>2839</v>
      </c>
      <c r="B67" s="1264" t="s">
        <v>2840</v>
      </c>
      <c r="C67" s="1287"/>
      <c r="D67" s="1320">
        <v>11387</v>
      </c>
      <c r="E67" s="1267" t="s">
        <v>2791</v>
      </c>
    </row>
    <row r="68" spans="1:5">
      <c r="A68" s="1242" t="s">
        <v>2841</v>
      </c>
      <c r="B68" s="1263" t="s">
        <v>2842</v>
      </c>
      <c r="C68" s="1287"/>
      <c r="D68" s="1320">
        <v>17418</v>
      </c>
      <c r="E68" s="1267" t="s">
        <v>2791</v>
      </c>
    </row>
    <row r="69" spans="1:5">
      <c r="A69" s="1242" t="s">
        <v>2843</v>
      </c>
      <c r="B69" s="1263" t="s">
        <v>2844</v>
      </c>
      <c r="C69" s="1287"/>
      <c r="D69" s="1320">
        <v>643</v>
      </c>
      <c r="E69" s="1267" t="s">
        <v>2791</v>
      </c>
    </row>
    <row r="70" spans="1:5">
      <c r="A70" s="1242" t="s">
        <v>2845</v>
      </c>
      <c r="B70" s="1264" t="s">
        <v>2846</v>
      </c>
      <c r="C70" s="1287"/>
      <c r="D70" s="1320">
        <v>1464</v>
      </c>
      <c r="E70" s="1267" t="s">
        <v>2791</v>
      </c>
    </row>
    <row r="71" spans="1:5">
      <c r="A71" s="1242" t="s">
        <v>2847</v>
      </c>
      <c r="B71" s="1263" t="s">
        <v>2848</v>
      </c>
      <c r="C71" s="1287"/>
      <c r="D71" s="1320">
        <v>1133</v>
      </c>
      <c r="E71" s="1267" t="s">
        <v>2791</v>
      </c>
    </row>
    <row r="72" spans="1:5">
      <c r="A72" s="1242" t="s">
        <v>2849</v>
      </c>
      <c r="B72" s="1263" t="s">
        <v>2850</v>
      </c>
      <c r="C72" s="1287"/>
      <c r="D72" s="1320">
        <v>708</v>
      </c>
      <c r="E72" s="1267" t="s">
        <v>2791</v>
      </c>
    </row>
    <row r="73" spans="1:5">
      <c r="A73" s="1242" t="s">
        <v>2851</v>
      </c>
      <c r="B73" s="1264" t="s">
        <v>2852</v>
      </c>
      <c r="C73" s="1287"/>
      <c r="D73" s="1320">
        <v>147</v>
      </c>
      <c r="E73" s="1267" t="s">
        <v>2791</v>
      </c>
    </row>
    <row r="74" spans="1:5">
      <c r="A74" s="1242" t="s">
        <v>2853</v>
      </c>
      <c r="B74" s="1263" t="s">
        <v>2854</v>
      </c>
      <c r="C74" s="1287"/>
      <c r="D74" s="1320">
        <v>2025</v>
      </c>
      <c r="E74" s="1267" t="s">
        <v>2791</v>
      </c>
    </row>
    <row r="75" spans="1:5">
      <c r="A75" s="1242" t="s">
        <v>2855</v>
      </c>
      <c r="B75" s="1263" t="s">
        <v>2856</v>
      </c>
      <c r="C75" s="1287"/>
      <c r="D75" s="1320" t="s">
        <v>2791</v>
      </c>
      <c r="E75" s="1267" t="s">
        <v>2791</v>
      </c>
    </row>
    <row r="76" spans="1:5">
      <c r="A76" s="1242" t="s">
        <v>2857</v>
      </c>
      <c r="B76" s="1263" t="s">
        <v>2858</v>
      </c>
      <c r="C76" s="1287"/>
      <c r="D76" s="1320" t="s">
        <v>2791</v>
      </c>
      <c r="E76" s="1267" t="s">
        <v>2791</v>
      </c>
    </row>
    <row r="77" spans="1:5">
      <c r="A77" s="1242" t="s">
        <v>2859</v>
      </c>
      <c r="B77" s="1263" t="s">
        <v>2860</v>
      </c>
      <c r="C77" s="1287"/>
      <c r="D77" s="1320">
        <v>4270</v>
      </c>
      <c r="E77" s="1267" t="s">
        <v>2791</v>
      </c>
    </row>
    <row r="78" spans="1:5">
      <c r="A78" s="1242"/>
      <c r="B78" s="1243"/>
      <c r="C78" s="1287"/>
      <c r="D78" s="1321"/>
      <c r="E78" s="1267" t="s">
        <v>2791</v>
      </c>
    </row>
    <row r="79" spans="1:5">
      <c r="A79" s="1241">
        <v>3.5</v>
      </c>
      <c r="B79" s="1244" t="s">
        <v>2861</v>
      </c>
      <c r="C79" s="1287"/>
      <c r="D79" s="1321"/>
      <c r="E79" s="1267" t="s">
        <v>2791</v>
      </c>
    </row>
    <row r="80" spans="1:5">
      <c r="A80" s="1242" t="s">
        <v>2862</v>
      </c>
      <c r="B80" s="1263" t="s">
        <v>2863</v>
      </c>
      <c r="C80" s="1287"/>
      <c r="D80" s="1320" t="s">
        <v>2791</v>
      </c>
      <c r="E80" s="1267" t="s">
        <v>2791</v>
      </c>
    </row>
    <row r="81" spans="1:5">
      <c r="A81" s="1242" t="s">
        <v>2864</v>
      </c>
      <c r="B81" s="1263" t="s">
        <v>2865</v>
      </c>
      <c r="C81" s="1287"/>
      <c r="D81" s="1320" t="s">
        <v>2791</v>
      </c>
      <c r="E81" s="1267" t="s">
        <v>2791</v>
      </c>
    </row>
    <row r="82" spans="1:5">
      <c r="A82" s="1242" t="s">
        <v>2866</v>
      </c>
      <c r="B82" s="1263" t="s">
        <v>2867</v>
      </c>
      <c r="C82" s="1287"/>
      <c r="D82" s="1320">
        <v>5489</v>
      </c>
      <c r="E82" s="1267" t="s">
        <v>2791</v>
      </c>
    </row>
    <row r="83" spans="1:5">
      <c r="A83" s="1242" t="s">
        <v>2868</v>
      </c>
      <c r="B83" s="1263" t="s">
        <v>2869</v>
      </c>
      <c r="C83" s="1287"/>
      <c r="D83" s="1320" t="s">
        <v>2791</v>
      </c>
      <c r="E83" s="1267" t="s">
        <v>2791</v>
      </c>
    </row>
    <row r="84" spans="1:5">
      <c r="A84" s="1242" t="s">
        <v>2870</v>
      </c>
      <c r="B84" s="1263" t="s">
        <v>2871</v>
      </c>
      <c r="C84" s="1287"/>
      <c r="D84" s="1320">
        <v>1115</v>
      </c>
      <c r="E84" s="1267" t="s">
        <v>2791</v>
      </c>
    </row>
    <row r="85" spans="1:5">
      <c r="A85" s="1242" t="s">
        <v>2872</v>
      </c>
      <c r="B85" s="1263" t="s">
        <v>2873</v>
      </c>
      <c r="C85" s="1287"/>
      <c r="D85" s="1320">
        <v>3707</v>
      </c>
      <c r="E85" s="1267" t="s">
        <v>2791</v>
      </c>
    </row>
    <row r="86" spans="1:5">
      <c r="A86" s="1242" t="s">
        <v>2874</v>
      </c>
      <c r="B86" s="1263" t="s">
        <v>2875</v>
      </c>
      <c r="C86" s="1287"/>
      <c r="D86" s="1320" t="s">
        <v>2791</v>
      </c>
      <c r="E86" s="1267" t="s">
        <v>2791</v>
      </c>
    </row>
    <row r="87" spans="1:5">
      <c r="A87" s="1242" t="s">
        <v>2876</v>
      </c>
      <c r="B87" s="1263" t="s">
        <v>2877</v>
      </c>
      <c r="C87" s="1287"/>
      <c r="D87" s="1320">
        <v>4748</v>
      </c>
      <c r="E87" s="1267" t="s">
        <v>2791</v>
      </c>
    </row>
    <row r="88" spans="1:5">
      <c r="A88" s="1242" t="s">
        <v>2878</v>
      </c>
      <c r="B88" s="1263" t="s">
        <v>2879</v>
      </c>
      <c r="C88" s="1287"/>
      <c r="D88" s="1320" t="s">
        <v>2791</v>
      </c>
      <c r="E88" s="1267" t="s">
        <v>2791</v>
      </c>
    </row>
    <row r="89" spans="1:5">
      <c r="A89" s="1242" t="s">
        <v>2880</v>
      </c>
      <c r="B89" s="1263" t="s">
        <v>2881</v>
      </c>
      <c r="C89" s="1287"/>
      <c r="D89" s="1320">
        <v>3771</v>
      </c>
      <c r="E89" s="1267" t="s">
        <v>2791</v>
      </c>
    </row>
    <row r="90" spans="1:5">
      <c r="A90" s="1242" t="s">
        <v>2882</v>
      </c>
      <c r="B90" s="1263" t="s">
        <v>2883</v>
      </c>
      <c r="C90" s="1287"/>
      <c r="D90" s="1320">
        <v>2015</v>
      </c>
      <c r="E90" s="1267" t="s">
        <v>2791</v>
      </c>
    </row>
    <row r="91" spans="1:5">
      <c r="A91" s="1242" t="s">
        <v>2884</v>
      </c>
      <c r="B91" s="1263" t="s">
        <v>2885</v>
      </c>
      <c r="C91" s="1287"/>
      <c r="D91" s="1320">
        <v>18517</v>
      </c>
      <c r="E91" s="1267" t="s">
        <v>2791</v>
      </c>
    </row>
    <row r="92" spans="1:5">
      <c r="A92" s="1242" t="s">
        <v>2886</v>
      </c>
      <c r="B92" s="1263" t="s">
        <v>2887</v>
      </c>
      <c r="C92" s="1287"/>
      <c r="D92" s="1320">
        <v>23694</v>
      </c>
      <c r="E92" s="1267" t="s">
        <v>2791</v>
      </c>
    </row>
    <row r="93" spans="1:5">
      <c r="A93" s="1242" t="s">
        <v>2888</v>
      </c>
      <c r="B93" s="1263" t="s">
        <v>2889</v>
      </c>
      <c r="C93" s="1287"/>
      <c r="D93" s="1320">
        <v>4239</v>
      </c>
      <c r="E93" s="1267" t="s">
        <v>2791</v>
      </c>
    </row>
    <row r="94" spans="1:5">
      <c r="A94" s="1242"/>
      <c r="B94" s="1243"/>
      <c r="C94" s="1287"/>
      <c r="D94" s="1321"/>
      <c r="E94" s="1267" t="s">
        <v>2791</v>
      </c>
    </row>
    <row r="95" spans="1:5">
      <c r="A95" s="1241">
        <v>3.6</v>
      </c>
      <c r="B95" s="1244" t="s">
        <v>2890</v>
      </c>
      <c r="C95" s="1287"/>
      <c r="D95" s="1321"/>
      <c r="E95" s="1267" t="s">
        <v>2791</v>
      </c>
    </row>
    <row r="96" spans="1:5">
      <c r="A96" s="1242" t="s">
        <v>2891</v>
      </c>
      <c r="B96" s="1263" t="s">
        <v>2892</v>
      </c>
      <c r="C96" s="1287"/>
      <c r="D96" s="1320" t="s">
        <v>2791</v>
      </c>
      <c r="E96" s="1267" t="s">
        <v>2791</v>
      </c>
    </row>
    <row r="97" spans="1:5">
      <c r="A97" s="1242" t="s">
        <v>2893</v>
      </c>
      <c r="B97" s="1263" t="s">
        <v>2894</v>
      </c>
      <c r="C97" s="1287"/>
      <c r="D97" s="1320">
        <v>3303</v>
      </c>
      <c r="E97" s="1267" t="s">
        <v>2791</v>
      </c>
    </row>
    <row r="98" spans="1:5">
      <c r="A98" s="1242" t="s">
        <v>2895</v>
      </c>
      <c r="B98" s="1264" t="s">
        <v>2896</v>
      </c>
      <c r="C98" s="1287"/>
      <c r="D98" s="1320" t="s">
        <v>2791</v>
      </c>
      <c r="E98" s="1267" t="s">
        <v>2791</v>
      </c>
    </row>
    <row r="99" spans="1:5">
      <c r="A99" s="1242" t="s">
        <v>2897</v>
      </c>
      <c r="B99" s="1263" t="s">
        <v>2898</v>
      </c>
      <c r="C99" s="1287"/>
      <c r="D99" s="1320">
        <v>2813</v>
      </c>
      <c r="E99" s="1267" t="s">
        <v>2791</v>
      </c>
    </row>
    <row r="100" spans="1:5">
      <c r="A100" s="1242" t="s">
        <v>2899</v>
      </c>
      <c r="B100" s="1263" t="s">
        <v>2900</v>
      </c>
      <c r="C100" s="1287"/>
      <c r="D100" s="1320">
        <v>2451</v>
      </c>
      <c r="E100" s="1267" t="s">
        <v>2791</v>
      </c>
    </row>
    <row r="101" spans="1:5">
      <c r="A101" s="1242" t="s">
        <v>2901</v>
      </c>
      <c r="B101" s="1264" t="s">
        <v>2902</v>
      </c>
      <c r="C101" s="1287"/>
      <c r="D101" s="1320">
        <v>5335</v>
      </c>
      <c r="E101" s="1267" t="s">
        <v>2791</v>
      </c>
    </row>
    <row r="102" spans="1:5">
      <c r="A102" s="1242" t="s">
        <v>2903</v>
      </c>
      <c r="B102" s="1263" t="s">
        <v>2904</v>
      </c>
      <c r="C102" s="1287"/>
      <c r="D102" s="1320" t="s">
        <v>2791</v>
      </c>
      <c r="E102" s="1267" t="s">
        <v>2791</v>
      </c>
    </row>
    <row r="103" spans="1:5">
      <c r="A103" s="1242" t="s">
        <v>2905</v>
      </c>
      <c r="B103" s="1263" t="s">
        <v>2906</v>
      </c>
      <c r="C103" s="1287"/>
      <c r="D103" s="1320">
        <v>2015</v>
      </c>
      <c r="E103" s="1267" t="s">
        <v>2791</v>
      </c>
    </row>
    <row r="104" spans="1:5">
      <c r="A104" s="1242" t="s">
        <v>2907</v>
      </c>
      <c r="B104" s="1264" t="s">
        <v>2908</v>
      </c>
      <c r="C104" s="1287"/>
      <c r="D104" s="1320" t="s">
        <v>2791</v>
      </c>
      <c r="E104" s="1267" t="s">
        <v>2791</v>
      </c>
    </row>
    <row r="105" spans="1:5">
      <c r="A105" s="1242" t="s">
        <v>2909</v>
      </c>
      <c r="B105" s="1263" t="s">
        <v>2910</v>
      </c>
      <c r="C105" s="1287"/>
      <c r="D105" s="1320">
        <v>833</v>
      </c>
      <c r="E105" s="1267" t="s">
        <v>2791</v>
      </c>
    </row>
    <row r="106" spans="1:5">
      <c r="A106" s="1242" t="s">
        <v>2911</v>
      </c>
      <c r="B106" s="1263" t="s">
        <v>2912</v>
      </c>
      <c r="C106" s="1287"/>
      <c r="D106" s="1320">
        <v>4216</v>
      </c>
      <c r="E106" s="1267" t="s">
        <v>2791</v>
      </c>
    </row>
    <row r="107" spans="1:5">
      <c r="A107" s="1242" t="s">
        <v>2913</v>
      </c>
      <c r="B107" s="1264" t="s">
        <v>2914</v>
      </c>
      <c r="C107" s="1287"/>
      <c r="D107" s="1320" t="s">
        <v>2791</v>
      </c>
      <c r="E107" s="1267" t="s">
        <v>2791</v>
      </c>
    </row>
    <row r="108" spans="1:5">
      <c r="A108" s="1242" t="s">
        <v>2915</v>
      </c>
      <c r="B108" s="1263" t="s">
        <v>2916</v>
      </c>
      <c r="C108" s="1287"/>
      <c r="D108" s="1320" t="s">
        <v>2728</v>
      </c>
      <c r="E108" s="1267" t="s">
        <v>2791</v>
      </c>
    </row>
    <row r="109" spans="1:5">
      <c r="A109" s="1242" t="s">
        <v>2917</v>
      </c>
      <c r="B109" s="1263" t="s">
        <v>2918</v>
      </c>
      <c r="C109" s="1287"/>
      <c r="D109" s="1320" t="s">
        <v>2791</v>
      </c>
      <c r="E109" s="1267" t="s">
        <v>2791</v>
      </c>
    </row>
    <row r="110" spans="1:5">
      <c r="A110" s="1242" t="s">
        <v>2919</v>
      </c>
      <c r="B110" s="1264" t="s">
        <v>2920</v>
      </c>
      <c r="C110" s="1287"/>
      <c r="D110" s="1320" t="s">
        <v>2791</v>
      </c>
      <c r="E110" s="1267" t="s">
        <v>2791</v>
      </c>
    </row>
    <row r="111" spans="1:5">
      <c r="A111" s="1242" t="s">
        <v>2921</v>
      </c>
      <c r="B111" s="1263" t="s">
        <v>2922</v>
      </c>
      <c r="C111" s="1287"/>
      <c r="D111" s="1320" t="s">
        <v>2791</v>
      </c>
      <c r="E111" s="1267" t="s">
        <v>2791</v>
      </c>
    </row>
    <row r="112" spans="1:5">
      <c r="A112" s="1242" t="s">
        <v>2923</v>
      </c>
      <c r="B112" s="1263" t="s">
        <v>2924</v>
      </c>
      <c r="C112" s="1287"/>
      <c r="D112" s="1320" t="s">
        <v>2791</v>
      </c>
      <c r="E112" s="1267" t="s">
        <v>2791</v>
      </c>
    </row>
    <row r="113" spans="1:5">
      <c r="A113" s="1242"/>
      <c r="B113" s="1243"/>
      <c r="C113" s="1287"/>
      <c r="D113" s="1321"/>
      <c r="E113" s="1267" t="s">
        <v>2791</v>
      </c>
    </row>
    <row r="114" spans="1:5">
      <c r="A114" s="1241">
        <v>3.7</v>
      </c>
      <c r="B114" s="1244" t="s">
        <v>2925</v>
      </c>
      <c r="C114" s="1287"/>
      <c r="D114" s="1321"/>
      <c r="E114" s="1267" t="s">
        <v>2791</v>
      </c>
    </row>
    <row r="115" spans="1:5">
      <c r="A115" s="1242" t="s">
        <v>2926</v>
      </c>
      <c r="B115" s="1263" t="s">
        <v>2927</v>
      </c>
      <c r="C115" s="1287"/>
      <c r="D115" s="1320">
        <v>4104</v>
      </c>
      <c r="E115" s="1267" t="s">
        <v>2791</v>
      </c>
    </row>
    <row r="116" spans="1:5">
      <c r="A116" s="1242" t="s">
        <v>2928</v>
      </c>
      <c r="B116" s="1263" t="s">
        <v>2929</v>
      </c>
      <c r="C116" s="1287"/>
      <c r="D116" s="1320">
        <v>3886</v>
      </c>
      <c r="E116" s="1267" t="s">
        <v>2791</v>
      </c>
    </row>
    <row r="117" spans="1:5">
      <c r="A117" s="1242" t="s">
        <v>2930</v>
      </c>
      <c r="B117" s="1264" t="s">
        <v>2931</v>
      </c>
      <c r="C117" s="1287"/>
      <c r="D117" s="1320">
        <v>5822</v>
      </c>
      <c r="E117" s="1267" t="s">
        <v>2791</v>
      </c>
    </row>
    <row r="118" spans="1:5">
      <c r="A118" s="1242" t="s">
        <v>2932</v>
      </c>
      <c r="B118" s="1263" t="s">
        <v>2933</v>
      </c>
      <c r="C118" s="1287"/>
      <c r="D118" s="1320">
        <v>1791</v>
      </c>
      <c r="E118" s="1267" t="s">
        <v>2791</v>
      </c>
    </row>
    <row r="119" spans="1:5">
      <c r="A119" s="1242" t="s">
        <v>2934</v>
      </c>
      <c r="B119" s="1263" t="s">
        <v>2935</v>
      </c>
      <c r="C119" s="1287"/>
      <c r="D119" s="1320">
        <v>2454</v>
      </c>
      <c r="E119" s="1267" t="s">
        <v>2791</v>
      </c>
    </row>
    <row r="120" spans="1:5">
      <c r="A120" s="1242" t="s">
        <v>2936</v>
      </c>
      <c r="B120" s="1264" t="s">
        <v>2937</v>
      </c>
      <c r="C120" s="1287"/>
      <c r="D120" s="1320" t="s">
        <v>2791</v>
      </c>
      <c r="E120" s="1267" t="s">
        <v>2791</v>
      </c>
    </row>
    <row r="121" spans="1:5">
      <c r="A121" s="1242" t="s">
        <v>2938</v>
      </c>
      <c r="B121" s="1263" t="s">
        <v>2939</v>
      </c>
      <c r="C121" s="1287"/>
      <c r="D121" s="1320" t="s">
        <v>2728</v>
      </c>
      <c r="E121" s="1267" t="s">
        <v>2791</v>
      </c>
    </row>
    <row r="122" spans="1:5">
      <c r="A122" s="1242" t="s">
        <v>2940</v>
      </c>
      <c r="B122" s="1263" t="s">
        <v>2941</v>
      </c>
      <c r="C122" s="1287"/>
      <c r="D122" s="1320">
        <v>1055</v>
      </c>
      <c r="E122" s="1267" t="s">
        <v>2791</v>
      </c>
    </row>
    <row r="123" spans="1:5">
      <c r="A123" s="1242" t="s">
        <v>2942</v>
      </c>
      <c r="B123" s="1264" t="s">
        <v>2943</v>
      </c>
      <c r="C123" s="1287"/>
      <c r="D123" s="1320">
        <v>148240</v>
      </c>
      <c r="E123" s="1267" t="s">
        <v>2791</v>
      </c>
    </row>
    <row r="124" spans="1:5">
      <c r="A124" s="1242" t="s">
        <v>2944</v>
      </c>
      <c r="B124" s="1263" t="s">
        <v>2945</v>
      </c>
      <c r="C124" s="1287"/>
      <c r="D124" s="1320" t="s">
        <v>2791</v>
      </c>
      <c r="E124" s="1267" t="s">
        <v>2791</v>
      </c>
    </row>
    <row r="125" spans="1:5">
      <c r="A125" s="1242" t="s">
        <v>2946</v>
      </c>
      <c r="B125" s="1263" t="s">
        <v>2947</v>
      </c>
      <c r="C125" s="1287"/>
      <c r="D125" s="1320" t="s">
        <v>2791</v>
      </c>
      <c r="E125" s="1267" t="s">
        <v>2791</v>
      </c>
    </row>
    <row r="126" spans="1:5">
      <c r="A126" s="1242" t="s">
        <v>2948</v>
      </c>
      <c r="B126" s="1264" t="s">
        <v>2949</v>
      </c>
      <c r="C126" s="1287"/>
      <c r="D126" s="1320">
        <v>5511</v>
      </c>
      <c r="E126" s="1267" t="s">
        <v>2791</v>
      </c>
    </row>
    <row r="127" spans="1:5">
      <c r="A127" s="1242" t="s">
        <v>2950</v>
      </c>
      <c r="B127" s="1263" t="s">
        <v>2951</v>
      </c>
      <c r="C127" s="1287"/>
      <c r="D127" s="1320">
        <v>6833</v>
      </c>
      <c r="E127" s="1267" t="s">
        <v>2791</v>
      </c>
    </row>
    <row r="128" spans="1:5">
      <c r="A128" s="1242" t="s">
        <v>2952</v>
      </c>
      <c r="B128" s="1263" t="s">
        <v>2953</v>
      </c>
      <c r="C128" s="1287"/>
      <c r="D128" s="1320">
        <v>18157</v>
      </c>
      <c r="E128" s="1267" t="s">
        <v>2791</v>
      </c>
    </row>
    <row r="129" spans="1:5">
      <c r="A129" s="1242" t="s">
        <v>2954</v>
      </c>
      <c r="B129" s="1264" t="s">
        <v>2955</v>
      </c>
      <c r="C129" s="1287"/>
      <c r="D129" s="1320">
        <v>9810</v>
      </c>
      <c r="E129" s="1267" t="s">
        <v>2791</v>
      </c>
    </row>
    <row r="130" spans="1:5">
      <c r="A130" s="1242" t="s">
        <v>2956</v>
      </c>
      <c r="B130" s="1263" t="s">
        <v>2957</v>
      </c>
      <c r="C130" s="1287"/>
      <c r="D130" s="1320">
        <v>12981</v>
      </c>
      <c r="E130" s="1267" t="s">
        <v>2791</v>
      </c>
    </row>
    <row r="131" spans="1:5">
      <c r="A131" s="1242"/>
      <c r="B131" s="1243"/>
      <c r="C131" s="1287"/>
      <c r="D131" s="1321"/>
      <c r="E131" s="1267" t="s">
        <v>2791</v>
      </c>
    </row>
    <row r="132" spans="1:5">
      <c r="A132" s="1241">
        <v>3.8</v>
      </c>
      <c r="B132" s="1244" t="s">
        <v>2958</v>
      </c>
      <c r="C132" s="1287"/>
      <c r="D132" s="1321"/>
      <c r="E132" s="1267" t="s">
        <v>2791</v>
      </c>
    </row>
    <row r="133" spans="1:5">
      <c r="A133" s="1242" t="s">
        <v>2959</v>
      </c>
      <c r="B133" s="1263" t="s">
        <v>2960</v>
      </c>
      <c r="C133" s="1287"/>
      <c r="D133" s="1320" t="s">
        <v>2791</v>
      </c>
      <c r="E133" s="1267" t="s">
        <v>2791</v>
      </c>
    </row>
    <row r="134" spans="1:5">
      <c r="A134" s="1242" t="s">
        <v>2961</v>
      </c>
      <c r="B134" s="1263" t="s">
        <v>2962</v>
      </c>
      <c r="C134" s="1287"/>
      <c r="D134" s="1320">
        <v>2403</v>
      </c>
      <c r="E134" s="1267" t="s">
        <v>2791</v>
      </c>
    </row>
    <row r="135" spans="1:5">
      <c r="A135" s="1242" t="s">
        <v>2963</v>
      </c>
      <c r="B135" s="1263" t="s">
        <v>2964</v>
      </c>
      <c r="C135" s="1287"/>
      <c r="D135" s="1320">
        <v>2757</v>
      </c>
      <c r="E135" s="1267" t="s">
        <v>2791</v>
      </c>
    </row>
    <row r="136" spans="1:5">
      <c r="A136" s="1242" t="s">
        <v>2965</v>
      </c>
      <c r="B136" s="1263" t="s">
        <v>2966</v>
      </c>
      <c r="C136" s="1287"/>
      <c r="D136" s="1320">
        <v>3491</v>
      </c>
      <c r="E136" s="1267" t="s">
        <v>2791</v>
      </c>
    </row>
    <row r="137" spans="1:5">
      <c r="A137" s="1242" t="s">
        <v>2967</v>
      </c>
      <c r="B137" s="1263" t="s">
        <v>2968</v>
      </c>
      <c r="C137" s="1287"/>
      <c r="D137" s="1320">
        <v>4477</v>
      </c>
      <c r="E137" s="1267" t="s">
        <v>2791</v>
      </c>
    </row>
    <row r="138" spans="1:5">
      <c r="A138" s="1242" t="s">
        <v>2969</v>
      </c>
      <c r="B138" s="1263" t="s">
        <v>2970</v>
      </c>
      <c r="C138" s="1287"/>
      <c r="D138" s="1320">
        <v>984</v>
      </c>
      <c r="E138" s="1267" t="s">
        <v>2791</v>
      </c>
    </row>
    <row r="139" spans="1:5">
      <c r="A139" s="1242" t="s">
        <v>2971</v>
      </c>
      <c r="B139" s="1263" t="s">
        <v>2972</v>
      </c>
      <c r="C139" s="1287"/>
      <c r="D139" s="1320">
        <v>470</v>
      </c>
      <c r="E139" s="1267" t="s">
        <v>2791</v>
      </c>
    </row>
    <row r="140" spans="1:5">
      <c r="A140" s="1242" t="s">
        <v>2973</v>
      </c>
      <c r="B140" s="1263" t="s">
        <v>2974</v>
      </c>
      <c r="C140" s="1287"/>
      <c r="D140" s="1320">
        <v>3621</v>
      </c>
      <c r="E140" s="1267" t="s">
        <v>2791</v>
      </c>
    </row>
    <row r="141" spans="1:5">
      <c r="A141" s="1242" t="s">
        <v>2975</v>
      </c>
      <c r="B141" s="1263" t="s">
        <v>2976</v>
      </c>
      <c r="C141" s="1287"/>
      <c r="D141" s="1320">
        <v>1855</v>
      </c>
      <c r="E141" s="1267" t="s">
        <v>2791</v>
      </c>
    </row>
    <row r="142" spans="1:5">
      <c r="A142" s="1242" t="s">
        <v>2977</v>
      </c>
      <c r="B142" s="1263" t="s">
        <v>2978</v>
      </c>
      <c r="C142" s="1287"/>
      <c r="D142" s="1320">
        <v>1970</v>
      </c>
      <c r="E142" s="1267" t="s">
        <v>2791</v>
      </c>
    </row>
    <row r="143" spans="1:5">
      <c r="A143" s="1242" t="s">
        <v>2979</v>
      </c>
      <c r="B143" s="1263" t="s">
        <v>2980</v>
      </c>
      <c r="C143" s="1287"/>
      <c r="D143" s="1320">
        <v>407</v>
      </c>
      <c r="E143" s="1267" t="s">
        <v>2791</v>
      </c>
    </row>
    <row r="144" spans="1:5">
      <c r="A144" s="1242" t="s">
        <v>688</v>
      </c>
      <c r="B144" s="1265" t="s">
        <v>688</v>
      </c>
      <c r="C144" s="1287"/>
      <c r="D144" s="1321"/>
      <c r="E144" s="1267" t="s">
        <v>2791</v>
      </c>
    </row>
    <row r="145" spans="1:5">
      <c r="A145" s="1241" t="s">
        <v>2981</v>
      </c>
      <c r="B145" s="1244" t="s">
        <v>2982</v>
      </c>
      <c r="C145" s="1287"/>
      <c r="D145" s="1321"/>
      <c r="E145" s="1267" t="s">
        <v>2791</v>
      </c>
    </row>
    <row r="146" spans="1:5">
      <c r="A146" s="1242" t="s">
        <v>2983</v>
      </c>
      <c r="B146" s="1263" t="s">
        <v>2984</v>
      </c>
      <c r="C146" s="1287"/>
      <c r="D146" s="1320">
        <v>227</v>
      </c>
      <c r="E146" s="1267" t="s">
        <v>2791</v>
      </c>
    </row>
    <row r="147" spans="1:5">
      <c r="A147" s="1242" t="s">
        <v>2985</v>
      </c>
      <c r="B147" s="1263" t="s">
        <v>2986</v>
      </c>
      <c r="C147" s="1287"/>
      <c r="D147" s="1320">
        <v>297</v>
      </c>
      <c r="E147" s="1267" t="s">
        <v>2791</v>
      </c>
    </row>
    <row r="148" spans="1:5">
      <c r="A148" s="1242" t="s">
        <v>2987</v>
      </c>
      <c r="B148" s="1263" t="s">
        <v>2988</v>
      </c>
      <c r="C148" s="1287"/>
      <c r="D148" s="1320">
        <v>414</v>
      </c>
      <c r="E148" s="1267" t="s">
        <v>2791</v>
      </c>
    </row>
    <row r="149" spans="1:5">
      <c r="A149" s="1242" t="s">
        <v>2989</v>
      </c>
      <c r="B149" s="1263" t="s">
        <v>2990</v>
      </c>
      <c r="C149" s="1287"/>
      <c r="D149" s="1320">
        <v>341</v>
      </c>
      <c r="E149" s="1267" t="s">
        <v>2791</v>
      </c>
    </row>
    <row r="150" spans="1:5">
      <c r="A150" s="1242" t="s">
        <v>2991</v>
      </c>
      <c r="B150" s="1263" t="s">
        <v>2992</v>
      </c>
      <c r="C150" s="1287"/>
      <c r="D150" s="1320">
        <v>39</v>
      </c>
      <c r="E150" s="1267" t="s">
        <v>2791</v>
      </c>
    </row>
    <row r="151" spans="1:5">
      <c r="A151" s="1242" t="s">
        <v>2993</v>
      </c>
      <c r="B151" s="1263" t="s">
        <v>2994</v>
      </c>
      <c r="C151" s="1287"/>
      <c r="D151" s="1320" t="s">
        <v>2728</v>
      </c>
      <c r="E151" s="1267" t="s">
        <v>2791</v>
      </c>
    </row>
    <row r="152" spans="1:5">
      <c r="A152" s="1242" t="s">
        <v>2995</v>
      </c>
      <c r="B152" s="1263" t="s">
        <v>2996</v>
      </c>
      <c r="C152" s="1287"/>
      <c r="D152" s="1320">
        <v>1464</v>
      </c>
      <c r="E152" s="1267" t="s">
        <v>2791</v>
      </c>
    </row>
    <row r="153" spans="1:5">
      <c r="A153" s="1242" t="s">
        <v>2997</v>
      </c>
      <c r="B153" s="1263" t="s">
        <v>2998</v>
      </c>
      <c r="C153" s="1287"/>
      <c r="D153" s="1320">
        <v>1870</v>
      </c>
      <c r="E153" s="1267" t="s">
        <v>2791</v>
      </c>
    </row>
    <row r="154" spans="1:5">
      <c r="A154" s="1242" t="s">
        <v>2999</v>
      </c>
      <c r="B154" s="1263" t="s">
        <v>3000</v>
      </c>
      <c r="C154" s="1287"/>
      <c r="D154" s="1320">
        <v>3010</v>
      </c>
      <c r="E154" s="1267" t="s">
        <v>2791</v>
      </c>
    </row>
    <row r="155" spans="1:5">
      <c r="A155" s="1242" t="s">
        <v>3001</v>
      </c>
      <c r="B155" s="1263" t="s">
        <v>3002</v>
      </c>
      <c r="C155" s="1287"/>
      <c r="D155" s="1320">
        <v>4594</v>
      </c>
      <c r="E155" s="1267" t="s">
        <v>2791</v>
      </c>
    </row>
    <row r="156" spans="1:5">
      <c r="A156" s="1242" t="s">
        <v>3003</v>
      </c>
      <c r="B156" s="1263" t="s">
        <v>3004</v>
      </c>
      <c r="C156" s="1287"/>
      <c r="D156" s="1320">
        <v>4777</v>
      </c>
      <c r="E156" s="1267" t="s">
        <v>2791</v>
      </c>
    </row>
    <row r="157" spans="1:5">
      <c r="A157" s="1242" t="s">
        <v>3005</v>
      </c>
      <c r="B157" s="1263" t="s">
        <v>3006</v>
      </c>
      <c r="C157" s="1287"/>
      <c r="D157" s="1320">
        <v>4970</v>
      </c>
      <c r="E157" s="1267" t="s">
        <v>2791</v>
      </c>
    </row>
    <row r="158" spans="1:5">
      <c r="A158" s="1242" t="s">
        <v>3007</v>
      </c>
      <c r="B158" s="1263" t="s">
        <v>3008</v>
      </c>
      <c r="C158" s="1287"/>
      <c r="D158" s="1320">
        <v>7281</v>
      </c>
      <c r="E158" s="1267" t="s">
        <v>2791</v>
      </c>
    </row>
    <row r="159" spans="1:5">
      <c r="A159" s="1242" t="s">
        <v>3009</v>
      </c>
      <c r="B159" s="1263" t="s">
        <v>3010</v>
      </c>
      <c r="C159" s="1287"/>
      <c r="D159" s="1320">
        <v>7630</v>
      </c>
      <c r="E159" s="1267" t="s">
        <v>2791</v>
      </c>
    </row>
    <row r="160" spans="1:5">
      <c r="A160" s="1242" t="s">
        <v>3011</v>
      </c>
      <c r="B160" s="1263" t="s">
        <v>3012</v>
      </c>
      <c r="C160" s="1287"/>
      <c r="D160" s="1320">
        <v>1701</v>
      </c>
      <c r="E160" s="1267" t="s">
        <v>2791</v>
      </c>
    </row>
    <row r="161" spans="1:5">
      <c r="A161" s="1242" t="s">
        <v>3013</v>
      </c>
      <c r="B161" s="1263" t="s">
        <v>3014</v>
      </c>
      <c r="C161" s="1287"/>
      <c r="D161" s="1320">
        <v>9076</v>
      </c>
      <c r="E161" s="1267" t="s">
        <v>2791</v>
      </c>
    </row>
    <row r="162" spans="1:5">
      <c r="A162" s="1242" t="s">
        <v>3015</v>
      </c>
      <c r="B162" s="1263" t="s">
        <v>3016</v>
      </c>
      <c r="C162" s="1287"/>
      <c r="D162" s="1320">
        <v>753</v>
      </c>
      <c r="E162" s="1267" t="s">
        <v>2791</v>
      </c>
    </row>
    <row r="163" spans="1:5">
      <c r="A163" s="1242" t="s">
        <v>3017</v>
      </c>
      <c r="B163" s="1263" t="s">
        <v>3018</v>
      </c>
      <c r="C163" s="1287"/>
      <c r="D163" s="1320">
        <v>1089</v>
      </c>
      <c r="E163" s="1267" t="s">
        <v>2791</v>
      </c>
    </row>
    <row r="164" spans="1:5">
      <c r="A164" s="1242" t="s">
        <v>3019</v>
      </c>
      <c r="B164" s="1263" t="s">
        <v>3020</v>
      </c>
      <c r="C164" s="1287"/>
      <c r="D164" s="1320">
        <v>917</v>
      </c>
      <c r="E164" s="1267" t="s">
        <v>2791</v>
      </c>
    </row>
    <row r="165" spans="1:5">
      <c r="A165" s="1242" t="s">
        <v>3021</v>
      </c>
      <c r="B165" s="1263" t="s">
        <v>3022</v>
      </c>
      <c r="C165" s="1287"/>
      <c r="D165" s="1320">
        <v>727</v>
      </c>
      <c r="E165" s="1267" t="s">
        <v>2791</v>
      </c>
    </row>
    <row r="166" spans="1:5">
      <c r="A166" s="1242" t="s">
        <v>3023</v>
      </c>
      <c r="B166" s="1263" t="s">
        <v>3024</v>
      </c>
      <c r="C166" s="1287"/>
      <c r="D166" s="1320">
        <v>500</v>
      </c>
      <c r="E166" s="1267" t="s">
        <v>2791</v>
      </c>
    </row>
    <row r="167" spans="1:5">
      <c r="A167" s="1242" t="s">
        <v>3025</v>
      </c>
      <c r="B167" s="1263" t="s">
        <v>3026</v>
      </c>
      <c r="C167" s="1287"/>
      <c r="D167" s="1320">
        <v>753</v>
      </c>
      <c r="E167" s="1267" t="s">
        <v>2791</v>
      </c>
    </row>
    <row r="168" spans="1:5">
      <c r="A168" s="1242" t="s">
        <v>3027</v>
      </c>
      <c r="B168" s="1263" t="s">
        <v>3028</v>
      </c>
      <c r="C168" s="1287"/>
      <c r="D168" s="1320">
        <v>234</v>
      </c>
      <c r="E168" s="1267" t="s">
        <v>2791</v>
      </c>
    </row>
    <row r="169" spans="1:5">
      <c r="A169" s="1242" t="s">
        <v>3029</v>
      </c>
      <c r="B169" s="1263" t="s">
        <v>3030</v>
      </c>
      <c r="C169" s="1287"/>
      <c r="D169" s="1320">
        <v>2686</v>
      </c>
      <c r="E169" s="1267" t="s">
        <v>2791</v>
      </c>
    </row>
    <row r="170" spans="1:5">
      <c r="A170" s="1242" t="s">
        <v>3031</v>
      </c>
      <c r="B170" s="1263" t="s">
        <v>3032</v>
      </c>
      <c r="C170" s="1287"/>
      <c r="D170" s="1320">
        <v>3174</v>
      </c>
      <c r="E170" s="1267" t="s">
        <v>2791</v>
      </c>
    </row>
    <row r="171" spans="1:5">
      <c r="A171" s="1242" t="s">
        <v>3033</v>
      </c>
      <c r="B171" s="1263" t="s">
        <v>3034</v>
      </c>
      <c r="C171" s="1287"/>
      <c r="D171" s="1320">
        <v>2764</v>
      </c>
      <c r="E171" s="1267" t="s">
        <v>2791</v>
      </c>
    </row>
    <row r="172" spans="1:5">
      <c r="A172" s="1242" t="s">
        <v>3036</v>
      </c>
      <c r="B172" s="1263" t="s">
        <v>3037</v>
      </c>
      <c r="C172" s="1287"/>
      <c r="D172" s="1320">
        <v>4265</v>
      </c>
      <c r="E172" s="1267" t="s">
        <v>2791</v>
      </c>
    </row>
    <row r="173" spans="1:5">
      <c r="A173" s="1242" t="s">
        <v>3038</v>
      </c>
      <c r="B173" s="1263" t="s">
        <v>3039</v>
      </c>
      <c r="C173" s="1287"/>
      <c r="D173" s="1320">
        <v>224</v>
      </c>
      <c r="E173" s="1267" t="s">
        <v>2791</v>
      </c>
    </row>
    <row r="174" spans="1:5">
      <c r="A174" s="1242" t="s">
        <v>3040</v>
      </c>
      <c r="B174" s="1263" t="s">
        <v>3041</v>
      </c>
      <c r="C174" s="1287"/>
      <c r="D174" s="1320">
        <v>17278</v>
      </c>
      <c r="E174" s="1267" t="s">
        <v>2791</v>
      </c>
    </row>
    <row r="175" spans="1:5">
      <c r="A175" s="1242" t="s">
        <v>3042</v>
      </c>
      <c r="B175" s="1263" t="s">
        <v>3057</v>
      </c>
      <c r="C175" s="1287"/>
      <c r="D175" s="1320">
        <v>1100</v>
      </c>
      <c r="E175" s="1267" t="s">
        <v>2791</v>
      </c>
    </row>
    <row r="176" spans="1:5">
      <c r="A176" s="1242"/>
      <c r="B176" s="1245"/>
      <c r="C176" s="1287"/>
      <c r="D176" s="1322"/>
      <c r="E176" s="1267" t="s">
        <v>2791</v>
      </c>
    </row>
    <row r="177" spans="1:5">
      <c r="A177" s="1241">
        <v>3.11</v>
      </c>
      <c r="B177" s="1244" t="s">
        <v>3043</v>
      </c>
      <c r="C177" s="1287"/>
      <c r="D177" s="1323"/>
      <c r="E177" s="1267" t="s">
        <v>2791</v>
      </c>
    </row>
    <row r="178" spans="1:5">
      <c r="A178" s="1242" t="s">
        <v>3044</v>
      </c>
      <c r="B178" s="1248" t="s">
        <v>1813</v>
      </c>
      <c r="C178" s="1287"/>
      <c r="D178" s="1320">
        <v>5.5</v>
      </c>
      <c r="E178" s="1267" t="s">
        <v>2791</v>
      </c>
    </row>
    <row r="179" spans="1:5">
      <c r="A179" s="1242"/>
      <c r="B179" s="1243"/>
      <c r="C179" s="1287"/>
      <c r="D179" s="1323"/>
      <c r="E179" s="1267" t="s">
        <v>2791</v>
      </c>
    </row>
    <row r="180" spans="1:5">
      <c r="A180" s="1242"/>
      <c r="B180" s="1243"/>
      <c r="C180" s="1287"/>
      <c r="D180" s="1323"/>
      <c r="E180" s="1267" t="s">
        <v>2791</v>
      </c>
    </row>
    <row r="181" spans="1:5">
      <c r="A181" s="1241">
        <v>3.13</v>
      </c>
      <c r="B181" s="1244" t="s">
        <v>3045</v>
      </c>
      <c r="C181" s="1287"/>
      <c r="D181" s="1321"/>
      <c r="E181" s="1267" t="s">
        <v>2791</v>
      </c>
    </row>
    <row r="182" spans="1:5">
      <c r="A182" s="1242" t="s">
        <v>3046</v>
      </c>
      <c r="B182" s="1249" t="s">
        <v>3047</v>
      </c>
      <c r="C182" s="1287"/>
      <c r="D182" s="1320" t="s">
        <v>3048</v>
      </c>
      <c r="E182" s="1267" t="s">
        <v>2791</v>
      </c>
    </row>
    <row r="183" spans="1:5">
      <c r="A183" s="1242" t="s">
        <v>3049</v>
      </c>
      <c r="B183" s="1249" t="s">
        <v>3050</v>
      </c>
      <c r="C183" s="1287"/>
      <c r="D183" s="1320" t="s">
        <v>3048</v>
      </c>
      <c r="E183" s="1267" t="s">
        <v>2791</v>
      </c>
    </row>
    <row r="184" spans="1:5">
      <c r="A184" s="1242" t="s">
        <v>3051</v>
      </c>
      <c r="B184" s="1249" t="s">
        <v>3052</v>
      </c>
      <c r="C184" s="1287"/>
      <c r="D184" s="1320" t="s">
        <v>3048</v>
      </c>
      <c r="E184" s="1267" t="s">
        <v>2791</v>
      </c>
    </row>
    <row r="185" spans="1:5">
      <c r="A185" s="1242" t="s">
        <v>3053</v>
      </c>
      <c r="B185" s="1249" t="s">
        <v>3054</v>
      </c>
      <c r="C185" s="1287"/>
      <c r="D185" s="1320">
        <v>15900</v>
      </c>
      <c r="E185" s="1267" t="s">
        <v>2791</v>
      </c>
    </row>
    <row r="186" spans="1:5">
      <c r="A186" s="1250" t="s">
        <v>3055</v>
      </c>
      <c r="B186" s="1249" t="s">
        <v>3056</v>
      </c>
      <c r="C186" s="1287"/>
      <c r="D186" s="1320" t="s">
        <v>3048</v>
      </c>
      <c r="E186" s="1267" t="s">
        <v>2791</v>
      </c>
    </row>
    <row r="187" spans="1:5">
      <c r="C187" s="59"/>
      <c r="D187" s="1220"/>
      <c r="E187" s="1267" t="s">
        <v>2791</v>
      </c>
    </row>
    <row r="188" spans="1:5">
      <c r="A188" s="1242"/>
      <c r="B188" s="1244" t="s">
        <v>1795</v>
      </c>
      <c r="C188" s="1277"/>
      <c r="D188" s="1323"/>
      <c r="E188" s="1267" t="s">
        <v>2791</v>
      </c>
    </row>
    <row r="189" spans="1:5">
      <c r="A189" s="1242"/>
      <c r="B189" s="1260" t="s">
        <v>3111</v>
      </c>
      <c r="C189" s="1277"/>
      <c r="D189" s="1323"/>
      <c r="E189" s="1267" t="s">
        <v>2791</v>
      </c>
    </row>
    <row r="190" spans="1:5">
      <c r="A190" s="1242" t="s">
        <v>3186</v>
      </c>
      <c r="B190" s="1261" t="s">
        <v>3112</v>
      </c>
      <c r="C190" s="1287"/>
      <c r="D190" s="1320">
        <v>3258</v>
      </c>
      <c r="E190" s="1267" t="s">
        <v>2791</v>
      </c>
    </row>
    <row r="191" spans="1:5">
      <c r="A191" s="1242"/>
      <c r="B191" s="1261"/>
      <c r="C191" s="1287"/>
      <c r="D191" s="1311"/>
      <c r="E191" s="1267" t="s">
        <v>2728</v>
      </c>
    </row>
    <row r="192" spans="1:5">
      <c r="A192" s="1242"/>
      <c r="B192" s="1261"/>
      <c r="C192" s="1287"/>
      <c r="D192" s="1311"/>
      <c r="E192" s="1267" t="s">
        <v>2728</v>
      </c>
    </row>
    <row r="193" spans="1:5">
      <c r="A193" s="1256"/>
      <c r="B193" s="1243"/>
      <c r="C193" s="1287"/>
      <c r="D193" s="1287"/>
      <c r="E193" s="1267"/>
    </row>
    <row r="194" spans="1:5" ht="15" thickBot="1">
      <c r="A194" s="1258"/>
      <c r="B194" s="1262"/>
      <c r="C194" s="1287"/>
      <c r="D194" s="1319" t="s">
        <v>3113</v>
      </c>
      <c r="E194" s="1267" t="s">
        <v>2728</v>
      </c>
    </row>
  </sheetData>
  <mergeCells count="1">
    <mergeCell ref="C1:E1"/>
  </mergeCells>
  <phoneticPr fontId="1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C07D0-E8DA-48DB-B2FB-23FFA2518F90}">
  <dimension ref="A1"/>
  <sheetViews>
    <sheetView workbookViewId="0"/>
  </sheetViews>
  <sheetFormatPr defaultRowHeight="14.4"/>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58B5E-BFC3-4EE3-A5F5-08BFEA518519}">
  <dimension ref="A1:E87"/>
  <sheetViews>
    <sheetView topLeftCell="A54" workbookViewId="0">
      <selection activeCell="G11" sqref="G11"/>
    </sheetView>
  </sheetViews>
  <sheetFormatPr defaultRowHeight="14.4"/>
  <cols>
    <col min="2" max="2" width="72.6640625" customWidth="1"/>
    <col min="3" max="3" width="9" customWidth="1"/>
    <col min="4" max="4" width="13.5546875" customWidth="1"/>
    <col min="5" max="5" width="13.6640625" customWidth="1"/>
  </cols>
  <sheetData>
    <row r="1" spans="1:5" ht="15.6">
      <c r="A1" s="1235"/>
      <c r="B1" s="1236" t="s">
        <v>2720</v>
      </c>
      <c r="C1" s="1530" t="s">
        <v>2711</v>
      </c>
      <c r="D1" s="1530"/>
      <c r="E1" s="1530"/>
    </row>
    <row r="2" spans="1:5" ht="15">
      <c r="A2" s="1237"/>
      <c r="B2" s="1238"/>
      <c r="C2" s="1238"/>
      <c r="D2" s="1238"/>
      <c r="E2" s="1251"/>
    </row>
    <row r="3" spans="1:5">
      <c r="A3" s="1246" t="s">
        <v>2722</v>
      </c>
      <c r="B3" s="1239" t="s">
        <v>712</v>
      </c>
      <c r="C3" s="1239" t="s">
        <v>2723</v>
      </c>
      <c r="D3" s="1239" t="s">
        <v>1585</v>
      </c>
      <c r="E3" s="1252" t="s">
        <v>3058</v>
      </c>
    </row>
    <row r="4" spans="1:5">
      <c r="A4" s="1247"/>
      <c r="B4" s="1240"/>
      <c r="C4" s="1240"/>
      <c r="D4" s="1240"/>
      <c r="E4" s="1267" t="s">
        <v>2791</v>
      </c>
    </row>
    <row r="5" spans="1:5">
      <c r="A5" s="1241">
        <v>3.1</v>
      </c>
      <c r="B5" s="1244" t="s">
        <v>2724</v>
      </c>
      <c r="C5" s="1287"/>
      <c r="D5" s="1320">
        <v>245184</v>
      </c>
      <c r="E5" s="1267" t="s">
        <v>2791</v>
      </c>
    </row>
    <row r="6" spans="1:5">
      <c r="A6" s="1242"/>
      <c r="B6" s="1243"/>
      <c r="C6" s="1287"/>
      <c r="D6" s="1321"/>
      <c r="E6" s="1267" t="s">
        <v>2791</v>
      </c>
    </row>
    <row r="7" spans="1:5">
      <c r="A7" s="1241">
        <v>3.2</v>
      </c>
      <c r="B7" s="1244" t="s">
        <v>2725</v>
      </c>
      <c r="C7" s="1287"/>
      <c r="D7" s="1321"/>
      <c r="E7" s="1267" t="s">
        <v>2791</v>
      </c>
    </row>
    <row r="8" spans="1:5" ht="15" thickBot="1">
      <c r="A8" s="1242" t="s">
        <v>2726</v>
      </c>
      <c r="B8" s="1263" t="s">
        <v>3059</v>
      </c>
      <c r="C8" s="1287"/>
      <c r="D8" s="1320">
        <v>42135</v>
      </c>
      <c r="E8" s="1268" t="s">
        <v>2791</v>
      </c>
    </row>
    <row r="9" spans="1:5" ht="15" thickBot="1">
      <c r="A9" s="1242" t="s">
        <v>2729</v>
      </c>
      <c r="B9" s="1263" t="s">
        <v>3060</v>
      </c>
      <c r="C9" s="1287"/>
      <c r="D9" s="1320" t="s">
        <v>2728</v>
      </c>
      <c r="E9" s="1269" t="s">
        <v>2791</v>
      </c>
    </row>
    <row r="10" spans="1:5" ht="15" thickBot="1">
      <c r="A10" s="1242" t="s">
        <v>2731</v>
      </c>
      <c r="B10" s="1263" t="s">
        <v>3061</v>
      </c>
      <c r="C10" s="1287"/>
      <c r="D10" s="1320" t="s">
        <v>2728</v>
      </c>
      <c r="E10" s="1269" t="s">
        <v>2791</v>
      </c>
    </row>
    <row r="11" spans="1:5" ht="15" thickBot="1">
      <c r="A11" s="1242" t="s">
        <v>2733</v>
      </c>
      <c r="B11" s="1263" t="s">
        <v>3062</v>
      </c>
      <c r="C11" s="1287"/>
      <c r="D11" s="1320">
        <v>1983</v>
      </c>
      <c r="E11" s="1269" t="s">
        <v>2791</v>
      </c>
    </row>
    <row r="12" spans="1:5" ht="15" thickBot="1">
      <c r="A12" s="1242" t="s">
        <v>2735</v>
      </c>
      <c r="B12" s="1263" t="s">
        <v>3063</v>
      </c>
      <c r="C12" s="1287"/>
      <c r="D12" s="1320">
        <v>2855</v>
      </c>
      <c r="E12" s="1269" t="s">
        <v>2791</v>
      </c>
    </row>
    <row r="13" spans="1:5" ht="15" thickBot="1">
      <c r="A13" s="1242" t="s">
        <v>2737</v>
      </c>
      <c r="B13" s="1263" t="s">
        <v>3064</v>
      </c>
      <c r="C13" s="1287"/>
      <c r="D13" s="1320">
        <v>1605</v>
      </c>
      <c r="E13" s="1269" t="s">
        <v>2791</v>
      </c>
    </row>
    <row r="14" spans="1:5">
      <c r="A14" s="1242" t="s">
        <v>2741</v>
      </c>
      <c r="B14" s="1263" t="s">
        <v>2778</v>
      </c>
      <c r="C14" s="1287"/>
      <c r="D14" s="1320">
        <v>3136</v>
      </c>
      <c r="E14" s="1270" t="s">
        <v>2791</v>
      </c>
    </row>
    <row r="15" spans="1:5">
      <c r="A15" s="1242"/>
      <c r="B15" s="1243"/>
      <c r="C15" s="1287"/>
      <c r="D15" s="1321"/>
      <c r="E15" s="1270" t="s">
        <v>2791</v>
      </c>
    </row>
    <row r="16" spans="1:5">
      <c r="A16" s="1241">
        <v>3.3</v>
      </c>
      <c r="B16" s="1244" t="s">
        <v>2808</v>
      </c>
      <c r="C16" s="1287"/>
      <c r="D16" s="1321"/>
      <c r="E16" s="1270" t="s">
        <v>2791</v>
      </c>
    </row>
    <row r="17" spans="1:5">
      <c r="A17" s="1242" t="s">
        <v>2809</v>
      </c>
      <c r="B17" s="1263" t="s">
        <v>3065</v>
      </c>
      <c r="C17" s="1287"/>
      <c r="D17" s="1320" t="s">
        <v>2728</v>
      </c>
      <c r="E17" s="1270" t="s">
        <v>2791</v>
      </c>
    </row>
    <row r="18" spans="1:5">
      <c r="A18" s="1242" t="s">
        <v>2811</v>
      </c>
      <c r="B18" s="1264" t="s">
        <v>3066</v>
      </c>
      <c r="C18" s="1287"/>
      <c r="D18" s="1320" t="s">
        <v>2728</v>
      </c>
      <c r="E18" s="1270" t="s">
        <v>2791</v>
      </c>
    </row>
    <row r="19" spans="1:5">
      <c r="A19" s="1242" t="s">
        <v>2813</v>
      </c>
      <c r="B19" s="1264" t="s">
        <v>3067</v>
      </c>
      <c r="C19" s="1287"/>
      <c r="D19" s="1320" t="s">
        <v>2728</v>
      </c>
      <c r="E19" s="1270" t="s">
        <v>2791</v>
      </c>
    </row>
    <row r="20" spans="1:5">
      <c r="A20" s="1242" t="s">
        <v>2815</v>
      </c>
      <c r="B20" s="1264" t="s">
        <v>3068</v>
      </c>
      <c r="C20" s="1287"/>
      <c r="D20" s="1320" t="s">
        <v>2728</v>
      </c>
      <c r="E20" s="1270" t="s">
        <v>2791</v>
      </c>
    </row>
    <row r="21" spans="1:5">
      <c r="A21" s="1242" t="s">
        <v>2817</v>
      </c>
      <c r="B21" s="1264" t="s">
        <v>3069</v>
      </c>
      <c r="C21" s="1287"/>
      <c r="D21" s="1320">
        <v>4006</v>
      </c>
      <c r="E21" s="1270" t="s">
        <v>2791</v>
      </c>
    </row>
    <row r="22" spans="1:5">
      <c r="A22" s="1242" t="s">
        <v>2819</v>
      </c>
      <c r="B22" s="1264" t="s">
        <v>3070</v>
      </c>
      <c r="C22" s="1287"/>
      <c r="D22" s="1320">
        <v>598</v>
      </c>
      <c r="E22" s="1270" t="s">
        <v>2791</v>
      </c>
    </row>
    <row r="23" spans="1:5">
      <c r="A23" s="1242"/>
      <c r="B23" s="1243"/>
      <c r="C23" s="1287"/>
      <c r="D23" s="1321"/>
      <c r="E23" s="1270" t="s">
        <v>2791</v>
      </c>
    </row>
    <row r="24" spans="1:5">
      <c r="A24" s="1241">
        <v>3.4</v>
      </c>
      <c r="B24" s="1244" t="s">
        <v>2834</v>
      </c>
      <c r="C24" s="1287"/>
      <c r="D24" s="1321"/>
      <c r="E24" s="1270" t="s">
        <v>2791</v>
      </c>
    </row>
    <row r="25" spans="1:5">
      <c r="A25" s="1242" t="s">
        <v>2835</v>
      </c>
      <c r="B25" s="1263" t="s">
        <v>3071</v>
      </c>
      <c r="C25" s="1287"/>
      <c r="D25" s="1320" t="s">
        <v>2728</v>
      </c>
      <c r="E25" s="1270" t="s">
        <v>2791</v>
      </c>
    </row>
    <row r="26" spans="1:5">
      <c r="A26" s="1242" t="s">
        <v>2837</v>
      </c>
      <c r="B26" s="1263" t="s">
        <v>3072</v>
      </c>
      <c r="C26" s="1287"/>
      <c r="D26" s="1320">
        <v>10178</v>
      </c>
      <c r="E26" s="1270" t="s">
        <v>2791</v>
      </c>
    </row>
    <row r="27" spans="1:5">
      <c r="A27" s="1242" t="s">
        <v>2839</v>
      </c>
      <c r="B27" s="1264" t="s">
        <v>3073</v>
      </c>
      <c r="C27" s="1287"/>
      <c r="D27" s="1320">
        <v>4270</v>
      </c>
      <c r="E27" s="1270" t="s">
        <v>2791</v>
      </c>
    </row>
    <row r="28" spans="1:5">
      <c r="A28" s="1242" t="s">
        <v>2841</v>
      </c>
      <c r="B28" s="1263" t="s">
        <v>3074</v>
      </c>
      <c r="C28" s="1287"/>
      <c r="D28" s="1320">
        <v>303</v>
      </c>
      <c r="E28" s="1270" t="s">
        <v>2791</v>
      </c>
    </row>
    <row r="29" spans="1:5">
      <c r="A29" s="1242" t="s">
        <v>2843</v>
      </c>
      <c r="B29" s="1263" t="s">
        <v>3075</v>
      </c>
      <c r="C29" s="1287"/>
      <c r="D29" s="1320">
        <v>435</v>
      </c>
      <c r="E29" s="1270" t="s">
        <v>2791</v>
      </c>
    </row>
    <row r="30" spans="1:5">
      <c r="A30" s="1242" t="s">
        <v>2845</v>
      </c>
      <c r="B30" s="1264" t="s">
        <v>3076</v>
      </c>
      <c r="C30" s="1287"/>
      <c r="D30" s="1320">
        <v>532</v>
      </c>
      <c r="E30" s="1270" t="s">
        <v>2791</v>
      </c>
    </row>
    <row r="31" spans="1:5">
      <c r="A31" s="1242" t="s">
        <v>2847</v>
      </c>
      <c r="B31" s="1263" t="s">
        <v>3077</v>
      </c>
      <c r="C31" s="1287"/>
      <c r="D31" s="1320">
        <v>540</v>
      </c>
      <c r="E31" s="1270" t="s">
        <v>2791</v>
      </c>
    </row>
    <row r="32" spans="1:5">
      <c r="A32" s="1242" t="s">
        <v>2849</v>
      </c>
      <c r="B32" s="1263" t="s">
        <v>3078</v>
      </c>
      <c r="C32" s="1287"/>
      <c r="D32" s="1320">
        <v>39</v>
      </c>
      <c r="E32" s="1270" t="s">
        <v>2791</v>
      </c>
    </row>
    <row r="33" spans="1:5">
      <c r="A33" s="1242"/>
      <c r="B33" s="1243"/>
      <c r="C33" s="1287"/>
      <c r="D33" s="1321"/>
      <c r="E33" s="1270" t="s">
        <v>2791</v>
      </c>
    </row>
    <row r="34" spans="1:5">
      <c r="A34" s="1241">
        <v>3.5</v>
      </c>
      <c r="B34" s="1244" t="s">
        <v>2861</v>
      </c>
      <c r="C34" s="1287"/>
      <c r="D34" s="1321"/>
      <c r="E34" s="1270" t="s">
        <v>2791</v>
      </c>
    </row>
    <row r="35" spans="1:5">
      <c r="A35" s="1242" t="s">
        <v>2862</v>
      </c>
      <c r="B35" s="1263" t="s">
        <v>3079</v>
      </c>
      <c r="C35" s="1287"/>
      <c r="D35" s="1320" t="s">
        <v>2791</v>
      </c>
      <c r="E35" s="1270" t="s">
        <v>2791</v>
      </c>
    </row>
    <row r="36" spans="1:5">
      <c r="A36" s="1242"/>
      <c r="B36" s="1243"/>
      <c r="C36" s="1287"/>
      <c r="D36" s="1321"/>
      <c r="E36" s="1270" t="s">
        <v>2791</v>
      </c>
    </row>
    <row r="37" spans="1:5">
      <c r="A37" s="1241">
        <v>3.6</v>
      </c>
      <c r="B37" s="1244" t="s">
        <v>2890</v>
      </c>
      <c r="C37" s="1287"/>
      <c r="D37" s="1321"/>
      <c r="E37" s="1270" t="s">
        <v>2791</v>
      </c>
    </row>
    <row r="38" spans="1:5">
      <c r="A38" s="1242" t="s">
        <v>2891</v>
      </c>
      <c r="B38" s="1263" t="s">
        <v>3080</v>
      </c>
      <c r="C38" s="1287"/>
      <c r="D38" s="1320" t="s">
        <v>2728</v>
      </c>
      <c r="E38" s="1270" t="s">
        <v>2791</v>
      </c>
    </row>
    <row r="39" spans="1:5">
      <c r="A39" s="1242" t="s">
        <v>2893</v>
      </c>
      <c r="B39" s="1263" t="s">
        <v>3081</v>
      </c>
      <c r="C39" s="1287"/>
      <c r="D39" s="1320" t="s">
        <v>2728</v>
      </c>
      <c r="E39" s="1270" t="s">
        <v>2791</v>
      </c>
    </row>
    <row r="40" spans="1:5">
      <c r="A40" s="1242" t="s">
        <v>2895</v>
      </c>
      <c r="B40" s="1264" t="s">
        <v>3082</v>
      </c>
      <c r="C40" s="1287"/>
      <c r="D40" s="1320" t="s">
        <v>2728</v>
      </c>
      <c r="E40" s="1270" t="s">
        <v>2791</v>
      </c>
    </row>
    <row r="41" spans="1:5">
      <c r="A41" s="1242" t="s">
        <v>2897</v>
      </c>
      <c r="B41" s="1263" t="s">
        <v>3083</v>
      </c>
      <c r="C41" s="1287"/>
      <c r="D41" s="1320" t="s">
        <v>2728</v>
      </c>
      <c r="E41" s="1270" t="s">
        <v>2791</v>
      </c>
    </row>
    <row r="42" spans="1:5">
      <c r="A42" s="1242" t="s">
        <v>2899</v>
      </c>
      <c r="B42" s="1263" t="s">
        <v>3084</v>
      </c>
      <c r="C42" s="1287"/>
      <c r="D42" s="1320">
        <v>1882</v>
      </c>
      <c r="E42" s="1270" t="s">
        <v>2791</v>
      </c>
    </row>
    <row r="43" spans="1:5">
      <c r="A43" s="1242"/>
      <c r="B43" s="1243"/>
      <c r="C43" s="1287"/>
      <c r="D43" s="1321"/>
      <c r="E43" s="1270" t="s">
        <v>2791</v>
      </c>
    </row>
    <row r="44" spans="1:5">
      <c r="A44" s="1241">
        <v>3.7</v>
      </c>
      <c r="B44" s="1244" t="s">
        <v>2925</v>
      </c>
      <c r="C44" s="1287"/>
      <c r="D44" s="1321"/>
      <c r="E44" s="1270" t="s">
        <v>2791</v>
      </c>
    </row>
    <row r="45" spans="1:5">
      <c r="A45" s="1242" t="s">
        <v>2926</v>
      </c>
      <c r="B45" s="1263" t="s">
        <v>3085</v>
      </c>
      <c r="C45" s="1287"/>
      <c r="D45" s="1320">
        <v>2015</v>
      </c>
      <c r="E45" s="1270" t="s">
        <v>2791</v>
      </c>
    </row>
    <row r="46" spans="1:5">
      <c r="A46" s="1242" t="s">
        <v>2928</v>
      </c>
      <c r="B46" s="1263" t="s">
        <v>3086</v>
      </c>
      <c r="C46" s="1287"/>
      <c r="D46" s="1320" t="s">
        <v>2728</v>
      </c>
      <c r="E46" s="1270" t="s">
        <v>2791</v>
      </c>
    </row>
    <row r="47" spans="1:5">
      <c r="A47" s="1242" t="s">
        <v>2930</v>
      </c>
      <c r="B47" s="1264" t="s">
        <v>3087</v>
      </c>
      <c r="C47" s="1287"/>
      <c r="D47" s="1320" t="s">
        <v>2728</v>
      </c>
      <c r="E47" s="1270" t="s">
        <v>2791</v>
      </c>
    </row>
    <row r="48" spans="1:5">
      <c r="A48" s="1242" t="s">
        <v>2932</v>
      </c>
      <c r="B48" s="1263" t="s">
        <v>3088</v>
      </c>
      <c r="C48" s="1287"/>
      <c r="D48" s="1320">
        <v>1789</v>
      </c>
      <c r="E48" s="1270" t="s">
        <v>2791</v>
      </c>
    </row>
    <row r="49" spans="1:5">
      <c r="A49" s="1242" t="s">
        <v>2934</v>
      </c>
      <c r="B49" s="1263" t="s">
        <v>3089</v>
      </c>
      <c r="C49" s="1287"/>
      <c r="D49" s="1320" t="s">
        <v>2791</v>
      </c>
      <c r="E49" s="1270" t="s">
        <v>2791</v>
      </c>
    </row>
    <row r="50" spans="1:5">
      <c r="A50" s="1242" t="s">
        <v>2936</v>
      </c>
      <c r="B50" s="1264" t="s">
        <v>3090</v>
      </c>
      <c r="C50" s="1287"/>
      <c r="D50" s="1320" t="s">
        <v>2728</v>
      </c>
      <c r="E50" s="1270" t="s">
        <v>2791</v>
      </c>
    </row>
    <row r="51" spans="1:5">
      <c r="A51" s="1242" t="s">
        <v>2938</v>
      </c>
      <c r="B51" s="1263" t="s">
        <v>3091</v>
      </c>
      <c r="C51" s="1287"/>
      <c r="D51" s="1320">
        <v>541</v>
      </c>
      <c r="E51" s="1270" t="s">
        <v>2791</v>
      </c>
    </row>
    <row r="52" spans="1:5">
      <c r="A52" s="1242" t="s">
        <v>2942</v>
      </c>
      <c r="B52" s="1264" t="s">
        <v>3092</v>
      </c>
      <c r="C52" s="1287"/>
      <c r="D52" s="1320">
        <v>3520</v>
      </c>
      <c r="E52" s="1270" t="s">
        <v>2791</v>
      </c>
    </row>
    <row r="53" spans="1:5">
      <c r="A53" s="1242" t="s">
        <v>2944</v>
      </c>
      <c r="B53" s="1263" t="s">
        <v>3093</v>
      </c>
      <c r="C53" s="1287"/>
      <c r="D53" s="1320">
        <v>888</v>
      </c>
      <c r="E53" s="1270" t="s">
        <v>2791</v>
      </c>
    </row>
    <row r="54" spans="1:5">
      <c r="A54" s="1242" t="s">
        <v>2946</v>
      </c>
      <c r="B54" s="1263" t="s">
        <v>3094</v>
      </c>
      <c r="C54" s="1287"/>
      <c r="D54" s="1320">
        <v>2335</v>
      </c>
      <c r="E54" s="1270" t="s">
        <v>2791</v>
      </c>
    </row>
    <row r="55" spans="1:5">
      <c r="A55" s="1242"/>
      <c r="B55" s="1243"/>
      <c r="C55" s="1287"/>
      <c r="D55" s="1321"/>
      <c r="E55" s="1270" t="s">
        <v>2791</v>
      </c>
    </row>
    <row r="56" spans="1:5">
      <c r="A56" s="1241">
        <v>3.8</v>
      </c>
      <c r="B56" s="1244" t="s">
        <v>2958</v>
      </c>
      <c r="C56" s="1287"/>
      <c r="D56" s="1321"/>
      <c r="E56" s="1270" t="s">
        <v>2791</v>
      </c>
    </row>
    <row r="57" spans="1:5">
      <c r="A57" s="1242" t="s">
        <v>2959</v>
      </c>
      <c r="B57" s="1263" t="s">
        <v>3095</v>
      </c>
      <c r="C57" s="1287"/>
      <c r="D57" s="1320">
        <v>4089</v>
      </c>
      <c r="E57" s="1270" t="s">
        <v>2791</v>
      </c>
    </row>
    <row r="58" spans="1:5">
      <c r="A58" s="1242" t="s">
        <v>2961</v>
      </c>
      <c r="B58" s="1263" t="s">
        <v>3096</v>
      </c>
      <c r="C58" s="1287"/>
      <c r="D58" s="1320">
        <v>958</v>
      </c>
      <c r="E58" s="1270" t="s">
        <v>2791</v>
      </c>
    </row>
    <row r="59" spans="1:5">
      <c r="A59" s="1242" t="s">
        <v>688</v>
      </c>
      <c r="B59" s="1265" t="s">
        <v>688</v>
      </c>
      <c r="C59" s="1287"/>
      <c r="D59" s="1321"/>
      <c r="E59" s="1270" t="s">
        <v>2791</v>
      </c>
    </row>
    <row r="60" spans="1:5">
      <c r="A60" s="1241" t="s">
        <v>2981</v>
      </c>
      <c r="B60" s="1244" t="s">
        <v>2982</v>
      </c>
      <c r="C60" s="1287"/>
      <c r="D60" s="1321"/>
      <c r="E60" s="1270" t="s">
        <v>2791</v>
      </c>
    </row>
    <row r="61" spans="1:5">
      <c r="A61" s="1242" t="s">
        <v>2983</v>
      </c>
      <c r="B61" s="1263" t="s">
        <v>3097</v>
      </c>
      <c r="C61" s="1287"/>
      <c r="D61" s="1320" t="s">
        <v>2791</v>
      </c>
      <c r="E61" s="1270" t="s">
        <v>2791</v>
      </c>
    </row>
    <row r="62" spans="1:5">
      <c r="A62" s="1242" t="s">
        <v>2985</v>
      </c>
      <c r="B62" s="1263" t="s">
        <v>3098</v>
      </c>
      <c r="C62" s="1287"/>
      <c r="D62" s="1320" t="s">
        <v>2728</v>
      </c>
      <c r="E62" s="1270" t="s">
        <v>2791</v>
      </c>
    </row>
    <row r="63" spans="1:5">
      <c r="A63" s="1242" t="s">
        <v>2989</v>
      </c>
      <c r="B63" s="1263" t="s">
        <v>3099</v>
      </c>
      <c r="C63" s="1287"/>
      <c r="D63" s="1320">
        <v>2846</v>
      </c>
      <c r="E63" s="1270" t="s">
        <v>2791</v>
      </c>
    </row>
    <row r="64" spans="1:5">
      <c r="A64" s="1242" t="s">
        <v>2991</v>
      </c>
      <c r="B64" s="1263" t="s">
        <v>3100</v>
      </c>
      <c r="C64" s="1287"/>
      <c r="D64" s="1320">
        <v>514</v>
      </c>
      <c r="E64" s="1270" t="s">
        <v>2791</v>
      </c>
    </row>
    <row r="65" spans="1:5">
      <c r="A65" s="1242" t="s">
        <v>2993</v>
      </c>
      <c r="B65" s="1263" t="s">
        <v>3101</v>
      </c>
      <c r="C65" s="1287"/>
      <c r="D65" s="1320" t="s">
        <v>2728</v>
      </c>
      <c r="E65" s="1270" t="s">
        <v>2791</v>
      </c>
    </row>
    <row r="66" spans="1:5">
      <c r="A66" s="1242" t="s">
        <v>2995</v>
      </c>
      <c r="B66" s="1263" t="s">
        <v>3102</v>
      </c>
      <c r="C66" s="1287"/>
      <c r="D66" s="1320">
        <v>1332</v>
      </c>
      <c r="E66" s="1270" t="s">
        <v>2791</v>
      </c>
    </row>
    <row r="67" spans="1:5">
      <c r="A67" s="1242" t="s">
        <v>2997</v>
      </c>
      <c r="B67" s="1263" t="s">
        <v>3103</v>
      </c>
      <c r="C67" s="1287"/>
      <c r="D67" s="1320">
        <v>2053</v>
      </c>
      <c r="E67" s="1270" t="s">
        <v>2791</v>
      </c>
    </row>
    <row r="68" spans="1:5">
      <c r="A68" s="1242" t="s">
        <v>2999</v>
      </c>
      <c r="B68" s="1263" t="s">
        <v>3104</v>
      </c>
      <c r="C68" s="1287"/>
      <c r="D68" s="1320">
        <v>2800</v>
      </c>
      <c r="E68" s="1270" t="s">
        <v>2791</v>
      </c>
    </row>
    <row r="69" spans="1:5">
      <c r="A69" s="1242" t="s">
        <v>3001</v>
      </c>
      <c r="B69" s="1263" t="s">
        <v>3105</v>
      </c>
      <c r="C69" s="1287"/>
      <c r="D69" s="1320">
        <v>872</v>
      </c>
      <c r="E69" s="1270" t="s">
        <v>2791</v>
      </c>
    </row>
    <row r="70" spans="1:5">
      <c r="A70" s="1242" t="s">
        <v>3003</v>
      </c>
      <c r="B70" s="1263" t="s">
        <v>3106</v>
      </c>
      <c r="C70" s="1287"/>
      <c r="D70" s="1320">
        <v>1017</v>
      </c>
      <c r="E70" s="1270" t="s">
        <v>2791</v>
      </c>
    </row>
    <row r="71" spans="1:5">
      <c r="A71" s="1242" t="s">
        <v>3007</v>
      </c>
      <c r="B71" s="1263" t="s">
        <v>3107</v>
      </c>
      <c r="C71" s="1287"/>
      <c r="D71" s="1320">
        <v>814</v>
      </c>
      <c r="E71" s="1270" t="s">
        <v>2791</v>
      </c>
    </row>
    <row r="72" spans="1:5">
      <c r="A72" s="1242" t="s">
        <v>3009</v>
      </c>
      <c r="B72" s="1263" t="s">
        <v>3108</v>
      </c>
      <c r="C72" s="1287"/>
      <c r="D72" s="1320">
        <v>1009</v>
      </c>
      <c r="E72" s="1270" t="s">
        <v>2791</v>
      </c>
    </row>
    <row r="73" spans="1:5">
      <c r="A73" s="1242" t="s">
        <v>3011</v>
      </c>
      <c r="B73" s="1263" t="s">
        <v>3109</v>
      </c>
      <c r="C73" s="1287"/>
      <c r="D73" s="1320">
        <v>2016</v>
      </c>
      <c r="E73" s="1270" t="s">
        <v>2791</v>
      </c>
    </row>
    <row r="74" spans="1:5">
      <c r="A74" s="1242" t="s">
        <v>3013</v>
      </c>
      <c r="B74" s="1263" t="s">
        <v>3110</v>
      </c>
      <c r="C74" s="1287"/>
      <c r="D74" s="1320">
        <v>224</v>
      </c>
      <c r="E74" s="1270" t="s">
        <v>2791</v>
      </c>
    </row>
    <row r="75" spans="1:5">
      <c r="A75" s="1242" t="s">
        <v>3015</v>
      </c>
      <c r="B75" s="1263" t="s">
        <v>3035</v>
      </c>
      <c r="C75" s="1287"/>
      <c r="D75" s="1320">
        <v>768</v>
      </c>
      <c r="E75" s="1270" t="s">
        <v>2791</v>
      </c>
    </row>
    <row r="76" spans="1:5">
      <c r="A76" s="1242" t="s">
        <v>3017</v>
      </c>
      <c r="B76" s="1263" t="s">
        <v>3057</v>
      </c>
      <c r="C76" s="1287"/>
      <c r="D76" s="1320">
        <v>1100</v>
      </c>
      <c r="E76" s="1270" t="s">
        <v>2791</v>
      </c>
    </row>
    <row r="77" spans="1:5">
      <c r="A77" s="1242"/>
      <c r="B77" s="1245"/>
      <c r="C77" s="1287"/>
      <c r="D77" s="1322"/>
      <c r="E77" s="1270" t="s">
        <v>2791</v>
      </c>
    </row>
    <row r="78" spans="1:5">
      <c r="A78" s="1241">
        <v>3.11</v>
      </c>
      <c r="B78" s="1244" t="s">
        <v>3043</v>
      </c>
      <c r="C78" s="1287"/>
      <c r="D78" s="1323"/>
      <c r="E78" s="1270" t="s">
        <v>2791</v>
      </c>
    </row>
    <row r="79" spans="1:5">
      <c r="A79" s="1242" t="s">
        <v>3044</v>
      </c>
      <c r="B79" s="1266" t="s">
        <v>2149</v>
      </c>
      <c r="C79" s="1287"/>
      <c r="D79" s="1320">
        <v>5.5</v>
      </c>
      <c r="E79" s="1270" t="s">
        <v>2791</v>
      </c>
    </row>
    <row r="80" spans="1:5">
      <c r="A80" s="1242"/>
      <c r="B80" s="1243"/>
      <c r="C80" s="1287"/>
      <c r="D80" s="1323"/>
      <c r="E80" s="1270" t="s">
        <v>2791</v>
      </c>
    </row>
    <row r="81" spans="1:5">
      <c r="A81" s="1242"/>
      <c r="B81" s="1244" t="s">
        <v>1795</v>
      </c>
      <c r="C81" s="1277"/>
      <c r="D81" s="1323"/>
      <c r="E81" s="1270" t="s">
        <v>2791</v>
      </c>
    </row>
    <row r="82" spans="1:5">
      <c r="A82" s="1242"/>
      <c r="B82" s="1260" t="s">
        <v>3111</v>
      </c>
      <c r="C82" s="1277"/>
      <c r="D82" s="1323"/>
      <c r="E82" s="1270" t="s">
        <v>2791</v>
      </c>
    </row>
    <row r="83" spans="1:5">
      <c r="A83" s="1242" t="s">
        <v>3186</v>
      </c>
      <c r="B83" s="1261" t="s">
        <v>3112</v>
      </c>
      <c r="C83" s="1287"/>
      <c r="D83" s="1320">
        <v>3258</v>
      </c>
      <c r="E83" s="1270" t="s">
        <v>2791</v>
      </c>
    </row>
    <row r="84" spans="1:5">
      <c r="A84" s="1242"/>
      <c r="B84" s="1261"/>
      <c r="C84" s="1287"/>
      <c r="D84" s="1320"/>
      <c r="E84" s="1270" t="s">
        <v>2791</v>
      </c>
    </row>
    <row r="85" spans="1:5">
      <c r="A85" s="1242"/>
      <c r="B85" s="1261"/>
      <c r="C85" s="1287"/>
      <c r="D85" s="1320"/>
      <c r="E85" s="1270" t="s">
        <v>2791</v>
      </c>
    </row>
    <row r="86" spans="1:5">
      <c r="A86" s="1256"/>
      <c r="B86" s="1243"/>
      <c r="C86" s="1287"/>
      <c r="D86" s="1287"/>
      <c r="E86" s="1270" t="s">
        <v>2791</v>
      </c>
    </row>
    <row r="87" spans="1:5" ht="15" thickBot="1">
      <c r="A87" s="1258"/>
      <c r="B87" s="1262"/>
      <c r="C87" s="1287"/>
      <c r="D87" s="1319" t="s">
        <v>3113</v>
      </c>
      <c r="E87" s="1270" t="s">
        <v>2791</v>
      </c>
    </row>
  </sheetData>
  <mergeCells count="1">
    <mergeCell ref="C1:E1"/>
  </mergeCells>
  <phoneticPr fontId="1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EC9A4-3226-4D58-A2F7-1F5AD74BEF8B}">
  <dimension ref="A1:E137"/>
  <sheetViews>
    <sheetView topLeftCell="A110" workbookViewId="0">
      <selection activeCell="I129" sqref="I129"/>
    </sheetView>
  </sheetViews>
  <sheetFormatPr defaultRowHeight="14.4"/>
  <cols>
    <col min="2" max="2" width="62.6640625" customWidth="1"/>
    <col min="3" max="3" width="12.88671875" customWidth="1"/>
    <col min="4" max="4" width="19.5546875" customWidth="1"/>
    <col min="5" max="5" width="13.5546875" customWidth="1"/>
  </cols>
  <sheetData>
    <row r="1" spans="1:5" ht="15.6">
      <c r="A1" s="1235"/>
      <c r="B1" s="1236" t="s">
        <v>2720</v>
      </c>
      <c r="C1" s="1530" t="s">
        <v>3114</v>
      </c>
      <c r="D1" s="1530"/>
      <c r="E1" s="1530"/>
    </row>
    <row r="2" spans="1:5" ht="15">
      <c r="A2" s="1237"/>
      <c r="B2" s="1238"/>
      <c r="C2" s="1238"/>
      <c r="D2" s="1238"/>
      <c r="E2" s="1251"/>
    </row>
    <row r="3" spans="1:5">
      <c r="A3" s="1246" t="s">
        <v>2722</v>
      </c>
      <c r="B3" s="1239" t="s">
        <v>712</v>
      </c>
      <c r="C3" s="1239" t="s">
        <v>2723</v>
      </c>
      <c r="D3" s="1239" t="s">
        <v>1585</v>
      </c>
      <c r="E3" s="1252" t="s">
        <v>3058</v>
      </c>
    </row>
    <row r="4" spans="1:5" ht="15" thickBot="1">
      <c r="A4" s="1247"/>
      <c r="B4" s="1240"/>
      <c r="C4" s="1240"/>
      <c r="D4" s="1240"/>
      <c r="E4" s="1254" t="s">
        <v>2791</v>
      </c>
    </row>
    <row r="5" spans="1:5" ht="15" thickBot="1">
      <c r="A5" s="1241">
        <v>4.0999999999999996</v>
      </c>
      <c r="B5" s="1244" t="s">
        <v>2724</v>
      </c>
      <c r="C5" s="1287"/>
      <c r="D5" s="1325">
        <v>288815</v>
      </c>
      <c r="E5" s="1259" t="s">
        <v>2791</v>
      </c>
    </row>
    <row r="6" spans="1:5" ht="15" thickBot="1">
      <c r="A6" s="1242"/>
      <c r="B6" s="1243"/>
      <c r="C6" s="1287"/>
      <c r="D6" s="1321"/>
      <c r="E6" s="1259" t="s">
        <v>2791</v>
      </c>
    </row>
    <row r="7" spans="1:5" ht="15" thickBot="1">
      <c r="A7" s="1241">
        <v>4.2</v>
      </c>
      <c r="B7" s="1244" t="s">
        <v>2725</v>
      </c>
      <c r="C7" s="1287"/>
      <c r="D7" s="1321"/>
      <c r="E7" s="1259" t="s">
        <v>2791</v>
      </c>
    </row>
    <row r="8" spans="1:5" ht="15" thickBot="1">
      <c r="A8" s="1242" t="s">
        <v>1648</v>
      </c>
      <c r="B8" s="1263" t="s">
        <v>3115</v>
      </c>
      <c r="C8" s="1287"/>
      <c r="D8" s="1320" t="s">
        <v>2728</v>
      </c>
      <c r="E8" s="1259" t="s">
        <v>2791</v>
      </c>
    </row>
    <row r="9" spans="1:5" ht="15" thickBot="1">
      <c r="A9" s="1242" t="s">
        <v>1650</v>
      </c>
      <c r="B9" s="1263" t="s">
        <v>3116</v>
      </c>
      <c r="C9" s="1287"/>
      <c r="D9" s="1320">
        <v>12096</v>
      </c>
      <c r="E9" s="1259" t="s">
        <v>2791</v>
      </c>
    </row>
    <row r="10" spans="1:5" ht="15" thickBot="1">
      <c r="A10" s="1242" t="s">
        <v>1652</v>
      </c>
      <c r="B10" s="1263" t="s">
        <v>3117</v>
      </c>
      <c r="C10" s="1287"/>
      <c r="D10" s="1320">
        <v>21986</v>
      </c>
      <c r="E10" s="1259" t="s">
        <v>2791</v>
      </c>
    </row>
    <row r="11" spans="1:5" ht="15" thickBot="1">
      <c r="A11" s="1242" t="s">
        <v>1654</v>
      </c>
      <c r="B11" s="1263" t="s">
        <v>2736</v>
      </c>
      <c r="C11" s="1287"/>
      <c r="D11" s="1320">
        <v>5984</v>
      </c>
      <c r="E11" s="1259" t="s">
        <v>2791</v>
      </c>
    </row>
    <row r="12" spans="1:5" ht="15" thickBot="1">
      <c r="A12" s="1242" t="s">
        <v>1656</v>
      </c>
      <c r="B12" s="1263" t="s">
        <v>2738</v>
      </c>
      <c r="C12" s="1287"/>
      <c r="D12" s="1320">
        <v>5984</v>
      </c>
      <c r="E12" s="1259" t="s">
        <v>2791</v>
      </c>
    </row>
    <row r="13" spans="1:5" ht="15" thickBot="1">
      <c r="A13" s="1242" t="s">
        <v>1658</v>
      </c>
      <c r="B13" s="1263" t="s">
        <v>2740</v>
      </c>
      <c r="C13" s="1287"/>
      <c r="D13" s="1320">
        <v>13574</v>
      </c>
      <c r="E13" s="1259" t="s">
        <v>2791</v>
      </c>
    </row>
    <row r="14" spans="1:5" ht="15" thickBot="1">
      <c r="A14" s="1242" t="s">
        <v>1660</v>
      </c>
      <c r="B14" s="1263" t="s">
        <v>2742</v>
      </c>
      <c r="C14" s="1287"/>
      <c r="D14" s="1320">
        <v>21223</v>
      </c>
      <c r="E14" s="1259" t="s">
        <v>2791</v>
      </c>
    </row>
    <row r="15" spans="1:5" ht="15" thickBot="1">
      <c r="A15" s="1242" t="s">
        <v>1662</v>
      </c>
      <c r="B15" s="1263" t="s">
        <v>3118</v>
      </c>
      <c r="C15" s="1287"/>
      <c r="D15" s="1320" t="s">
        <v>2728</v>
      </c>
      <c r="E15" s="1259" t="s">
        <v>2791</v>
      </c>
    </row>
    <row r="16" spans="1:5" ht="15" thickBot="1">
      <c r="A16" s="1242" t="s">
        <v>1664</v>
      </c>
      <c r="B16" s="1263" t="s">
        <v>2746</v>
      </c>
      <c r="C16" s="1287"/>
      <c r="D16" s="1320">
        <v>1114</v>
      </c>
      <c r="E16" s="1259" t="s">
        <v>2791</v>
      </c>
    </row>
    <row r="17" spans="1:5" ht="15" thickBot="1">
      <c r="A17" s="1242" t="s">
        <v>1666</v>
      </c>
      <c r="B17" s="1263" t="s">
        <v>2748</v>
      </c>
      <c r="C17" s="1287"/>
      <c r="D17" s="1320">
        <v>1459</v>
      </c>
      <c r="E17" s="1259" t="s">
        <v>2791</v>
      </c>
    </row>
    <row r="18" spans="1:5" ht="15" thickBot="1">
      <c r="A18" s="1242" t="s">
        <v>1668</v>
      </c>
      <c r="B18" s="1263" t="s">
        <v>2750</v>
      </c>
      <c r="C18" s="1287"/>
      <c r="D18" s="1320">
        <v>1699</v>
      </c>
      <c r="E18" s="1259" t="s">
        <v>2791</v>
      </c>
    </row>
    <row r="19" spans="1:5" ht="15" thickBot="1">
      <c r="A19" s="1242" t="s">
        <v>2046</v>
      </c>
      <c r="B19" s="1263" t="s">
        <v>2752</v>
      </c>
      <c r="C19" s="1287"/>
      <c r="D19" s="1320">
        <v>2033</v>
      </c>
      <c r="E19" s="1259" t="s">
        <v>2791</v>
      </c>
    </row>
    <row r="20" spans="1:5" ht="15" thickBot="1">
      <c r="A20" s="1242" t="s">
        <v>2048</v>
      </c>
      <c r="B20" s="1263" t="s">
        <v>2754</v>
      </c>
      <c r="C20" s="1287"/>
      <c r="D20" s="1320">
        <v>2916</v>
      </c>
      <c r="E20" s="1259" t="s">
        <v>2791</v>
      </c>
    </row>
    <row r="21" spans="1:5" ht="15" thickBot="1">
      <c r="A21" s="1242" t="s">
        <v>2050</v>
      </c>
      <c r="B21" s="1263" t="s">
        <v>2756</v>
      </c>
      <c r="C21" s="1287"/>
      <c r="D21" s="1320">
        <v>3198</v>
      </c>
      <c r="E21" s="1259" t="s">
        <v>2791</v>
      </c>
    </row>
    <row r="22" spans="1:5" ht="15" thickBot="1">
      <c r="A22" s="1242" t="s">
        <v>2052</v>
      </c>
      <c r="B22" s="1263" t="s">
        <v>2758</v>
      </c>
      <c r="C22" s="1287"/>
      <c r="D22" s="1320">
        <v>16145</v>
      </c>
      <c r="E22" s="1259" t="s">
        <v>2791</v>
      </c>
    </row>
    <row r="23" spans="1:5" ht="15" thickBot="1">
      <c r="A23" s="1242" t="s">
        <v>2054</v>
      </c>
      <c r="B23" s="1263" t="s">
        <v>2760</v>
      </c>
      <c r="C23" s="1287"/>
      <c r="D23" s="1320">
        <v>17624</v>
      </c>
      <c r="E23" s="1259" t="s">
        <v>2791</v>
      </c>
    </row>
    <row r="24" spans="1:5" ht="15" thickBot="1">
      <c r="A24" s="1242" t="s">
        <v>2056</v>
      </c>
      <c r="B24" s="1263" t="s">
        <v>2762</v>
      </c>
      <c r="C24" s="1287"/>
      <c r="D24" s="1320">
        <v>954</v>
      </c>
      <c r="E24" s="1259" t="s">
        <v>2791</v>
      </c>
    </row>
    <row r="25" spans="1:5" ht="15" thickBot="1">
      <c r="A25" s="1242" t="s">
        <v>2058</v>
      </c>
      <c r="B25" s="1263" t="s">
        <v>2764</v>
      </c>
      <c r="C25" s="1287"/>
      <c r="D25" s="1320">
        <v>4104</v>
      </c>
      <c r="E25" s="1259" t="s">
        <v>2791</v>
      </c>
    </row>
    <row r="26" spans="1:5" ht="15" thickBot="1">
      <c r="A26" s="1242" t="s">
        <v>2060</v>
      </c>
      <c r="B26" s="1263" t="s">
        <v>2766</v>
      </c>
      <c r="C26" s="1287"/>
      <c r="D26" s="1320">
        <v>1434</v>
      </c>
      <c r="E26" s="1259" t="s">
        <v>2791</v>
      </c>
    </row>
    <row r="27" spans="1:5" ht="15" thickBot="1">
      <c r="A27" s="1242" t="s">
        <v>2062</v>
      </c>
      <c r="B27" s="1263" t="s">
        <v>2770</v>
      </c>
      <c r="C27" s="1287"/>
      <c r="D27" s="1320">
        <v>1086</v>
      </c>
      <c r="E27" s="1259" t="s">
        <v>2791</v>
      </c>
    </row>
    <row r="28" spans="1:5" ht="15" thickBot="1">
      <c r="A28" s="1242" t="s">
        <v>3119</v>
      </c>
      <c r="B28" s="1263" t="s">
        <v>2772</v>
      </c>
      <c r="C28" s="1287"/>
      <c r="D28" s="1320">
        <v>1437</v>
      </c>
      <c r="E28" s="1259" t="s">
        <v>2791</v>
      </c>
    </row>
    <row r="29" spans="1:5" ht="15" thickBot="1">
      <c r="A29" s="1242" t="s">
        <v>3120</v>
      </c>
      <c r="B29" s="1263" t="s">
        <v>2774</v>
      </c>
      <c r="C29" s="1287"/>
      <c r="D29" s="1320">
        <v>2712</v>
      </c>
      <c r="E29" s="1259" t="s">
        <v>2791</v>
      </c>
    </row>
    <row r="30" spans="1:5" ht="15" thickBot="1">
      <c r="A30" s="1242" t="s">
        <v>3121</v>
      </c>
      <c r="B30" s="1263" t="s">
        <v>2778</v>
      </c>
      <c r="C30" s="1287"/>
      <c r="D30" s="1320">
        <v>3134</v>
      </c>
      <c r="E30" s="1259" t="s">
        <v>2791</v>
      </c>
    </row>
    <row r="31" spans="1:5" ht="15" thickBot="1">
      <c r="A31" s="1242" t="s">
        <v>3122</v>
      </c>
      <c r="B31" s="1263" t="s">
        <v>2780</v>
      </c>
      <c r="C31" s="1287"/>
      <c r="D31" s="1320">
        <v>11938</v>
      </c>
      <c r="E31" s="1259" t="s">
        <v>2791</v>
      </c>
    </row>
    <row r="32" spans="1:5" ht="15" thickBot="1">
      <c r="A32" s="1242" t="s">
        <v>3123</v>
      </c>
      <c r="B32" s="1263" t="s">
        <v>2776</v>
      </c>
      <c r="C32" s="1287"/>
      <c r="D32" s="1320">
        <v>2110</v>
      </c>
      <c r="E32" s="1259" t="s">
        <v>2791</v>
      </c>
    </row>
    <row r="33" spans="1:5" ht="15" thickBot="1">
      <c r="A33" s="1242" t="s">
        <v>3124</v>
      </c>
      <c r="B33" s="1263" t="s">
        <v>2782</v>
      </c>
      <c r="C33" s="1287"/>
      <c r="D33" s="1320">
        <v>2855</v>
      </c>
      <c r="E33" s="1259" t="s">
        <v>2791</v>
      </c>
    </row>
    <row r="34" spans="1:5" ht="15" thickBot="1">
      <c r="A34" s="1242" t="s">
        <v>3125</v>
      </c>
      <c r="B34" s="1263" t="s">
        <v>2784</v>
      </c>
      <c r="C34" s="1287"/>
      <c r="D34" s="1320">
        <v>17708</v>
      </c>
      <c r="E34" s="1259" t="s">
        <v>2791</v>
      </c>
    </row>
    <row r="35" spans="1:5" ht="15" thickBot="1">
      <c r="A35" s="1242" t="s">
        <v>3126</v>
      </c>
      <c r="B35" s="1263" t="s">
        <v>3127</v>
      </c>
      <c r="C35" s="1287"/>
      <c r="D35" s="1320" t="s">
        <v>2728</v>
      </c>
      <c r="E35" s="1259" t="s">
        <v>2791</v>
      </c>
    </row>
    <row r="36" spans="1:5" ht="15" thickBot="1">
      <c r="A36" s="1242" t="s">
        <v>3128</v>
      </c>
      <c r="B36" s="1263" t="s">
        <v>2793</v>
      </c>
      <c r="C36" s="1287"/>
      <c r="D36" s="1320" t="s">
        <v>2728</v>
      </c>
      <c r="E36" s="1259" t="s">
        <v>2791</v>
      </c>
    </row>
    <row r="37" spans="1:5" ht="15" thickBot="1">
      <c r="A37" s="1242" t="s">
        <v>3129</v>
      </c>
      <c r="B37" s="1263" t="s">
        <v>2795</v>
      </c>
      <c r="C37" s="1287"/>
      <c r="D37" s="1320">
        <v>783</v>
      </c>
      <c r="E37" s="1259" t="s">
        <v>2791</v>
      </c>
    </row>
    <row r="38" spans="1:5" ht="15" thickBot="1">
      <c r="A38" s="1242" t="s">
        <v>3130</v>
      </c>
      <c r="B38" s="1263" t="s">
        <v>3131</v>
      </c>
      <c r="C38" s="1287"/>
      <c r="D38" s="1320" t="s">
        <v>2728</v>
      </c>
      <c r="E38" s="1259" t="s">
        <v>2791</v>
      </c>
    </row>
    <row r="39" spans="1:5" ht="15" thickBot="1">
      <c r="A39" s="1242" t="s">
        <v>3132</v>
      </c>
      <c r="B39" s="1263" t="s">
        <v>2799</v>
      </c>
      <c r="C39" s="1287"/>
      <c r="D39" s="1320" t="s">
        <v>2728</v>
      </c>
      <c r="E39" s="1259" t="s">
        <v>2791</v>
      </c>
    </row>
    <row r="40" spans="1:5" ht="15" thickBot="1">
      <c r="A40" s="1242" t="s">
        <v>3133</v>
      </c>
      <c r="B40" s="1263" t="s">
        <v>2801</v>
      </c>
      <c r="C40" s="1287"/>
      <c r="D40" s="1320">
        <v>957</v>
      </c>
      <c r="E40" s="1259" t="s">
        <v>2791</v>
      </c>
    </row>
    <row r="41" spans="1:5" ht="15" thickBot="1">
      <c r="A41" s="1242" t="s">
        <v>3134</v>
      </c>
      <c r="B41" s="1263" t="s">
        <v>2803</v>
      </c>
      <c r="C41" s="1287"/>
      <c r="D41" s="1320">
        <v>1916</v>
      </c>
      <c r="E41" s="1259" t="s">
        <v>2791</v>
      </c>
    </row>
    <row r="42" spans="1:5" ht="15" thickBot="1">
      <c r="A42" s="1242" t="s">
        <v>3135</v>
      </c>
      <c r="B42" s="1263" t="s">
        <v>3136</v>
      </c>
      <c r="C42" s="1287"/>
      <c r="D42" s="1320" t="s">
        <v>2791</v>
      </c>
      <c r="E42" s="1259" t="s">
        <v>2791</v>
      </c>
    </row>
    <row r="43" spans="1:5" ht="15" thickBot="1">
      <c r="A43" s="1242" t="s">
        <v>3137</v>
      </c>
      <c r="B43" s="1263" t="s">
        <v>3131</v>
      </c>
      <c r="C43" s="1287"/>
      <c r="D43" s="1320" t="s">
        <v>2728</v>
      </c>
      <c r="E43" s="1259" t="s">
        <v>2791</v>
      </c>
    </row>
    <row r="44" spans="1:5" ht="15" thickBot="1">
      <c r="A44" s="1242" t="s">
        <v>3138</v>
      </c>
      <c r="B44" s="1263" t="s">
        <v>2788</v>
      </c>
      <c r="C44" s="1287"/>
      <c r="D44" s="1320">
        <v>2005</v>
      </c>
      <c r="E44" s="1259" t="s">
        <v>2791</v>
      </c>
    </row>
    <row r="45" spans="1:5" ht="15" thickBot="1">
      <c r="A45" s="1242" t="s">
        <v>3139</v>
      </c>
      <c r="B45" s="1263" t="s">
        <v>3140</v>
      </c>
      <c r="C45" s="1287"/>
      <c r="D45" s="1320" t="s">
        <v>2728</v>
      </c>
      <c r="E45" s="1259" t="s">
        <v>2791</v>
      </c>
    </row>
    <row r="46" spans="1:5" ht="15" thickBot="1">
      <c r="A46" s="1242"/>
      <c r="B46" s="1243"/>
      <c r="C46" s="1287"/>
      <c r="D46" s="1321"/>
      <c r="E46" s="1259" t="s">
        <v>2791</v>
      </c>
    </row>
    <row r="47" spans="1:5" ht="15" thickBot="1">
      <c r="A47" s="1241">
        <v>4.3</v>
      </c>
      <c r="B47" s="1244" t="s">
        <v>2808</v>
      </c>
      <c r="C47" s="1287"/>
      <c r="D47" s="1321"/>
      <c r="E47" s="1259" t="s">
        <v>2791</v>
      </c>
    </row>
    <row r="48" spans="1:5">
      <c r="A48" s="1242" t="s">
        <v>1672</v>
      </c>
      <c r="B48" s="1263" t="s">
        <v>2810</v>
      </c>
      <c r="C48" s="1287"/>
      <c r="D48" s="1320">
        <v>7464</v>
      </c>
      <c r="E48" s="1317" t="s">
        <v>2791</v>
      </c>
    </row>
    <row r="49" spans="1:5" ht="15" thickBot="1">
      <c r="A49" s="1242" t="s">
        <v>1674</v>
      </c>
      <c r="B49" s="1263" t="s">
        <v>2812</v>
      </c>
      <c r="C49" s="1287"/>
      <c r="D49" s="1320">
        <v>9629</v>
      </c>
      <c r="E49" s="1259" t="s">
        <v>2791</v>
      </c>
    </row>
    <row r="50" spans="1:5" ht="15" thickBot="1">
      <c r="A50" s="1242" t="s">
        <v>1676</v>
      </c>
      <c r="B50" s="1264" t="s">
        <v>2814</v>
      </c>
      <c r="C50" s="1287"/>
      <c r="D50" s="1320">
        <v>704</v>
      </c>
      <c r="E50" s="1259" t="s">
        <v>2791</v>
      </c>
    </row>
    <row r="51" spans="1:5" ht="15" thickBot="1">
      <c r="A51" s="1242" t="s">
        <v>1678</v>
      </c>
      <c r="B51" s="1263" t="s">
        <v>2816</v>
      </c>
      <c r="C51" s="1287"/>
      <c r="D51" s="1320">
        <v>723</v>
      </c>
      <c r="E51" s="1259" t="s">
        <v>2791</v>
      </c>
    </row>
    <row r="52" spans="1:5" ht="15" thickBot="1">
      <c r="A52" s="1242" t="s">
        <v>1680</v>
      </c>
      <c r="B52" s="1263" t="s">
        <v>2820</v>
      </c>
      <c r="C52" s="1287"/>
      <c r="D52" s="1320">
        <v>1880</v>
      </c>
      <c r="E52" s="1259" t="s">
        <v>2791</v>
      </c>
    </row>
    <row r="53" spans="1:5" ht="15" thickBot="1">
      <c r="A53" s="1242" t="s">
        <v>1682</v>
      </c>
      <c r="B53" s="1264" t="s">
        <v>2822</v>
      </c>
      <c r="C53" s="1287"/>
      <c r="D53" s="1320">
        <v>27910</v>
      </c>
      <c r="E53" s="1259" t="s">
        <v>2791</v>
      </c>
    </row>
    <row r="54" spans="1:5" ht="15" thickBot="1">
      <c r="A54" s="1242" t="s">
        <v>1684</v>
      </c>
      <c r="B54" s="1263" t="s">
        <v>3141</v>
      </c>
      <c r="C54" s="1287"/>
      <c r="D54" s="1320">
        <v>5825</v>
      </c>
      <c r="E54" s="1259" t="s">
        <v>2791</v>
      </c>
    </row>
    <row r="55" spans="1:5" ht="15" thickBot="1">
      <c r="A55" s="1242" t="s">
        <v>1686</v>
      </c>
      <c r="B55" s="1263" t="s">
        <v>3142</v>
      </c>
      <c r="C55" s="1287"/>
      <c r="D55" s="1320">
        <v>5548</v>
      </c>
      <c r="E55" s="1259" t="s">
        <v>2791</v>
      </c>
    </row>
    <row r="56" spans="1:5" ht="15" thickBot="1">
      <c r="A56" s="1242" t="s">
        <v>1688</v>
      </c>
      <c r="B56" s="1264" t="s">
        <v>3143</v>
      </c>
      <c r="C56" s="1287"/>
      <c r="D56" s="1320">
        <v>14502</v>
      </c>
      <c r="E56" s="1259" t="s">
        <v>2791</v>
      </c>
    </row>
    <row r="57" spans="1:5" ht="15" thickBot="1">
      <c r="A57" s="1242" t="s">
        <v>1690</v>
      </c>
      <c r="B57" s="1263" t="s">
        <v>3144</v>
      </c>
      <c r="C57" s="1287"/>
      <c r="D57" s="1320">
        <v>56965</v>
      </c>
      <c r="E57" s="1259" t="s">
        <v>2791</v>
      </c>
    </row>
    <row r="58" spans="1:5" ht="15" thickBot="1">
      <c r="A58" s="1242" t="s">
        <v>1692</v>
      </c>
      <c r="B58" s="1263" t="s">
        <v>3145</v>
      </c>
      <c r="C58" s="1287"/>
      <c r="D58" s="1320">
        <v>17615</v>
      </c>
      <c r="E58" s="1259" t="s">
        <v>2791</v>
      </c>
    </row>
    <row r="59" spans="1:5" ht="15" thickBot="1">
      <c r="A59" s="1242" t="s">
        <v>1694</v>
      </c>
      <c r="B59" s="1263" t="s">
        <v>3146</v>
      </c>
      <c r="C59" s="1287"/>
      <c r="D59" s="1320">
        <v>94141</v>
      </c>
      <c r="E59" s="1259" t="s">
        <v>2791</v>
      </c>
    </row>
    <row r="60" spans="1:5" ht="15" thickBot="1">
      <c r="A60" s="1242"/>
      <c r="B60" s="1243"/>
      <c r="C60" s="1287"/>
      <c r="D60" s="1321"/>
      <c r="E60" s="1259" t="s">
        <v>2791</v>
      </c>
    </row>
    <row r="61" spans="1:5" ht="15" thickBot="1">
      <c r="A61" s="1241">
        <v>4.4000000000000004</v>
      </c>
      <c r="B61" s="1244" t="s">
        <v>2834</v>
      </c>
      <c r="C61" s="1287"/>
      <c r="D61" s="1321"/>
      <c r="E61" s="1259" t="s">
        <v>2791</v>
      </c>
    </row>
    <row r="62" spans="1:5" ht="15" thickBot="1">
      <c r="A62" s="1242" t="s">
        <v>1706</v>
      </c>
      <c r="B62" s="1263" t="s">
        <v>2836</v>
      </c>
      <c r="C62" s="1287"/>
      <c r="D62" s="1320" t="s">
        <v>2791</v>
      </c>
      <c r="E62" s="1318" t="s">
        <v>2791</v>
      </c>
    </row>
    <row r="63" spans="1:5" ht="15" thickBot="1">
      <c r="A63" s="1242" t="s">
        <v>1708</v>
      </c>
      <c r="B63" s="1263" t="s">
        <v>2838</v>
      </c>
      <c r="C63" s="1287"/>
      <c r="D63" s="1320">
        <v>8300</v>
      </c>
      <c r="E63" s="1259" t="s">
        <v>2791</v>
      </c>
    </row>
    <row r="64" spans="1:5" ht="15" thickBot="1">
      <c r="A64" s="1242" t="s">
        <v>1710</v>
      </c>
      <c r="B64" s="1264" t="s">
        <v>2840</v>
      </c>
      <c r="C64" s="1287"/>
      <c r="D64" s="1320">
        <v>11387</v>
      </c>
      <c r="E64" s="1259" t="s">
        <v>2791</v>
      </c>
    </row>
    <row r="65" spans="1:5" ht="15" thickBot="1">
      <c r="A65" s="1242" t="s">
        <v>1712</v>
      </c>
      <c r="B65" s="1263" t="s">
        <v>3147</v>
      </c>
      <c r="C65" s="1287"/>
      <c r="D65" s="1320">
        <v>17418</v>
      </c>
      <c r="E65" s="1259" t="s">
        <v>2791</v>
      </c>
    </row>
    <row r="66" spans="1:5" ht="15" thickBot="1">
      <c r="A66" s="1242" t="s">
        <v>2077</v>
      </c>
      <c r="B66" s="1263" t="s">
        <v>2844</v>
      </c>
      <c r="C66" s="1287"/>
      <c r="D66" s="1320">
        <v>643</v>
      </c>
      <c r="E66" s="1259" t="s">
        <v>2791</v>
      </c>
    </row>
    <row r="67" spans="1:5" ht="15" thickBot="1">
      <c r="A67" s="1242" t="s">
        <v>2079</v>
      </c>
      <c r="B67" s="1264" t="s">
        <v>2852</v>
      </c>
      <c r="C67" s="1287"/>
      <c r="D67" s="1320">
        <v>147</v>
      </c>
      <c r="E67" s="1259" t="s">
        <v>2791</v>
      </c>
    </row>
    <row r="68" spans="1:5" ht="15" thickBot="1">
      <c r="A68" s="1242" t="s">
        <v>2081</v>
      </c>
      <c r="B68" s="1263" t="s">
        <v>2854</v>
      </c>
      <c r="C68" s="1287"/>
      <c r="D68" s="1320">
        <v>2025</v>
      </c>
      <c r="E68" s="1259" t="s">
        <v>2791</v>
      </c>
    </row>
    <row r="69" spans="1:5" ht="15" thickBot="1">
      <c r="A69" s="1242" t="s">
        <v>2083</v>
      </c>
      <c r="B69" s="1263" t="s">
        <v>3148</v>
      </c>
      <c r="C69" s="1287"/>
      <c r="D69" s="1320" t="s">
        <v>2791</v>
      </c>
      <c r="E69" s="1259" t="s">
        <v>2791</v>
      </c>
    </row>
    <row r="70" spans="1:5" ht="15" thickBot="1">
      <c r="A70" s="1242" t="s">
        <v>2085</v>
      </c>
      <c r="B70" s="1264" t="s">
        <v>2860</v>
      </c>
      <c r="C70" s="1287"/>
      <c r="D70" s="1320">
        <v>4270</v>
      </c>
      <c r="E70" s="1259" t="s">
        <v>2791</v>
      </c>
    </row>
    <row r="71" spans="1:5" ht="15" thickBot="1">
      <c r="A71" s="1242" t="s">
        <v>2087</v>
      </c>
      <c r="B71" s="1263" t="s">
        <v>3149</v>
      </c>
      <c r="C71" s="1287"/>
      <c r="D71" s="1320">
        <v>2887</v>
      </c>
      <c r="E71" s="1259" t="s">
        <v>2791</v>
      </c>
    </row>
    <row r="72" spans="1:5" ht="15" thickBot="1">
      <c r="A72" s="1242" t="s">
        <v>2089</v>
      </c>
      <c r="B72" s="1263" t="s">
        <v>2850</v>
      </c>
      <c r="C72" s="1287"/>
      <c r="D72" s="1320">
        <v>708</v>
      </c>
      <c r="E72" s="1259" t="s">
        <v>2791</v>
      </c>
    </row>
    <row r="73" spans="1:5" ht="15" thickBot="1">
      <c r="A73" s="1242"/>
      <c r="B73" s="1243"/>
      <c r="C73" s="1287"/>
      <c r="D73" s="1321"/>
      <c r="E73" s="1259" t="s">
        <v>2791</v>
      </c>
    </row>
    <row r="74" spans="1:5" ht="15" thickBot="1">
      <c r="A74" s="1241">
        <v>4.5</v>
      </c>
      <c r="B74" s="1244" t="s">
        <v>2861</v>
      </c>
      <c r="C74" s="1287"/>
      <c r="D74" s="1321"/>
      <c r="E74" s="1259" t="s">
        <v>2791</v>
      </c>
    </row>
    <row r="75" spans="1:5">
      <c r="A75" s="1242" t="s">
        <v>1716</v>
      </c>
      <c r="B75" s="1263" t="s">
        <v>3150</v>
      </c>
      <c r="C75" s="1287"/>
      <c r="D75" s="1320">
        <v>30475</v>
      </c>
      <c r="E75" s="1317" t="s">
        <v>2791</v>
      </c>
    </row>
    <row r="76" spans="1:5">
      <c r="A76" s="1242"/>
      <c r="B76" s="1243"/>
      <c r="C76" s="1287"/>
      <c r="D76" s="1321"/>
      <c r="E76" s="1317" t="s">
        <v>2791</v>
      </c>
    </row>
    <row r="77" spans="1:5">
      <c r="A77" s="1241">
        <v>4.5999999999999996</v>
      </c>
      <c r="B77" s="1244" t="s">
        <v>2890</v>
      </c>
      <c r="C77" s="1287"/>
      <c r="D77" s="1321"/>
      <c r="E77" s="1317" t="s">
        <v>2791</v>
      </c>
    </row>
    <row r="78" spans="1:5">
      <c r="A78" s="1242"/>
      <c r="B78" s="1243"/>
      <c r="C78" s="1287"/>
      <c r="D78" s="1321"/>
      <c r="E78" s="1317" t="s">
        <v>2791</v>
      </c>
    </row>
    <row r="79" spans="1:5">
      <c r="A79" s="1241">
        <v>4.7</v>
      </c>
      <c r="B79" s="1244" t="s">
        <v>2925</v>
      </c>
      <c r="C79" s="1287"/>
      <c r="D79" s="1321"/>
      <c r="E79" s="1317" t="s">
        <v>2791</v>
      </c>
    </row>
    <row r="80" spans="1:5" ht="15" thickBot="1">
      <c r="A80" s="1242" t="s">
        <v>1730</v>
      </c>
      <c r="B80" s="1263" t="s">
        <v>3151</v>
      </c>
      <c r="C80" s="1287"/>
      <c r="D80" s="1320">
        <v>5152</v>
      </c>
      <c r="E80" s="1318" t="s">
        <v>2791</v>
      </c>
    </row>
    <row r="81" spans="1:5" ht="15" thickBot="1">
      <c r="A81" s="1242" t="s">
        <v>1732</v>
      </c>
      <c r="B81" s="1263" t="s">
        <v>3152</v>
      </c>
      <c r="C81" s="1287"/>
      <c r="D81" s="1320">
        <v>2141</v>
      </c>
      <c r="E81" s="1259" t="s">
        <v>2791</v>
      </c>
    </row>
    <row r="82" spans="1:5" ht="15" thickBot="1">
      <c r="A82" s="1242" t="s">
        <v>1734</v>
      </c>
      <c r="B82" s="1264" t="s">
        <v>3153</v>
      </c>
      <c r="C82" s="1287"/>
      <c r="D82" s="1320">
        <v>833</v>
      </c>
      <c r="E82" s="1259" t="s">
        <v>2791</v>
      </c>
    </row>
    <row r="83" spans="1:5" ht="15" thickBot="1">
      <c r="A83" s="1242" t="s">
        <v>1736</v>
      </c>
      <c r="B83" s="1263" t="s">
        <v>2906</v>
      </c>
      <c r="C83" s="1287"/>
      <c r="D83" s="1320">
        <v>2015</v>
      </c>
      <c r="E83" s="1259" t="s">
        <v>2791</v>
      </c>
    </row>
    <row r="84" spans="1:5" ht="15" thickBot="1">
      <c r="A84" s="1242"/>
      <c r="B84" s="1243"/>
      <c r="C84" s="1287"/>
      <c r="D84" s="1321"/>
      <c r="E84" s="1259" t="s">
        <v>2791</v>
      </c>
    </row>
    <row r="85" spans="1:5" ht="15" thickBot="1">
      <c r="A85" s="1241">
        <v>4.8</v>
      </c>
      <c r="B85" s="1244" t="s">
        <v>2958</v>
      </c>
      <c r="C85" s="1287"/>
      <c r="D85" s="1321"/>
      <c r="E85" s="1259" t="s">
        <v>2791</v>
      </c>
    </row>
    <row r="86" spans="1:5" ht="15" thickBot="1">
      <c r="A86" s="1242" t="s">
        <v>1740</v>
      </c>
      <c r="B86" s="1263" t="s">
        <v>2960</v>
      </c>
      <c r="C86" s="1287"/>
      <c r="D86" s="1320" t="s">
        <v>2791</v>
      </c>
      <c r="E86" s="1318" t="s">
        <v>2791</v>
      </c>
    </row>
    <row r="87" spans="1:5" ht="15" thickBot="1">
      <c r="A87" s="1242" t="s">
        <v>1742</v>
      </c>
      <c r="B87" s="1263" t="s">
        <v>2962</v>
      </c>
      <c r="C87" s="1287"/>
      <c r="D87" s="1320">
        <v>2104</v>
      </c>
      <c r="E87" s="1259" t="s">
        <v>2791</v>
      </c>
    </row>
    <row r="88" spans="1:5" ht="15" thickBot="1">
      <c r="A88" s="1242" t="s">
        <v>2118</v>
      </c>
      <c r="B88" s="1263" t="s">
        <v>2964</v>
      </c>
      <c r="C88" s="1287"/>
      <c r="D88" s="1320">
        <v>2438</v>
      </c>
      <c r="E88" s="1259" t="s">
        <v>2791</v>
      </c>
    </row>
    <row r="89" spans="1:5" ht="15" thickBot="1">
      <c r="A89" s="1242" t="s">
        <v>3154</v>
      </c>
      <c r="B89" s="1263" t="s">
        <v>2966</v>
      </c>
      <c r="C89" s="1287"/>
      <c r="D89" s="1320">
        <v>3024</v>
      </c>
      <c r="E89" s="1259" t="s">
        <v>2791</v>
      </c>
    </row>
    <row r="90" spans="1:5" ht="15" thickBot="1">
      <c r="A90" s="1242" t="s">
        <v>3155</v>
      </c>
      <c r="B90" s="1263" t="s">
        <v>2968</v>
      </c>
      <c r="C90" s="1287"/>
      <c r="D90" s="1320">
        <v>3889</v>
      </c>
      <c r="E90" s="1259" t="s">
        <v>2791</v>
      </c>
    </row>
    <row r="91" spans="1:5" ht="15" thickBot="1">
      <c r="A91" s="1242" t="s">
        <v>3156</v>
      </c>
      <c r="B91" s="1263" t="s">
        <v>2970</v>
      </c>
      <c r="C91" s="1287"/>
      <c r="D91" s="1320">
        <v>889</v>
      </c>
      <c r="E91" s="1259" t="s">
        <v>2791</v>
      </c>
    </row>
    <row r="92" spans="1:5" ht="15" thickBot="1">
      <c r="A92" s="1242" t="s">
        <v>3157</v>
      </c>
      <c r="B92" s="1263" t="s">
        <v>2972</v>
      </c>
      <c r="C92" s="1287"/>
      <c r="D92" s="1320">
        <v>430</v>
      </c>
      <c r="E92" s="1259" t="s">
        <v>2791</v>
      </c>
    </row>
    <row r="93" spans="1:5" ht="15" thickBot="1">
      <c r="A93" s="1242" t="s">
        <v>3158</v>
      </c>
      <c r="B93" s="1263" t="s">
        <v>2974</v>
      </c>
      <c r="C93" s="1287"/>
      <c r="D93" s="1320">
        <v>3202</v>
      </c>
      <c r="E93" s="1259" t="s">
        <v>2791</v>
      </c>
    </row>
    <row r="94" spans="1:5" ht="15" thickBot="1">
      <c r="A94" s="1242" t="s">
        <v>3159</v>
      </c>
      <c r="B94" s="1263" t="s">
        <v>2976</v>
      </c>
      <c r="C94" s="1287"/>
      <c r="D94" s="1320">
        <v>1970</v>
      </c>
      <c r="E94" s="1259" t="s">
        <v>2791</v>
      </c>
    </row>
    <row r="95" spans="1:5" ht="15" thickBot="1">
      <c r="A95" s="1242" t="s">
        <v>3160</v>
      </c>
      <c r="B95" s="1263" t="s">
        <v>2978</v>
      </c>
      <c r="C95" s="1287"/>
      <c r="D95" s="1320">
        <v>1970</v>
      </c>
      <c r="E95" s="1259" t="s">
        <v>2791</v>
      </c>
    </row>
    <row r="96" spans="1:5" ht="15" thickBot="1">
      <c r="A96" s="1242" t="s">
        <v>688</v>
      </c>
      <c r="B96" s="1265" t="s">
        <v>688</v>
      </c>
      <c r="C96" s="1287"/>
      <c r="D96" s="1321"/>
      <c r="E96" s="1259" t="s">
        <v>2791</v>
      </c>
    </row>
    <row r="97" spans="1:5" ht="15" thickBot="1">
      <c r="A97" s="1241">
        <v>4.9000000000000004</v>
      </c>
      <c r="B97" s="1244" t="s">
        <v>2982</v>
      </c>
      <c r="C97" s="1287"/>
      <c r="D97" s="1321"/>
      <c r="E97" s="1259" t="s">
        <v>2791</v>
      </c>
    </row>
    <row r="98" spans="1:5">
      <c r="A98" s="1242" t="s">
        <v>1746</v>
      </c>
      <c r="B98" s="1263" t="s">
        <v>2984</v>
      </c>
      <c r="C98" s="1287"/>
      <c r="D98" s="1320">
        <v>227</v>
      </c>
      <c r="E98" s="1317" t="s">
        <v>2791</v>
      </c>
    </row>
    <row r="99" spans="1:5" ht="15" thickBot="1">
      <c r="A99" s="1242" t="s">
        <v>1748</v>
      </c>
      <c r="B99" s="1263" t="s">
        <v>2986</v>
      </c>
      <c r="C99" s="1287"/>
      <c r="D99" s="1320">
        <v>297</v>
      </c>
      <c r="E99" s="1259" t="s">
        <v>2791</v>
      </c>
    </row>
    <row r="100" spans="1:5" ht="15" thickBot="1">
      <c r="A100" s="1242" t="s">
        <v>1750</v>
      </c>
      <c r="B100" s="1263" t="s">
        <v>2988</v>
      </c>
      <c r="C100" s="1287"/>
      <c r="D100" s="1320">
        <v>414</v>
      </c>
      <c r="E100" s="1259" t="s">
        <v>2791</v>
      </c>
    </row>
    <row r="101" spans="1:5" ht="15" thickBot="1">
      <c r="A101" s="1242" t="s">
        <v>1752</v>
      </c>
      <c r="B101" s="1263" t="s">
        <v>2990</v>
      </c>
      <c r="C101" s="1287"/>
      <c r="D101" s="1320">
        <v>341</v>
      </c>
      <c r="E101" s="1259" t="s">
        <v>2791</v>
      </c>
    </row>
    <row r="102" spans="1:5" ht="15" thickBot="1">
      <c r="A102" s="1242" t="s">
        <v>1754</v>
      </c>
      <c r="B102" s="1263" t="s">
        <v>2992</v>
      </c>
      <c r="C102" s="1287"/>
      <c r="D102" s="1320">
        <v>39</v>
      </c>
      <c r="E102" s="1259" t="s">
        <v>2791</v>
      </c>
    </row>
    <row r="103" spans="1:5" ht="15" thickBot="1">
      <c r="A103" s="1242" t="s">
        <v>1756</v>
      </c>
      <c r="B103" s="1263" t="s">
        <v>2994</v>
      </c>
      <c r="C103" s="1287"/>
      <c r="D103" s="1320" t="s">
        <v>2728</v>
      </c>
      <c r="E103" s="1259" t="s">
        <v>2791</v>
      </c>
    </row>
    <row r="104" spans="1:5" ht="15" thickBot="1">
      <c r="A104" s="1242" t="s">
        <v>3161</v>
      </c>
      <c r="B104" s="1263" t="s">
        <v>2996</v>
      </c>
      <c r="C104" s="1287"/>
      <c r="D104" s="1320">
        <v>1464</v>
      </c>
      <c r="E104" s="1259" t="s">
        <v>2791</v>
      </c>
    </row>
    <row r="105" spans="1:5" ht="15" thickBot="1">
      <c r="A105" s="1242" t="s">
        <v>3162</v>
      </c>
      <c r="B105" s="1263" t="s">
        <v>2998</v>
      </c>
      <c r="C105" s="1287"/>
      <c r="D105" s="1320">
        <v>1870</v>
      </c>
      <c r="E105" s="1259" t="s">
        <v>2791</v>
      </c>
    </row>
    <row r="106" spans="1:5" ht="15" thickBot="1">
      <c r="A106" s="1242" t="s">
        <v>3163</v>
      </c>
      <c r="B106" s="1263" t="s">
        <v>3000</v>
      </c>
      <c r="C106" s="1287"/>
      <c r="D106" s="1320">
        <v>3010</v>
      </c>
      <c r="E106" s="1259" t="s">
        <v>2791</v>
      </c>
    </row>
    <row r="107" spans="1:5" ht="15" thickBot="1">
      <c r="A107" s="1242" t="s">
        <v>3164</v>
      </c>
      <c r="B107" s="1263" t="s">
        <v>3002</v>
      </c>
      <c r="C107" s="1287"/>
      <c r="D107" s="1320">
        <v>4594</v>
      </c>
      <c r="E107" s="1259" t="s">
        <v>2791</v>
      </c>
    </row>
    <row r="108" spans="1:5" ht="15" thickBot="1">
      <c r="A108" s="1242" t="s">
        <v>3165</v>
      </c>
      <c r="B108" s="1263" t="s">
        <v>3004</v>
      </c>
      <c r="C108" s="1287"/>
      <c r="D108" s="1320">
        <v>4777</v>
      </c>
      <c r="E108" s="1259" t="s">
        <v>2791</v>
      </c>
    </row>
    <row r="109" spans="1:5" ht="15" thickBot="1">
      <c r="A109" s="1242" t="s">
        <v>3166</v>
      </c>
      <c r="B109" s="1263" t="s">
        <v>3006</v>
      </c>
      <c r="C109" s="1287"/>
      <c r="D109" s="1320">
        <v>4970</v>
      </c>
      <c r="E109" s="1259" t="s">
        <v>2791</v>
      </c>
    </row>
    <row r="110" spans="1:5" ht="15" thickBot="1">
      <c r="A110" s="1242" t="s">
        <v>3167</v>
      </c>
      <c r="B110" s="1263" t="s">
        <v>3008</v>
      </c>
      <c r="C110" s="1287"/>
      <c r="D110" s="1320">
        <v>7281</v>
      </c>
      <c r="E110" s="1259" t="s">
        <v>2791</v>
      </c>
    </row>
    <row r="111" spans="1:5" ht="15" thickBot="1">
      <c r="A111" s="1242" t="s">
        <v>3168</v>
      </c>
      <c r="B111" s="1263" t="s">
        <v>3010</v>
      </c>
      <c r="C111" s="1287"/>
      <c r="D111" s="1320">
        <v>7631</v>
      </c>
      <c r="E111" s="1259" t="s">
        <v>2791</v>
      </c>
    </row>
    <row r="112" spans="1:5" ht="15" thickBot="1">
      <c r="A112" s="1242" t="s">
        <v>3169</v>
      </c>
      <c r="B112" s="1263" t="s">
        <v>3012</v>
      </c>
      <c r="C112" s="1287"/>
      <c r="D112" s="1320">
        <v>1701</v>
      </c>
      <c r="E112" s="1259" t="s">
        <v>2791</v>
      </c>
    </row>
    <row r="113" spans="1:5" ht="15" thickBot="1">
      <c r="A113" s="1242" t="s">
        <v>3170</v>
      </c>
      <c r="B113" s="1263" t="s">
        <v>3014</v>
      </c>
      <c r="C113" s="1287"/>
      <c r="D113" s="1320">
        <v>9076</v>
      </c>
      <c r="E113" s="1259" t="s">
        <v>2791</v>
      </c>
    </row>
    <row r="114" spans="1:5" ht="15" thickBot="1">
      <c r="A114" s="1242" t="s">
        <v>3171</v>
      </c>
      <c r="B114" s="1263" t="s">
        <v>3016</v>
      </c>
      <c r="C114" s="1287"/>
      <c r="D114" s="1320">
        <v>753</v>
      </c>
      <c r="E114" s="1259" t="s">
        <v>2791</v>
      </c>
    </row>
    <row r="115" spans="1:5" ht="15" thickBot="1">
      <c r="A115" s="1242" t="s">
        <v>3172</v>
      </c>
      <c r="B115" s="1263" t="s">
        <v>3018</v>
      </c>
      <c r="C115" s="1287"/>
      <c r="D115" s="1320">
        <v>1089</v>
      </c>
      <c r="E115" s="1259" t="s">
        <v>2791</v>
      </c>
    </row>
    <row r="116" spans="1:5" ht="15" thickBot="1">
      <c r="A116" s="1242" t="s">
        <v>3173</v>
      </c>
      <c r="B116" s="1263" t="s">
        <v>3020</v>
      </c>
      <c r="C116" s="1287"/>
      <c r="D116" s="1320">
        <v>916</v>
      </c>
      <c r="E116" s="1259" t="s">
        <v>2791</v>
      </c>
    </row>
    <row r="117" spans="1:5" ht="15" thickBot="1">
      <c r="A117" s="1242" t="s">
        <v>3174</v>
      </c>
      <c r="B117" s="1263" t="s">
        <v>3022</v>
      </c>
      <c r="C117" s="1287"/>
      <c r="D117" s="1320">
        <v>727</v>
      </c>
      <c r="E117" s="1259" t="s">
        <v>2791</v>
      </c>
    </row>
    <row r="118" spans="1:5" ht="15" thickBot="1">
      <c r="A118" s="1242" t="s">
        <v>3175</v>
      </c>
      <c r="B118" s="1263" t="s">
        <v>3024</v>
      </c>
      <c r="C118" s="1287"/>
      <c r="D118" s="1320">
        <v>500</v>
      </c>
      <c r="E118" s="1259" t="s">
        <v>2791</v>
      </c>
    </row>
    <row r="119" spans="1:5" ht="15" thickBot="1">
      <c r="A119" s="1242" t="s">
        <v>3176</v>
      </c>
      <c r="B119" s="1263" t="s">
        <v>3026</v>
      </c>
      <c r="C119" s="1287"/>
      <c r="D119" s="1320">
        <v>753</v>
      </c>
      <c r="E119" s="1259" t="s">
        <v>2791</v>
      </c>
    </row>
    <row r="120" spans="1:5" ht="15" thickBot="1">
      <c r="A120" s="1242" t="s">
        <v>3177</v>
      </c>
      <c r="B120" s="1263" t="s">
        <v>3028</v>
      </c>
      <c r="C120" s="1287"/>
      <c r="D120" s="1320">
        <v>234</v>
      </c>
      <c r="E120" s="1259" t="s">
        <v>2791</v>
      </c>
    </row>
    <row r="121" spans="1:5" ht="15" thickBot="1">
      <c r="A121" s="1242" t="s">
        <v>3178</v>
      </c>
      <c r="B121" s="1263" t="s">
        <v>3030</v>
      </c>
      <c r="C121" s="1287"/>
      <c r="D121" s="1320">
        <v>2686</v>
      </c>
      <c r="E121" s="1259" t="s">
        <v>2791</v>
      </c>
    </row>
    <row r="122" spans="1:5" ht="15" thickBot="1">
      <c r="A122" s="1242" t="s">
        <v>3179</v>
      </c>
      <c r="B122" s="1263" t="s">
        <v>3032</v>
      </c>
      <c r="C122" s="1287"/>
      <c r="D122" s="1320">
        <v>3174</v>
      </c>
      <c r="E122" s="1259" t="s">
        <v>2791</v>
      </c>
    </row>
    <row r="123" spans="1:5" ht="15" thickBot="1">
      <c r="A123" s="1242" t="s">
        <v>3180</v>
      </c>
      <c r="B123" s="1263" t="s">
        <v>3034</v>
      </c>
      <c r="C123" s="1287"/>
      <c r="D123" s="1320">
        <v>2764</v>
      </c>
      <c r="E123" s="1259" t="s">
        <v>2791</v>
      </c>
    </row>
    <row r="124" spans="1:5" ht="15" thickBot="1">
      <c r="A124" s="1242" t="s">
        <v>3181</v>
      </c>
      <c r="B124" s="1263" t="s">
        <v>3039</v>
      </c>
      <c r="C124" s="1287"/>
      <c r="D124" s="1320">
        <v>4265</v>
      </c>
      <c r="E124" s="1259" t="s">
        <v>2791</v>
      </c>
    </row>
    <row r="125" spans="1:5" ht="15" thickBot="1">
      <c r="A125" s="1242" t="s">
        <v>3182</v>
      </c>
      <c r="B125" s="1263" t="s">
        <v>3041</v>
      </c>
      <c r="C125" s="1287"/>
      <c r="D125" s="1320">
        <v>17278</v>
      </c>
      <c r="E125" s="1259" t="s">
        <v>2791</v>
      </c>
    </row>
    <row r="126" spans="1:5" ht="15" thickBot="1">
      <c r="A126" s="1242"/>
      <c r="B126" s="1243" t="s">
        <v>688</v>
      </c>
      <c r="C126" s="1287"/>
      <c r="D126" s="1321"/>
      <c r="E126" s="1259" t="s">
        <v>2791</v>
      </c>
    </row>
    <row r="127" spans="1:5" ht="15" thickBot="1">
      <c r="A127" s="1242"/>
      <c r="B127" s="1245"/>
      <c r="C127" s="1287"/>
      <c r="D127" s="1322"/>
      <c r="E127" s="1259" t="s">
        <v>2791</v>
      </c>
    </row>
    <row r="128" spans="1:5" ht="15" thickBot="1">
      <c r="A128" s="1241">
        <v>4.1100000000000003</v>
      </c>
      <c r="B128" s="1244" t="s">
        <v>3043</v>
      </c>
      <c r="C128" s="1287"/>
      <c r="D128" s="1323"/>
      <c r="E128" s="1259" t="s">
        <v>2791</v>
      </c>
    </row>
    <row r="129" spans="1:5" ht="15" thickBot="1">
      <c r="A129" s="1242" t="s">
        <v>1764</v>
      </c>
      <c r="B129" s="1248" t="s">
        <v>1578</v>
      </c>
      <c r="C129" s="1287"/>
      <c r="D129" s="1320">
        <v>5.5</v>
      </c>
      <c r="E129" s="1259" t="s">
        <v>2791</v>
      </c>
    </row>
    <row r="130" spans="1:5" ht="15" thickBot="1">
      <c r="A130" s="1256"/>
      <c r="B130" s="1243"/>
      <c r="C130" s="1287"/>
      <c r="D130" s="1322"/>
      <c r="E130" s="1259" t="s">
        <v>2791</v>
      </c>
    </row>
    <row r="131" spans="1:5" ht="15" thickBot="1">
      <c r="A131" s="1241">
        <v>4.1399999999999997</v>
      </c>
      <c r="B131" s="1244" t="s">
        <v>1795</v>
      </c>
      <c r="C131" s="1277"/>
      <c r="D131" s="1323"/>
      <c r="E131" s="1259" t="s">
        <v>2791</v>
      </c>
    </row>
    <row r="132" spans="1:5" ht="15" thickBot="1">
      <c r="A132" s="1242"/>
      <c r="B132" s="1260" t="s">
        <v>3111</v>
      </c>
      <c r="C132" s="1277"/>
      <c r="D132" s="1323"/>
      <c r="E132" s="1259" t="s">
        <v>2791</v>
      </c>
    </row>
    <row r="133" spans="1:5" ht="15" thickBot="1">
      <c r="A133" s="1242" t="s">
        <v>3183</v>
      </c>
      <c r="B133" s="1261"/>
      <c r="C133" s="1287"/>
      <c r="D133" s="1320"/>
      <c r="E133" s="1259" t="s">
        <v>2791</v>
      </c>
    </row>
    <row r="134" spans="1:5" ht="15" thickBot="1">
      <c r="A134" s="1242" t="s">
        <v>3184</v>
      </c>
      <c r="B134" s="1261"/>
      <c r="C134" s="1287"/>
      <c r="D134" s="1320"/>
      <c r="E134" s="1259" t="s">
        <v>2791</v>
      </c>
    </row>
    <row r="135" spans="1:5" ht="15" thickBot="1">
      <c r="A135" s="1242" t="s">
        <v>3185</v>
      </c>
      <c r="B135" s="1261"/>
      <c r="C135" s="1287"/>
      <c r="D135" s="1320"/>
      <c r="E135" s="1259" t="s">
        <v>2791</v>
      </c>
    </row>
    <row r="136" spans="1:5" ht="15" thickBot="1">
      <c r="A136" s="1256"/>
      <c r="B136" s="1243"/>
      <c r="C136" s="1287"/>
      <c r="D136" s="1287"/>
      <c r="E136" s="1259" t="s">
        <v>2791</v>
      </c>
    </row>
    <row r="137" spans="1:5" ht="15" thickBot="1">
      <c r="A137" s="1258"/>
      <c r="B137" s="1262"/>
      <c r="C137" s="1287"/>
      <c r="D137" s="1319" t="s">
        <v>3113</v>
      </c>
      <c r="E137" s="1259" t="s">
        <v>2791</v>
      </c>
    </row>
  </sheetData>
  <mergeCells count="1">
    <mergeCell ref="C1:E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D270-A364-4467-94CD-9D808743A31C}">
  <dimension ref="A1:E73"/>
  <sheetViews>
    <sheetView topLeftCell="A39" workbookViewId="0">
      <selection activeCell="J59" sqref="J59"/>
    </sheetView>
  </sheetViews>
  <sheetFormatPr defaultRowHeight="14.4"/>
  <cols>
    <col min="2" max="2" width="62.6640625" customWidth="1"/>
    <col min="3" max="3" width="11.44140625" customWidth="1"/>
    <col min="4" max="4" width="14.109375" customWidth="1"/>
    <col min="5" max="5" width="12.109375" customWidth="1"/>
  </cols>
  <sheetData>
    <row r="1" spans="1:5" ht="15">
      <c r="A1" s="1271"/>
      <c r="B1" s="1236" t="s">
        <v>2720</v>
      </c>
      <c r="C1" s="1531" t="s">
        <v>3187</v>
      </c>
      <c r="D1" s="1531"/>
      <c r="E1" s="1531"/>
    </row>
    <row r="2" spans="1:5" ht="15">
      <c r="A2" s="1256"/>
      <c r="B2" s="1238"/>
      <c r="C2" s="1238"/>
      <c r="D2" s="1238"/>
      <c r="E2" s="1251"/>
    </row>
    <row r="3" spans="1:5">
      <c r="A3" s="1246" t="s">
        <v>2722</v>
      </c>
      <c r="B3" s="1239" t="s">
        <v>712</v>
      </c>
      <c r="C3" s="1239" t="s">
        <v>2723</v>
      </c>
      <c r="D3" s="1239" t="s">
        <v>1585</v>
      </c>
      <c r="E3" s="1252" t="s">
        <v>3058</v>
      </c>
    </row>
    <row r="4" spans="1:5">
      <c r="A4" s="1255"/>
      <c r="B4" s="1240"/>
      <c r="C4" s="1240"/>
      <c r="D4" s="1240"/>
      <c r="E4" s="1278" t="s">
        <v>2791</v>
      </c>
    </row>
    <row r="5" spans="1:5">
      <c r="A5" s="1241">
        <v>2.1</v>
      </c>
      <c r="B5" s="1244" t="s">
        <v>2724</v>
      </c>
      <c r="C5" s="1322"/>
      <c r="D5" s="1320">
        <v>197202</v>
      </c>
      <c r="E5" s="1267" t="s">
        <v>2791</v>
      </c>
    </row>
    <row r="6" spans="1:5">
      <c r="A6" s="1242"/>
      <c r="B6" s="1243"/>
      <c r="C6" s="1322"/>
      <c r="D6" s="1321"/>
      <c r="E6" s="1267" t="s">
        <v>2791</v>
      </c>
    </row>
    <row r="7" spans="1:5">
      <c r="A7" s="1241">
        <v>2.2000000000000002</v>
      </c>
      <c r="B7" s="1244" t="s">
        <v>3188</v>
      </c>
      <c r="C7" s="1322"/>
      <c r="D7" s="1321"/>
      <c r="E7" s="1267" t="s">
        <v>2791</v>
      </c>
    </row>
    <row r="8" spans="1:5">
      <c r="A8" s="1242" t="s">
        <v>3189</v>
      </c>
      <c r="B8" s="1263" t="s">
        <v>3190</v>
      </c>
      <c r="C8" s="1322"/>
      <c r="D8" s="1320">
        <v>5523</v>
      </c>
      <c r="E8" s="1267" t="s">
        <v>2791</v>
      </c>
    </row>
    <row r="9" spans="1:5">
      <c r="A9" s="1242" t="s">
        <v>3191</v>
      </c>
      <c r="B9" s="1263" t="s">
        <v>3192</v>
      </c>
      <c r="C9" s="1322"/>
      <c r="D9" s="1320">
        <v>2932</v>
      </c>
      <c r="E9" s="1267" t="s">
        <v>2791</v>
      </c>
    </row>
    <row r="10" spans="1:5">
      <c r="A10" s="1242" t="s">
        <v>3193</v>
      </c>
      <c r="B10" s="1263" t="s">
        <v>3194</v>
      </c>
      <c r="C10" s="1322"/>
      <c r="D10" s="1320"/>
      <c r="E10" s="1267" t="s">
        <v>2728</v>
      </c>
    </row>
    <row r="11" spans="1:5">
      <c r="A11" s="1242" t="s">
        <v>3195</v>
      </c>
      <c r="B11" s="1263" t="s">
        <v>3196</v>
      </c>
      <c r="C11" s="1322"/>
      <c r="D11" s="1320">
        <v>13194</v>
      </c>
      <c r="E11" s="1267" t="s">
        <v>2791</v>
      </c>
    </row>
    <row r="12" spans="1:5">
      <c r="A12" s="1242" t="s">
        <v>3197</v>
      </c>
      <c r="B12" s="1263" t="s">
        <v>3198</v>
      </c>
      <c r="C12" s="1322"/>
      <c r="D12" s="1320">
        <v>1181</v>
      </c>
      <c r="E12" s="1267" t="s">
        <v>2791</v>
      </c>
    </row>
    <row r="13" spans="1:5">
      <c r="A13" s="1242" t="s">
        <v>3199</v>
      </c>
      <c r="B13" s="1263" t="s">
        <v>3200</v>
      </c>
      <c r="C13" s="1322"/>
      <c r="D13" s="1320">
        <v>445</v>
      </c>
      <c r="E13" s="1267" t="s">
        <v>2791</v>
      </c>
    </row>
    <row r="14" spans="1:5">
      <c r="A14" s="1242"/>
      <c r="B14" s="1243"/>
      <c r="C14" s="1322"/>
      <c r="D14" s="1321"/>
      <c r="E14" s="1267" t="s">
        <v>2791</v>
      </c>
    </row>
    <row r="15" spans="1:5">
      <c r="A15" s="1241">
        <v>2.2999999999999998</v>
      </c>
      <c r="B15" s="1244" t="s">
        <v>3201</v>
      </c>
      <c r="C15" s="1322"/>
      <c r="D15" s="1321"/>
      <c r="E15" s="1267" t="s">
        <v>2791</v>
      </c>
    </row>
    <row r="16" spans="1:5">
      <c r="A16" s="1242" t="s">
        <v>3202</v>
      </c>
      <c r="B16" s="1263" t="s">
        <v>3203</v>
      </c>
      <c r="C16" s="1322"/>
      <c r="D16" s="1320">
        <v>17652</v>
      </c>
      <c r="E16" s="1267" t="s">
        <v>2791</v>
      </c>
    </row>
    <row r="17" spans="1:5">
      <c r="A17" s="1242" t="s">
        <v>3204</v>
      </c>
      <c r="B17" s="1263" t="s">
        <v>3205</v>
      </c>
      <c r="C17" s="1322"/>
      <c r="D17" s="1320">
        <v>2891</v>
      </c>
      <c r="E17" s="1267" t="s">
        <v>2791</v>
      </c>
    </row>
    <row r="18" spans="1:5">
      <c r="A18" s="1242" t="s">
        <v>3206</v>
      </c>
      <c r="B18" s="1263" t="s">
        <v>3207</v>
      </c>
      <c r="C18" s="1322"/>
      <c r="D18" s="1320">
        <v>3099</v>
      </c>
      <c r="E18" s="1267" t="s">
        <v>2791</v>
      </c>
    </row>
    <row r="19" spans="1:5">
      <c r="A19" s="1242" t="s">
        <v>3208</v>
      </c>
      <c r="B19" s="1263" t="s">
        <v>3209</v>
      </c>
      <c r="C19" s="1322"/>
      <c r="D19" s="1320">
        <v>5176</v>
      </c>
      <c r="E19" s="1267" t="s">
        <v>2791</v>
      </c>
    </row>
    <row r="20" spans="1:5">
      <c r="A20" s="1242" t="s">
        <v>3210</v>
      </c>
      <c r="B20" s="1263" t="s">
        <v>3211</v>
      </c>
      <c r="C20" s="1322"/>
      <c r="D20" s="1320">
        <v>6493</v>
      </c>
      <c r="E20" s="1267" t="s">
        <v>2791</v>
      </c>
    </row>
    <row r="21" spans="1:5">
      <c r="A21" s="1242" t="s">
        <v>3212</v>
      </c>
      <c r="B21" s="1263" t="s">
        <v>3213</v>
      </c>
      <c r="C21" s="1322"/>
      <c r="D21" s="1320">
        <v>37763</v>
      </c>
      <c r="E21" s="1267" t="s">
        <v>2791</v>
      </c>
    </row>
    <row r="22" spans="1:5">
      <c r="A22" s="1242" t="s">
        <v>3214</v>
      </c>
      <c r="B22" s="1263" t="s">
        <v>3215</v>
      </c>
      <c r="C22" s="1322"/>
      <c r="D22" s="1320">
        <v>2945</v>
      </c>
      <c r="E22" s="1267" t="s">
        <v>2791</v>
      </c>
    </row>
    <row r="23" spans="1:5">
      <c r="A23" s="1242" t="s">
        <v>3216</v>
      </c>
      <c r="B23" s="1263" t="s">
        <v>3217</v>
      </c>
      <c r="C23" s="1322"/>
      <c r="D23" s="1320">
        <v>740</v>
      </c>
      <c r="E23" s="1267" t="s">
        <v>2791</v>
      </c>
    </row>
    <row r="24" spans="1:5">
      <c r="A24" s="1242" t="s">
        <v>3218</v>
      </c>
      <c r="B24" s="1263" t="s">
        <v>3219</v>
      </c>
      <c r="C24" s="1322"/>
      <c r="D24" s="1320">
        <v>1834</v>
      </c>
      <c r="E24" s="1267" t="s">
        <v>2791</v>
      </c>
    </row>
    <row r="25" spans="1:5">
      <c r="A25" s="1242" t="s">
        <v>3220</v>
      </c>
      <c r="B25" s="1263" t="s">
        <v>3221</v>
      </c>
      <c r="C25" s="1322"/>
      <c r="D25" s="1320">
        <v>2347</v>
      </c>
      <c r="E25" s="1267" t="s">
        <v>2791</v>
      </c>
    </row>
    <row r="26" spans="1:5">
      <c r="A26" s="1242" t="s">
        <v>3222</v>
      </c>
      <c r="B26" s="1263" t="s">
        <v>3223</v>
      </c>
      <c r="C26" s="1322"/>
      <c r="D26" s="1320"/>
      <c r="E26" s="1267" t="s">
        <v>2728</v>
      </c>
    </row>
    <row r="27" spans="1:5">
      <c r="A27" s="1242" t="s">
        <v>3224</v>
      </c>
      <c r="B27" s="1263" t="s">
        <v>3225</v>
      </c>
      <c r="C27" s="1322"/>
      <c r="D27" s="1320">
        <v>4288</v>
      </c>
      <c r="E27" s="1267" t="s">
        <v>2791</v>
      </c>
    </row>
    <row r="28" spans="1:5">
      <c r="A28" s="1242" t="s">
        <v>3226</v>
      </c>
      <c r="B28" s="1263" t="s">
        <v>3088</v>
      </c>
      <c r="C28" s="1322"/>
      <c r="D28" s="1320">
        <v>1785</v>
      </c>
      <c r="E28" s="1267" t="s">
        <v>2791</v>
      </c>
    </row>
    <row r="29" spans="1:5">
      <c r="A29" s="1242"/>
      <c r="B29" s="1243"/>
      <c r="C29" s="1322"/>
      <c r="D29" s="1321"/>
      <c r="E29" s="1267" t="s">
        <v>2791</v>
      </c>
    </row>
    <row r="30" spans="1:5">
      <c r="A30" s="1241">
        <v>2.4</v>
      </c>
      <c r="B30" s="1244" t="s">
        <v>2925</v>
      </c>
      <c r="C30" s="1322"/>
      <c r="D30" s="1321"/>
      <c r="E30" s="1267" t="s">
        <v>2791</v>
      </c>
    </row>
    <row r="31" spans="1:5">
      <c r="A31" s="1242" t="s">
        <v>3227</v>
      </c>
      <c r="B31" s="1263" t="s">
        <v>3228</v>
      </c>
      <c r="C31" s="1322"/>
      <c r="D31" s="1320">
        <v>21422</v>
      </c>
      <c r="E31" s="1267" t="s">
        <v>2791</v>
      </c>
    </row>
    <row r="32" spans="1:5">
      <c r="A32" s="1242" t="s">
        <v>3229</v>
      </c>
      <c r="B32" s="1263" t="s">
        <v>3230</v>
      </c>
      <c r="C32" s="1322"/>
      <c r="D32" s="1320">
        <v>21422</v>
      </c>
      <c r="E32" s="1267" t="s">
        <v>2791</v>
      </c>
    </row>
    <row r="33" spans="1:5">
      <c r="A33" s="1242" t="s">
        <v>3231</v>
      </c>
      <c r="B33" s="1264" t="s">
        <v>3232</v>
      </c>
      <c r="C33" s="1322"/>
      <c r="D33" s="1320">
        <v>2374</v>
      </c>
      <c r="E33" s="1267" t="s">
        <v>2791</v>
      </c>
    </row>
    <row r="34" spans="1:5">
      <c r="A34" s="1242" t="s">
        <v>3233</v>
      </c>
      <c r="B34" s="1263" t="s">
        <v>3234</v>
      </c>
      <c r="C34" s="1322"/>
      <c r="D34" s="1320"/>
      <c r="E34" s="1267" t="s">
        <v>2728</v>
      </c>
    </row>
    <row r="35" spans="1:5">
      <c r="A35" s="1242" t="s">
        <v>3235</v>
      </c>
      <c r="B35" s="1263" t="s">
        <v>3236</v>
      </c>
      <c r="C35" s="1322"/>
      <c r="D35" s="1320"/>
      <c r="E35" s="1267" t="s">
        <v>2791</v>
      </c>
    </row>
    <row r="36" spans="1:5">
      <c r="A36" s="1242" t="s">
        <v>3237</v>
      </c>
      <c r="B36" s="1264" t="s">
        <v>3238</v>
      </c>
      <c r="C36" s="1322"/>
      <c r="D36" s="1320">
        <v>2015</v>
      </c>
      <c r="E36" s="1267" t="s">
        <v>2791</v>
      </c>
    </row>
    <row r="37" spans="1:5">
      <c r="A37" s="1242" t="s">
        <v>3239</v>
      </c>
      <c r="B37" s="1263" t="s">
        <v>3240</v>
      </c>
      <c r="C37" s="1322"/>
      <c r="D37" s="1320"/>
      <c r="E37" s="1267" t="s">
        <v>2728</v>
      </c>
    </row>
    <row r="38" spans="1:5">
      <c r="A38" s="1242" t="s">
        <v>3241</v>
      </c>
      <c r="B38" s="1263" t="s">
        <v>3242</v>
      </c>
      <c r="C38" s="1322"/>
      <c r="D38" s="1320">
        <v>1079</v>
      </c>
      <c r="E38" s="1267" t="s">
        <v>2728</v>
      </c>
    </row>
    <row r="39" spans="1:5">
      <c r="A39" s="1242"/>
      <c r="B39" s="1243"/>
      <c r="C39" s="1322"/>
      <c r="D39" s="1321"/>
      <c r="E39" s="1267" t="s">
        <v>2728</v>
      </c>
    </row>
    <row r="40" spans="1:5">
      <c r="A40" s="1241">
        <v>2.5</v>
      </c>
      <c r="B40" s="1244" t="s">
        <v>2958</v>
      </c>
      <c r="C40" s="1322"/>
      <c r="D40" s="1321"/>
      <c r="E40" s="1267" t="s">
        <v>2728</v>
      </c>
    </row>
    <row r="41" spans="1:5">
      <c r="A41" s="1242" t="s">
        <v>3243</v>
      </c>
      <c r="B41" s="1263" t="s">
        <v>3244</v>
      </c>
      <c r="C41" s="1322"/>
      <c r="D41" s="1320" t="s">
        <v>2728</v>
      </c>
      <c r="E41" s="1267" t="s">
        <v>2728</v>
      </c>
    </row>
    <row r="42" spans="1:5">
      <c r="A42" s="1242" t="s">
        <v>3245</v>
      </c>
      <c r="B42" s="1263" t="s">
        <v>3246</v>
      </c>
      <c r="C42" s="1322"/>
      <c r="D42" s="1320">
        <v>3203</v>
      </c>
      <c r="E42" s="1267" t="s">
        <v>2728</v>
      </c>
    </row>
    <row r="43" spans="1:5">
      <c r="A43" s="1242" t="s">
        <v>3247</v>
      </c>
      <c r="B43" s="1263" t="s">
        <v>3248</v>
      </c>
      <c r="C43" s="1322"/>
      <c r="D43" s="1320">
        <v>5223</v>
      </c>
      <c r="E43" s="1267" t="s">
        <v>2728</v>
      </c>
    </row>
    <row r="44" spans="1:5">
      <c r="A44" s="1242" t="s">
        <v>3249</v>
      </c>
      <c r="B44" s="1263" t="s">
        <v>3250</v>
      </c>
      <c r="C44" s="1322"/>
      <c r="D44" s="1320">
        <v>5975</v>
      </c>
      <c r="E44" s="1267" t="s">
        <v>2728</v>
      </c>
    </row>
    <row r="45" spans="1:5">
      <c r="A45" s="1242" t="s">
        <v>3251</v>
      </c>
      <c r="B45" s="1263" t="s">
        <v>3252</v>
      </c>
      <c r="C45" s="1322"/>
      <c r="D45" s="1320">
        <v>2690</v>
      </c>
      <c r="E45" s="1267" t="s">
        <v>2728</v>
      </c>
    </row>
    <row r="46" spans="1:5">
      <c r="A46" s="1242" t="s">
        <v>3253</v>
      </c>
      <c r="B46" s="1263" t="s">
        <v>3254</v>
      </c>
      <c r="C46" s="1322"/>
      <c r="D46" s="1320">
        <v>476</v>
      </c>
      <c r="E46" s="1267" t="s">
        <v>2728</v>
      </c>
    </row>
    <row r="47" spans="1:5">
      <c r="A47" s="1242" t="s">
        <v>3255</v>
      </c>
      <c r="B47" s="1263" t="s">
        <v>3256</v>
      </c>
      <c r="C47" s="1322"/>
      <c r="D47" s="1320">
        <v>245</v>
      </c>
      <c r="E47" s="1267" t="s">
        <v>2728</v>
      </c>
    </row>
    <row r="48" spans="1:5">
      <c r="A48" s="1242"/>
      <c r="B48" s="1243"/>
      <c r="C48" s="1322"/>
      <c r="D48" s="1321"/>
      <c r="E48" s="1267" t="s">
        <v>2728</v>
      </c>
    </row>
    <row r="49" spans="1:5">
      <c r="A49" s="1241">
        <v>2.6</v>
      </c>
      <c r="B49" s="1244" t="s">
        <v>2982</v>
      </c>
      <c r="C49" s="1322"/>
      <c r="D49" s="1321"/>
      <c r="E49" s="1267" t="s">
        <v>2728</v>
      </c>
    </row>
    <row r="50" spans="1:5">
      <c r="A50" s="1242" t="s">
        <v>3257</v>
      </c>
      <c r="B50" s="1273" t="s">
        <v>2788</v>
      </c>
      <c r="C50" s="1322"/>
      <c r="D50" s="1320">
        <v>2650</v>
      </c>
      <c r="E50" s="1267" t="s">
        <v>2728</v>
      </c>
    </row>
    <row r="51" spans="1:5">
      <c r="A51" s="1242" t="s">
        <v>3258</v>
      </c>
      <c r="B51" s="1273" t="s">
        <v>3259</v>
      </c>
      <c r="C51" s="1322"/>
      <c r="D51" s="1320"/>
      <c r="E51" s="1267" t="s">
        <v>2728</v>
      </c>
    </row>
    <row r="52" spans="1:5">
      <c r="A52" s="1242" t="s">
        <v>3260</v>
      </c>
      <c r="B52" s="1274" t="s">
        <v>3261</v>
      </c>
      <c r="C52" s="1322"/>
      <c r="D52" s="1320">
        <v>3504</v>
      </c>
      <c r="E52" s="1267" t="s">
        <v>2728</v>
      </c>
    </row>
    <row r="53" spans="1:5">
      <c r="A53" s="1242" t="s">
        <v>3262</v>
      </c>
      <c r="B53" s="1273" t="s">
        <v>3263</v>
      </c>
      <c r="C53" s="1322"/>
      <c r="D53" s="1320">
        <v>2426</v>
      </c>
      <c r="E53" s="1267" t="s">
        <v>2728</v>
      </c>
    </row>
    <row r="54" spans="1:5">
      <c r="A54" s="1242" t="s">
        <v>3264</v>
      </c>
      <c r="B54" s="1273" t="s">
        <v>3265</v>
      </c>
      <c r="C54" s="1322"/>
      <c r="D54" s="1320">
        <v>234</v>
      </c>
      <c r="E54" s="1267" t="s">
        <v>2728</v>
      </c>
    </row>
    <row r="55" spans="1:5">
      <c r="A55" s="1242" t="s">
        <v>3266</v>
      </c>
      <c r="B55" s="1274" t="s">
        <v>3267</v>
      </c>
      <c r="C55" s="1322"/>
      <c r="D55" s="1320">
        <v>1448</v>
      </c>
      <c r="E55" s="1267" t="s">
        <v>2728</v>
      </c>
    </row>
    <row r="56" spans="1:5">
      <c r="A56" s="1242" t="s">
        <v>3268</v>
      </c>
      <c r="B56" s="1273" t="s">
        <v>3269</v>
      </c>
      <c r="C56" s="1322"/>
      <c r="D56" s="1320">
        <v>345</v>
      </c>
      <c r="E56" s="1267" t="s">
        <v>2728</v>
      </c>
    </row>
    <row r="57" spans="1:5">
      <c r="A57" s="1242" t="s">
        <v>3270</v>
      </c>
      <c r="B57" s="1273" t="s">
        <v>3271</v>
      </c>
      <c r="C57" s="1322"/>
      <c r="D57" s="1320"/>
      <c r="E57" s="1267" t="s">
        <v>2728</v>
      </c>
    </row>
    <row r="58" spans="1:5">
      <c r="A58" s="1242" t="s">
        <v>3272</v>
      </c>
      <c r="B58" s="1274" t="s">
        <v>3273</v>
      </c>
      <c r="C58" s="1322"/>
      <c r="D58" s="1320">
        <v>2945</v>
      </c>
      <c r="E58" s="1267" t="s">
        <v>2728</v>
      </c>
    </row>
    <row r="59" spans="1:5">
      <c r="A59" s="1242" t="s">
        <v>3274</v>
      </c>
      <c r="B59" s="1273" t="s">
        <v>3275</v>
      </c>
      <c r="C59" s="1322"/>
      <c r="D59" s="1320">
        <v>4246</v>
      </c>
      <c r="E59" s="1267" t="s">
        <v>2728</v>
      </c>
    </row>
    <row r="60" spans="1:5">
      <c r="A60" s="1242" t="s">
        <v>3276</v>
      </c>
      <c r="B60" s="1273" t="s">
        <v>3277</v>
      </c>
      <c r="C60" s="1322"/>
      <c r="D60" s="1320">
        <v>2383</v>
      </c>
      <c r="E60" s="1267" t="s">
        <v>2728</v>
      </c>
    </row>
    <row r="61" spans="1:5">
      <c r="A61" s="1242" t="s">
        <v>3278</v>
      </c>
      <c r="B61" s="1274" t="s">
        <v>3279</v>
      </c>
      <c r="C61" s="1322"/>
      <c r="D61" s="1320">
        <v>4265</v>
      </c>
      <c r="E61" s="1267" t="s">
        <v>2728</v>
      </c>
    </row>
    <row r="62" spans="1:5">
      <c r="A62" s="1242" t="s">
        <v>3280</v>
      </c>
      <c r="B62" s="1273" t="s">
        <v>3281</v>
      </c>
      <c r="C62" s="1322"/>
      <c r="D62" s="1320">
        <v>1063</v>
      </c>
      <c r="E62" s="1267" t="s">
        <v>2728</v>
      </c>
    </row>
    <row r="63" spans="1:5">
      <c r="A63" s="1242" t="s">
        <v>3282</v>
      </c>
      <c r="B63" s="1273" t="s">
        <v>3283</v>
      </c>
      <c r="C63" s="1322"/>
      <c r="D63" s="1320">
        <v>2052</v>
      </c>
      <c r="E63" s="1267" t="s">
        <v>2728</v>
      </c>
    </row>
    <row r="64" spans="1:5">
      <c r="A64" s="1242"/>
      <c r="B64" s="1243"/>
      <c r="C64" s="1322"/>
      <c r="D64" s="1321"/>
      <c r="E64" s="1267" t="s">
        <v>2728</v>
      </c>
    </row>
    <row r="65" spans="1:5">
      <c r="A65" s="1241"/>
      <c r="B65" s="1276"/>
      <c r="C65" s="1322"/>
      <c r="D65" s="1321"/>
      <c r="E65" s="1267" t="s">
        <v>2728</v>
      </c>
    </row>
    <row r="66" spans="1:5">
      <c r="A66" s="1241">
        <v>2.8</v>
      </c>
      <c r="B66" s="1244" t="s">
        <v>3043</v>
      </c>
      <c r="C66" s="1322"/>
      <c r="D66" s="1321"/>
      <c r="E66" s="1267" t="s">
        <v>2728</v>
      </c>
    </row>
    <row r="67" spans="1:5">
      <c r="A67" s="1242" t="s">
        <v>3284</v>
      </c>
      <c r="B67" s="1266" t="s">
        <v>1578</v>
      </c>
      <c r="C67" s="1322"/>
      <c r="D67" s="1320">
        <v>5.5</v>
      </c>
      <c r="E67" s="1267" t="s">
        <v>2728</v>
      </c>
    </row>
    <row r="68" spans="1:5">
      <c r="A68" s="1242" t="s">
        <v>688</v>
      </c>
      <c r="B68" s="1243"/>
      <c r="C68" s="1322"/>
      <c r="D68" s="1321"/>
      <c r="E68" s="1267" t="s">
        <v>2728</v>
      </c>
    </row>
    <row r="69" spans="1:5">
      <c r="A69" s="1241">
        <v>2.11</v>
      </c>
      <c r="B69" s="1244" t="s">
        <v>1795</v>
      </c>
      <c r="C69" s="1532"/>
      <c r="D69" s="1532"/>
      <c r="E69" s="1267" t="s">
        <v>2728</v>
      </c>
    </row>
    <row r="70" spans="1:5">
      <c r="A70" s="1242"/>
      <c r="B70" s="1260" t="s">
        <v>3111</v>
      </c>
      <c r="C70" s="1532"/>
      <c r="D70" s="1532"/>
      <c r="E70" s="1267" t="s">
        <v>2728</v>
      </c>
    </row>
    <row r="71" spans="1:5">
      <c r="A71" s="1242" t="s">
        <v>3285</v>
      </c>
      <c r="B71" s="1263" t="s">
        <v>3286</v>
      </c>
      <c r="C71" s="1322"/>
      <c r="D71" s="1320">
        <v>3350</v>
      </c>
      <c r="E71" s="1267" t="s">
        <v>2728</v>
      </c>
    </row>
    <row r="72" spans="1:5">
      <c r="A72" s="1255"/>
      <c r="B72" s="1243"/>
      <c r="C72" s="1287"/>
      <c r="D72" s="1267"/>
      <c r="E72" s="1267" t="s">
        <v>2728</v>
      </c>
    </row>
    <row r="73" spans="1:5" ht="15" thickBot="1">
      <c r="A73" s="1272"/>
      <c r="B73" s="1262"/>
      <c r="C73" s="1287"/>
      <c r="D73" s="1314" t="s">
        <v>3287</v>
      </c>
      <c r="E73" s="1267" t="s">
        <v>2728</v>
      </c>
    </row>
  </sheetData>
  <mergeCells count="3">
    <mergeCell ref="C1:E1"/>
    <mergeCell ref="C69:D69"/>
    <mergeCell ref="C70:D7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32C8A-051E-446B-9CC0-F898EFBC0E65}">
  <dimension ref="A1:E53"/>
  <sheetViews>
    <sheetView topLeftCell="A35" workbookViewId="0">
      <selection activeCell="G42" sqref="G42"/>
    </sheetView>
  </sheetViews>
  <sheetFormatPr defaultRowHeight="14.4"/>
  <cols>
    <col min="2" max="2" width="110" customWidth="1"/>
    <col min="3" max="3" width="9.44140625" customWidth="1"/>
    <col min="4" max="4" width="13.33203125" customWidth="1"/>
    <col min="5" max="5" width="11.88671875" customWidth="1"/>
  </cols>
  <sheetData>
    <row r="1" spans="1:5" ht="15">
      <c r="A1" s="1271"/>
      <c r="B1" s="1236" t="s">
        <v>2720</v>
      </c>
      <c r="C1" s="1531" t="s">
        <v>3288</v>
      </c>
      <c r="D1" s="1531"/>
      <c r="E1" s="1531"/>
    </row>
    <row r="2" spans="1:5" ht="15">
      <c r="A2" s="1256"/>
      <c r="B2" s="1238"/>
      <c r="C2" s="1238"/>
      <c r="D2" s="1238"/>
      <c r="E2" s="1251"/>
    </row>
    <row r="3" spans="1:5">
      <c r="A3" s="1246" t="s">
        <v>2722</v>
      </c>
      <c r="B3" s="1239" t="s">
        <v>712</v>
      </c>
      <c r="C3" s="1239" t="s">
        <v>2723</v>
      </c>
      <c r="D3" s="1239" t="s">
        <v>1585</v>
      </c>
      <c r="E3" s="1252" t="s">
        <v>3058</v>
      </c>
    </row>
    <row r="4" spans="1:5">
      <c r="A4" s="1255"/>
      <c r="B4" s="1240"/>
      <c r="C4" s="1240"/>
      <c r="D4" s="1240"/>
      <c r="E4" s="1253"/>
    </row>
    <row r="5" spans="1:5" ht="15" thickBot="1">
      <c r="A5" s="1280">
        <v>1.1000000000000001</v>
      </c>
      <c r="B5" s="1244" t="s">
        <v>3289</v>
      </c>
      <c r="C5" s="1287"/>
      <c r="D5" s="1320">
        <v>86972.55</v>
      </c>
      <c r="E5" s="1254" t="s">
        <v>2791</v>
      </c>
    </row>
    <row r="6" spans="1:5" ht="15" thickBot="1">
      <c r="A6" s="1255"/>
      <c r="B6" s="1243"/>
      <c r="C6" s="1287"/>
      <c r="D6" s="1321"/>
      <c r="E6" s="1254" t="s">
        <v>2791</v>
      </c>
    </row>
    <row r="7" spans="1:5" ht="15" thickBot="1">
      <c r="A7" s="1280">
        <v>1.2</v>
      </c>
      <c r="B7" s="1244" t="s">
        <v>3290</v>
      </c>
      <c r="C7" s="1287"/>
      <c r="D7" s="1321"/>
      <c r="E7" s="1254" t="s">
        <v>2791</v>
      </c>
    </row>
    <row r="8" spans="1:5" ht="15" thickBot="1">
      <c r="A8" s="1255" t="s">
        <v>3291</v>
      </c>
      <c r="B8" s="1263" t="s">
        <v>3292</v>
      </c>
      <c r="C8" s="1287"/>
      <c r="D8" s="1320"/>
      <c r="E8" s="1254" t="s">
        <v>2791</v>
      </c>
    </row>
    <row r="9" spans="1:5" ht="15" thickBot="1">
      <c r="A9" s="1255" t="s">
        <v>3293</v>
      </c>
      <c r="B9" s="1263" t="s">
        <v>3294</v>
      </c>
      <c r="C9" s="1287"/>
      <c r="D9" s="1320">
        <v>15613.5</v>
      </c>
      <c r="E9" s="1254" t="s">
        <v>2791</v>
      </c>
    </row>
    <row r="10" spans="1:5" ht="15" thickBot="1">
      <c r="A10" s="1255" t="s">
        <v>3295</v>
      </c>
      <c r="B10" s="1263" t="s">
        <v>3296</v>
      </c>
      <c r="C10" s="1287"/>
      <c r="D10" s="1320">
        <v>17473.05</v>
      </c>
      <c r="E10" s="1254" t="s">
        <v>2791</v>
      </c>
    </row>
    <row r="11" spans="1:5" ht="15" thickBot="1">
      <c r="A11" s="1255" t="s">
        <v>3297</v>
      </c>
      <c r="B11" s="1263" t="s">
        <v>3298</v>
      </c>
      <c r="C11" s="1287"/>
      <c r="D11" s="1320">
        <v>16334.85</v>
      </c>
      <c r="E11" s="1254" t="s">
        <v>2791</v>
      </c>
    </row>
    <row r="12" spans="1:5" ht="15" thickBot="1">
      <c r="A12" s="1255"/>
      <c r="B12" s="1240"/>
      <c r="C12" s="1287"/>
      <c r="D12" s="1321"/>
      <c r="E12" s="1254" t="s">
        <v>2791</v>
      </c>
    </row>
    <row r="13" spans="1:5" ht="15" thickBot="1">
      <c r="A13" s="1280">
        <v>1.3</v>
      </c>
      <c r="B13" s="1244" t="s">
        <v>3299</v>
      </c>
      <c r="C13" s="1287"/>
      <c r="D13" s="1321"/>
      <c r="E13" s="1254" t="s">
        <v>2791</v>
      </c>
    </row>
    <row r="14" spans="1:5" ht="15" thickBot="1">
      <c r="A14" s="1255" t="s">
        <v>3300</v>
      </c>
      <c r="B14" s="1263" t="s">
        <v>3301</v>
      </c>
      <c r="C14" s="1287"/>
      <c r="D14" s="1320">
        <v>591.15</v>
      </c>
      <c r="E14" s="1254" t="s">
        <v>2791</v>
      </c>
    </row>
    <row r="15" spans="1:5" ht="15" thickBot="1">
      <c r="A15" s="1255" t="s">
        <v>3302</v>
      </c>
      <c r="B15" s="1263" t="s">
        <v>3303</v>
      </c>
      <c r="C15" s="1287"/>
      <c r="D15" s="1320">
        <v>4442.55</v>
      </c>
      <c r="E15" s="1254" t="s">
        <v>2791</v>
      </c>
    </row>
    <row r="16" spans="1:5" ht="15" thickBot="1">
      <c r="A16" s="1255" t="s">
        <v>3304</v>
      </c>
      <c r="B16" s="1264" t="s">
        <v>3305</v>
      </c>
      <c r="C16" s="1287"/>
      <c r="D16" s="1320">
        <v>6541.5</v>
      </c>
      <c r="E16" s="1254" t="s">
        <v>2791</v>
      </c>
    </row>
    <row r="17" spans="1:5" ht="15" thickBot="1">
      <c r="A17" s="1255" t="s">
        <v>3306</v>
      </c>
      <c r="B17" s="1263" t="s">
        <v>3307</v>
      </c>
      <c r="C17" s="1287"/>
      <c r="D17" s="1320"/>
      <c r="E17" s="1254" t="s">
        <v>2791</v>
      </c>
    </row>
    <row r="18" spans="1:5" ht="15" thickBot="1">
      <c r="A18" s="1255" t="s">
        <v>3308</v>
      </c>
      <c r="B18" s="1263" t="s">
        <v>3309</v>
      </c>
      <c r="C18" s="1287"/>
      <c r="D18" s="1320"/>
      <c r="E18" s="1254" t="s">
        <v>2791</v>
      </c>
    </row>
    <row r="19" spans="1:5" ht="15" thickBot="1">
      <c r="A19" s="1255"/>
      <c r="B19" s="1243"/>
      <c r="C19" s="1287"/>
      <c r="D19" s="1321"/>
      <c r="E19" s="1254" t="s">
        <v>2791</v>
      </c>
    </row>
    <row r="20" spans="1:5" ht="15" thickBot="1">
      <c r="A20" s="1280">
        <v>1.4</v>
      </c>
      <c r="B20" s="1244" t="s">
        <v>3310</v>
      </c>
      <c r="C20" s="1287"/>
      <c r="D20" s="1321"/>
      <c r="E20" s="1254" t="s">
        <v>2791</v>
      </c>
    </row>
    <row r="21" spans="1:5" ht="15" thickBot="1">
      <c r="A21" s="1255" t="s">
        <v>3311</v>
      </c>
      <c r="B21" s="1263" t="s">
        <v>3312</v>
      </c>
      <c r="C21" s="1287"/>
      <c r="D21" s="1320">
        <v>6256.95</v>
      </c>
      <c r="E21" s="1254" t="s">
        <v>2791</v>
      </c>
    </row>
    <row r="22" spans="1:5" ht="15" thickBot="1">
      <c r="A22" s="1255" t="s">
        <v>3313</v>
      </c>
      <c r="B22" s="1263" t="s">
        <v>3314</v>
      </c>
      <c r="C22" s="1287"/>
      <c r="D22" s="1320">
        <v>750.75</v>
      </c>
      <c r="E22" s="1254" t="s">
        <v>2791</v>
      </c>
    </row>
    <row r="23" spans="1:5" ht="15" thickBot="1">
      <c r="A23" s="1255"/>
      <c r="B23" s="1243"/>
      <c r="C23" s="1287"/>
      <c r="D23" s="1321"/>
      <c r="E23" s="1254" t="s">
        <v>2791</v>
      </c>
    </row>
    <row r="24" spans="1:5" ht="15" thickBot="1">
      <c r="A24" s="1280">
        <v>1.5</v>
      </c>
      <c r="B24" s="1244" t="s">
        <v>3315</v>
      </c>
      <c r="C24" s="1287"/>
      <c r="D24" s="1321"/>
      <c r="E24" s="1254" t="s">
        <v>2791</v>
      </c>
    </row>
    <row r="25" spans="1:5" ht="15" thickBot="1">
      <c r="A25" s="1255" t="s">
        <v>3316</v>
      </c>
      <c r="B25" s="1263" t="s">
        <v>3317</v>
      </c>
      <c r="C25" s="1287"/>
      <c r="D25" s="1320"/>
      <c r="E25" s="1254" t="s">
        <v>2791</v>
      </c>
    </row>
    <row r="26" spans="1:5" ht="15" thickBot="1">
      <c r="A26" s="1255" t="s">
        <v>3318</v>
      </c>
      <c r="B26" s="1263" t="s">
        <v>3319</v>
      </c>
      <c r="C26" s="1287"/>
      <c r="D26" s="1320">
        <v>2107.35</v>
      </c>
      <c r="E26" s="1254" t="s">
        <v>2791</v>
      </c>
    </row>
    <row r="27" spans="1:5" ht="15" thickBot="1">
      <c r="A27" s="1255" t="s">
        <v>3320</v>
      </c>
      <c r="B27" s="1263" t="s">
        <v>3321</v>
      </c>
      <c r="C27" s="1287"/>
      <c r="D27" s="1320">
        <v>315</v>
      </c>
      <c r="E27" s="1254" t="s">
        <v>2791</v>
      </c>
    </row>
    <row r="28" spans="1:5" ht="15" thickBot="1">
      <c r="A28" s="1255" t="s">
        <v>3322</v>
      </c>
      <c r="B28" s="1263" t="s">
        <v>3323</v>
      </c>
      <c r="C28" s="1287"/>
      <c r="D28" s="1320">
        <v>126</v>
      </c>
      <c r="E28" s="1254" t="s">
        <v>2791</v>
      </c>
    </row>
    <row r="29" spans="1:5" ht="15" thickBot="1">
      <c r="A29" s="1255" t="s">
        <v>3324</v>
      </c>
      <c r="B29" s="1263" t="s">
        <v>3325</v>
      </c>
      <c r="C29" s="1287"/>
      <c r="D29" s="1320">
        <v>1453.2</v>
      </c>
      <c r="E29" s="1254" t="s">
        <v>2791</v>
      </c>
    </row>
    <row r="30" spans="1:5" ht="15" thickBot="1">
      <c r="A30" s="1279"/>
      <c r="B30" s="130"/>
      <c r="C30" s="1312"/>
      <c r="D30" s="1326"/>
      <c r="E30" s="1254" t="s">
        <v>2791</v>
      </c>
    </row>
    <row r="31" spans="1:5" ht="15" thickBot="1">
      <c r="A31" s="1280">
        <v>1.6</v>
      </c>
      <c r="B31" s="1244" t="s">
        <v>3326</v>
      </c>
      <c r="C31" s="1287"/>
      <c r="D31" s="1321"/>
      <c r="E31" s="1254" t="s">
        <v>2791</v>
      </c>
    </row>
    <row r="32" spans="1:5" ht="15" thickBot="1">
      <c r="A32" s="1255" t="s">
        <v>3327</v>
      </c>
      <c r="B32" s="1263" t="s">
        <v>3328</v>
      </c>
      <c r="C32" s="1287"/>
      <c r="D32" s="1320">
        <v>326.55</v>
      </c>
      <c r="E32" s="1254" t="s">
        <v>2791</v>
      </c>
    </row>
    <row r="33" spans="1:5" ht="15" thickBot="1">
      <c r="A33" s="1255" t="s">
        <v>3329</v>
      </c>
      <c r="B33" s="1263" t="s">
        <v>3330</v>
      </c>
      <c r="C33" s="1287"/>
      <c r="D33" s="1320">
        <v>1897.35</v>
      </c>
      <c r="E33" s="1254" t="s">
        <v>2791</v>
      </c>
    </row>
    <row r="34" spans="1:5" ht="15" thickBot="1">
      <c r="A34" s="1255" t="s">
        <v>3331</v>
      </c>
      <c r="B34" s="1263" t="s">
        <v>3332</v>
      </c>
      <c r="C34" s="1287"/>
      <c r="D34" s="1320">
        <v>393.75</v>
      </c>
      <c r="E34" s="1254" t="s">
        <v>2791</v>
      </c>
    </row>
    <row r="35" spans="1:5" ht="15" thickBot="1">
      <c r="A35" s="1255" t="s">
        <v>3333</v>
      </c>
      <c r="B35" s="1263" t="s">
        <v>3334</v>
      </c>
      <c r="C35" s="1287"/>
      <c r="D35" s="1320">
        <v>2155.65</v>
      </c>
      <c r="E35" s="1254" t="s">
        <v>2791</v>
      </c>
    </row>
    <row r="36" spans="1:5" ht="15" thickBot="1">
      <c r="A36" s="1255" t="s">
        <v>3335</v>
      </c>
      <c r="B36" s="1263" t="s">
        <v>3336</v>
      </c>
      <c r="C36" s="1287"/>
      <c r="D36" s="1320">
        <v>92958.6</v>
      </c>
      <c r="E36" s="1254" t="s">
        <v>2791</v>
      </c>
    </row>
    <row r="37" spans="1:5" ht="15" thickBot="1">
      <c r="A37" s="1255" t="s">
        <v>3337</v>
      </c>
      <c r="B37" s="1263" t="s">
        <v>3338</v>
      </c>
      <c r="C37" s="1287"/>
      <c r="D37" s="1320">
        <v>10887.45</v>
      </c>
      <c r="E37" s="1254" t="s">
        <v>2791</v>
      </c>
    </row>
    <row r="38" spans="1:5" ht="15" thickBot="1">
      <c r="A38" s="1255" t="s">
        <v>3339</v>
      </c>
      <c r="B38" s="1263" t="s">
        <v>3340</v>
      </c>
      <c r="C38" s="1287"/>
      <c r="D38" s="1320">
        <v>13092.45</v>
      </c>
      <c r="E38" s="1254" t="s">
        <v>2791</v>
      </c>
    </row>
    <row r="39" spans="1:5" ht="15" thickBot="1">
      <c r="A39" s="1255" t="s">
        <v>3341</v>
      </c>
      <c r="B39" s="1263" t="s">
        <v>3342</v>
      </c>
      <c r="C39" s="1287"/>
      <c r="D39" s="1320">
        <v>8262.4500000000007</v>
      </c>
      <c r="E39" s="1254" t="s">
        <v>2791</v>
      </c>
    </row>
    <row r="40" spans="1:5" ht="15" thickBot="1">
      <c r="A40" s="1255" t="s">
        <v>3343</v>
      </c>
      <c r="B40" s="1263" t="s">
        <v>3344</v>
      </c>
      <c r="C40" s="1287"/>
      <c r="D40" s="1320">
        <v>4127.55</v>
      </c>
      <c r="E40" s="1254" t="s">
        <v>2791</v>
      </c>
    </row>
    <row r="41" spans="1:5" ht="15" thickBot="1">
      <c r="A41" s="1255" t="s">
        <v>3345</v>
      </c>
      <c r="B41" s="1263" t="s">
        <v>3346</v>
      </c>
      <c r="C41" s="1287"/>
      <c r="D41" s="1320">
        <v>649.95000000000005</v>
      </c>
      <c r="E41" s="1254" t="s">
        <v>2791</v>
      </c>
    </row>
    <row r="42" spans="1:5" ht="15" thickBot="1">
      <c r="A42" s="1255" t="s">
        <v>3347</v>
      </c>
      <c r="B42" s="1263" t="s">
        <v>3348</v>
      </c>
      <c r="C42" s="1287"/>
      <c r="D42" s="1320">
        <v>1043.7</v>
      </c>
      <c r="E42" s="1254" t="s">
        <v>2791</v>
      </c>
    </row>
    <row r="43" spans="1:5" ht="15" thickBot="1">
      <c r="A43" s="1255"/>
      <c r="B43" s="1243"/>
      <c r="C43" s="1287"/>
      <c r="D43" s="1320"/>
      <c r="E43" s="1254" t="s">
        <v>2791</v>
      </c>
    </row>
    <row r="44" spans="1:5" ht="15" thickBot="1">
      <c r="A44" s="1280">
        <v>1.8</v>
      </c>
      <c r="B44" s="1244" t="s">
        <v>3043</v>
      </c>
      <c r="C44" s="1287"/>
      <c r="D44" s="1321"/>
      <c r="E44" s="1254" t="s">
        <v>2791</v>
      </c>
    </row>
    <row r="45" spans="1:5" ht="15" thickBot="1">
      <c r="A45" s="1255" t="s">
        <v>3349</v>
      </c>
      <c r="B45" s="1289" t="s">
        <v>1578</v>
      </c>
      <c r="C45" s="1287"/>
      <c r="D45" s="1320">
        <v>5.5</v>
      </c>
      <c r="E45" s="1254" t="s">
        <v>2791</v>
      </c>
    </row>
    <row r="46" spans="1:5" ht="15" thickBot="1">
      <c r="A46" s="1255"/>
      <c r="B46" s="1243"/>
      <c r="C46" s="1287"/>
      <c r="D46" s="1321"/>
      <c r="E46" s="1254" t="s">
        <v>2791</v>
      </c>
    </row>
    <row r="47" spans="1:5" ht="15" thickBot="1">
      <c r="A47" s="1241">
        <v>1.1100000000000001</v>
      </c>
      <c r="B47" s="1244" t="s">
        <v>3350</v>
      </c>
      <c r="C47" s="1533"/>
      <c r="D47" s="1533"/>
      <c r="E47" s="1254" t="s">
        <v>2791</v>
      </c>
    </row>
    <row r="48" spans="1:5" ht="15" thickBot="1">
      <c r="A48" s="1242"/>
      <c r="B48" s="1260" t="s">
        <v>3351</v>
      </c>
      <c r="C48" s="1533"/>
      <c r="D48" s="1533"/>
      <c r="E48" s="1254" t="s">
        <v>2791</v>
      </c>
    </row>
    <row r="49" spans="1:5" ht="15" thickBot="1">
      <c r="A49" s="1242" t="s">
        <v>3352</v>
      </c>
      <c r="B49" s="1275"/>
      <c r="C49" s="1287"/>
      <c r="D49" s="1311"/>
      <c r="E49" s="1254" t="s">
        <v>2791</v>
      </c>
    </row>
    <row r="50" spans="1:5" ht="15" thickBot="1">
      <c r="A50" s="1242" t="s">
        <v>3353</v>
      </c>
      <c r="B50" s="1275"/>
      <c r="C50" s="1287"/>
      <c r="D50" s="1311"/>
      <c r="E50" s="1254" t="s">
        <v>2791</v>
      </c>
    </row>
    <row r="51" spans="1:5" ht="15" thickBot="1">
      <c r="A51" s="1242" t="s">
        <v>3354</v>
      </c>
      <c r="B51" s="1275"/>
      <c r="C51" s="1287"/>
      <c r="D51" s="1311"/>
      <c r="E51" s="1254" t="s">
        <v>2791</v>
      </c>
    </row>
    <row r="52" spans="1:5" ht="15" thickBot="1">
      <c r="A52" s="1255"/>
      <c r="B52" s="1243"/>
      <c r="C52" s="1287"/>
      <c r="D52" s="1267"/>
      <c r="E52" s="1254" t="s">
        <v>2791</v>
      </c>
    </row>
    <row r="53" spans="1:5" ht="15" thickBot="1">
      <c r="A53" s="1272"/>
      <c r="B53" s="1262"/>
      <c r="C53" s="1287"/>
      <c r="D53" s="1314" t="s">
        <v>3287</v>
      </c>
      <c r="E53" s="1254" t="s">
        <v>2791</v>
      </c>
    </row>
  </sheetData>
  <mergeCells count="3">
    <mergeCell ref="C1:E1"/>
    <mergeCell ref="C47:D47"/>
    <mergeCell ref="C48:D48"/>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3D07E-CB0B-4487-AB6D-24AE513B567E}">
  <dimension ref="A1:E105"/>
  <sheetViews>
    <sheetView topLeftCell="A75" workbookViewId="0">
      <selection activeCell="D6" sqref="D6:D101"/>
    </sheetView>
  </sheetViews>
  <sheetFormatPr defaultRowHeight="14.4"/>
  <cols>
    <col min="2" max="2" width="78" customWidth="1"/>
    <col min="3" max="3" width="10" customWidth="1"/>
    <col min="4" max="4" width="13.5546875" customWidth="1"/>
    <col min="5" max="5" width="12.33203125" customWidth="1"/>
  </cols>
  <sheetData>
    <row r="1" spans="1:5" ht="15">
      <c r="A1" s="1282"/>
      <c r="B1" s="1236" t="s">
        <v>2720</v>
      </c>
      <c r="C1" s="1531" t="s">
        <v>3355</v>
      </c>
      <c r="D1" s="1531"/>
      <c r="E1" s="1531"/>
    </row>
    <row r="2" spans="1:5" ht="15">
      <c r="A2" s="1283"/>
      <c r="B2" s="1238"/>
      <c r="C2" s="1238"/>
      <c r="D2" s="1238"/>
      <c r="E2" s="1238"/>
    </row>
    <row r="3" spans="1:5">
      <c r="A3" s="1534"/>
      <c r="B3" s="1535"/>
      <c r="C3" s="1535"/>
      <c r="D3" s="1535"/>
      <c r="E3" s="1535"/>
    </row>
    <row r="4" spans="1:5">
      <c r="A4" s="1246" t="s">
        <v>2722</v>
      </c>
      <c r="B4" s="1239" t="s">
        <v>712</v>
      </c>
      <c r="C4" s="1239" t="s">
        <v>2723</v>
      </c>
      <c r="D4" s="1239" t="s">
        <v>1585</v>
      </c>
      <c r="E4" s="1252" t="s">
        <v>3058</v>
      </c>
    </row>
    <row r="5" spans="1:5">
      <c r="A5" s="1242"/>
      <c r="B5" s="1240"/>
      <c r="C5" s="1240"/>
      <c r="D5" s="1240"/>
      <c r="E5" s="1253"/>
    </row>
    <row r="6" spans="1:5">
      <c r="A6" s="1241">
        <v>7.1</v>
      </c>
      <c r="B6" s="1244" t="s">
        <v>2724</v>
      </c>
      <c r="C6" s="1287"/>
      <c r="D6" s="1325">
        <v>365573</v>
      </c>
      <c r="E6" s="1267" t="s">
        <v>2791</v>
      </c>
    </row>
    <row r="7" spans="1:5" ht="15" thickBot="1">
      <c r="A7" s="1242"/>
      <c r="B7" s="1243"/>
      <c r="C7" s="1287"/>
      <c r="D7" s="1321"/>
      <c r="E7" s="1254" t="s">
        <v>2791</v>
      </c>
    </row>
    <row r="8" spans="1:5" ht="15" thickBot="1">
      <c r="A8" s="1241">
        <v>7.2</v>
      </c>
      <c r="B8" s="1244" t="s">
        <v>2725</v>
      </c>
      <c r="C8" s="1287"/>
      <c r="D8" s="1321"/>
      <c r="E8" s="1254" t="s">
        <v>2791</v>
      </c>
    </row>
    <row r="9" spans="1:5" ht="15" thickBot="1">
      <c r="A9" s="1242" t="s">
        <v>3356</v>
      </c>
      <c r="B9" s="1264" t="s">
        <v>3357</v>
      </c>
      <c r="C9" s="1287"/>
      <c r="D9" s="1320">
        <v>2500</v>
      </c>
      <c r="E9" s="1254" t="s">
        <v>2791</v>
      </c>
    </row>
    <row r="10" spans="1:5" ht="15" thickBot="1">
      <c r="A10" s="1242" t="s">
        <v>3358</v>
      </c>
      <c r="B10" s="1264" t="s">
        <v>3359</v>
      </c>
      <c r="C10" s="1287"/>
      <c r="D10" s="1320">
        <v>2745</v>
      </c>
      <c r="E10" s="1254" t="s">
        <v>2791</v>
      </c>
    </row>
    <row r="11" spans="1:5" ht="15" thickBot="1">
      <c r="A11" s="1242" t="s">
        <v>3360</v>
      </c>
      <c r="B11" s="1264" t="s">
        <v>3361</v>
      </c>
      <c r="C11" s="1287"/>
      <c r="D11" s="1320">
        <v>1623</v>
      </c>
      <c r="E11" s="1254" t="s">
        <v>2791</v>
      </c>
    </row>
    <row r="12" spans="1:5" ht="15" thickBot="1">
      <c r="A12" s="1242" t="s">
        <v>3362</v>
      </c>
      <c r="B12" s="1264" t="s">
        <v>3363</v>
      </c>
      <c r="C12" s="1287"/>
      <c r="D12" s="1320">
        <v>1424</v>
      </c>
      <c r="E12" s="1254" t="s">
        <v>2791</v>
      </c>
    </row>
    <row r="13" spans="1:5" ht="15" thickBot="1">
      <c r="A13" s="1242" t="s">
        <v>3364</v>
      </c>
      <c r="B13" s="1264" t="s">
        <v>3365</v>
      </c>
      <c r="C13" s="1287"/>
      <c r="D13" s="1320">
        <v>1623</v>
      </c>
      <c r="E13" s="1254" t="s">
        <v>2791</v>
      </c>
    </row>
    <row r="14" spans="1:5" ht="15" thickBot="1">
      <c r="A14" s="1242" t="s">
        <v>3366</v>
      </c>
      <c r="B14" s="1264" t="s">
        <v>3367</v>
      </c>
      <c r="C14" s="1287"/>
      <c r="D14" s="1320">
        <v>1424</v>
      </c>
      <c r="E14" s="1254" t="s">
        <v>2791</v>
      </c>
    </row>
    <row r="15" spans="1:5" ht="15" thickBot="1">
      <c r="A15" s="1242" t="s">
        <v>3368</v>
      </c>
      <c r="B15" s="1264" t="s">
        <v>3369</v>
      </c>
      <c r="C15" s="1287"/>
      <c r="D15" s="1320">
        <v>3652</v>
      </c>
      <c r="E15" s="1254" t="s">
        <v>2791</v>
      </c>
    </row>
    <row r="16" spans="1:5" ht="15" thickBot="1">
      <c r="A16" s="1242" t="s">
        <v>3370</v>
      </c>
      <c r="B16" s="1264" t="s">
        <v>3371</v>
      </c>
      <c r="C16" s="1287"/>
      <c r="D16" s="1320">
        <v>1165</v>
      </c>
      <c r="E16" s="1254" t="s">
        <v>2791</v>
      </c>
    </row>
    <row r="17" spans="1:5" ht="15" thickBot="1">
      <c r="A17" s="1242" t="s">
        <v>3372</v>
      </c>
      <c r="B17" s="1264" t="s">
        <v>3373</v>
      </c>
      <c r="C17" s="1287"/>
      <c r="D17" s="1320">
        <v>2612</v>
      </c>
      <c r="E17" s="1254" t="s">
        <v>2791</v>
      </c>
    </row>
    <row r="18" spans="1:5" ht="15" thickBot="1">
      <c r="A18" s="1242" t="s">
        <v>3374</v>
      </c>
      <c r="B18" s="1264" t="s">
        <v>3375</v>
      </c>
      <c r="C18" s="1287"/>
      <c r="D18" s="1320">
        <v>38050</v>
      </c>
      <c r="E18" s="1254" t="s">
        <v>2791</v>
      </c>
    </row>
    <row r="19" spans="1:5" ht="15" thickBot="1">
      <c r="A19" s="1242" t="s">
        <v>3376</v>
      </c>
      <c r="B19" s="1264" t="s">
        <v>3377</v>
      </c>
      <c r="C19" s="1287"/>
      <c r="D19" s="1320">
        <v>1253</v>
      </c>
      <c r="E19" s="1254" t="s">
        <v>2791</v>
      </c>
    </row>
    <row r="20" spans="1:5" ht="15" thickBot="1">
      <c r="A20" s="1242" t="s">
        <v>3378</v>
      </c>
      <c r="B20" s="1264" t="s">
        <v>3379</v>
      </c>
      <c r="C20" s="1287"/>
      <c r="D20" s="1320">
        <v>2071</v>
      </c>
      <c r="E20" s="1254" t="s">
        <v>2791</v>
      </c>
    </row>
    <row r="21" spans="1:5" ht="15" thickBot="1">
      <c r="A21" s="1242" t="s">
        <v>3380</v>
      </c>
      <c r="B21" s="1264" t="s">
        <v>3381</v>
      </c>
      <c r="C21" s="1287"/>
      <c r="D21" s="1320">
        <v>4024</v>
      </c>
      <c r="E21" s="1254" t="s">
        <v>2791</v>
      </c>
    </row>
    <row r="22" spans="1:5" ht="15" thickBot="1">
      <c r="A22" s="1242" t="s">
        <v>3382</v>
      </c>
      <c r="B22" s="1264" t="s">
        <v>3383</v>
      </c>
      <c r="C22" s="1287"/>
      <c r="D22" s="1320">
        <v>1775</v>
      </c>
      <c r="E22" s="1254" t="s">
        <v>2791</v>
      </c>
    </row>
    <row r="23" spans="1:5" ht="15" thickBot="1">
      <c r="A23" s="1242" t="s">
        <v>3384</v>
      </c>
      <c r="B23" s="1264" t="s">
        <v>3385</v>
      </c>
      <c r="C23" s="1287"/>
      <c r="D23" s="1320">
        <v>6905</v>
      </c>
      <c r="E23" s="1254" t="s">
        <v>2791</v>
      </c>
    </row>
    <row r="24" spans="1:5" ht="15" thickBot="1">
      <c r="A24" s="1242" t="s">
        <v>3386</v>
      </c>
      <c r="B24" s="1264" t="s">
        <v>3387</v>
      </c>
      <c r="C24" s="1287"/>
      <c r="D24" s="1320">
        <v>10973</v>
      </c>
      <c r="E24" s="1254" t="s">
        <v>2791</v>
      </c>
    </row>
    <row r="25" spans="1:5" ht="15" thickBot="1">
      <c r="A25" s="1242"/>
      <c r="B25" s="1240"/>
      <c r="C25" s="1240"/>
      <c r="D25" s="1327"/>
      <c r="E25" s="1254" t="s">
        <v>2791</v>
      </c>
    </row>
    <row r="26" spans="1:5" ht="15" thickBot="1">
      <c r="A26" s="1241">
        <v>7.3</v>
      </c>
      <c r="B26" s="1244" t="s">
        <v>2808</v>
      </c>
      <c r="C26" s="1240"/>
      <c r="D26" s="1327"/>
      <c r="E26" s="1254" t="s">
        <v>2791</v>
      </c>
    </row>
    <row r="27" spans="1:5" ht="15" thickBot="1">
      <c r="A27" s="1242" t="s">
        <v>3388</v>
      </c>
      <c r="B27" s="1264" t="s">
        <v>3389</v>
      </c>
      <c r="C27" s="1287"/>
      <c r="D27" s="1320">
        <v>2030</v>
      </c>
      <c r="E27" s="1254" t="s">
        <v>2791</v>
      </c>
    </row>
    <row r="28" spans="1:5" ht="15" thickBot="1">
      <c r="A28" s="1242" t="s">
        <v>3390</v>
      </c>
      <c r="B28" s="1264" t="s">
        <v>3391</v>
      </c>
      <c r="C28" s="1287"/>
      <c r="D28" s="1320">
        <v>32684</v>
      </c>
      <c r="E28" s="1254" t="s">
        <v>2791</v>
      </c>
    </row>
    <row r="29" spans="1:5" ht="15" thickBot="1">
      <c r="A29" s="1242" t="s">
        <v>3392</v>
      </c>
      <c r="B29" s="1264" t="s">
        <v>3393</v>
      </c>
      <c r="C29" s="1287"/>
      <c r="D29" s="1320">
        <v>51611</v>
      </c>
      <c r="E29" s="1254" t="s">
        <v>2791</v>
      </c>
    </row>
    <row r="30" spans="1:5" ht="15" thickBot="1">
      <c r="A30" s="1242" t="s">
        <v>3394</v>
      </c>
      <c r="B30" s="1264" t="s">
        <v>3395</v>
      </c>
      <c r="C30" s="1287"/>
      <c r="D30" s="1320">
        <v>44087</v>
      </c>
      <c r="E30" s="1254" t="s">
        <v>2791</v>
      </c>
    </row>
    <row r="31" spans="1:5" ht="15" thickBot="1">
      <c r="A31" s="1242" t="s">
        <v>3396</v>
      </c>
      <c r="B31" s="1264" t="s">
        <v>3397</v>
      </c>
      <c r="C31" s="1287"/>
      <c r="D31" s="1320">
        <v>619</v>
      </c>
      <c r="E31" s="1254" t="s">
        <v>2791</v>
      </c>
    </row>
    <row r="32" spans="1:5" ht="15" thickBot="1">
      <c r="A32" s="1242" t="s">
        <v>3398</v>
      </c>
      <c r="B32" s="1264" t="s">
        <v>3399</v>
      </c>
      <c r="C32" s="1287"/>
      <c r="D32" s="1320">
        <v>619</v>
      </c>
      <c r="E32" s="1254" t="s">
        <v>2791</v>
      </c>
    </row>
    <row r="33" spans="1:5" ht="15" thickBot="1">
      <c r="A33" s="1242"/>
      <c r="B33" s="1243"/>
      <c r="C33" s="1240"/>
      <c r="D33" s="1327"/>
      <c r="E33" s="1254" t="s">
        <v>2791</v>
      </c>
    </row>
    <row r="34" spans="1:5" ht="15" thickBot="1">
      <c r="A34" s="1241">
        <v>7.4</v>
      </c>
      <c r="B34" s="1244" t="s">
        <v>3400</v>
      </c>
      <c r="C34" s="1240"/>
      <c r="D34" s="1327"/>
      <c r="E34" s="1254" t="s">
        <v>2791</v>
      </c>
    </row>
    <row r="35" spans="1:5" ht="15" thickBot="1">
      <c r="A35" s="1242" t="s">
        <v>3401</v>
      </c>
      <c r="B35" s="1263" t="s">
        <v>3402</v>
      </c>
      <c r="C35" s="1287"/>
      <c r="D35" s="1320">
        <v>7712</v>
      </c>
      <c r="E35" s="1254" t="s">
        <v>2791</v>
      </c>
    </row>
    <row r="36" spans="1:5" ht="15" thickBot="1">
      <c r="A36" s="1242" t="s">
        <v>3403</v>
      </c>
      <c r="B36" s="1263" t="s">
        <v>3404</v>
      </c>
      <c r="C36" s="1287"/>
      <c r="D36" s="1320">
        <v>2324</v>
      </c>
      <c r="E36" s="1254" t="s">
        <v>2791</v>
      </c>
    </row>
    <row r="37" spans="1:5" ht="15" thickBot="1">
      <c r="A37" s="1242" t="s">
        <v>3405</v>
      </c>
      <c r="B37" s="1264" t="s">
        <v>3406</v>
      </c>
      <c r="C37" s="1287"/>
      <c r="D37" s="1320">
        <v>1905</v>
      </c>
      <c r="E37" s="1254" t="s">
        <v>2791</v>
      </c>
    </row>
    <row r="38" spans="1:5" ht="15" thickBot="1">
      <c r="A38" s="1242" t="s">
        <v>3407</v>
      </c>
      <c r="B38" s="1263" t="s">
        <v>3408</v>
      </c>
      <c r="C38" s="1287"/>
      <c r="D38" s="1320">
        <v>562</v>
      </c>
      <c r="E38" s="1254" t="s">
        <v>2791</v>
      </c>
    </row>
    <row r="39" spans="1:5" ht="15" thickBot="1">
      <c r="A39" s="1242"/>
      <c r="B39" s="1243"/>
      <c r="C39" s="1240"/>
      <c r="D39" s="1327"/>
      <c r="E39" s="1254" t="s">
        <v>2791</v>
      </c>
    </row>
    <row r="40" spans="1:5" ht="15" thickBot="1">
      <c r="A40" s="1241">
        <v>7.5</v>
      </c>
      <c r="B40" s="1244" t="s">
        <v>3188</v>
      </c>
      <c r="C40" s="1240"/>
      <c r="D40" s="1327"/>
      <c r="E40" s="1254" t="s">
        <v>2791</v>
      </c>
    </row>
    <row r="41" spans="1:5" ht="15" thickBot="1">
      <c r="A41" s="1242" t="s">
        <v>3409</v>
      </c>
      <c r="B41" s="1263" t="s">
        <v>3410</v>
      </c>
      <c r="C41" s="1287"/>
      <c r="D41" s="1320" t="s">
        <v>2728</v>
      </c>
      <c r="E41" s="1254" t="s">
        <v>2791</v>
      </c>
    </row>
    <row r="42" spans="1:5" ht="15" thickBot="1">
      <c r="A42" s="1242" t="s">
        <v>3411</v>
      </c>
      <c r="B42" s="1263" t="s">
        <v>3412</v>
      </c>
      <c r="C42" s="1287"/>
      <c r="D42" s="1320">
        <v>5566</v>
      </c>
      <c r="E42" s="1254" t="s">
        <v>2791</v>
      </c>
    </row>
    <row r="43" spans="1:5" ht="15" thickBot="1">
      <c r="A43" s="1242" t="s">
        <v>3413</v>
      </c>
      <c r="B43" s="1263" t="s">
        <v>3414</v>
      </c>
      <c r="C43" s="1287"/>
      <c r="D43" s="1320">
        <v>7322</v>
      </c>
      <c r="E43" s="1254" t="s">
        <v>2791</v>
      </c>
    </row>
    <row r="44" spans="1:5" ht="15" thickBot="1">
      <c r="A44" s="1242" t="s">
        <v>3415</v>
      </c>
      <c r="B44" s="1263" t="s">
        <v>3416</v>
      </c>
      <c r="C44" s="1287"/>
      <c r="D44" s="1320">
        <v>6399</v>
      </c>
      <c r="E44" s="1254" t="s">
        <v>2791</v>
      </c>
    </row>
    <row r="45" spans="1:5" ht="15" thickBot="1">
      <c r="A45" s="1242" t="s">
        <v>3417</v>
      </c>
      <c r="B45" s="1263" t="s">
        <v>3418</v>
      </c>
      <c r="C45" s="1287"/>
      <c r="D45" s="1320">
        <v>9227</v>
      </c>
      <c r="E45" s="1254" t="s">
        <v>2791</v>
      </c>
    </row>
    <row r="46" spans="1:5" ht="15" thickBot="1">
      <c r="A46" s="1242" t="s">
        <v>3419</v>
      </c>
      <c r="B46" s="1263" t="s">
        <v>3420</v>
      </c>
      <c r="C46" s="1287"/>
      <c r="D46" s="1320">
        <v>11770</v>
      </c>
      <c r="E46" s="1254" t="s">
        <v>2791</v>
      </c>
    </row>
    <row r="47" spans="1:5" ht="15" thickBot="1">
      <c r="A47" s="1242" t="s">
        <v>3421</v>
      </c>
      <c r="B47" s="1263" t="s">
        <v>3422</v>
      </c>
      <c r="C47" s="1287"/>
      <c r="D47" s="1320">
        <v>11272</v>
      </c>
      <c r="E47" s="1254" t="s">
        <v>2791</v>
      </c>
    </row>
    <row r="48" spans="1:5" ht="15" thickBot="1">
      <c r="A48" s="1242" t="s">
        <v>3423</v>
      </c>
      <c r="B48" s="1263" t="s">
        <v>3424</v>
      </c>
      <c r="C48" s="1287"/>
      <c r="D48" s="1320">
        <v>8015</v>
      </c>
      <c r="E48" s="1254" t="s">
        <v>2791</v>
      </c>
    </row>
    <row r="49" spans="1:5" ht="15" thickBot="1">
      <c r="A49" s="1242" t="s">
        <v>3425</v>
      </c>
      <c r="B49" s="1263" t="s">
        <v>3426</v>
      </c>
      <c r="C49" s="1287"/>
      <c r="D49" s="1320">
        <v>11841</v>
      </c>
      <c r="E49" s="1254" t="s">
        <v>2791</v>
      </c>
    </row>
    <row r="50" spans="1:5" ht="15" thickBot="1">
      <c r="A50" s="1242" t="s">
        <v>3427</v>
      </c>
      <c r="B50" s="1263" t="s">
        <v>3428</v>
      </c>
      <c r="C50" s="1287"/>
      <c r="D50" s="1320">
        <v>7757</v>
      </c>
      <c r="E50" s="1254" t="s">
        <v>2791</v>
      </c>
    </row>
    <row r="51" spans="1:5" ht="15" thickBot="1">
      <c r="A51" s="1242"/>
      <c r="B51" s="1243"/>
      <c r="C51" s="1240"/>
      <c r="D51" s="1327"/>
      <c r="E51" s="1254" t="s">
        <v>2791</v>
      </c>
    </row>
    <row r="52" spans="1:5" ht="15" thickBot="1">
      <c r="A52" s="1241">
        <v>7.6</v>
      </c>
      <c r="B52" s="1244" t="s">
        <v>2890</v>
      </c>
      <c r="C52" s="1240"/>
      <c r="D52" s="1327"/>
      <c r="E52" s="1254" t="s">
        <v>2791</v>
      </c>
    </row>
    <row r="53" spans="1:5" ht="15" thickBot="1">
      <c r="A53" s="1242"/>
      <c r="B53" s="1243"/>
      <c r="C53" s="1240"/>
      <c r="D53" s="1327"/>
      <c r="E53" s="1254" t="s">
        <v>2791</v>
      </c>
    </row>
    <row r="54" spans="1:5" ht="15" thickBot="1">
      <c r="A54" s="1241">
        <v>7.7</v>
      </c>
      <c r="B54" s="1244" t="s">
        <v>2925</v>
      </c>
      <c r="C54" s="1240"/>
      <c r="D54" s="1327"/>
      <c r="E54" s="1254" t="s">
        <v>2791</v>
      </c>
    </row>
    <row r="55" spans="1:5" ht="15" thickBot="1">
      <c r="A55" s="1242" t="s">
        <v>3429</v>
      </c>
      <c r="B55" s="1263" t="s">
        <v>3430</v>
      </c>
      <c r="C55" s="1287"/>
      <c r="D55" s="1320">
        <v>5367</v>
      </c>
      <c r="E55" s="1254" t="s">
        <v>2791</v>
      </c>
    </row>
    <row r="56" spans="1:5" ht="15" thickBot="1">
      <c r="A56" s="1242" t="s">
        <v>3431</v>
      </c>
      <c r="B56" s="1263" t="s">
        <v>3432</v>
      </c>
      <c r="C56" s="1287"/>
      <c r="D56" s="1320">
        <v>23280</v>
      </c>
      <c r="E56" s="1254" t="s">
        <v>2791</v>
      </c>
    </row>
    <row r="57" spans="1:5" ht="15" thickBot="1">
      <c r="A57" s="1242" t="s">
        <v>3433</v>
      </c>
      <c r="B57" s="1264" t="s">
        <v>3434</v>
      </c>
      <c r="C57" s="1287"/>
      <c r="D57" s="1320">
        <v>1557</v>
      </c>
      <c r="E57" s="1254" t="s">
        <v>2791</v>
      </c>
    </row>
    <row r="58" spans="1:5" ht="15" thickBot="1">
      <c r="A58" s="1242" t="s">
        <v>3435</v>
      </c>
      <c r="B58" s="1263" t="s">
        <v>3436</v>
      </c>
      <c r="C58" s="1287"/>
      <c r="D58" s="1320">
        <v>13339</v>
      </c>
      <c r="E58" s="1254" t="s">
        <v>2791</v>
      </c>
    </row>
    <row r="59" spans="1:5" ht="15" thickBot="1">
      <c r="A59" s="1242" t="s">
        <v>3437</v>
      </c>
      <c r="B59" s="1263" t="s">
        <v>3438</v>
      </c>
      <c r="C59" s="1287"/>
      <c r="D59" s="1320">
        <v>18307</v>
      </c>
      <c r="E59" s="1254" t="s">
        <v>2791</v>
      </c>
    </row>
    <row r="60" spans="1:5" ht="15" thickBot="1">
      <c r="A60" s="1242"/>
      <c r="B60" s="1243"/>
      <c r="C60" s="1240"/>
      <c r="D60" s="1327"/>
      <c r="E60" s="1254" t="s">
        <v>2791</v>
      </c>
    </row>
    <row r="61" spans="1:5" ht="15" thickBot="1">
      <c r="A61" s="1241">
        <v>7.8</v>
      </c>
      <c r="B61" s="1244" t="s">
        <v>3439</v>
      </c>
      <c r="C61" s="1240"/>
      <c r="D61" s="1327"/>
      <c r="E61" s="1254" t="s">
        <v>2791</v>
      </c>
    </row>
    <row r="62" spans="1:5" ht="15" thickBot="1">
      <c r="A62" s="1242" t="s">
        <v>3440</v>
      </c>
      <c r="B62" s="1263" t="s">
        <v>3441</v>
      </c>
      <c r="C62" s="1287"/>
      <c r="D62" s="1320">
        <v>1381</v>
      </c>
      <c r="E62" s="1254" t="s">
        <v>2791</v>
      </c>
    </row>
    <row r="63" spans="1:5" ht="15" thickBot="1">
      <c r="A63" s="1242" t="s">
        <v>3442</v>
      </c>
      <c r="B63" s="1263" t="s">
        <v>3443</v>
      </c>
      <c r="C63" s="1287"/>
      <c r="D63" s="1320">
        <v>1113</v>
      </c>
      <c r="E63" s="1254" t="s">
        <v>2791</v>
      </c>
    </row>
    <row r="64" spans="1:5" ht="15" thickBot="1">
      <c r="A64" s="1242" t="s">
        <v>3444</v>
      </c>
      <c r="B64" s="1263" t="s">
        <v>3445</v>
      </c>
      <c r="C64" s="1287"/>
      <c r="D64" s="1320">
        <v>3820</v>
      </c>
      <c r="E64" s="1254" t="s">
        <v>2791</v>
      </c>
    </row>
    <row r="65" spans="1:5" ht="15" thickBot="1">
      <c r="A65" s="1242" t="s">
        <v>3446</v>
      </c>
      <c r="B65" s="1263" t="s">
        <v>3447</v>
      </c>
      <c r="C65" s="1287"/>
      <c r="D65" s="1320">
        <v>3820</v>
      </c>
      <c r="E65" s="1254" t="s">
        <v>2791</v>
      </c>
    </row>
    <row r="66" spans="1:5" ht="15" thickBot="1">
      <c r="A66" s="1242" t="s">
        <v>3448</v>
      </c>
      <c r="B66" s="1263" t="s">
        <v>3449</v>
      </c>
      <c r="C66" s="1287"/>
      <c r="D66" s="1320">
        <v>2636</v>
      </c>
      <c r="E66" s="1254" t="s">
        <v>2791</v>
      </c>
    </row>
    <row r="67" spans="1:5" ht="15" thickBot="1">
      <c r="A67" s="1242" t="s">
        <v>3450</v>
      </c>
      <c r="B67" s="1263" t="s">
        <v>3451</v>
      </c>
      <c r="C67" s="1287"/>
      <c r="D67" s="1320">
        <v>4440</v>
      </c>
      <c r="E67" s="1254" t="s">
        <v>2791</v>
      </c>
    </row>
    <row r="68" spans="1:5" ht="15" thickBot="1">
      <c r="A68" s="1242" t="s">
        <v>3452</v>
      </c>
      <c r="B68" s="1263" t="s">
        <v>3453</v>
      </c>
      <c r="C68" s="1287"/>
      <c r="D68" s="1320">
        <v>4440</v>
      </c>
      <c r="E68" s="1254" t="s">
        <v>2791</v>
      </c>
    </row>
    <row r="69" spans="1:5" ht="15" thickBot="1">
      <c r="A69" s="1242" t="s">
        <v>3454</v>
      </c>
      <c r="B69" s="1263" t="s">
        <v>3455</v>
      </c>
      <c r="C69" s="1287"/>
      <c r="D69" s="1320">
        <v>5644</v>
      </c>
      <c r="E69" s="1254" t="s">
        <v>2791</v>
      </c>
    </row>
    <row r="70" spans="1:5" ht="15" thickBot="1">
      <c r="A70" s="1242" t="s">
        <v>3456</v>
      </c>
      <c r="B70" s="1263" t="s">
        <v>3457</v>
      </c>
      <c r="C70" s="1287"/>
      <c r="D70" s="1320">
        <v>8132</v>
      </c>
      <c r="E70" s="1254" t="s">
        <v>2791</v>
      </c>
    </row>
    <row r="71" spans="1:5" ht="15" thickBot="1">
      <c r="A71" s="1242"/>
      <c r="B71" s="1243"/>
      <c r="C71" s="1240"/>
      <c r="D71" s="1327"/>
      <c r="E71" s="1254" t="s">
        <v>2791</v>
      </c>
    </row>
    <row r="72" spans="1:5" ht="15" thickBot="1">
      <c r="A72" s="1241">
        <v>7.9</v>
      </c>
      <c r="B72" s="1244" t="s">
        <v>2982</v>
      </c>
      <c r="C72" s="1240"/>
      <c r="D72" s="1327"/>
      <c r="E72" s="1254" t="s">
        <v>2791</v>
      </c>
    </row>
    <row r="73" spans="1:5" ht="15" thickBot="1">
      <c r="A73" s="1242" t="s">
        <v>3458</v>
      </c>
      <c r="B73" s="1263" t="s">
        <v>3459</v>
      </c>
      <c r="C73" s="1287"/>
      <c r="D73" s="1320">
        <v>2793</v>
      </c>
      <c r="E73" s="1259" t="s">
        <v>2791</v>
      </c>
    </row>
    <row r="74" spans="1:5" ht="15" thickBot="1">
      <c r="A74" s="1242" t="s">
        <v>3460</v>
      </c>
      <c r="B74" s="1263" t="s">
        <v>3461</v>
      </c>
      <c r="C74" s="1287"/>
      <c r="D74" s="1320">
        <v>1321</v>
      </c>
      <c r="E74" s="1259" t="s">
        <v>2791</v>
      </c>
    </row>
    <row r="75" spans="1:5" ht="15" thickBot="1">
      <c r="A75" s="1242" t="s">
        <v>3462</v>
      </c>
      <c r="B75" s="1263" t="s">
        <v>3463</v>
      </c>
      <c r="C75" s="1287"/>
      <c r="D75" s="1320">
        <v>750</v>
      </c>
      <c r="E75" s="1259" t="s">
        <v>2791</v>
      </c>
    </row>
    <row r="76" spans="1:5" ht="15" thickBot="1">
      <c r="A76" s="1242" t="s">
        <v>3464</v>
      </c>
      <c r="B76" s="1263" t="s">
        <v>3465</v>
      </c>
      <c r="C76" s="1287"/>
      <c r="D76" s="1320">
        <v>1277</v>
      </c>
      <c r="E76" s="1259" t="s">
        <v>2791</v>
      </c>
    </row>
    <row r="77" spans="1:5" ht="15" thickBot="1">
      <c r="A77" s="1242" t="s">
        <v>3466</v>
      </c>
      <c r="B77" s="1263" t="s">
        <v>3467</v>
      </c>
      <c r="C77" s="1287"/>
      <c r="D77" s="1320">
        <v>1277</v>
      </c>
      <c r="E77" s="1259" t="s">
        <v>2791</v>
      </c>
    </row>
    <row r="78" spans="1:5" ht="15" thickBot="1">
      <c r="A78" s="1242" t="s">
        <v>3468</v>
      </c>
      <c r="B78" s="1263" t="s">
        <v>3469</v>
      </c>
      <c r="C78" s="1287"/>
      <c r="D78" s="1320">
        <v>1277</v>
      </c>
      <c r="E78" s="1259" t="s">
        <v>2791</v>
      </c>
    </row>
    <row r="79" spans="1:5" ht="15" thickBot="1">
      <c r="A79" s="1242" t="s">
        <v>3470</v>
      </c>
      <c r="B79" s="1263" t="s">
        <v>3471</v>
      </c>
      <c r="C79" s="1287"/>
      <c r="D79" s="1320">
        <v>950</v>
      </c>
      <c r="E79" s="1259" t="s">
        <v>2791</v>
      </c>
    </row>
    <row r="80" spans="1:5" ht="15" thickBot="1">
      <c r="A80" s="1242" t="s">
        <v>3472</v>
      </c>
      <c r="B80" s="1263" t="s">
        <v>3473</v>
      </c>
      <c r="C80" s="1287"/>
      <c r="D80" s="1320">
        <v>2590</v>
      </c>
      <c r="E80" s="1259" t="s">
        <v>2791</v>
      </c>
    </row>
    <row r="81" spans="1:5" ht="15" thickBot="1">
      <c r="A81" s="1242" t="s">
        <v>3474</v>
      </c>
      <c r="B81" s="1263" t="s">
        <v>3475</v>
      </c>
      <c r="C81" s="1287"/>
      <c r="D81" s="1320">
        <v>436</v>
      </c>
      <c r="E81" s="1259" t="s">
        <v>2791</v>
      </c>
    </row>
    <row r="82" spans="1:5" ht="15" thickBot="1">
      <c r="A82" s="1242" t="s">
        <v>3476</v>
      </c>
      <c r="B82" s="1263" t="s">
        <v>3477</v>
      </c>
      <c r="C82" s="1287"/>
      <c r="D82" s="1320">
        <v>10331</v>
      </c>
      <c r="E82" s="1259" t="s">
        <v>2791</v>
      </c>
    </row>
    <row r="83" spans="1:5" ht="15" thickBot="1">
      <c r="A83" s="1242" t="s">
        <v>3478</v>
      </c>
      <c r="B83" s="1263" t="s">
        <v>3479</v>
      </c>
      <c r="C83" s="1287"/>
      <c r="D83" s="1320">
        <v>7617</v>
      </c>
      <c r="E83" s="1259" t="s">
        <v>2791</v>
      </c>
    </row>
    <row r="84" spans="1:5" ht="15" thickBot="1">
      <c r="A84" s="1242" t="s">
        <v>3480</v>
      </c>
      <c r="B84" s="1263" t="s">
        <v>3481</v>
      </c>
      <c r="C84" s="1287"/>
      <c r="D84" s="1320">
        <v>432</v>
      </c>
      <c r="E84" s="1259" t="s">
        <v>2791</v>
      </c>
    </row>
    <row r="85" spans="1:5" ht="15" thickBot="1">
      <c r="A85" s="1242" t="s">
        <v>3482</v>
      </c>
      <c r="B85" s="1263" t="s">
        <v>3483</v>
      </c>
      <c r="C85" s="1287"/>
      <c r="D85" s="1320">
        <v>1844</v>
      </c>
      <c r="E85" s="1259" t="s">
        <v>2791</v>
      </c>
    </row>
    <row r="86" spans="1:5" ht="15" thickBot="1">
      <c r="A86" s="1242" t="s">
        <v>3484</v>
      </c>
      <c r="B86" s="1263" t="s">
        <v>3485</v>
      </c>
      <c r="C86" s="1287"/>
      <c r="D86" s="1320">
        <v>17964</v>
      </c>
      <c r="E86" s="1259" t="s">
        <v>2791</v>
      </c>
    </row>
    <row r="87" spans="1:5" ht="15" thickBot="1">
      <c r="A87" s="1242" t="s">
        <v>3486</v>
      </c>
      <c r="B87" s="1263" t="s">
        <v>3487</v>
      </c>
      <c r="C87" s="1287"/>
      <c r="D87" s="1320">
        <v>2929</v>
      </c>
      <c r="E87" s="1259" t="s">
        <v>2791</v>
      </c>
    </row>
    <row r="88" spans="1:5" ht="15" thickBot="1">
      <c r="A88" s="1242"/>
      <c r="B88" s="1240"/>
      <c r="C88" s="1240"/>
      <c r="D88" s="1328"/>
      <c r="E88" s="1259" t="s">
        <v>2791</v>
      </c>
    </row>
    <row r="89" spans="1:5" ht="15" thickBot="1">
      <c r="A89" s="1241">
        <v>7.11</v>
      </c>
      <c r="B89" s="1244" t="s">
        <v>3043</v>
      </c>
      <c r="C89" s="1240"/>
      <c r="D89" s="1329"/>
      <c r="E89" s="1259" t="s">
        <v>2791</v>
      </c>
    </row>
    <row r="90" spans="1:5" ht="15" thickBot="1">
      <c r="A90" s="1242" t="s">
        <v>3488</v>
      </c>
      <c r="B90" s="1266" t="s">
        <v>1578</v>
      </c>
      <c r="C90" s="1287"/>
      <c r="D90" s="1330">
        <v>5.5</v>
      </c>
      <c r="E90" s="1259" t="s">
        <v>2791</v>
      </c>
    </row>
    <row r="91" spans="1:5" ht="15" thickBot="1">
      <c r="A91" s="1247"/>
      <c r="B91" s="1243"/>
      <c r="C91" s="1240"/>
      <c r="D91" s="1328"/>
      <c r="E91" s="1259" t="s">
        <v>2791</v>
      </c>
    </row>
    <row r="92" spans="1:5" ht="15" thickBot="1">
      <c r="A92" s="1241">
        <v>7.13</v>
      </c>
      <c r="B92" s="1244" t="s">
        <v>3489</v>
      </c>
      <c r="C92" s="1240"/>
      <c r="D92" s="1328"/>
      <c r="E92" s="1259" t="s">
        <v>2791</v>
      </c>
    </row>
    <row r="93" spans="1:5" ht="15" thickBot="1">
      <c r="A93" s="1242" t="s">
        <v>3490</v>
      </c>
      <c r="B93" s="1275" t="s">
        <v>3047</v>
      </c>
      <c r="C93" s="1287"/>
      <c r="D93" s="1330" t="s">
        <v>3048</v>
      </c>
      <c r="E93" s="1259" t="s">
        <v>2791</v>
      </c>
    </row>
    <row r="94" spans="1:5" ht="15" thickBot="1">
      <c r="A94" s="1242" t="s">
        <v>3491</v>
      </c>
      <c r="B94" s="1275" t="s">
        <v>3050</v>
      </c>
      <c r="C94" s="1288"/>
      <c r="D94" s="1330" t="s">
        <v>3048</v>
      </c>
      <c r="E94" s="1259" t="s">
        <v>2791</v>
      </c>
    </row>
    <row r="95" spans="1:5" ht="15" thickBot="1">
      <c r="A95" s="1242" t="s">
        <v>3492</v>
      </c>
      <c r="B95" s="1281" t="s">
        <v>3493</v>
      </c>
      <c r="C95" s="1288"/>
      <c r="D95" s="1330" t="s">
        <v>3048</v>
      </c>
      <c r="E95" s="1259" t="s">
        <v>2791</v>
      </c>
    </row>
    <row r="96" spans="1:5" ht="15" thickBot="1">
      <c r="A96" s="1242"/>
      <c r="B96" s="1281" t="s">
        <v>3494</v>
      </c>
      <c r="C96" s="1288"/>
      <c r="D96" s="1330">
        <v>15900</v>
      </c>
      <c r="E96" s="1259" t="s">
        <v>2791</v>
      </c>
    </row>
    <row r="97" spans="1:5" ht="15" thickBot="1">
      <c r="A97" s="1242" t="s">
        <v>3495</v>
      </c>
      <c r="B97" s="1281" t="s">
        <v>3056</v>
      </c>
      <c r="C97" s="1288"/>
      <c r="D97" s="1330" t="s">
        <v>3048</v>
      </c>
      <c r="E97" s="1259" t="s">
        <v>2791</v>
      </c>
    </row>
    <row r="98" spans="1:5" ht="15" thickBot="1">
      <c r="A98" s="1247"/>
      <c r="B98" s="1243"/>
      <c r="C98" s="1240"/>
      <c r="D98" s="1331"/>
      <c r="E98" s="1259" t="s">
        <v>2791</v>
      </c>
    </row>
    <row r="99" spans="1:5" ht="15" thickBot="1">
      <c r="A99" s="1241">
        <v>7.14</v>
      </c>
      <c r="B99" s="1244" t="s">
        <v>1795</v>
      </c>
      <c r="C99" s="1245"/>
      <c r="D99" s="1331"/>
      <c r="E99" s="1259" t="s">
        <v>2791</v>
      </c>
    </row>
    <row r="100" spans="1:5" ht="15" thickBot="1">
      <c r="A100" s="1242"/>
      <c r="B100" s="1260" t="s">
        <v>3111</v>
      </c>
      <c r="C100" s="1240"/>
      <c r="D100" s="1332"/>
      <c r="E100" s="1259" t="s">
        <v>2791</v>
      </c>
    </row>
    <row r="101" spans="1:5" ht="15" thickBot="1">
      <c r="A101" s="1242" t="s">
        <v>3496</v>
      </c>
      <c r="B101" s="1263" t="s">
        <v>3497</v>
      </c>
      <c r="C101" s="1287"/>
      <c r="D101" s="1320">
        <v>6365</v>
      </c>
      <c r="E101" s="1259" t="s">
        <v>2791</v>
      </c>
    </row>
    <row r="102" spans="1:5" ht="15" thickBot="1">
      <c r="A102" s="1242" t="s">
        <v>3498</v>
      </c>
      <c r="B102" s="1273"/>
      <c r="C102" s="1287"/>
      <c r="D102" s="59"/>
      <c r="E102" s="1259" t="s">
        <v>2791</v>
      </c>
    </row>
    <row r="103" spans="1:5">
      <c r="A103" s="1242" t="s">
        <v>3499</v>
      </c>
      <c r="B103" s="1263"/>
      <c r="C103" s="1287"/>
      <c r="D103" s="1287"/>
      <c r="E103" s="1257" t="s">
        <v>2791</v>
      </c>
    </row>
    <row r="104" spans="1:5">
      <c r="A104" s="1283"/>
      <c r="B104" s="1284"/>
      <c r="C104" s="1243"/>
      <c r="D104" s="1240"/>
      <c r="E104" s="1267" t="s">
        <v>2791</v>
      </c>
    </row>
    <row r="105" spans="1:5" ht="15" thickBot="1">
      <c r="A105" s="1285"/>
      <c r="B105" s="1286"/>
      <c r="C105" s="1262"/>
      <c r="D105" s="1290" t="s">
        <v>3287</v>
      </c>
      <c r="E105" s="1267" t="s">
        <v>2791</v>
      </c>
    </row>
  </sheetData>
  <mergeCells count="2">
    <mergeCell ref="C1:E1"/>
    <mergeCell ref="A3:E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1F5FC-B479-4850-A247-ED81278C57EB}">
  <dimension ref="A1:E59"/>
  <sheetViews>
    <sheetView workbookViewId="0">
      <selection activeCell="G12" sqref="G12"/>
    </sheetView>
  </sheetViews>
  <sheetFormatPr defaultRowHeight="14.4"/>
  <cols>
    <col min="2" max="2" width="52.33203125" customWidth="1"/>
    <col min="3" max="3" width="9.33203125" customWidth="1"/>
    <col min="4" max="4" width="15.33203125" customWidth="1"/>
    <col min="5" max="5" width="13.5546875" customWidth="1"/>
  </cols>
  <sheetData>
    <row r="1" spans="1:5" ht="15.6">
      <c r="A1" s="1291"/>
      <c r="B1" s="1292" t="s">
        <v>2720</v>
      </c>
      <c r="C1" s="1536" t="s">
        <v>3500</v>
      </c>
      <c r="D1" s="1536"/>
      <c r="E1" s="1536"/>
    </row>
    <row r="2" spans="1:5" ht="15.6">
      <c r="A2" s="1293"/>
      <c r="B2" s="320"/>
      <c r="C2" s="320"/>
      <c r="D2" s="320"/>
      <c r="E2" s="1294"/>
    </row>
    <row r="3" spans="1:5" ht="15.6">
      <c r="A3" s="1293"/>
      <c r="B3" s="320"/>
      <c r="C3" s="320"/>
      <c r="D3" s="320"/>
      <c r="E3" s="1294"/>
    </row>
    <row r="4" spans="1:5">
      <c r="A4" s="1295" t="s">
        <v>3501</v>
      </c>
      <c r="B4" s="1296" t="s">
        <v>712</v>
      </c>
      <c r="C4" s="1296" t="s">
        <v>2723</v>
      </c>
      <c r="D4" s="1296" t="s">
        <v>1585</v>
      </c>
      <c r="E4" s="1297" t="s">
        <v>3058</v>
      </c>
    </row>
    <row r="5" spans="1:5">
      <c r="A5" s="1298"/>
      <c r="B5" s="1299"/>
      <c r="C5" s="1299"/>
      <c r="D5" s="1299"/>
      <c r="E5" s="1300"/>
    </row>
    <row r="6" spans="1:5">
      <c r="A6" s="1301">
        <v>6.1</v>
      </c>
      <c r="B6" s="283" t="s">
        <v>2724</v>
      </c>
      <c r="C6" s="1312"/>
      <c r="D6" s="1325">
        <v>100628</v>
      </c>
      <c r="E6" s="1313" t="s">
        <v>2791</v>
      </c>
    </row>
    <row r="7" spans="1:5">
      <c r="A7" s="1302"/>
      <c r="B7" s="130"/>
      <c r="C7" s="1312"/>
      <c r="D7" s="1326"/>
      <c r="E7" s="1313" t="s">
        <v>2791</v>
      </c>
    </row>
    <row r="8" spans="1:5">
      <c r="A8" s="1303">
        <v>6.2</v>
      </c>
      <c r="B8" s="283" t="s">
        <v>3502</v>
      </c>
      <c r="C8" s="1312"/>
      <c r="D8" s="1326"/>
      <c r="E8" s="1313" t="s">
        <v>2791</v>
      </c>
    </row>
    <row r="9" spans="1:5">
      <c r="A9" s="1304" t="s">
        <v>3503</v>
      </c>
      <c r="B9" s="1306" t="s">
        <v>3504</v>
      </c>
      <c r="C9" s="1312"/>
      <c r="D9" s="1333" t="s">
        <v>2728</v>
      </c>
      <c r="E9" s="1313" t="s">
        <v>2791</v>
      </c>
    </row>
    <row r="10" spans="1:5">
      <c r="A10" s="1304" t="s">
        <v>3505</v>
      </c>
      <c r="B10" s="1306" t="s">
        <v>3506</v>
      </c>
      <c r="C10" s="1312"/>
      <c r="D10" s="1333">
        <v>9467</v>
      </c>
      <c r="E10" s="1313" t="s">
        <v>2791</v>
      </c>
    </row>
    <row r="11" spans="1:5">
      <c r="A11" s="1304" t="s">
        <v>3507</v>
      </c>
      <c r="B11" s="1306" t="s">
        <v>3508</v>
      </c>
      <c r="C11" s="1312"/>
      <c r="D11" s="1333" t="s">
        <v>2728</v>
      </c>
      <c r="E11" s="1313" t="s">
        <v>2791</v>
      </c>
    </row>
    <row r="12" spans="1:5">
      <c r="A12" s="1304" t="s">
        <v>3509</v>
      </c>
      <c r="B12" s="1306" t="s">
        <v>3510</v>
      </c>
      <c r="C12" s="1312"/>
      <c r="D12" s="1333">
        <v>4444</v>
      </c>
      <c r="E12" s="1313" t="s">
        <v>2791</v>
      </c>
    </row>
    <row r="13" spans="1:5">
      <c r="A13" s="1304" t="s">
        <v>3511</v>
      </c>
      <c r="B13" s="1306" t="s">
        <v>3512</v>
      </c>
      <c r="C13" s="1312"/>
      <c r="D13" s="1333">
        <v>3444</v>
      </c>
      <c r="E13" s="1313" t="s">
        <v>2791</v>
      </c>
    </row>
    <row r="14" spans="1:5">
      <c r="A14" s="1304" t="s">
        <v>3513</v>
      </c>
      <c r="B14" s="1306" t="s">
        <v>3514</v>
      </c>
      <c r="C14" s="1312"/>
      <c r="D14" s="1333">
        <v>827</v>
      </c>
      <c r="E14" s="1313" t="s">
        <v>2791</v>
      </c>
    </row>
    <row r="15" spans="1:5">
      <c r="A15" s="1304" t="s">
        <v>3515</v>
      </c>
      <c r="B15" s="1306" t="s">
        <v>3516</v>
      </c>
      <c r="C15" s="1312"/>
      <c r="D15" s="1333">
        <v>1378</v>
      </c>
      <c r="E15" s="1313" t="s">
        <v>2791</v>
      </c>
    </row>
    <row r="16" spans="1:5">
      <c r="A16" s="1304" t="s">
        <v>3517</v>
      </c>
      <c r="B16" s="1306" t="s">
        <v>3518</v>
      </c>
      <c r="C16" s="1312"/>
      <c r="D16" s="1333">
        <v>2084</v>
      </c>
      <c r="E16" s="1313" t="s">
        <v>2791</v>
      </c>
    </row>
    <row r="17" spans="1:5">
      <c r="A17" s="1304" t="s">
        <v>3519</v>
      </c>
      <c r="B17" s="1306" t="s">
        <v>3520</v>
      </c>
      <c r="C17" s="1312"/>
      <c r="D17" s="1333">
        <v>1326</v>
      </c>
      <c r="E17" s="1313" t="s">
        <v>2791</v>
      </c>
    </row>
    <row r="18" spans="1:5">
      <c r="A18" s="1304"/>
      <c r="B18" s="289" t="s">
        <v>688</v>
      </c>
      <c r="C18" s="1312"/>
      <c r="D18" s="1326"/>
      <c r="E18" s="1313" t="s">
        <v>2791</v>
      </c>
    </row>
    <row r="19" spans="1:5">
      <c r="A19" s="1303">
        <v>6.3</v>
      </c>
      <c r="B19" s="283" t="s">
        <v>2808</v>
      </c>
      <c r="C19" s="1312"/>
      <c r="D19" s="1326"/>
      <c r="E19" s="1313" t="s">
        <v>2791</v>
      </c>
    </row>
    <row r="20" spans="1:5">
      <c r="A20" s="1304" t="s">
        <v>3521</v>
      </c>
      <c r="B20" s="1264" t="s">
        <v>3522</v>
      </c>
      <c r="C20" s="1287"/>
      <c r="D20" s="1320">
        <v>13775</v>
      </c>
      <c r="E20" s="1313" t="s">
        <v>2791</v>
      </c>
    </row>
    <row r="21" spans="1:5">
      <c r="A21" s="1304"/>
      <c r="B21" s="130"/>
      <c r="C21" s="1312"/>
      <c r="D21" s="1326"/>
      <c r="E21" s="1313" t="s">
        <v>2791</v>
      </c>
    </row>
    <row r="22" spans="1:5">
      <c r="A22" s="1303">
        <v>6.4</v>
      </c>
      <c r="B22" s="283" t="s">
        <v>3400</v>
      </c>
      <c r="C22" s="1312"/>
      <c r="D22" s="1326"/>
      <c r="E22" s="1313" t="s">
        <v>2791</v>
      </c>
    </row>
    <row r="23" spans="1:5">
      <c r="A23" s="1304" t="s">
        <v>3523</v>
      </c>
      <c r="B23" s="1307" t="s">
        <v>3524</v>
      </c>
      <c r="C23" s="1312"/>
      <c r="D23" s="1333">
        <v>11020</v>
      </c>
      <c r="E23" s="1313" t="s">
        <v>2791</v>
      </c>
    </row>
    <row r="24" spans="1:5">
      <c r="A24" s="1304" t="s">
        <v>3525</v>
      </c>
      <c r="B24" s="1306" t="s">
        <v>3526</v>
      </c>
      <c r="C24" s="1312"/>
      <c r="D24" s="1333">
        <v>460</v>
      </c>
      <c r="E24" s="1313" t="s">
        <v>2791</v>
      </c>
    </row>
    <row r="25" spans="1:5">
      <c r="A25" s="1304" t="s">
        <v>3527</v>
      </c>
      <c r="B25" s="1306" t="s">
        <v>3528</v>
      </c>
      <c r="C25" s="1312"/>
      <c r="D25" s="1333">
        <v>2480</v>
      </c>
      <c r="E25" s="1313" t="s">
        <v>2791</v>
      </c>
    </row>
    <row r="26" spans="1:5">
      <c r="A26" s="1302"/>
      <c r="B26" s="130"/>
      <c r="C26" s="1312"/>
      <c r="D26" s="1326"/>
      <c r="E26" s="1313" t="s">
        <v>2791</v>
      </c>
    </row>
    <row r="27" spans="1:5">
      <c r="A27" s="1303">
        <v>6.5</v>
      </c>
      <c r="B27" s="283" t="s">
        <v>3188</v>
      </c>
      <c r="C27" s="1312"/>
      <c r="D27" s="1326"/>
      <c r="E27" s="1313" t="s">
        <v>2791</v>
      </c>
    </row>
    <row r="28" spans="1:5">
      <c r="A28" s="1304" t="s">
        <v>3529</v>
      </c>
      <c r="B28" s="1307" t="s">
        <v>3530</v>
      </c>
      <c r="C28" s="1312"/>
      <c r="D28" s="1333">
        <v>1084</v>
      </c>
      <c r="E28" s="1313" t="s">
        <v>2791</v>
      </c>
    </row>
    <row r="29" spans="1:5">
      <c r="A29" s="1304" t="s">
        <v>3531</v>
      </c>
      <c r="B29" s="1307" t="s">
        <v>3532</v>
      </c>
      <c r="C29" s="1312"/>
      <c r="D29" s="1333">
        <v>525</v>
      </c>
      <c r="E29" s="1313" t="s">
        <v>2791</v>
      </c>
    </row>
    <row r="30" spans="1:5">
      <c r="A30" s="1304" t="s">
        <v>3533</v>
      </c>
      <c r="B30" s="1307" t="s">
        <v>3534</v>
      </c>
      <c r="C30" s="1312"/>
      <c r="D30" s="1333">
        <v>6199</v>
      </c>
      <c r="E30" s="1313" t="s">
        <v>2791</v>
      </c>
    </row>
    <row r="31" spans="1:5">
      <c r="A31" s="1304"/>
      <c r="B31" s="130"/>
      <c r="C31" s="1312"/>
      <c r="D31" s="1326"/>
      <c r="E31" s="1313" t="s">
        <v>2791</v>
      </c>
    </row>
    <row r="32" spans="1:5">
      <c r="A32" s="1303">
        <v>6.6</v>
      </c>
      <c r="B32" s="283" t="s">
        <v>2890</v>
      </c>
      <c r="C32" s="1312"/>
      <c r="D32" s="1326"/>
      <c r="E32" s="1313" t="s">
        <v>2791</v>
      </c>
    </row>
    <row r="33" spans="1:5">
      <c r="A33" s="1304" t="s">
        <v>3535</v>
      </c>
      <c r="B33" s="1307" t="s">
        <v>3536</v>
      </c>
      <c r="C33" s="1312"/>
      <c r="D33" s="1333">
        <v>1109</v>
      </c>
      <c r="E33" s="1313" t="s">
        <v>2791</v>
      </c>
    </row>
    <row r="34" spans="1:5">
      <c r="A34" s="1302"/>
      <c r="B34" s="130"/>
      <c r="C34" s="1312"/>
      <c r="D34" s="1326"/>
      <c r="E34" s="1313" t="s">
        <v>2791</v>
      </c>
    </row>
    <row r="35" spans="1:5">
      <c r="A35" s="1303">
        <v>6.7</v>
      </c>
      <c r="B35" s="283" t="s">
        <v>2925</v>
      </c>
      <c r="C35" s="1312"/>
      <c r="D35" s="1326"/>
      <c r="E35" s="1313" t="s">
        <v>2791</v>
      </c>
    </row>
    <row r="36" spans="1:5">
      <c r="A36" s="1302"/>
      <c r="B36" s="130"/>
      <c r="C36" s="1312"/>
      <c r="D36" s="1326"/>
      <c r="E36" s="1313" t="s">
        <v>2791</v>
      </c>
    </row>
    <row r="37" spans="1:5">
      <c r="A37" s="1303">
        <v>6.8</v>
      </c>
      <c r="B37" s="283" t="s">
        <v>2958</v>
      </c>
      <c r="C37" s="1312"/>
      <c r="D37" s="1326"/>
      <c r="E37" s="1313" t="s">
        <v>2791</v>
      </c>
    </row>
    <row r="38" spans="1:5">
      <c r="A38" s="1304" t="s">
        <v>3537</v>
      </c>
      <c r="B38" s="1307" t="s">
        <v>3538</v>
      </c>
      <c r="C38" s="1312"/>
      <c r="D38" s="1333">
        <v>655</v>
      </c>
      <c r="E38" s="1313" t="s">
        <v>2791</v>
      </c>
    </row>
    <row r="39" spans="1:5">
      <c r="A39" s="1304"/>
      <c r="B39" s="1308"/>
      <c r="C39" s="1315"/>
      <c r="D39" s="1334"/>
      <c r="E39" s="1313" t="s">
        <v>2791</v>
      </c>
    </row>
    <row r="40" spans="1:5">
      <c r="A40" s="1303">
        <v>6.1</v>
      </c>
      <c r="B40" s="283" t="s">
        <v>2982</v>
      </c>
      <c r="C40" s="1312"/>
      <c r="D40" s="1326"/>
      <c r="E40" s="1313" t="s">
        <v>2791</v>
      </c>
    </row>
    <row r="41" spans="1:5">
      <c r="A41" s="1304" t="s">
        <v>3539</v>
      </c>
      <c r="B41" s="1307" t="s">
        <v>3540</v>
      </c>
      <c r="C41" s="1312"/>
      <c r="D41" s="1333">
        <v>236</v>
      </c>
      <c r="E41" s="1313" t="s">
        <v>2791</v>
      </c>
    </row>
    <row r="42" spans="1:5">
      <c r="A42" s="1304" t="s">
        <v>3541</v>
      </c>
      <c r="B42" s="1307" t="s">
        <v>3542</v>
      </c>
      <c r="C42" s="1312"/>
      <c r="D42" s="1333">
        <v>3820</v>
      </c>
      <c r="E42" s="1313" t="s">
        <v>2791</v>
      </c>
    </row>
    <row r="43" spans="1:5">
      <c r="A43" s="1304" t="s">
        <v>3543</v>
      </c>
      <c r="B43" s="1309" t="s">
        <v>3544</v>
      </c>
      <c r="C43" s="1312"/>
      <c r="D43" s="1333">
        <v>3233</v>
      </c>
      <c r="E43" s="1313" t="s">
        <v>2791</v>
      </c>
    </row>
    <row r="44" spans="1:5">
      <c r="A44" s="1304" t="s">
        <v>3545</v>
      </c>
      <c r="B44" s="1307" t="s">
        <v>3546</v>
      </c>
      <c r="C44" s="1312"/>
      <c r="D44" s="1333">
        <v>2644</v>
      </c>
      <c r="E44" s="1313" t="s">
        <v>2791</v>
      </c>
    </row>
    <row r="45" spans="1:5">
      <c r="A45" s="1304" t="s">
        <v>3547</v>
      </c>
      <c r="B45" s="1307" t="s">
        <v>3548</v>
      </c>
      <c r="C45" s="1312"/>
      <c r="D45" s="1333">
        <v>414</v>
      </c>
      <c r="E45" s="1313" t="s">
        <v>2791</v>
      </c>
    </row>
    <row r="46" spans="1:5">
      <c r="A46" s="1304" t="s">
        <v>3549</v>
      </c>
      <c r="B46" s="1309" t="s">
        <v>3550</v>
      </c>
      <c r="C46" s="1312"/>
      <c r="D46" s="1333">
        <v>2755</v>
      </c>
      <c r="E46" s="1313" t="s">
        <v>2791</v>
      </c>
    </row>
    <row r="47" spans="1:5">
      <c r="A47" s="1304" t="s">
        <v>3551</v>
      </c>
      <c r="B47" s="1307" t="s">
        <v>3552</v>
      </c>
      <c r="C47" s="1312"/>
      <c r="D47" s="1333">
        <v>591</v>
      </c>
      <c r="E47" s="1313" t="s">
        <v>2791</v>
      </c>
    </row>
    <row r="48" spans="1:5">
      <c r="A48" s="1302"/>
      <c r="B48" s="130"/>
      <c r="C48" s="1312"/>
      <c r="D48" s="1326"/>
      <c r="E48" s="1313" t="s">
        <v>2791</v>
      </c>
    </row>
    <row r="49" spans="1:5">
      <c r="A49" s="1241">
        <v>6.11</v>
      </c>
      <c r="B49" s="1244" t="s">
        <v>3553</v>
      </c>
      <c r="C49" s="1287"/>
      <c r="D49" s="1323"/>
      <c r="E49" s="1313" t="s">
        <v>2791</v>
      </c>
    </row>
    <row r="50" spans="1:5">
      <c r="A50" s="1242" t="s">
        <v>3554</v>
      </c>
      <c r="B50" s="1266" t="s">
        <v>1578</v>
      </c>
      <c r="C50" s="1287"/>
      <c r="D50" s="1320">
        <v>5.5</v>
      </c>
      <c r="E50" s="1313" t="s">
        <v>2791</v>
      </c>
    </row>
    <row r="51" spans="1:5">
      <c r="A51" s="1304"/>
      <c r="B51" s="130"/>
      <c r="C51" s="1312"/>
      <c r="D51" s="1324"/>
      <c r="E51" s="1313" t="s">
        <v>2791</v>
      </c>
    </row>
    <row r="52" spans="1:5">
      <c r="A52" s="1241">
        <v>6.13</v>
      </c>
      <c r="B52" s="1244" t="s">
        <v>3489</v>
      </c>
      <c r="C52" s="1287"/>
      <c r="D52" s="1321"/>
      <c r="E52" s="1313" t="s">
        <v>2791</v>
      </c>
    </row>
    <row r="53" spans="1:5">
      <c r="A53" s="1242" t="s">
        <v>3555</v>
      </c>
      <c r="B53" s="1275" t="s">
        <v>3047</v>
      </c>
      <c r="C53" s="1287"/>
      <c r="D53" s="1320" t="s">
        <v>3048</v>
      </c>
      <c r="E53" s="1313" t="s">
        <v>2791</v>
      </c>
    </row>
    <row r="54" spans="1:5">
      <c r="A54" s="1242" t="s">
        <v>3556</v>
      </c>
      <c r="B54" s="1275" t="s">
        <v>3050</v>
      </c>
      <c r="C54" s="1287"/>
      <c r="D54" s="1320" t="s">
        <v>3048</v>
      </c>
      <c r="E54" s="1313" t="s">
        <v>2791</v>
      </c>
    </row>
    <row r="55" spans="1:5">
      <c r="A55" s="1242" t="s">
        <v>3557</v>
      </c>
      <c r="B55" s="1281" t="s">
        <v>3493</v>
      </c>
      <c r="C55" s="1287"/>
      <c r="D55" s="1320" t="s">
        <v>3048</v>
      </c>
      <c r="E55" s="1313" t="s">
        <v>2791</v>
      </c>
    </row>
    <row r="56" spans="1:5">
      <c r="A56" s="1242" t="s">
        <v>3558</v>
      </c>
      <c r="B56" s="1281" t="s">
        <v>3494</v>
      </c>
      <c r="C56" s="1287"/>
      <c r="D56" s="1320">
        <v>5800</v>
      </c>
      <c r="E56" s="1313" t="s">
        <v>2791</v>
      </c>
    </row>
    <row r="57" spans="1:5">
      <c r="A57" s="1242" t="s">
        <v>3559</v>
      </c>
      <c r="B57" s="1281" t="s">
        <v>3056</v>
      </c>
      <c r="C57" s="1287"/>
      <c r="D57" s="1311" t="s">
        <v>3048</v>
      </c>
      <c r="E57" s="1313" t="s">
        <v>2791</v>
      </c>
    </row>
    <row r="58" spans="1:5">
      <c r="A58" s="1242"/>
      <c r="B58" s="289"/>
      <c r="C58" s="1312"/>
      <c r="D58" s="1313"/>
      <c r="E58" s="1313" t="s">
        <v>2791</v>
      </c>
    </row>
    <row r="59" spans="1:5" ht="15" thickBot="1">
      <c r="A59" s="1305"/>
      <c r="B59" s="1310"/>
      <c r="C59" s="1312"/>
      <c r="D59" s="1316" t="s">
        <v>3287</v>
      </c>
      <c r="E59" s="1313" t="s">
        <v>2791</v>
      </c>
    </row>
  </sheetData>
  <mergeCells count="1">
    <mergeCell ref="C1: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940B2-D783-47BC-A27A-079C05C3EEB9}">
  <dimension ref="A1"/>
  <sheetViews>
    <sheetView workbookViewId="0"/>
  </sheetViews>
  <sheetFormatPr defaultRowHeight="14.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DD741-6FCC-48AD-B460-5CBB41575164}">
  <sheetPr>
    <pageSetUpPr fitToPage="1"/>
  </sheetPr>
  <dimension ref="A1:S10"/>
  <sheetViews>
    <sheetView workbookViewId="0">
      <selection sqref="A1:S10"/>
    </sheetView>
  </sheetViews>
  <sheetFormatPr defaultRowHeight="14.4"/>
  <cols>
    <col min="1" max="1" width="6.109375" customWidth="1"/>
    <col min="2" max="2" width="33.6640625" customWidth="1"/>
    <col min="3" max="3" width="17.6640625" customWidth="1"/>
    <col min="7" max="7" width="6.5546875" customWidth="1"/>
    <col min="8" max="8" width="5.88671875" customWidth="1"/>
    <col min="9" max="9" width="6.33203125" customWidth="1"/>
    <col min="10" max="11" width="8.109375" customWidth="1"/>
    <col min="12" max="12" width="5.6640625" customWidth="1"/>
    <col min="13" max="13" width="7.109375" customWidth="1"/>
    <col min="14" max="14" width="6.109375" customWidth="1"/>
    <col min="15" max="15" width="4.109375" customWidth="1"/>
    <col min="16" max="16" width="6" customWidth="1"/>
    <col min="18" max="18" width="7.88671875" customWidth="1"/>
    <col min="19" max="19" width="5.88671875" customWidth="1"/>
  </cols>
  <sheetData>
    <row r="1" spans="1:19" ht="23.4">
      <c r="A1" s="1381" t="s">
        <v>2629</v>
      </c>
      <c r="B1" s="1382"/>
      <c r="C1" s="1382"/>
      <c r="D1" s="1382"/>
      <c r="E1" s="1382"/>
      <c r="F1" s="1382"/>
      <c r="G1" s="1378" t="s">
        <v>51</v>
      </c>
      <c r="H1" s="1379"/>
      <c r="I1" s="1379"/>
      <c r="J1" s="1379"/>
      <c r="K1" s="1379"/>
      <c r="L1" s="1379"/>
      <c r="M1" s="1379"/>
      <c r="N1" s="1379"/>
      <c r="O1" s="1379"/>
      <c r="P1" s="1379"/>
      <c r="Q1" s="1379"/>
      <c r="R1" s="1379"/>
      <c r="S1" s="1380"/>
    </row>
    <row r="2" spans="1:19" ht="48.6">
      <c r="A2" s="36" t="s">
        <v>54</v>
      </c>
      <c r="B2" s="33" t="s">
        <v>31</v>
      </c>
      <c r="C2" s="35" t="s">
        <v>53</v>
      </c>
      <c r="D2" s="1195" t="s">
        <v>2630</v>
      </c>
      <c r="E2" s="1195" t="s">
        <v>2631</v>
      </c>
      <c r="F2" s="1195" t="s">
        <v>2632</v>
      </c>
      <c r="G2" s="35" t="s">
        <v>3</v>
      </c>
      <c r="H2" s="35" t="s">
        <v>4</v>
      </c>
      <c r="I2" s="35" t="s">
        <v>5</v>
      </c>
      <c r="J2" s="35" t="s">
        <v>6</v>
      </c>
      <c r="K2" s="35" t="s">
        <v>7</v>
      </c>
      <c r="L2" s="35" t="s">
        <v>8</v>
      </c>
      <c r="M2" s="35" t="s">
        <v>9</v>
      </c>
      <c r="N2" s="35" t="s">
        <v>11</v>
      </c>
      <c r="O2" s="35" t="s">
        <v>10</v>
      </c>
      <c r="P2" s="35" t="s">
        <v>12</v>
      </c>
      <c r="Q2" s="35" t="s">
        <v>13</v>
      </c>
      <c r="R2" s="35" t="s">
        <v>14</v>
      </c>
      <c r="S2" s="37" t="s">
        <v>15</v>
      </c>
    </row>
    <row r="3" spans="1:19">
      <c r="A3" s="39">
        <v>78</v>
      </c>
      <c r="B3" s="30" t="s">
        <v>2626</v>
      </c>
      <c r="C3" s="30" t="s">
        <v>2627</v>
      </c>
      <c r="D3" s="1196">
        <v>1675</v>
      </c>
      <c r="E3" s="1196">
        <v>4500</v>
      </c>
      <c r="F3" s="1196">
        <v>13000</v>
      </c>
      <c r="G3" s="1188">
        <v>1900</v>
      </c>
      <c r="H3" s="1188">
        <v>1650</v>
      </c>
      <c r="I3" s="1188">
        <v>1400</v>
      </c>
      <c r="J3" s="1188">
        <v>1050</v>
      </c>
      <c r="K3" s="1188">
        <v>1050</v>
      </c>
      <c r="L3" s="1186">
        <v>750</v>
      </c>
      <c r="M3" s="1186">
        <v>750</v>
      </c>
      <c r="N3" s="1186">
        <v>750</v>
      </c>
      <c r="O3" s="1186">
        <v>750</v>
      </c>
      <c r="P3" s="1186">
        <v>750</v>
      </c>
      <c r="Q3" s="1186">
        <v>750</v>
      </c>
      <c r="R3" s="1186">
        <v>625</v>
      </c>
      <c r="S3" s="1187">
        <v>625</v>
      </c>
    </row>
    <row r="4" spans="1:19">
      <c r="A4" s="38">
        <v>79</v>
      </c>
      <c r="B4" s="30" t="s">
        <v>85</v>
      </c>
      <c r="C4" s="30" t="s">
        <v>2627</v>
      </c>
      <c r="D4" s="1196">
        <v>1675</v>
      </c>
      <c r="E4" s="1196">
        <v>4500</v>
      </c>
      <c r="F4" s="1196">
        <v>13000</v>
      </c>
      <c r="G4" s="1188">
        <v>1900</v>
      </c>
      <c r="H4" s="1188">
        <v>1650</v>
      </c>
      <c r="I4" s="1188">
        <v>1400</v>
      </c>
      <c r="J4" s="1188">
        <v>1050</v>
      </c>
      <c r="K4" s="1188">
        <v>1050</v>
      </c>
      <c r="L4" s="1186">
        <v>750</v>
      </c>
      <c r="M4" s="1186">
        <v>750</v>
      </c>
      <c r="N4" s="1186">
        <v>750</v>
      </c>
      <c r="O4" s="1186">
        <v>750</v>
      </c>
      <c r="P4" s="1186">
        <v>750</v>
      </c>
      <c r="Q4" s="1186">
        <v>750</v>
      </c>
      <c r="R4" s="1186">
        <v>625</v>
      </c>
      <c r="S4" s="1187">
        <v>625</v>
      </c>
    </row>
    <row r="5" spans="1:19">
      <c r="A5" s="38">
        <v>80</v>
      </c>
      <c r="B5" s="30" t="s">
        <v>2628</v>
      </c>
      <c r="C5" s="30" t="s">
        <v>2627</v>
      </c>
      <c r="D5" s="1196">
        <v>1675</v>
      </c>
      <c r="E5" s="1196">
        <v>4500</v>
      </c>
      <c r="F5" s="1196">
        <v>13000</v>
      </c>
      <c r="G5" s="1188">
        <v>1900</v>
      </c>
      <c r="H5" s="1188">
        <v>1650</v>
      </c>
      <c r="I5" s="1188">
        <v>1400</v>
      </c>
      <c r="J5" s="1188">
        <v>1050</v>
      </c>
      <c r="K5" s="1188">
        <v>1050</v>
      </c>
      <c r="L5" s="1186">
        <v>750</v>
      </c>
      <c r="M5" s="1186">
        <v>750</v>
      </c>
      <c r="N5" s="1186">
        <v>750</v>
      </c>
      <c r="O5" s="1186">
        <v>750</v>
      </c>
      <c r="P5" s="1186">
        <v>750</v>
      </c>
      <c r="Q5" s="1186">
        <v>750</v>
      </c>
      <c r="R5" s="1186">
        <v>625</v>
      </c>
      <c r="S5" s="1187">
        <v>625</v>
      </c>
    </row>
    <row r="6" spans="1:19">
      <c r="A6" s="38">
        <v>81</v>
      </c>
      <c r="B6" s="30" t="s">
        <v>86</v>
      </c>
      <c r="C6" s="30" t="s">
        <v>2627</v>
      </c>
      <c r="D6" s="1196">
        <v>1675</v>
      </c>
      <c r="E6" s="1196">
        <v>4500</v>
      </c>
      <c r="F6" s="1196">
        <v>13000</v>
      </c>
      <c r="G6" s="1188">
        <v>1900</v>
      </c>
      <c r="H6" s="1188">
        <v>1650</v>
      </c>
      <c r="I6" s="1188">
        <v>1400</v>
      </c>
      <c r="J6" s="1188">
        <v>1050</v>
      </c>
      <c r="K6" s="1188">
        <v>1050</v>
      </c>
      <c r="L6" s="1186">
        <v>750</v>
      </c>
      <c r="M6" s="1186">
        <v>750</v>
      </c>
      <c r="N6" s="1186">
        <v>750</v>
      </c>
      <c r="O6" s="1186">
        <v>750</v>
      </c>
      <c r="P6" s="1186">
        <v>750</v>
      </c>
      <c r="Q6" s="1186">
        <v>750</v>
      </c>
      <c r="R6" s="1186">
        <v>625</v>
      </c>
      <c r="S6" s="1187">
        <v>625</v>
      </c>
    </row>
    <row r="7" spans="1:19">
      <c r="A7" s="38">
        <v>82</v>
      </c>
      <c r="B7" s="31" t="s">
        <v>93</v>
      </c>
      <c r="C7" s="30" t="s">
        <v>2627</v>
      </c>
      <c r="D7" s="1196">
        <v>1675</v>
      </c>
      <c r="E7" s="1196">
        <v>4500</v>
      </c>
      <c r="F7" s="1196">
        <v>13000</v>
      </c>
      <c r="G7" s="1188">
        <v>1900</v>
      </c>
      <c r="H7" s="1188">
        <v>1650</v>
      </c>
      <c r="I7" s="1188">
        <v>1400</v>
      </c>
      <c r="J7" s="1188">
        <v>1050</v>
      </c>
      <c r="K7" s="1188">
        <v>1050</v>
      </c>
      <c r="L7" s="1186">
        <v>750</v>
      </c>
      <c r="M7" s="1186">
        <v>750</v>
      </c>
      <c r="N7" s="1186">
        <v>750</v>
      </c>
      <c r="O7" s="1186">
        <v>750</v>
      </c>
      <c r="P7" s="1186">
        <v>750</v>
      </c>
      <c r="Q7" s="1186">
        <v>750</v>
      </c>
      <c r="R7" s="1186">
        <v>625</v>
      </c>
      <c r="S7" s="1187">
        <v>625</v>
      </c>
    </row>
    <row r="8" spans="1:19">
      <c r="A8" s="38">
        <v>83</v>
      </c>
      <c r="B8" s="32" t="s">
        <v>92</v>
      </c>
      <c r="C8" s="30" t="s">
        <v>2627</v>
      </c>
      <c r="D8" s="1196">
        <v>1675</v>
      </c>
      <c r="E8" s="1196">
        <v>4500</v>
      </c>
      <c r="F8" s="1196">
        <v>13000</v>
      </c>
      <c r="G8" s="1188">
        <v>1900</v>
      </c>
      <c r="H8" s="1188">
        <v>1650</v>
      </c>
      <c r="I8" s="1188">
        <v>1400</v>
      </c>
      <c r="J8" s="1188">
        <v>1050</v>
      </c>
      <c r="K8" s="1188">
        <v>1050</v>
      </c>
      <c r="L8" s="1186">
        <v>750</v>
      </c>
      <c r="M8" s="1186">
        <v>750</v>
      </c>
      <c r="N8" s="1186">
        <v>750</v>
      </c>
      <c r="O8" s="1186">
        <v>750</v>
      </c>
      <c r="P8" s="1186">
        <v>750</v>
      </c>
      <c r="Q8" s="1186">
        <v>750</v>
      </c>
      <c r="R8" s="1186">
        <v>625</v>
      </c>
      <c r="S8" s="1187">
        <v>625</v>
      </c>
    </row>
    <row r="9" spans="1:19">
      <c r="A9" s="38">
        <v>84</v>
      </c>
      <c r="B9" s="56" t="s">
        <v>151</v>
      </c>
      <c r="C9" s="31" t="s">
        <v>152</v>
      </c>
      <c r="D9" s="1197" t="s">
        <v>81</v>
      </c>
      <c r="E9" s="1197" t="s">
        <v>81</v>
      </c>
      <c r="F9" s="1196">
        <v>6875</v>
      </c>
      <c r="G9" s="1188">
        <v>1900</v>
      </c>
      <c r="H9" s="1188">
        <v>1650</v>
      </c>
      <c r="I9" s="1188">
        <v>1400</v>
      </c>
      <c r="J9" s="1188">
        <v>1050</v>
      </c>
      <c r="K9" s="1188">
        <v>1050</v>
      </c>
      <c r="L9" s="1186">
        <v>750</v>
      </c>
      <c r="M9" s="1186">
        <v>750</v>
      </c>
      <c r="N9" s="1186">
        <v>750</v>
      </c>
      <c r="O9" s="1186">
        <v>750</v>
      </c>
      <c r="P9" s="1186">
        <v>750</v>
      </c>
      <c r="Q9" s="1186">
        <v>750</v>
      </c>
      <c r="R9" s="1186">
        <v>625</v>
      </c>
      <c r="S9" s="1187">
        <v>625</v>
      </c>
    </row>
    <row r="10" spans="1:19" ht="15" thickBot="1">
      <c r="A10" s="1191"/>
      <c r="B10" s="1192"/>
      <c r="C10" s="1192"/>
      <c r="D10" s="1193"/>
      <c r="E10" s="1193"/>
      <c r="F10" s="1193"/>
      <c r="G10" s="1193"/>
      <c r="H10" s="1193"/>
      <c r="I10" s="1193"/>
      <c r="J10" s="1193"/>
      <c r="K10" s="1193"/>
      <c r="L10" s="1193"/>
      <c r="M10" s="1193"/>
      <c r="N10" s="1193"/>
      <c r="O10" s="1193"/>
      <c r="P10" s="1193"/>
      <c r="Q10" s="1193"/>
      <c r="R10" s="1193"/>
      <c r="S10" s="1194"/>
    </row>
  </sheetData>
  <mergeCells count="2">
    <mergeCell ref="G1:S1"/>
    <mergeCell ref="A1:F1"/>
  </mergeCells>
  <printOptions horizontalCentered="1"/>
  <pageMargins left="0.2" right="0.2" top="0.75" bottom="0.25" header="0.3" footer="0.3"/>
  <pageSetup scale="79" fitToHeight="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ECA46-FF4E-4EE4-B81D-9A68118300D2}">
  <sheetPr codeName="Sheet5"/>
  <dimension ref="A1:H251"/>
  <sheetViews>
    <sheetView zoomScaleNormal="100" workbookViewId="0">
      <pane ySplit="6" topLeftCell="A7" activePane="bottomLeft" state="frozen"/>
      <selection pane="bottomLeft" activeCell="D11" sqref="D11"/>
    </sheetView>
  </sheetViews>
  <sheetFormatPr defaultColWidth="9.109375" defaultRowHeight="13.8"/>
  <cols>
    <col min="1" max="1" width="12.6640625" style="65" customWidth="1"/>
    <col min="2" max="2" width="20.88671875" style="64" customWidth="1"/>
    <col min="3" max="3" width="67.33203125" style="64" customWidth="1"/>
    <col min="4" max="4" width="21" style="64" customWidth="1"/>
    <col min="5" max="5" width="24.5546875" style="64" customWidth="1"/>
    <col min="6" max="6" width="9.5546875" style="64" bestFit="1" customWidth="1"/>
    <col min="7" max="7" width="14" style="64" bestFit="1" customWidth="1"/>
    <col min="8" max="16384" width="9.109375" style="64"/>
  </cols>
  <sheetData>
    <row r="1" spans="1:8">
      <c r="C1" s="1385"/>
      <c r="D1" s="178" t="s">
        <v>417</v>
      </c>
    </row>
    <row r="2" spans="1:8">
      <c r="C2" s="1385"/>
      <c r="D2" s="181" t="s">
        <v>2653</v>
      </c>
      <c r="E2" s="180"/>
    </row>
    <row r="3" spans="1:8">
      <c r="C3" s="1385"/>
      <c r="D3" s="178" t="s">
        <v>416</v>
      </c>
    </row>
    <row r="4" spans="1:8">
      <c r="C4" s="1385"/>
      <c r="D4" s="178" t="s">
        <v>415</v>
      </c>
    </row>
    <row r="5" spans="1:8" ht="14.4" thickBot="1">
      <c r="C5" s="1386"/>
      <c r="D5" s="177" t="s">
        <v>414</v>
      </c>
    </row>
    <row r="6" spans="1:8" s="173" customFormat="1" ht="14.4" thickBot="1">
      <c r="A6" s="176" t="s">
        <v>413</v>
      </c>
      <c r="B6" s="175" t="s">
        <v>412</v>
      </c>
      <c r="C6" s="175" t="s">
        <v>411</v>
      </c>
      <c r="D6" s="175" t="s">
        <v>2654</v>
      </c>
      <c r="E6" s="174" t="s">
        <v>2655</v>
      </c>
    </row>
    <row r="7" spans="1:8" s="101" customFormat="1">
      <c r="A7" s="168">
        <v>0</v>
      </c>
      <c r="B7" s="167">
        <v>1120933</v>
      </c>
      <c r="C7" s="166" t="s">
        <v>410</v>
      </c>
      <c r="D7" s="89">
        <v>268381</v>
      </c>
      <c r="E7" s="88">
        <f>+D7*A7</f>
        <v>0</v>
      </c>
      <c r="F7" s="87"/>
      <c r="G7" s="86"/>
      <c r="H7" s="85"/>
    </row>
    <row r="8" spans="1:8" s="101" customFormat="1" ht="39.6">
      <c r="A8" s="68">
        <f>A7</f>
        <v>0</v>
      </c>
      <c r="B8" s="169"/>
      <c r="C8" s="172" t="s">
        <v>409</v>
      </c>
      <c r="D8" s="164"/>
      <c r="E8" s="169"/>
      <c r="F8" s="87"/>
      <c r="G8" s="86"/>
      <c r="H8" s="85"/>
    </row>
    <row r="9" spans="1:8" s="101" customFormat="1">
      <c r="A9" s="169"/>
      <c r="B9" s="171"/>
      <c r="C9" s="170"/>
      <c r="D9" s="164"/>
      <c r="E9" s="169"/>
      <c r="F9" s="87"/>
      <c r="G9" s="86"/>
      <c r="H9" s="85"/>
    </row>
    <row r="10" spans="1:8" s="101" customFormat="1">
      <c r="A10" s="168">
        <v>0</v>
      </c>
      <c r="B10" s="167">
        <v>1120847</v>
      </c>
      <c r="C10" s="166" t="s">
        <v>408</v>
      </c>
      <c r="D10" s="89">
        <v>282584</v>
      </c>
      <c r="E10" s="88">
        <f>+D10*A10</f>
        <v>0</v>
      </c>
      <c r="F10" s="87"/>
      <c r="G10" s="86"/>
      <c r="H10" s="85"/>
    </row>
    <row r="11" spans="1:8" s="101" customFormat="1" ht="39.6">
      <c r="A11" s="68">
        <f>A10</f>
        <v>0</v>
      </c>
      <c r="B11" s="163"/>
      <c r="C11" s="145" t="s">
        <v>407</v>
      </c>
      <c r="D11" s="164"/>
      <c r="E11" s="163"/>
      <c r="F11" s="87"/>
      <c r="G11" s="86"/>
      <c r="H11" s="85"/>
    </row>
    <row r="12" spans="1:8" s="101" customFormat="1" ht="14.4">
      <c r="A12" s="68"/>
      <c r="B12"/>
      <c r="C12" s="165"/>
      <c r="D12" s="164"/>
      <c r="E12" s="163"/>
      <c r="F12" s="87"/>
      <c r="G12" s="86"/>
      <c r="H12" s="85"/>
    </row>
    <row r="13" spans="1:8" s="101" customFormat="1">
      <c r="A13" s="123">
        <v>0</v>
      </c>
      <c r="B13" s="162" t="s">
        <v>206</v>
      </c>
      <c r="C13" s="161" t="s">
        <v>406</v>
      </c>
      <c r="D13" s="160">
        <v>326025</v>
      </c>
      <c r="E13" s="159">
        <f>+D13*A13</f>
        <v>0</v>
      </c>
      <c r="F13" s="87"/>
      <c r="G13" s="86"/>
      <c r="H13" s="85"/>
    </row>
    <row r="14" spans="1:8" s="101" customFormat="1" ht="26.4">
      <c r="A14" s="158"/>
      <c r="B14" s="157"/>
      <c r="C14" s="156" t="s">
        <v>405</v>
      </c>
      <c r="D14" s="155"/>
      <c r="E14" s="65"/>
      <c r="F14" s="87"/>
      <c r="G14" s="86"/>
      <c r="H14" s="85"/>
    </row>
    <row r="15" spans="1:8" s="101" customFormat="1">
      <c r="A15" s="154"/>
      <c r="B15" s="153"/>
      <c r="C15" s="152"/>
      <c r="D15" s="151"/>
      <c r="E15" s="150"/>
      <c r="F15" s="87"/>
      <c r="G15" s="86"/>
      <c r="H15" s="85"/>
    </row>
    <row r="16" spans="1:8" s="101" customFormat="1">
      <c r="A16" s="154"/>
      <c r="B16" s="153"/>
      <c r="C16" s="152"/>
      <c r="D16" s="151"/>
      <c r="E16" s="150"/>
      <c r="F16" s="87"/>
      <c r="G16" s="86"/>
      <c r="H16" s="85"/>
    </row>
    <row r="17" spans="1:8" s="101" customFormat="1" ht="14.4">
      <c r="A17" s="68">
        <v>1</v>
      </c>
      <c r="B17" s="1383" t="s">
        <v>404</v>
      </c>
      <c r="C17" s="1384"/>
      <c r="D17" s="1384"/>
      <c r="E17" s="1384"/>
      <c r="F17" s="87"/>
      <c r="G17" s="86"/>
      <c r="H17" s="85"/>
    </row>
    <row r="18" spans="1:8" s="101" customFormat="1">
      <c r="A18" s="68">
        <v>1</v>
      </c>
      <c r="D18" s="146"/>
      <c r="F18" s="87"/>
      <c r="G18" s="86"/>
      <c r="H18" s="85"/>
    </row>
    <row r="19" spans="1:8" s="101" customFormat="1" ht="15.6">
      <c r="A19" s="68">
        <v>1</v>
      </c>
      <c r="C19" s="149" t="s">
        <v>403</v>
      </c>
      <c r="D19" s="148"/>
      <c r="F19" s="87"/>
      <c r="G19" s="86"/>
      <c r="H19" s="85"/>
    </row>
    <row r="20" spans="1:8" s="101" customFormat="1">
      <c r="A20" s="68">
        <v>1</v>
      </c>
      <c r="C20" s="147"/>
      <c r="D20" s="146"/>
      <c r="F20" s="87"/>
      <c r="G20" s="86"/>
      <c r="H20" s="85"/>
    </row>
    <row r="21" spans="1:8" s="101" customFormat="1">
      <c r="A21" s="144">
        <v>1</v>
      </c>
      <c r="B21" s="145">
        <v>701443</v>
      </c>
      <c r="C21" s="145" t="s">
        <v>402</v>
      </c>
      <c r="D21" s="141" t="s">
        <v>397</v>
      </c>
      <c r="E21" s="88">
        <v>0</v>
      </c>
      <c r="F21" s="87"/>
      <c r="G21" s="86"/>
      <c r="H21" s="85"/>
    </row>
    <row r="22" spans="1:8" s="101" customFormat="1">
      <c r="A22" s="144">
        <v>1</v>
      </c>
      <c r="B22" s="145">
        <v>702261</v>
      </c>
      <c r="C22" s="145" t="s">
        <v>401</v>
      </c>
      <c r="D22" s="141" t="s">
        <v>397</v>
      </c>
      <c r="E22" s="88">
        <v>0</v>
      </c>
      <c r="F22" s="87"/>
      <c r="G22" s="86"/>
      <c r="H22" s="85"/>
    </row>
    <row r="23" spans="1:8" s="101" customFormat="1">
      <c r="A23" s="144">
        <v>1</v>
      </c>
      <c r="B23" s="145">
        <v>704046</v>
      </c>
      <c r="C23" s="145" t="s">
        <v>331</v>
      </c>
      <c r="D23" s="141" t="s">
        <v>397</v>
      </c>
      <c r="E23" s="88">
        <v>0</v>
      </c>
      <c r="F23" s="87"/>
      <c r="G23" s="86"/>
      <c r="H23" s="85"/>
    </row>
    <row r="24" spans="1:8" s="101" customFormat="1">
      <c r="A24" s="144">
        <v>1</v>
      </c>
      <c r="B24" s="145">
        <v>704047</v>
      </c>
      <c r="C24" s="145" t="s">
        <v>330</v>
      </c>
      <c r="D24" s="141" t="s">
        <v>397</v>
      </c>
      <c r="E24" s="88">
        <v>0</v>
      </c>
      <c r="F24" s="87"/>
      <c r="G24" s="86"/>
      <c r="H24" s="85"/>
    </row>
    <row r="25" spans="1:8" s="101" customFormat="1">
      <c r="A25" s="144">
        <v>1</v>
      </c>
      <c r="B25" s="143">
        <v>730166</v>
      </c>
      <c r="C25" s="142" t="s">
        <v>400</v>
      </c>
      <c r="D25" s="141" t="s">
        <v>397</v>
      </c>
      <c r="E25" s="88">
        <v>0</v>
      </c>
      <c r="F25" s="87"/>
      <c r="G25" s="86"/>
      <c r="H25" s="85"/>
    </row>
    <row r="26" spans="1:8">
      <c r="A26" s="144">
        <v>1</v>
      </c>
      <c r="B26" s="143">
        <v>701708</v>
      </c>
      <c r="C26" s="142" t="s">
        <v>399</v>
      </c>
      <c r="D26" s="141" t="s">
        <v>397</v>
      </c>
      <c r="E26" s="88">
        <v>0</v>
      </c>
      <c r="F26" s="87"/>
      <c r="G26" s="86"/>
      <c r="H26" s="85"/>
    </row>
    <row r="27" spans="1:8">
      <c r="A27" s="144">
        <v>1</v>
      </c>
      <c r="B27" s="143">
        <v>702020</v>
      </c>
      <c r="C27" s="142" t="s">
        <v>398</v>
      </c>
      <c r="D27" s="141" t="s">
        <v>397</v>
      </c>
      <c r="E27" s="88">
        <v>0</v>
      </c>
      <c r="F27" s="87"/>
      <c r="G27" s="86"/>
      <c r="H27" s="85"/>
    </row>
    <row r="28" spans="1:8">
      <c r="A28" s="140"/>
      <c r="B28" s="139"/>
      <c r="C28" s="138"/>
      <c r="D28" s="135"/>
      <c r="E28" s="134"/>
      <c r="F28" s="87"/>
      <c r="G28" s="86"/>
      <c r="H28" s="85"/>
    </row>
    <row r="29" spans="1:8">
      <c r="A29" s="137">
        <v>1</v>
      </c>
      <c r="B29" s="136"/>
      <c r="C29" s="101"/>
      <c r="D29" s="135"/>
      <c r="E29" s="134"/>
      <c r="F29" s="87"/>
      <c r="G29" s="86"/>
      <c r="H29" s="85"/>
    </row>
    <row r="30" spans="1:8">
      <c r="A30" s="68">
        <v>1</v>
      </c>
      <c r="C30" s="129" t="s">
        <v>396</v>
      </c>
      <c r="D30" s="132" t="s">
        <v>395</v>
      </c>
      <c r="E30" s="132"/>
      <c r="F30" s="87"/>
      <c r="G30" s="86"/>
      <c r="H30" s="85"/>
    </row>
    <row r="31" spans="1:8">
      <c r="A31" s="68">
        <v>1</v>
      </c>
      <c r="C31" s="133" t="s">
        <v>394</v>
      </c>
      <c r="D31" s="132" t="s">
        <v>393</v>
      </c>
      <c r="E31" s="132"/>
      <c r="F31" s="87"/>
      <c r="G31" s="86"/>
      <c r="H31" s="85"/>
    </row>
    <row r="32" spans="1:8">
      <c r="A32" s="68">
        <v>1</v>
      </c>
      <c r="C32" s="129" t="s">
        <v>392</v>
      </c>
      <c r="D32" s="132" t="s">
        <v>391</v>
      </c>
      <c r="E32" s="132"/>
      <c r="F32" s="87"/>
      <c r="G32" s="86"/>
      <c r="H32" s="85"/>
    </row>
    <row r="33" spans="1:8">
      <c r="A33" s="68">
        <v>1</v>
      </c>
      <c r="C33" s="129" t="s">
        <v>390</v>
      </c>
      <c r="D33" s="128" t="s">
        <v>389</v>
      </c>
      <c r="E33" s="128"/>
      <c r="F33" s="87"/>
      <c r="G33" s="86"/>
      <c r="H33" s="85"/>
    </row>
    <row r="34" spans="1:8">
      <c r="A34" s="68">
        <v>1</v>
      </c>
      <c r="C34" s="129" t="s">
        <v>388</v>
      </c>
      <c r="D34" s="128" t="s">
        <v>387</v>
      </c>
      <c r="E34" s="128"/>
      <c r="F34" s="87"/>
      <c r="G34" s="86"/>
      <c r="H34" s="85"/>
    </row>
    <row r="35" spans="1:8">
      <c r="A35" s="68">
        <v>1</v>
      </c>
      <c r="C35" s="129" t="s">
        <v>386</v>
      </c>
      <c r="D35" s="128" t="s">
        <v>385</v>
      </c>
      <c r="E35" s="128"/>
      <c r="F35" s="87"/>
      <c r="G35" s="86"/>
      <c r="H35" s="85"/>
    </row>
    <row r="36" spans="1:8">
      <c r="A36" s="68">
        <v>1</v>
      </c>
      <c r="C36" s="128" t="s">
        <v>384</v>
      </c>
      <c r="D36" s="128" t="s">
        <v>383</v>
      </c>
      <c r="E36" s="128"/>
      <c r="F36" s="87"/>
      <c r="G36" s="86"/>
      <c r="H36" s="85"/>
    </row>
    <row r="37" spans="1:8">
      <c r="A37" s="68">
        <v>1</v>
      </c>
      <c r="C37" s="129" t="s">
        <v>382</v>
      </c>
      <c r="D37" s="128" t="s">
        <v>381</v>
      </c>
      <c r="E37" s="128"/>
      <c r="F37" s="87"/>
      <c r="G37" s="86"/>
      <c r="H37" s="85"/>
    </row>
    <row r="38" spans="1:8">
      <c r="A38" s="68">
        <v>1</v>
      </c>
      <c r="C38" s="129" t="s">
        <v>380</v>
      </c>
      <c r="D38" s="128" t="s">
        <v>379</v>
      </c>
      <c r="E38" s="128"/>
      <c r="F38" s="87"/>
      <c r="G38" s="86"/>
      <c r="H38" s="85"/>
    </row>
    <row r="39" spans="1:8">
      <c r="A39" s="68">
        <v>1</v>
      </c>
      <c r="C39" s="129" t="s">
        <v>378</v>
      </c>
      <c r="D39" s="128" t="s">
        <v>377</v>
      </c>
      <c r="E39" s="128"/>
      <c r="F39" s="87"/>
      <c r="G39" s="86"/>
      <c r="H39" s="85"/>
    </row>
    <row r="40" spans="1:8">
      <c r="A40" s="68">
        <v>1</v>
      </c>
      <c r="C40" s="129" t="s">
        <v>376</v>
      </c>
      <c r="D40" s="128" t="s">
        <v>375</v>
      </c>
      <c r="E40" s="128"/>
      <c r="F40" s="87"/>
      <c r="G40" s="86"/>
      <c r="H40" s="85"/>
    </row>
    <row r="41" spans="1:8">
      <c r="A41" s="68">
        <v>1</v>
      </c>
      <c r="C41" s="129" t="s">
        <v>374</v>
      </c>
      <c r="D41" s="128" t="s">
        <v>373</v>
      </c>
      <c r="E41" s="128"/>
      <c r="F41" s="87"/>
      <c r="G41" s="86"/>
      <c r="H41" s="85"/>
    </row>
    <row r="42" spans="1:8">
      <c r="A42" s="68">
        <v>1</v>
      </c>
      <c r="C42" s="129" t="s">
        <v>372</v>
      </c>
      <c r="D42" s="132" t="s">
        <v>371</v>
      </c>
      <c r="E42" s="132"/>
      <c r="F42" s="87"/>
      <c r="G42" s="86"/>
      <c r="H42" s="85"/>
    </row>
    <row r="43" spans="1:8">
      <c r="A43" s="68">
        <v>1</v>
      </c>
      <c r="C43" s="129" t="s">
        <v>370</v>
      </c>
      <c r="D43" s="128" t="s">
        <v>369</v>
      </c>
      <c r="E43" s="128"/>
      <c r="F43" s="87"/>
      <c r="G43" s="86"/>
      <c r="H43" s="85"/>
    </row>
    <row r="44" spans="1:8">
      <c r="A44" s="68">
        <v>1</v>
      </c>
      <c r="C44" s="129" t="s">
        <v>368</v>
      </c>
      <c r="D44" s="128" t="s">
        <v>367</v>
      </c>
      <c r="E44" s="128"/>
      <c r="F44" s="87"/>
      <c r="G44" s="86"/>
      <c r="H44" s="85"/>
    </row>
    <row r="45" spans="1:8">
      <c r="A45" s="68">
        <v>1</v>
      </c>
      <c r="C45" s="129" t="s">
        <v>366</v>
      </c>
      <c r="D45" s="128" t="s">
        <v>365</v>
      </c>
      <c r="E45" s="128"/>
      <c r="F45" s="87"/>
      <c r="G45" s="86"/>
      <c r="H45" s="85"/>
    </row>
    <row r="46" spans="1:8">
      <c r="A46" s="68">
        <v>1</v>
      </c>
      <c r="C46" s="129" t="s">
        <v>364</v>
      </c>
      <c r="D46" s="128" t="s">
        <v>363</v>
      </c>
      <c r="E46" s="128"/>
      <c r="F46" s="87"/>
      <c r="G46" s="86"/>
      <c r="H46" s="85"/>
    </row>
    <row r="47" spans="1:8">
      <c r="A47" s="68">
        <v>1</v>
      </c>
      <c r="C47" s="129" t="s">
        <v>362</v>
      </c>
      <c r="D47" s="128" t="s">
        <v>361</v>
      </c>
      <c r="E47" s="128"/>
      <c r="F47" s="87"/>
      <c r="G47" s="86"/>
      <c r="H47" s="85"/>
    </row>
    <row r="48" spans="1:8">
      <c r="A48" s="68">
        <v>1</v>
      </c>
      <c r="C48" s="128" t="s">
        <v>360</v>
      </c>
      <c r="D48" s="128" t="s">
        <v>359</v>
      </c>
      <c r="E48" s="128"/>
      <c r="F48" s="87"/>
      <c r="G48" s="86"/>
      <c r="H48" s="85"/>
    </row>
    <row r="49" spans="1:8">
      <c r="A49" s="68">
        <v>1</v>
      </c>
      <c r="C49" s="129" t="s">
        <v>358</v>
      </c>
      <c r="D49" s="128" t="s">
        <v>357</v>
      </c>
      <c r="E49" s="128"/>
      <c r="F49" s="87"/>
      <c r="G49" s="86"/>
      <c r="H49" s="85"/>
    </row>
    <row r="50" spans="1:8">
      <c r="A50" s="68">
        <v>1</v>
      </c>
      <c r="C50" s="131" t="s">
        <v>356</v>
      </c>
      <c r="D50" s="128" t="s">
        <v>355</v>
      </c>
      <c r="E50" s="128"/>
      <c r="F50" s="87"/>
      <c r="G50" s="86"/>
      <c r="H50" s="85"/>
    </row>
    <row r="51" spans="1:8">
      <c r="A51" s="68">
        <v>1</v>
      </c>
      <c r="C51" s="131" t="s">
        <v>354</v>
      </c>
      <c r="D51" s="128" t="s">
        <v>353</v>
      </c>
      <c r="E51" s="128"/>
      <c r="F51" s="87"/>
      <c r="G51" s="86"/>
      <c r="H51" s="85"/>
    </row>
    <row r="52" spans="1:8">
      <c r="A52" s="68">
        <v>1</v>
      </c>
      <c r="C52" s="131" t="s">
        <v>352</v>
      </c>
      <c r="D52" s="128" t="s">
        <v>351</v>
      </c>
      <c r="E52" s="128"/>
      <c r="F52" s="87"/>
      <c r="G52" s="86"/>
      <c r="H52" s="85"/>
    </row>
    <row r="53" spans="1:8">
      <c r="A53" s="68">
        <v>1</v>
      </c>
      <c r="C53" s="131" t="s">
        <v>350</v>
      </c>
      <c r="D53" s="132" t="s">
        <v>349</v>
      </c>
      <c r="E53" s="132"/>
      <c r="F53" s="87"/>
      <c r="G53" s="86"/>
      <c r="H53" s="85"/>
    </row>
    <row r="54" spans="1:8">
      <c r="A54" s="68">
        <v>1</v>
      </c>
      <c r="C54" s="131" t="s">
        <v>348</v>
      </c>
      <c r="D54" s="128" t="s">
        <v>347</v>
      </c>
      <c r="E54" s="130"/>
      <c r="F54" s="87"/>
      <c r="G54" s="86"/>
      <c r="H54" s="85"/>
    </row>
    <row r="55" spans="1:8">
      <c r="A55" s="68">
        <v>1</v>
      </c>
      <c r="C55" s="129" t="s">
        <v>346</v>
      </c>
      <c r="D55" s="64" t="s">
        <v>345</v>
      </c>
      <c r="E55" s="128"/>
      <c r="F55" s="87"/>
      <c r="G55" s="86"/>
      <c r="H55" s="85"/>
    </row>
    <row r="56" spans="1:8">
      <c r="A56" s="68">
        <v>1</v>
      </c>
      <c r="C56" s="129" t="s">
        <v>344</v>
      </c>
      <c r="D56" s="64" t="s">
        <v>343</v>
      </c>
      <c r="F56" s="87"/>
      <c r="G56" s="86"/>
      <c r="H56" s="85"/>
    </row>
    <row r="57" spans="1:8">
      <c r="A57" s="68">
        <v>1</v>
      </c>
      <c r="C57" s="129" t="s">
        <v>342</v>
      </c>
      <c r="D57" s="128" t="s">
        <v>341</v>
      </c>
      <c r="F57" s="87"/>
      <c r="G57" s="86"/>
      <c r="H57" s="85"/>
    </row>
    <row r="58" spans="1:8">
      <c r="A58" s="68">
        <v>1</v>
      </c>
      <c r="C58" s="128" t="s">
        <v>340</v>
      </c>
      <c r="D58" s="128" t="s">
        <v>339</v>
      </c>
      <c r="E58" s="128"/>
      <c r="F58" s="87"/>
      <c r="G58" s="86"/>
      <c r="H58" s="85"/>
    </row>
    <row r="59" spans="1:8">
      <c r="A59" s="68">
        <v>1</v>
      </c>
      <c r="C59" s="129" t="s">
        <v>338</v>
      </c>
      <c r="D59" s="128" t="s">
        <v>337</v>
      </c>
      <c r="E59" s="128"/>
      <c r="F59" s="87"/>
      <c r="G59" s="86"/>
      <c r="H59" s="85"/>
    </row>
    <row r="60" spans="1:8">
      <c r="A60" s="68">
        <v>1</v>
      </c>
      <c r="C60" s="129" t="s">
        <v>336</v>
      </c>
      <c r="E60" s="128"/>
      <c r="F60" s="87"/>
      <c r="G60" s="86"/>
      <c r="H60" s="85"/>
    </row>
    <row r="61" spans="1:8">
      <c r="A61" s="68"/>
      <c r="D61" s="128"/>
      <c r="E61" s="128"/>
      <c r="F61" s="87"/>
      <c r="G61" s="86"/>
      <c r="H61" s="85"/>
    </row>
    <row r="62" spans="1:8">
      <c r="A62" s="72"/>
      <c r="B62" s="93"/>
      <c r="C62" s="82" t="s">
        <v>335</v>
      </c>
      <c r="D62" s="91"/>
      <c r="F62" s="87"/>
      <c r="G62" s="86"/>
      <c r="H62" s="85"/>
    </row>
    <row r="63" spans="1:8">
      <c r="A63" s="70">
        <v>0</v>
      </c>
      <c r="B63" s="97">
        <v>701443</v>
      </c>
      <c r="C63" s="90" t="s">
        <v>334</v>
      </c>
      <c r="D63" s="89">
        <f>SUM(60*1.03)</f>
        <v>61.800000000000004</v>
      </c>
      <c r="E63" s="88">
        <f t="shared" ref="E63:E68" si="0">+D63*A63</f>
        <v>0</v>
      </c>
      <c r="F63" s="87"/>
      <c r="G63" s="86"/>
      <c r="H63" s="85"/>
    </row>
    <row r="64" spans="1:8">
      <c r="A64" s="70">
        <v>0</v>
      </c>
      <c r="B64" s="97">
        <v>702261</v>
      </c>
      <c r="C64" s="90" t="s">
        <v>333</v>
      </c>
      <c r="D64" s="89">
        <v>113</v>
      </c>
      <c r="E64" s="88">
        <f t="shared" si="0"/>
        <v>0</v>
      </c>
      <c r="F64" s="87"/>
      <c r="G64" s="86"/>
      <c r="H64" s="85"/>
    </row>
    <row r="65" spans="1:8">
      <c r="A65" s="70">
        <v>0</v>
      </c>
      <c r="B65" s="90">
        <v>702453</v>
      </c>
      <c r="C65" s="90" t="s">
        <v>332</v>
      </c>
      <c r="D65" s="89">
        <v>119</v>
      </c>
      <c r="E65" s="88">
        <f t="shared" si="0"/>
        <v>0</v>
      </c>
      <c r="F65" s="87"/>
      <c r="G65" s="86"/>
      <c r="H65" s="85"/>
    </row>
    <row r="66" spans="1:8">
      <c r="A66" s="70">
        <v>0</v>
      </c>
      <c r="B66" s="90">
        <v>704046</v>
      </c>
      <c r="C66" s="90" t="s">
        <v>331</v>
      </c>
      <c r="D66" s="89">
        <v>62</v>
      </c>
      <c r="E66" s="88">
        <f t="shared" si="0"/>
        <v>0</v>
      </c>
      <c r="F66" s="87"/>
      <c r="G66" s="86"/>
      <c r="H66" s="85"/>
    </row>
    <row r="67" spans="1:8">
      <c r="A67" s="70">
        <v>0</v>
      </c>
      <c r="B67" s="90">
        <v>704047</v>
      </c>
      <c r="C67" s="90" t="s">
        <v>330</v>
      </c>
      <c r="D67" s="89">
        <v>134</v>
      </c>
      <c r="E67" s="88">
        <f t="shared" si="0"/>
        <v>0</v>
      </c>
      <c r="F67" s="87"/>
      <c r="G67" s="86"/>
      <c r="H67" s="85"/>
    </row>
    <row r="68" spans="1:8">
      <c r="A68" s="70">
        <v>0</v>
      </c>
      <c r="B68" s="90">
        <v>704048</v>
      </c>
      <c r="C68" s="90" t="s">
        <v>329</v>
      </c>
      <c r="D68" s="89">
        <v>227</v>
      </c>
      <c r="E68" s="88">
        <f t="shared" si="0"/>
        <v>0</v>
      </c>
      <c r="F68" s="87"/>
      <c r="G68" s="86"/>
      <c r="H68" s="85"/>
    </row>
    <row r="69" spans="1:8">
      <c r="B69" s="92"/>
      <c r="C69" s="119"/>
      <c r="D69" s="127"/>
      <c r="F69" s="87"/>
      <c r="G69" s="86"/>
      <c r="H69" s="85"/>
    </row>
    <row r="70" spans="1:8">
      <c r="B70" s="93"/>
      <c r="C70" s="92" t="s">
        <v>328</v>
      </c>
      <c r="D70" s="127"/>
      <c r="F70" s="87"/>
      <c r="G70" s="86"/>
      <c r="H70" s="85"/>
    </row>
    <row r="71" spans="1:8">
      <c r="A71" s="70">
        <v>0</v>
      </c>
      <c r="B71" s="90">
        <v>1089728</v>
      </c>
      <c r="C71" s="90" t="s">
        <v>327</v>
      </c>
      <c r="D71" s="89">
        <v>371</v>
      </c>
      <c r="E71" s="88">
        <f>+D71*A71</f>
        <v>0</v>
      </c>
      <c r="F71" s="87"/>
      <c r="G71" s="86"/>
      <c r="H71" s="85"/>
    </row>
    <row r="72" spans="1:8">
      <c r="A72" s="72"/>
      <c r="B72" s="93"/>
      <c r="C72" s="93"/>
      <c r="D72" s="91"/>
      <c r="F72" s="87"/>
      <c r="G72" s="86"/>
      <c r="H72" s="85"/>
    </row>
    <row r="73" spans="1:8">
      <c r="A73" s="72"/>
      <c r="B73" s="93"/>
      <c r="C73" s="126" t="s">
        <v>326</v>
      </c>
      <c r="D73" s="91"/>
      <c r="F73" s="87"/>
      <c r="G73" s="86"/>
      <c r="H73" s="85"/>
    </row>
    <row r="74" spans="1:8">
      <c r="A74" s="125">
        <v>0</v>
      </c>
      <c r="B74" s="124">
        <v>1140380</v>
      </c>
      <c r="C74" s="124" t="s">
        <v>325</v>
      </c>
      <c r="D74" s="121">
        <v>7541</v>
      </c>
      <c r="E74" s="120">
        <f t="shared" ref="E74:E80" si="1">+D74*A74</f>
        <v>0</v>
      </c>
      <c r="F74" s="87"/>
      <c r="G74" s="86"/>
      <c r="H74" s="85"/>
    </row>
    <row r="75" spans="1:8">
      <c r="A75" s="125">
        <v>0</v>
      </c>
      <c r="B75" s="124">
        <v>1140381</v>
      </c>
      <c r="C75" s="124" t="s">
        <v>324</v>
      </c>
      <c r="D75" s="121">
        <v>8418</v>
      </c>
      <c r="E75" s="120">
        <f t="shared" si="1"/>
        <v>0</v>
      </c>
      <c r="F75" s="87"/>
      <c r="G75" s="86"/>
      <c r="H75" s="85"/>
    </row>
    <row r="76" spans="1:8">
      <c r="A76" s="70">
        <v>0</v>
      </c>
      <c r="B76" s="90">
        <v>1089040</v>
      </c>
      <c r="C76" s="90" t="s">
        <v>323</v>
      </c>
      <c r="D76" s="89">
        <v>8876</v>
      </c>
      <c r="E76" s="88">
        <f t="shared" si="1"/>
        <v>0</v>
      </c>
      <c r="F76" s="87"/>
      <c r="G76" s="86"/>
      <c r="H76" s="85"/>
    </row>
    <row r="77" spans="1:8">
      <c r="A77" s="70">
        <v>0</v>
      </c>
      <c r="B77" s="90">
        <v>1089041</v>
      </c>
      <c r="C77" s="90" t="s">
        <v>322</v>
      </c>
      <c r="D77" s="89">
        <v>9557</v>
      </c>
      <c r="E77" s="88">
        <f t="shared" si="1"/>
        <v>0</v>
      </c>
      <c r="F77" s="87"/>
      <c r="G77" s="86"/>
      <c r="H77" s="85"/>
    </row>
    <row r="78" spans="1:8">
      <c r="A78" s="70">
        <v>0</v>
      </c>
      <c r="B78" s="90">
        <v>1107312</v>
      </c>
      <c r="C78" s="103" t="s">
        <v>321</v>
      </c>
      <c r="D78" s="89">
        <v>11639</v>
      </c>
      <c r="E78" s="88">
        <f t="shared" si="1"/>
        <v>0</v>
      </c>
      <c r="F78" s="87"/>
      <c r="G78" s="86"/>
      <c r="H78" s="85"/>
    </row>
    <row r="79" spans="1:8">
      <c r="A79" s="123">
        <v>0</v>
      </c>
      <c r="B79" s="122">
        <v>1140383</v>
      </c>
      <c r="C79" s="122" t="s">
        <v>320</v>
      </c>
      <c r="D79" s="121">
        <v>9459</v>
      </c>
      <c r="E79" s="120">
        <f t="shared" si="1"/>
        <v>0</v>
      </c>
      <c r="F79" s="87"/>
      <c r="G79" s="86"/>
      <c r="H79" s="85"/>
    </row>
    <row r="80" spans="1:8">
      <c r="A80" s="123">
        <v>0</v>
      </c>
      <c r="B80" s="122">
        <v>1140385</v>
      </c>
      <c r="C80" s="122" t="s">
        <v>319</v>
      </c>
      <c r="D80" s="121">
        <v>8948</v>
      </c>
      <c r="E80" s="120">
        <f t="shared" si="1"/>
        <v>0</v>
      </c>
      <c r="F80" s="87"/>
      <c r="G80" s="86"/>
      <c r="H80" s="85"/>
    </row>
    <row r="81" spans="1:8">
      <c r="D81" s="64">
        <v>0</v>
      </c>
      <c r="F81" s="87"/>
      <c r="G81" s="86"/>
      <c r="H81" s="85"/>
    </row>
    <row r="82" spans="1:8">
      <c r="A82" s="72"/>
      <c r="B82" s="93"/>
      <c r="C82" s="92" t="s">
        <v>318</v>
      </c>
      <c r="D82" s="91"/>
      <c r="F82" s="87"/>
      <c r="G82" s="86"/>
      <c r="H82" s="85"/>
    </row>
    <row r="83" spans="1:8">
      <c r="A83" s="70">
        <v>0</v>
      </c>
      <c r="B83" s="90">
        <v>1087563</v>
      </c>
      <c r="C83" s="112" t="s">
        <v>317</v>
      </c>
      <c r="D83" s="89">
        <v>258</v>
      </c>
      <c r="E83" s="88">
        <f>+D83*A83</f>
        <v>0</v>
      </c>
      <c r="F83" s="87"/>
      <c r="G83" s="86"/>
      <c r="H83" s="85"/>
    </row>
    <row r="84" spans="1:8">
      <c r="A84" s="70">
        <v>0</v>
      </c>
      <c r="B84" s="90">
        <v>1089429</v>
      </c>
      <c r="C84" s="112" t="s">
        <v>316</v>
      </c>
      <c r="D84" s="89">
        <v>505</v>
      </c>
      <c r="E84" s="88">
        <f>+D84*A84</f>
        <v>0</v>
      </c>
      <c r="F84" s="87"/>
      <c r="G84" s="86"/>
      <c r="H84" s="85"/>
    </row>
    <row r="85" spans="1:8">
      <c r="A85" s="70">
        <v>0</v>
      </c>
      <c r="B85" s="90">
        <v>1120654</v>
      </c>
      <c r="C85" s="90" t="s">
        <v>315</v>
      </c>
      <c r="D85" s="89">
        <v>258</v>
      </c>
      <c r="E85" s="88">
        <f>+D85*A85</f>
        <v>0</v>
      </c>
      <c r="F85" s="87"/>
      <c r="G85" s="86"/>
      <c r="H85" s="85"/>
    </row>
    <row r="86" spans="1:8">
      <c r="A86" s="72"/>
      <c r="B86" s="93"/>
      <c r="C86" s="93"/>
      <c r="D86" s="91"/>
      <c r="F86" s="87"/>
      <c r="G86" s="86"/>
      <c r="H86" s="85"/>
    </row>
    <row r="87" spans="1:8">
      <c r="A87" s="72"/>
      <c r="B87" s="93"/>
      <c r="C87" s="92" t="s">
        <v>314</v>
      </c>
      <c r="D87" s="91"/>
      <c r="F87" s="87"/>
      <c r="G87" s="86"/>
      <c r="H87" s="85"/>
    </row>
    <row r="88" spans="1:8">
      <c r="A88" s="102">
        <v>0</v>
      </c>
      <c r="B88" s="97">
        <v>1015558</v>
      </c>
      <c r="C88" s="97" t="s">
        <v>313</v>
      </c>
      <c r="D88" s="89">
        <v>361</v>
      </c>
      <c r="E88" s="88">
        <f t="shared" ref="E88:E96" si="2">+D88*A88</f>
        <v>0</v>
      </c>
      <c r="F88" s="87"/>
      <c r="G88" s="86"/>
      <c r="H88" s="85"/>
    </row>
    <row r="89" spans="1:8">
      <c r="A89" s="70">
        <v>0</v>
      </c>
      <c r="B89" s="90">
        <v>1087976</v>
      </c>
      <c r="C89" s="90" t="s">
        <v>312</v>
      </c>
      <c r="D89" s="89">
        <v>1103</v>
      </c>
      <c r="E89" s="88">
        <f t="shared" si="2"/>
        <v>0</v>
      </c>
      <c r="F89" s="87"/>
      <c r="G89" s="86"/>
      <c r="H89" s="85"/>
    </row>
    <row r="90" spans="1:8">
      <c r="A90" s="70">
        <v>0</v>
      </c>
      <c r="B90" s="90">
        <v>1088008</v>
      </c>
      <c r="C90" s="90" t="s">
        <v>311</v>
      </c>
      <c r="D90" s="89">
        <v>-93</v>
      </c>
      <c r="E90" s="88">
        <f t="shared" si="2"/>
        <v>0</v>
      </c>
      <c r="F90" s="87"/>
      <c r="G90" s="86"/>
      <c r="H90" s="85"/>
    </row>
    <row r="91" spans="1:8">
      <c r="A91" s="70">
        <v>0</v>
      </c>
      <c r="B91" s="105">
        <v>1088800</v>
      </c>
      <c r="C91" s="105" t="s">
        <v>310</v>
      </c>
      <c r="D91" s="89">
        <v>1103</v>
      </c>
      <c r="E91" s="88">
        <f t="shared" si="2"/>
        <v>0</v>
      </c>
      <c r="F91" s="87"/>
      <c r="G91" s="86"/>
      <c r="H91" s="85"/>
    </row>
    <row r="92" spans="1:8">
      <c r="A92" s="70">
        <v>0</v>
      </c>
      <c r="B92" s="90">
        <v>1089518</v>
      </c>
      <c r="C92" s="90" t="s">
        <v>309</v>
      </c>
      <c r="D92" s="89">
        <v>-258</v>
      </c>
      <c r="E92" s="88">
        <f t="shared" si="2"/>
        <v>0</v>
      </c>
      <c r="F92" s="87"/>
      <c r="G92" s="86"/>
      <c r="H92" s="85"/>
    </row>
    <row r="93" spans="1:8">
      <c r="A93" s="70">
        <v>0</v>
      </c>
      <c r="B93" s="90">
        <v>1091361</v>
      </c>
      <c r="C93" s="90" t="s">
        <v>308</v>
      </c>
      <c r="D93" s="89">
        <v>1237</v>
      </c>
      <c r="E93" s="88">
        <f t="shared" si="2"/>
        <v>0</v>
      </c>
      <c r="F93" s="87"/>
      <c r="G93" s="86"/>
      <c r="H93" s="85"/>
    </row>
    <row r="94" spans="1:8">
      <c r="A94" s="70">
        <v>0</v>
      </c>
      <c r="B94" s="112">
        <v>1094877</v>
      </c>
      <c r="C94" s="112" t="s">
        <v>307</v>
      </c>
      <c r="D94" s="89">
        <v>2077</v>
      </c>
      <c r="E94" s="88">
        <f t="shared" si="2"/>
        <v>0</v>
      </c>
      <c r="F94" s="87"/>
      <c r="G94" s="86"/>
      <c r="H94" s="85"/>
    </row>
    <row r="95" spans="1:8">
      <c r="A95" s="70">
        <v>0</v>
      </c>
      <c r="B95" s="90">
        <v>1094878</v>
      </c>
      <c r="C95" s="90" t="s">
        <v>306</v>
      </c>
      <c r="D95" s="89">
        <v>165</v>
      </c>
      <c r="E95" s="88">
        <f t="shared" si="2"/>
        <v>0</v>
      </c>
      <c r="F95" s="87"/>
      <c r="G95" s="86"/>
      <c r="H95" s="85"/>
    </row>
    <row r="96" spans="1:8">
      <c r="A96" s="70">
        <v>0</v>
      </c>
      <c r="B96" s="90">
        <v>1095342</v>
      </c>
      <c r="C96" s="112" t="s">
        <v>305</v>
      </c>
      <c r="D96" s="89">
        <v>-129</v>
      </c>
      <c r="E96" s="88">
        <f t="shared" si="2"/>
        <v>0</v>
      </c>
      <c r="F96" s="87"/>
      <c r="G96" s="86"/>
      <c r="H96" s="85"/>
    </row>
    <row r="97" spans="1:8">
      <c r="A97" s="72"/>
      <c r="B97" s="93"/>
      <c r="C97" s="92"/>
      <c r="D97" s="91"/>
      <c r="F97" s="87"/>
      <c r="G97" s="86"/>
      <c r="H97" s="85"/>
    </row>
    <row r="98" spans="1:8">
      <c r="A98" s="72"/>
      <c r="B98" s="93"/>
      <c r="C98" s="92" t="s">
        <v>304</v>
      </c>
      <c r="D98" s="91"/>
      <c r="F98" s="87"/>
      <c r="G98" s="86"/>
      <c r="H98" s="85"/>
    </row>
    <row r="99" spans="1:8">
      <c r="A99" s="70">
        <v>0</v>
      </c>
      <c r="B99" s="90">
        <v>1124786</v>
      </c>
      <c r="C99" s="90" t="s">
        <v>303</v>
      </c>
      <c r="D99" s="89">
        <v>959</v>
      </c>
      <c r="E99" s="88">
        <f>+D99*A99</f>
        <v>0</v>
      </c>
      <c r="F99" s="87"/>
      <c r="G99" s="86"/>
      <c r="H99" s="85"/>
    </row>
    <row r="100" spans="1:8">
      <c r="A100" s="70">
        <v>0</v>
      </c>
      <c r="B100" s="90">
        <v>1087575</v>
      </c>
      <c r="C100" s="90" t="s">
        <v>302</v>
      </c>
      <c r="D100" s="89">
        <v>649</v>
      </c>
      <c r="E100" s="88">
        <f>+D100*A100</f>
        <v>0</v>
      </c>
      <c r="F100" s="87"/>
      <c r="G100" s="86"/>
      <c r="H100" s="85"/>
    </row>
    <row r="101" spans="1:8">
      <c r="A101" s="70">
        <v>0</v>
      </c>
      <c r="B101" s="90">
        <v>1120820</v>
      </c>
      <c r="C101" s="90" t="s">
        <v>301</v>
      </c>
      <c r="D101" s="89">
        <v>691</v>
      </c>
      <c r="E101" s="88">
        <f>+D101*A101</f>
        <v>0</v>
      </c>
      <c r="F101" s="87"/>
      <c r="G101" s="86"/>
      <c r="H101" s="85"/>
    </row>
    <row r="102" spans="1:8">
      <c r="A102" s="72"/>
      <c r="B102" s="93"/>
      <c r="C102" s="93"/>
      <c r="D102" s="91"/>
      <c r="F102" s="87"/>
      <c r="G102" s="86"/>
      <c r="H102" s="85"/>
    </row>
    <row r="103" spans="1:8">
      <c r="A103" s="72"/>
      <c r="B103" s="93"/>
      <c r="C103" s="92" t="s">
        <v>300</v>
      </c>
      <c r="D103" s="91"/>
      <c r="F103" s="87"/>
      <c r="G103" s="86"/>
      <c r="H103" s="85"/>
    </row>
    <row r="104" spans="1:8">
      <c r="A104" s="70">
        <v>0</v>
      </c>
      <c r="B104" s="90">
        <v>1088858</v>
      </c>
      <c r="C104" s="90" t="s">
        <v>299</v>
      </c>
      <c r="D104" s="89">
        <v>392</v>
      </c>
      <c r="E104" s="88">
        <f>+D104*A104</f>
        <v>0</v>
      </c>
      <c r="F104" s="87"/>
      <c r="G104" s="86"/>
      <c r="H104" s="85"/>
    </row>
    <row r="105" spans="1:8">
      <c r="A105" s="70">
        <v>0</v>
      </c>
      <c r="B105" s="90">
        <v>1120827</v>
      </c>
      <c r="C105" s="90" t="s">
        <v>298</v>
      </c>
      <c r="D105" s="89">
        <v>593</v>
      </c>
      <c r="E105" s="88">
        <f>+D105*A105</f>
        <v>0</v>
      </c>
      <c r="F105" s="87"/>
      <c r="G105" s="86"/>
      <c r="H105" s="85"/>
    </row>
    <row r="106" spans="1:8">
      <c r="A106" s="72"/>
      <c r="B106" s="93"/>
      <c r="C106" s="93"/>
      <c r="D106" s="91"/>
      <c r="F106" s="87"/>
      <c r="G106" s="86"/>
      <c r="H106" s="85"/>
    </row>
    <row r="107" spans="1:8">
      <c r="A107" s="72"/>
      <c r="B107" s="93"/>
      <c r="C107" s="119" t="s">
        <v>297</v>
      </c>
      <c r="D107" s="91"/>
      <c r="F107" s="87"/>
      <c r="G107" s="86"/>
      <c r="H107" s="85"/>
    </row>
    <row r="108" spans="1:8">
      <c r="A108" s="70">
        <v>0</v>
      </c>
      <c r="B108" s="90">
        <v>1092236</v>
      </c>
      <c r="C108" s="90" t="s">
        <v>296</v>
      </c>
      <c r="D108" s="89">
        <v>5314</v>
      </c>
      <c r="E108" s="88">
        <f>+D108*A108</f>
        <v>0</v>
      </c>
      <c r="F108" s="87"/>
      <c r="G108" s="86"/>
      <c r="H108" s="85"/>
    </row>
    <row r="109" spans="1:8">
      <c r="A109" s="72"/>
      <c r="B109" s="93"/>
      <c r="C109" s="93"/>
      <c r="D109" s="91"/>
      <c r="F109" s="87"/>
      <c r="G109" s="86"/>
      <c r="H109" s="85"/>
    </row>
    <row r="110" spans="1:8">
      <c r="A110" s="72"/>
      <c r="B110" s="93"/>
      <c r="C110" s="92" t="s">
        <v>295</v>
      </c>
      <c r="D110" s="91"/>
      <c r="F110" s="87"/>
      <c r="G110" s="86"/>
      <c r="H110" s="85"/>
    </row>
    <row r="111" spans="1:8">
      <c r="A111" s="102">
        <v>0</v>
      </c>
      <c r="B111" s="90">
        <v>1087873</v>
      </c>
      <c r="C111" s="90" t="s">
        <v>294</v>
      </c>
      <c r="D111" s="89">
        <v>381</v>
      </c>
      <c r="E111" s="88">
        <f t="shared" ref="E111:E125" si="3">+D111*A111</f>
        <v>0</v>
      </c>
      <c r="F111" s="87"/>
      <c r="G111" s="86"/>
      <c r="H111" s="85"/>
    </row>
    <row r="112" spans="1:8">
      <c r="A112" s="102">
        <v>0</v>
      </c>
      <c r="B112" s="97">
        <v>1120770</v>
      </c>
      <c r="C112" s="97" t="s">
        <v>293</v>
      </c>
      <c r="D112" s="89">
        <v>1582</v>
      </c>
      <c r="E112" s="88">
        <f t="shared" si="3"/>
        <v>0</v>
      </c>
      <c r="F112" s="87"/>
      <c r="G112" s="86"/>
      <c r="H112" s="85"/>
    </row>
    <row r="113" spans="1:8">
      <c r="A113" s="102">
        <v>0</v>
      </c>
      <c r="B113" s="97">
        <v>1120744</v>
      </c>
      <c r="C113" s="97" t="s">
        <v>292</v>
      </c>
      <c r="D113" s="89">
        <v>1000</v>
      </c>
      <c r="E113" s="88">
        <f t="shared" si="3"/>
        <v>0</v>
      </c>
      <c r="F113" s="87"/>
      <c r="G113" s="86"/>
      <c r="H113" s="85"/>
    </row>
    <row r="114" spans="1:8">
      <c r="A114" s="102">
        <v>0</v>
      </c>
      <c r="B114" s="103">
        <v>1114404</v>
      </c>
      <c r="C114" s="103" t="s">
        <v>291</v>
      </c>
      <c r="D114" s="89">
        <v>1572</v>
      </c>
      <c r="E114" s="88">
        <f t="shared" si="3"/>
        <v>0</v>
      </c>
      <c r="F114" s="87"/>
      <c r="G114" s="86"/>
      <c r="H114" s="85"/>
    </row>
    <row r="115" spans="1:8" ht="45" customHeight="1">
      <c r="A115" s="102">
        <v>0</v>
      </c>
      <c r="B115" s="97">
        <v>1114405</v>
      </c>
      <c r="C115" s="116" t="s">
        <v>290</v>
      </c>
      <c r="D115" s="89">
        <v>1948</v>
      </c>
      <c r="E115" s="88">
        <f t="shared" si="3"/>
        <v>0</v>
      </c>
      <c r="F115" s="87"/>
      <c r="G115" s="86"/>
      <c r="H115" s="85"/>
    </row>
    <row r="116" spans="1:8" ht="31.5" customHeight="1">
      <c r="A116" s="102">
        <v>0</v>
      </c>
      <c r="B116" s="114">
        <v>1101273</v>
      </c>
      <c r="C116" s="97" t="s">
        <v>289</v>
      </c>
      <c r="D116" s="89">
        <v>443</v>
      </c>
      <c r="E116" s="88">
        <f t="shared" si="3"/>
        <v>0</v>
      </c>
      <c r="F116" s="87"/>
      <c r="G116" s="86"/>
      <c r="H116" s="85"/>
    </row>
    <row r="117" spans="1:8" ht="27.75" customHeight="1">
      <c r="A117" s="117">
        <v>0</v>
      </c>
      <c r="B117" s="118">
        <v>1101318</v>
      </c>
      <c r="C117" s="97" t="s">
        <v>288</v>
      </c>
      <c r="D117" s="89">
        <v>1222</v>
      </c>
      <c r="E117" s="88">
        <f t="shared" si="3"/>
        <v>0</v>
      </c>
      <c r="F117" s="87"/>
      <c r="G117" s="86"/>
      <c r="H117" s="85"/>
    </row>
    <row r="118" spans="1:8" ht="27.6">
      <c r="A118" s="102">
        <v>0</v>
      </c>
      <c r="B118" s="97">
        <v>1101319</v>
      </c>
      <c r="C118" s="97" t="s">
        <v>287</v>
      </c>
      <c r="D118" s="89">
        <v>2242</v>
      </c>
      <c r="E118" s="88">
        <f t="shared" si="3"/>
        <v>0</v>
      </c>
      <c r="F118" s="87"/>
      <c r="G118" s="86"/>
      <c r="H118" s="85"/>
    </row>
    <row r="119" spans="1:8" ht="41.4">
      <c r="A119" s="102">
        <v>0</v>
      </c>
      <c r="B119" s="99">
        <v>1101320</v>
      </c>
      <c r="C119" s="97" t="s">
        <v>286</v>
      </c>
      <c r="D119" s="89">
        <v>2954</v>
      </c>
      <c r="E119" s="88">
        <f t="shared" si="3"/>
        <v>0</v>
      </c>
      <c r="F119" s="87"/>
      <c r="G119" s="86"/>
      <c r="H119" s="85"/>
    </row>
    <row r="120" spans="1:8" ht="27.6">
      <c r="A120" s="102">
        <v>0</v>
      </c>
      <c r="B120" s="97">
        <v>1101322</v>
      </c>
      <c r="C120" s="97" t="s">
        <v>285</v>
      </c>
      <c r="D120" s="89">
        <v>851</v>
      </c>
      <c r="E120" s="88">
        <f t="shared" si="3"/>
        <v>0</v>
      </c>
      <c r="F120" s="87"/>
      <c r="G120" s="86"/>
      <c r="H120" s="85"/>
    </row>
    <row r="121" spans="1:8" ht="27.6">
      <c r="A121" s="102">
        <v>0</v>
      </c>
      <c r="B121" s="97">
        <v>1101323</v>
      </c>
      <c r="C121" s="97" t="s">
        <v>284</v>
      </c>
      <c r="D121" s="89">
        <v>851</v>
      </c>
      <c r="E121" s="88">
        <f t="shared" si="3"/>
        <v>0</v>
      </c>
      <c r="F121" s="87"/>
      <c r="G121" s="86"/>
      <c r="H121" s="85"/>
    </row>
    <row r="122" spans="1:8" ht="41.4">
      <c r="A122" s="102">
        <v>0</v>
      </c>
      <c r="B122" s="97">
        <v>1101324</v>
      </c>
      <c r="C122" s="97" t="s">
        <v>283</v>
      </c>
      <c r="D122" s="89">
        <v>948</v>
      </c>
      <c r="E122" s="88">
        <f t="shared" si="3"/>
        <v>0</v>
      </c>
      <c r="F122" s="87"/>
      <c r="G122" s="86"/>
      <c r="H122" s="85"/>
    </row>
    <row r="123" spans="1:8" ht="41.4">
      <c r="A123" s="117">
        <v>0</v>
      </c>
      <c r="B123" s="116">
        <v>1101325</v>
      </c>
      <c r="C123" s="116" t="s">
        <v>282</v>
      </c>
      <c r="D123" s="89">
        <v>1665</v>
      </c>
      <c r="E123" s="88">
        <f t="shared" si="3"/>
        <v>0</v>
      </c>
      <c r="F123" s="87"/>
      <c r="G123" s="86"/>
      <c r="H123" s="85"/>
    </row>
    <row r="124" spans="1:8" ht="27.6">
      <c r="A124" s="102">
        <v>0</v>
      </c>
      <c r="B124" s="114">
        <v>1125795</v>
      </c>
      <c r="C124" s="97" t="s">
        <v>281</v>
      </c>
      <c r="D124" s="89">
        <v>1964</v>
      </c>
      <c r="E124" s="88">
        <f t="shared" si="3"/>
        <v>0</v>
      </c>
      <c r="F124" s="87"/>
      <c r="G124" s="86"/>
      <c r="H124" s="85"/>
    </row>
    <row r="125" spans="1:8" ht="27.6">
      <c r="A125" s="102">
        <v>0</v>
      </c>
      <c r="B125" s="114">
        <v>1125796</v>
      </c>
      <c r="C125" s="97" t="s">
        <v>280</v>
      </c>
      <c r="D125" s="89">
        <v>2149</v>
      </c>
      <c r="E125" s="88">
        <f t="shared" si="3"/>
        <v>0</v>
      </c>
      <c r="F125" s="87"/>
      <c r="G125" s="86"/>
      <c r="H125" s="85"/>
    </row>
    <row r="126" spans="1:8">
      <c r="D126" s="64">
        <v>0</v>
      </c>
      <c r="F126" s="87"/>
      <c r="G126" s="86"/>
      <c r="H126" s="85"/>
    </row>
    <row r="127" spans="1:8">
      <c r="A127" s="72"/>
      <c r="B127" s="93"/>
      <c r="C127" s="92" t="s">
        <v>279</v>
      </c>
      <c r="D127" s="91">
        <v>0</v>
      </c>
      <c r="F127" s="87"/>
      <c r="G127" s="86"/>
      <c r="H127" s="85"/>
    </row>
    <row r="128" spans="1:8">
      <c r="A128" s="70">
        <v>0</v>
      </c>
      <c r="B128" s="112">
        <v>1042010</v>
      </c>
      <c r="C128" s="90" t="s">
        <v>278</v>
      </c>
      <c r="D128" s="89">
        <v>696</v>
      </c>
      <c r="E128" s="88">
        <f t="shared" ref="E128:E150" si="4">+D128*A128</f>
        <v>0</v>
      </c>
      <c r="F128" s="87"/>
      <c r="G128" s="86"/>
      <c r="H128" s="85"/>
    </row>
    <row r="129" spans="1:8">
      <c r="A129" s="70">
        <v>0</v>
      </c>
      <c r="B129" s="112">
        <v>1125550</v>
      </c>
      <c r="C129" s="90" t="s">
        <v>277</v>
      </c>
      <c r="D129" s="89">
        <v>309</v>
      </c>
      <c r="E129" s="88">
        <f t="shared" si="4"/>
        <v>0</v>
      </c>
      <c r="F129" s="87"/>
      <c r="G129" s="86"/>
      <c r="H129" s="85"/>
    </row>
    <row r="130" spans="1:8">
      <c r="A130" s="70">
        <v>0</v>
      </c>
      <c r="B130" s="112">
        <v>1087541</v>
      </c>
      <c r="C130" s="90" t="s">
        <v>276</v>
      </c>
      <c r="D130" s="89">
        <v>294</v>
      </c>
      <c r="E130" s="88">
        <f t="shared" si="4"/>
        <v>0</v>
      </c>
      <c r="F130" s="87"/>
      <c r="G130" s="86"/>
      <c r="H130" s="85"/>
    </row>
    <row r="131" spans="1:8">
      <c r="A131" s="70">
        <v>0</v>
      </c>
      <c r="B131" s="112">
        <v>1087605</v>
      </c>
      <c r="C131" s="90" t="s">
        <v>275</v>
      </c>
      <c r="D131" s="89">
        <v>1392</v>
      </c>
      <c r="E131" s="88">
        <f t="shared" si="4"/>
        <v>0</v>
      </c>
      <c r="F131" s="87"/>
      <c r="G131" s="86"/>
      <c r="H131" s="85"/>
    </row>
    <row r="132" spans="1:8">
      <c r="A132" s="70">
        <v>1</v>
      </c>
      <c r="B132" s="112">
        <v>1087981</v>
      </c>
      <c r="C132" s="90" t="s">
        <v>274</v>
      </c>
      <c r="D132" s="89">
        <v>0</v>
      </c>
      <c r="E132" s="88">
        <f t="shared" si="4"/>
        <v>0</v>
      </c>
      <c r="F132" s="87"/>
      <c r="G132" s="86"/>
      <c r="H132" s="85"/>
    </row>
    <row r="133" spans="1:8">
      <c r="A133" s="70">
        <v>0</v>
      </c>
      <c r="B133" s="112">
        <v>1087982</v>
      </c>
      <c r="C133" s="90" t="s">
        <v>273</v>
      </c>
      <c r="D133" s="89">
        <v>0</v>
      </c>
      <c r="E133" s="88">
        <f t="shared" si="4"/>
        <v>0</v>
      </c>
      <c r="F133" s="87"/>
      <c r="G133" s="86"/>
      <c r="H133" s="85"/>
    </row>
    <row r="134" spans="1:8">
      <c r="A134" s="70">
        <v>0</v>
      </c>
      <c r="B134" s="115">
        <v>1122929</v>
      </c>
      <c r="C134" s="113" t="s">
        <v>272</v>
      </c>
      <c r="D134" s="89">
        <v>0</v>
      </c>
      <c r="E134" s="88">
        <f t="shared" si="4"/>
        <v>0</v>
      </c>
      <c r="F134" s="87"/>
      <c r="G134" s="86"/>
      <c r="H134" s="85"/>
    </row>
    <row r="135" spans="1:8">
      <c r="A135" s="70">
        <v>0</v>
      </c>
      <c r="B135" s="112">
        <v>1087995</v>
      </c>
      <c r="C135" s="90" t="s">
        <v>271</v>
      </c>
      <c r="D135" s="89">
        <v>258</v>
      </c>
      <c r="E135" s="88">
        <f t="shared" si="4"/>
        <v>0</v>
      </c>
      <c r="F135" s="87"/>
      <c r="G135" s="86"/>
      <c r="H135" s="85"/>
    </row>
    <row r="136" spans="1:8">
      <c r="A136" s="70">
        <v>0</v>
      </c>
      <c r="B136" s="112">
        <v>1097387</v>
      </c>
      <c r="C136" s="90" t="s">
        <v>270</v>
      </c>
      <c r="D136" s="89">
        <v>134</v>
      </c>
      <c r="E136" s="88">
        <f t="shared" si="4"/>
        <v>0</v>
      </c>
      <c r="F136" s="87"/>
      <c r="G136" s="86"/>
      <c r="H136" s="85"/>
    </row>
    <row r="137" spans="1:8">
      <c r="A137" s="70">
        <v>0</v>
      </c>
      <c r="B137" s="114">
        <v>1123319</v>
      </c>
      <c r="C137" s="114" t="s">
        <v>269</v>
      </c>
      <c r="D137" s="89">
        <v>1330</v>
      </c>
      <c r="E137" s="88">
        <f t="shared" si="4"/>
        <v>0</v>
      </c>
      <c r="F137" s="87"/>
      <c r="G137" s="86"/>
      <c r="H137" s="85"/>
    </row>
    <row r="138" spans="1:8">
      <c r="A138" s="70">
        <v>0</v>
      </c>
      <c r="B138" s="114">
        <v>1123322</v>
      </c>
      <c r="C138" s="114" t="s">
        <v>268</v>
      </c>
      <c r="D138" s="89">
        <v>4180</v>
      </c>
      <c r="E138" s="88">
        <f t="shared" si="4"/>
        <v>0</v>
      </c>
      <c r="F138" s="87"/>
      <c r="G138" s="86"/>
      <c r="H138" s="85"/>
    </row>
    <row r="139" spans="1:8" ht="47.25" customHeight="1">
      <c r="A139" s="70">
        <v>0</v>
      </c>
      <c r="B139" s="114">
        <v>1123320</v>
      </c>
      <c r="C139" s="114" t="s">
        <v>267</v>
      </c>
      <c r="D139" s="89">
        <v>7387</v>
      </c>
      <c r="E139" s="88">
        <f t="shared" si="4"/>
        <v>0</v>
      </c>
      <c r="F139" s="87"/>
      <c r="G139" s="86"/>
      <c r="H139" s="85"/>
    </row>
    <row r="140" spans="1:8">
      <c r="A140" s="70">
        <v>0</v>
      </c>
      <c r="B140" s="114">
        <v>1123323</v>
      </c>
      <c r="C140" s="114" t="s">
        <v>266</v>
      </c>
      <c r="D140" s="89">
        <v>2624</v>
      </c>
      <c r="E140" s="88">
        <f t="shared" si="4"/>
        <v>0</v>
      </c>
      <c r="F140" s="87"/>
      <c r="G140" s="86"/>
      <c r="H140" s="85"/>
    </row>
    <row r="141" spans="1:8">
      <c r="A141" s="70">
        <v>0</v>
      </c>
      <c r="B141" s="114">
        <v>1123321</v>
      </c>
      <c r="C141" s="114" t="s">
        <v>265</v>
      </c>
      <c r="D141" s="89">
        <v>5191</v>
      </c>
      <c r="E141" s="88">
        <f t="shared" si="4"/>
        <v>0</v>
      </c>
      <c r="F141" s="87"/>
      <c r="G141" s="86"/>
      <c r="H141" s="85"/>
    </row>
    <row r="142" spans="1:8">
      <c r="A142" s="70">
        <v>0</v>
      </c>
      <c r="B142" s="112">
        <v>1100256</v>
      </c>
      <c r="C142" s="90" t="s">
        <v>264</v>
      </c>
      <c r="D142" s="89">
        <v>562</v>
      </c>
      <c r="E142" s="88">
        <f t="shared" si="4"/>
        <v>0</v>
      </c>
      <c r="F142" s="87"/>
      <c r="G142" s="86"/>
      <c r="H142" s="85"/>
    </row>
    <row r="143" spans="1:8" ht="41.4">
      <c r="A143" s="102">
        <v>0</v>
      </c>
      <c r="B143" s="97">
        <v>1101017</v>
      </c>
      <c r="C143" s="97" t="s">
        <v>263</v>
      </c>
      <c r="D143" s="89">
        <v>1608</v>
      </c>
      <c r="E143" s="88">
        <f t="shared" si="4"/>
        <v>0</v>
      </c>
      <c r="F143" s="87"/>
      <c r="G143" s="86"/>
      <c r="H143" s="85"/>
    </row>
    <row r="144" spans="1:8">
      <c r="A144" s="70">
        <v>0</v>
      </c>
      <c r="B144" s="113">
        <v>1124183</v>
      </c>
      <c r="C144" s="112" t="s">
        <v>262</v>
      </c>
      <c r="D144" s="89">
        <v>2969</v>
      </c>
      <c r="E144" s="88">
        <f t="shared" si="4"/>
        <v>0</v>
      </c>
      <c r="F144" s="87"/>
      <c r="G144" s="86"/>
      <c r="H144" s="85"/>
    </row>
    <row r="145" spans="1:8">
      <c r="A145" s="111">
        <v>0</v>
      </c>
      <c r="B145" s="110">
        <v>1124182</v>
      </c>
      <c r="C145" s="109" t="s">
        <v>261</v>
      </c>
      <c r="D145" s="89">
        <v>1649</v>
      </c>
      <c r="E145" s="88">
        <f t="shared" si="4"/>
        <v>0</v>
      </c>
      <c r="F145" s="87"/>
      <c r="G145" s="86"/>
      <c r="H145" s="85"/>
    </row>
    <row r="146" spans="1:8">
      <c r="A146" s="111">
        <v>0</v>
      </c>
      <c r="B146" s="110">
        <v>1124181</v>
      </c>
      <c r="C146" s="109" t="s">
        <v>260</v>
      </c>
      <c r="D146" s="89">
        <v>1649</v>
      </c>
      <c r="E146" s="88">
        <f t="shared" si="4"/>
        <v>0</v>
      </c>
      <c r="F146" s="87"/>
      <c r="G146" s="86"/>
      <c r="H146" s="85"/>
    </row>
    <row r="147" spans="1:8">
      <c r="A147" s="70">
        <v>0</v>
      </c>
      <c r="B147" s="97">
        <v>1101244</v>
      </c>
      <c r="C147" s="108" t="s">
        <v>259</v>
      </c>
      <c r="D147" s="89">
        <v>737</v>
      </c>
      <c r="E147" s="88">
        <f t="shared" si="4"/>
        <v>0</v>
      </c>
      <c r="F147" s="87"/>
      <c r="G147" s="86"/>
      <c r="H147" s="85"/>
    </row>
    <row r="148" spans="1:8">
      <c r="A148" s="70">
        <v>0</v>
      </c>
      <c r="B148" s="80">
        <v>1106698</v>
      </c>
      <c r="C148" s="80" t="s">
        <v>258</v>
      </c>
      <c r="D148" s="89">
        <v>1680</v>
      </c>
      <c r="E148" s="88">
        <f t="shared" si="4"/>
        <v>0</v>
      </c>
      <c r="F148" s="87"/>
      <c r="G148" s="86"/>
      <c r="H148" s="85"/>
    </row>
    <row r="149" spans="1:8">
      <c r="A149" s="70">
        <v>0</v>
      </c>
      <c r="B149" s="90">
        <v>6063004</v>
      </c>
      <c r="C149" s="90" t="s">
        <v>257</v>
      </c>
      <c r="D149" s="89">
        <v>57</v>
      </c>
      <c r="E149" s="88">
        <f t="shared" si="4"/>
        <v>0</v>
      </c>
      <c r="F149" s="87"/>
      <c r="G149" s="86"/>
      <c r="H149" s="85"/>
    </row>
    <row r="150" spans="1:8">
      <c r="A150" s="70">
        <v>0</v>
      </c>
      <c r="B150" s="90">
        <v>1120655</v>
      </c>
      <c r="C150" s="90" t="s">
        <v>256</v>
      </c>
      <c r="D150" s="89">
        <v>1304</v>
      </c>
      <c r="E150" s="88">
        <f t="shared" si="4"/>
        <v>0</v>
      </c>
      <c r="F150" s="87"/>
      <c r="G150" s="86"/>
      <c r="H150" s="85"/>
    </row>
    <row r="151" spans="1:8">
      <c r="A151" s="72"/>
      <c r="B151" s="93"/>
      <c r="C151" s="93"/>
      <c r="D151" s="91"/>
      <c r="E151" s="107"/>
      <c r="F151" s="87"/>
      <c r="G151" s="86"/>
      <c r="H151" s="85"/>
    </row>
    <row r="152" spans="1:8">
      <c r="A152" s="72"/>
      <c r="B152" s="93"/>
      <c r="C152" s="92" t="s">
        <v>255</v>
      </c>
      <c r="D152" s="91"/>
      <c r="F152" s="87"/>
      <c r="G152" s="86"/>
      <c r="H152" s="85"/>
    </row>
    <row r="153" spans="1:8">
      <c r="A153" s="70">
        <v>0</v>
      </c>
      <c r="B153" s="90">
        <v>1087538</v>
      </c>
      <c r="C153" s="90" t="s">
        <v>254</v>
      </c>
      <c r="D153" s="89">
        <v>206</v>
      </c>
      <c r="E153" s="88">
        <f>+D153*A153</f>
        <v>0</v>
      </c>
      <c r="F153" s="87"/>
      <c r="G153" s="86"/>
      <c r="H153" s="85"/>
    </row>
    <row r="154" spans="1:8">
      <c r="A154" s="72"/>
      <c r="B154" s="93"/>
      <c r="C154" s="93"/>
      <c r="D154" s="91"/>
      <c r="F154" s="87"/>
      <c r="G154" s="86"/>
      <c r="H154" s="85"/>
    </row>
    <row r="155" spans="1:8">
      <c r="A155" s="72"/>
      <c r="B155" s="93"/>
      <c r="C155" s="92" t="s">
        <v>253</v>
      </c>
      <c r="D155" s="91"/>
      <c r="F155" s="87"/>
      <c r="G155" s="86"/>
      <c r="H155" s="85"/>
    </row>
    <row r="156" spans="1:8">
      <c r="A156" s="70">
        <v>0</v>
      </c>
      <c r="B156" s="90">
        <v>1089502</v>
      </c>
      <c r="C156" s="90" t="s">
        <v>252</v>
      </c>
      <c r="D156" s="89">
        <v>2407</v>
      </c>
      <c r="E156" s="88">
        <f>+D156*A156</f>
        <v>0</v>
      </c>
      <c r="F156" s="87"/>
      <c r="G156" s="86"/>
      <c r="H156" s="85"/>
    </row>
    <row r="157" spans="1:8">
      <c r="A157" s="70">
        <v>0</v>
      </c>
      <c r="B157" s="90">
        <v>1089503</v>
      </c>
      <c r="C157" s="90" t="s">
        <v>251</v>
      </c>
      <c r="D157" s="89">
        <v>2407</v>
      </c>
      <c r="E157" s="88">
        <f>+D157*A157</f>
        <v>0</v>
      </c>
      <c r="F157" s="87"/>
      <c r="G157" s="86"/>
      <c r="H157" s="85"/>
    </row>
    <row r="158" spans="1:8">
      <c r="A158" s="72"/>
      <c r="B158" s="93"/>
      <c r="C158" s="92"/>
      <c r="D158" s="91"/>
      <c r="F158" s="87"/>
      <c r="G158" s="86"/>
      <c r="H158" s="85"/>
    </row>
    <row r="159" spans="1:8">
      <c r="A159" s="72"/>
      <c r="B159" s="93"/>
      <c r="C159" s="92" t="s">
        <v>250</v>
      </c>
      <c r="D159" s="91"/>
      <c r="F159" s="87"/>
      <c r="G159" s="86"/>
      <c r="H159" s="85"/>
    </row>
    <row r="160" spans="1:8">
      <c r="A160" s="70">
        <v>0</v>
      </c>
      <c r="B160" s="90">
        <v>1087555</v>
      </c>
      <c r="C160" s="90" t="s">
        <v>249</v>
      </c>
      <c r="D160" s="89">
        <v>1263</v>
      </c>
      <c r="E160" s="88">
        <f t="shared" ref="E160:E168" si="5">+D160*A160</f>
        <v>0</v>
      </c>
      <c r="F160" s="87"/>
      <c r="G160" s="86"/>
      <c r="H160" s="85"/>
    </row>
    <row r="161" spans="1:8">
      <c r="A161" s="70">
        <v>0</v>
      </c>
      <c r="B161" s="90">
        <v>1087556</v>
      </c>
      <c r="C161" s="90" t="s">
        <v>248</v>
      </c>
      <c r="D161" s="89">
        <v>1263</v>
      </c>
      <c r="E161" s="88">
        <f t="shared" si="5"/>
        <v>0</v>
      </c>
      <c r="F161" s="87"/>
      <c r="G161" s="86"/>
      <c r="H161" s="85"/>
    </row>
    <row r="162" spans="1:8">
      <c r="A162" s="70">
        <v>0</v>
      </c>
      <c r="B162" s="90">
        <v>1087677</v>
      </c>
      <c r="C162" s="90" t="s">
        <v>247</v>
      </c>
      <c r="D162" s="89">
        <v>62</v>
      </c>
      <c r="E162" s="88">
        <f t="shared" si="5"/>
        <v>0</v>
      </c>
      <c r="F162" s="87"/>
      <c r="G162" s="86"/>
      <c r="H162" s="85"/>
    </row>
    <row r="163" spans="1:8">
      <c r="A163" s="70">
        <v>0</v>
      </c>
      <c r="B163" s="90">
        <v>1088301</v>
      </c>
      <c r="C163" s="90" t="s">
        <v>246</v>
      </c>
      <c r="D163" s="89">
        <v>1263</v>
      </c>
      <c r="E163" s="88">
        <f t="shared" si="5"/>
        <v>0</v>
      </c>
      <c r="F163" s="87"/>
      <c r="G163" s="86"/>
      <c r="H163" s="85"/>
    </row>
    <row r="164" spans="1:8">
      <c r="A164" s="70">
        <v>0</v>
      </c>
      <c r="B164" s="90">
        <v>1088302</v>
      </c>
      <c r="C164" s="90" t="s">
        <v>245</v>
      </c>
      <c r="D164" s="89">
        <v>1263</v>
      </c>
      <c r="E164" s="88">
        <f t="shared" si="5"/>
        <v>0</v>
      </c>
      <c r="F164" s="87"/>
      <c r="G164" s="86"/>
      <c r="H164" s="85"/>
    </row>
    <row r="165" spans="1:8">
      <c r="A165" s="102">
        <v>0</v>
      </c>
      <c r="B165" s="97">
        <v>1089316</v>
      </c>
      <c r="C165" s="97" t="s">
        <v>244</v>
      </c>
      <c r="D165" s="89">
        <v>1263</v>
      </c>
      <c r="E165" s="88">
        <f t="shared" si="5"/>
        <v>0</v>
      </c>
      <c r="F165" s="87"/>
      <c r="G165" s="86"/>
      <c r="H165" s="85"/>
    </row>
    <row r="166" spans="1:8">
      <c r="A166" s="70">
        <v>0</v>
      </c>
      <c r="B166" s="90">
        <v>1089317</v>
      </c>
      <c r="C166" s="90" t="s">
        <v>243</v>
      </c>
      <c r="D166" s="89">
        <v>1263</v>
      </c>
      <c r="E166" s="88">
        <f t="shared" si="5"/>
        <v>0</v>
      </c>
      <c r="F166" s="87"/>
      <c r="G166" s="86"/>
      <c r="H166" s="85"/>
    </row>
    <row r="167" spans="1:8">
      <c r="A167" s="70">
        <v>0</v>
      </c>
      <c r="B167" s="90">
        <v>1089510</v>
      </c>
      <c r="C167" s="90" t="s">
        <v>242</v>
      </c>
      <c r="D167" s="89">
        <v>1320</v>
      </c>
      <c r="E167" s="88">
        <f t="shared" si="5"/>
        <v>0</v>
      </c>
      <c r="F167" s="87"/>
      <c r="G167" s="86"/>
      <c r="H167" s="85"/>
    </row>
    <row r="168" spans="1:8">
      <c r="A168" s="70">
        <v>0</v>
      </c>
      <c r="B168" s="90">
        <v>1093157</v>
      </c>
      <c r="C168" s="90" t="s">
        <v>241</v>
      </c>
      <c r="D168" s="89">
        <v>567</v>
      </c>
      <c r="E168" s="88">
        <f t="shared" si="5"/>
        <v>0</v>
      </c>
      <c r="F168" s="87"/>
      <c r="G168" s="86"/>
      <c r="H168" s="85"/>
    </row>
    <row r="169" spans="1:8">
      <c r="A169" s="72"/>
      <c r="B169" s="93"/>
      <c r="C169" s="92"/>
      <c r="D169" s="91"/>
      <c r="F169" s="87"/>
      <c r="G169" s="86"/>
      <c r="H169" s="85"/>
    </row>
    <row r="170" spans="1:8">
      <c r="A170" s="72"/>
      <c r="B170" s="93"/>
      <c r="C170" s="92" t="s">
        <v>240</v>
      </c>
      <c r="D170" s="91"/>
      <c r="F170" s="87"/>
      <c r="G170" s="86"/>
      <c r="H170" s="85"/>
    </row>
    <row r="171" spans="1:8">
      <c r="A171" s="70">
        <v>0</v>
      </c>
      <c r="B171" s="97">
        <v>1087559</v>
      </c>
      <c r="C171" s="90" t="s">
        <v>239</v>
      </c>
      <c r="D171" s="89">
        <v>284</v>
      </c>
      <c r="E171" s="88">
        <f t="shared" ref="E171:E176" si="6">+D171*A171</f>
        <v>0</v>
      </c>
      <c r="F171" s="87"/>
      <c r="G171" s="86"/>
      <c r="H171" s="85"/>
    </row>
    <row r="172" spans="1:8">
      <c r="A172" s="70">
        <v>0</v>
      </c>
      <c r="B172" s="97">
        <v>1088661</v>
      </c>
      <c r="C172" s="90" t="s">
        <v>238</v>
      </c>
      <c r="D172" s="89">
        <v>562</v>
      </c>
      <c r="E172" s="88">
        <f t="shared" si="6"/>
        <v>0</v>
      </c>
      <c r="F172" s="87"/>
      <c r="G172" s="86"/>
      <c r="H172" s="85"/>
    </row>
    <row r="173" spans="1:8">
      <c r="A173" s="70">
        <v>0</v>
      </c>
      <c r="B173" s="90">
        <v>1092020</v>
      </c>
      <c r="C173" s="90" t="s">
        <v>237</v>
      </c>
      <c r="D173" s="89">
        <v>0</v>
      </c>
      <c r="E173" s="88">
        <f t="shared" si="6"/>
        <v>0</v>
      </c>
      <c r="F173" s="87"/>
      <c r="G173" s="86"/>
      <c r="H173" s="85"/>
    </row>
    <row r="174" spans="1:8">
      <c r="A174" s="70">
        <v>0</v>
      </c>
      <c r="B174" s="97">
        <v>1101067</v>
      </c>
      <c r="C174" s="90" t="s">
        <v>236</v>
      </c>
      <c r="D174" s="89">
        <v>737</v>
      </c>
      <c r="E174" s="88">
        <f t="shared" si="6"/>
        <v>0</v>
      </c>
      <c r="F174" s="87"/>
      <c r="G174" s="86"/>
      <c r="H174" s="85"/>
    </row>
    <row r="175" spans="1:8">
      <c r="A175" s="70">
        <v>0</v>
      </c>
      <c r="B175" s="106">
        <v>1122587</v>
      </c>
      <c r="C175" s="105" t="s">
        <v>235</v>
      </c>
      <c r="D175" s="89">
        <v>737</v>
      </c>
      <c r="E175" s="88">
        <f t="shared" si="6"/>
        <v>0</v>
      </c>
      <c r="F175" s="87"/>
      <c r="G175" s="86"/>
      <c r="H175" s="85"/>
    </row>
    <row r="176" spans="1:8">
      <c r="A176" s="70">
        <v>0</v>
      </c>
      <c r="B176" s="90">
        <v>9306848</v>
      </c>
      <c r="C176" s="104" t="s">
        <v>234</v>
      </c>
      <c r="D176" s="89">
        <v>124</v>
      </c>
      <c r="E176" s="88">
        <f t="shared" si="6"/>
        <v>0</v>
      </c>
      <c r="F176" s="87"/>
      <c r="G176" s="86"/>
      <c r="H176" s="85"/>
    </row>
    <row r="177" spans="1:8">
      <c r="A177" s="72"/>
      <c r="B177" s="93"/>
      <c r="C177" s="93"/>
      <c r="D177" s="91"/>
      <c r="F177" s="87"/>
      <c r="G177" s="86"/>
      <c r="H177" s="85"/>
    </row>
    <row r="178" spans="1:8">
      <c r="A178" s="72"/>
      <c r="B178" s="93"/>
      <c r="C178" s="92" t="s">
        <v>233</v>
      </c>
      <c r="D178" s="91"/>
      <c r="F178" s="87"/>
      <c r="G178" s="86"/>
      <c r="H178" s="85"/>
    </row>
    <row r="179" spans="1:8">
      <c r="A179" s="70">
        <v>0</v>
      </c>
      <c r="B179" s="90">
        <v>1120838</v>
      </c>
      <c r="C179" s="90" t="s">
        <v>232</v>
      </c>
      <c r="D179" s="89">
        <v>356</v>
      </c>
      <c r="E179" s="88">
        <f t="shared" ref="E179:E184" si="7">+D179*A179</f>
        <v>0</v>
      </c>
      <c r="F179" s="87"/>
      <c r="G179" s="86"/>
      <c r="H179" s="85"/>
    </row>
    <row r="180" spans="1:8">
      <c r="A180" s="70">
        <v>0</v>
      </c>
      <c r="B180" s="90">
        <v>1127329</v>
      </c>
      <c r="C180" s="90" t="s">
        <v>231</v>
      </c>
      <c r="D180" s="89">
        <v>722</v>
      </c>
      <c r="E180" s="88">
        <f t="shared" si="7"/>
        <v>0</v>
      </c>
      <c r="F180" s="87"/>
      <c r="G180" s="86"/>
      <c r="H180" s="85"/>
    </row>
    <row r="181" spans="1:8">
      <c r="A181" s="70">
        <v>0</v>
      </c>
      <c r="B181" s="90">
        <v>1087562</v>
      </c>
      <c r="C181" s="90" t="s">
        <v>230</v>
      </c>
      <c r="D181" s="89">
        <v>593</v>
      </c>
      <c r="E181" s="88">
        <f t="shared" si="7"/>
        <v>0</v>
      </c>
      <c r="F181" s="87"/>
      <c r="G181" s="86"/>
      <c r="H181" s="85"/>
    </row>
    <row r="182" spans="1:8">
      <c r="A182" s="70">
        <v>0</v>
      </c>
      <c r="B182" s="90">
        <v>1087675</v>
      </c>
      <c r="C182" s="90" t="s">
        <v>229</v>
      </c>
      <c r="D182" s="89">
        <v>258</v>
      </c>
      <c r="E182" s="88">
        <f t="shared" si="7"/>
        <v>0</v>
      </c>
      <c r="F182" s="87"/>
      <c r="G182" s="86"/>
      <c r="H182" s="85"/>
    </row>
    <row r="183" spans="1:8">
      <c r="A183" s="70">
        <v>0</v>
      </c>
      <c r="B183" s="90">
        <v>1089774</v>
      </c>
      <c r="C183" s="90" t="s">
        <v>228</v>
      </c>
      <c r="D183" s="89">
        <v>222</v>
      </c>
      <c r="E183" s="88">
        <f t="shared" si="7"/>
        <v>0</v>
      </c>
      <c r="F183" s="87"/>
      <c r="G183" s="86"/>
      <c r="H183" s="85"/>
    </row>
    <row r="184" spans="1:8">
      <c r="A184" s="70">
        <v>0</v>
      </c>
      <c r="B184" s="90">
        <v>1120874</v>
      </c>
      <c r="C184" s="90" t="s">
        <v>227</v>
      </c>
      <c r="D184" s="89">
        <v>655</v>
      </c>
      <c r="E184" s="88">
        <f t="shared" si="7"/>
        <v>0</v>
      </c>
      <c r="F184" s="87"/>
      <c r="G184" s="86"/>
      <c r="H184" s="85"/>
    </row>
    <row r="185" spans="1:8">
      <c r="A185" s="72"/>
      <c r="B185" s="93"/>
      <c r="C185" s="93"/>
      <c r="D185" s="91"/>
      <c r="F185" s="87"/>
      <c r="G185" s="86"/>
      <c r="H185" s="85"/>
    </row>
    <row r="186" spans="1:8">
      <c r="A186" s="72"/>
      <c r="B186" s="93"/>
      <c r="C186" s="92" t="s">
        <v>226</v>
      </c>
      <c r="D186" s="91"/>
      <c r="F186" s="87"/>
      <c r="G186" s="86"/>
      <c r="H186" s="85"/>
    </row>
    <row r="187" spans="1:8" ht="15" customHeight="1">
      <c r="A187" s="70">
        <v>0</v>
      </c>
      <c r="B187" s="90">
        <v>1101068</v>
      </c>
      <c r="C187" s="90" t="s">
        <v>225</v>
      </c>
      <c r="D187" s="89">
        <v>912</v>
      </c>
      <c r="E187" s="88">
        <f>+D187*A187</f>
        <v>0</v>
      </c>
      <c r="F187" s="87"/>
      <c r="G187" s="86"/>
      <c r="H187" s="85"/>
    </row>
    <row r="188" spans="1:8" ht="15" customHeight="1">
      <c r="A188" s="70">
        <v>0</v>
      </c>
      <c r="B188" s="90">
        <v>1101069</v>
      </c>
      <c r="C188" s="90" t="s">
        <v>224</v>
      </c>
      <c r="D188" s="89">
        <v>809</v>
      </c>
      <c r="E188" s="88">
        <f>+D188*A188</f>
        <v>0</v>
      </c>
      <c r="F188" s="87"/>
      <c r="G188" s="86"/>
      <c r="H188" s="85"/>
    </row>
    <row r="189" spans="1:8" ht="15" customHeight="1">
      <c r="A189" s="102">
        <v>0</v>
      </c>
      <c r="B189" s="103">
        <v>1103546</v>
      </c>
      <c r="C189" s="103" t="s">
        <v>223</v>
      </c>
      <c r="D189" s="89">
        <v>1856</v>
      </c>
      <c r="E189" s="88">
        <f>+D189*A189</f>
        <v>0</v>
      </c>
      <c r="F189" s="87"/>
      <c r="G189" s="86"/>
      <c r="H189" s="85"/>
    </row>
    <row r="190" spans="1:8" ht="15" customHeight="1">
      <c r="A190" s="102">
        <v>0</v>
      </c>
      <c r="B190" s="103">
        <v>1120585</v>
      </c>
      <c r="C190" s="103" t="s">
        <v>222</v>
      </c>
      <c r="D190" s="89">
        <v>1284</v>
      </c>
      <c r="E190" s="88">
        <f>+D190*A190</f>
        <v>0</v>
      </c>
      <c r="F190" s="87"/>
      <c r="G190" s="86"/>
      <c r="H190" s="85"/>
    </row>
    <row r="191" spans="1:8" ht="27.75" customHeight="1">
      <c r="A191" s="64"/>
      <c r="F191" s="87"/>
      <c r="G191" s="86"/>
      <c r="H191" s="85"/>
    </row>
    <row r="192" spans="1:8" ht="15" customHeight="1">
      <c r="A192" s="72"/>
      <c r="B192" s="93"/>
      <c r="C192" s="92" t="s">
        <v>221</v>
      </c>
      <c r="D192" s="91"/>
      <c r="F192" s="87"/>
      <c r="G192" s="86"/>
      <c r="H192" s="85"/>
    </row>
    <row r="193" spans="1:8" ht="15" customHeight="1">
      <c r="A193" s="70">
        <v>0</v>
      </c>
      <c r="B193" s="90">
        <v>1036150</v>
      </c>
      <c r="C193" s="90" t="s">
        <v>220</v>
      </c>
      <c r="D193" s="89">
        <v>149</v>
      </c>
      <c r="E193" s="88">
        <f t="shared" ref="E193:E198" si="8">+D193*A193</f>
        <v>0</v>
      </c>
      <c r="F193" s="87"/>
      <c r="G193" s="86"/>
      <c r="H193" s="85"/>
    </row>
    <row r="194" spans="1:8" ht="15" customHeight="1">
      <c r="A194" s="70">
        <v>0</v>
      </c>
      <c r="B194" s="90">
        <v>1049145</v>
      </c>
      <c r="C194" s="90" t="s">
        <v>219</v>
      </c>
      <c r="D194" s="89">
        <v>485</v>
      </c>
      <c r="E194" s="88">
        <f t="shared" si="8"/>
        <v>0</v>
      </c>
      <c r="F194" s="87"/>
      <c r="G194" s="86"/>
      <c r="H194" s="85"/>
    </row>
    <row r="195" spans="1:8" ht="28.95" customHeight="1">
      <c r="A195" s="102">
        <v>0</v>
      </c>
      <c r="B195" s="97">
        <v>1089549</v>
      </c>
      <c r="C195" s="97" t="s">
        <v>218</v>
      </c>
      <c r="D195" s="89">
        <v>1330</v>
      </c>
      <c r="E195" s="88">
        <f t="shared" si="8"/>
        <v>0</v>
      </c>
      <c r="F195" s="87"/>
      <c r="G195" s="86"/>
      <c r="H195" s="85"/>
    </row>
    <row r="196" spans="1:8">
      <c r="A196" s="70">
        <v>0</v>
      </c>
      <c r="B196" s="90">
        <v>1121064</v>
      </c>
      <c r="C196" s="90" t="s">
        <v>217</v>
      </c>
      <c r="D196" s="89">
        <v>1330</v>
      </c>
      <c r="E196" s="88">
        <f t="shared" si="8"/>
        <v>0</v>
      </c>
      <c r="F196" s="87"/>
      <c r="G196" s="86"/>
      <c r="H196" s="85"/>
    </row>
    <row r="197" spans="1:8">
      <c r="A197" s="70">
        <v>0</v>
      </c>
      <c r="B197" s="90">
        <v>1090342</v>
      </c>
      <c r="C197" s="90" t="s">
        <v>216</v>
      </c>
      <c r="D197" s="89">
        <v>1036</v>
      </c>
      <c r="E197" s="88">
        <f t="shared" si="8"/>
        <v>0</v>
      </c>
      <c r="F197" s="87"/>
      <c r="G197" s="86"/>
      <c r="H197" s="85"/>
    </row>
    <row r="198" spans="1:8">
      <c r="A198" s="70">
        <v>0</v>
      </c>
      <c r="B198" s="90">
        <v>1090584</v>
      </c>
      <c r="C198" s="90" t="s">
        <v>215</v>
      </c>
      <c r="D198" s="89">
        <v>1866</v>
      </c>
      <c r="E198" s="88">
        <f t="shared" si="8"/>
        <v>0</v>
      </c>
      <c r="F198" s="87"/>
      <c r="G198" s="86"/>
      <c r="H198" s="85"/>
    </row>
    <row r="199" spans="1:8">
      <c r="A199" s="64"/>
      <c r="F199" s="87"/>
      <c r="G199" s="86"/>
      <c r="H199" s="85"/>
    </row>
    <row r="200" spans="1:8">
      <c r="A200" s="72"/>
      <c r="B200" s="93"/>
      <c r="C200" s="92" t="s">
        <v>214</v>
      </c>
      <c r="D200" s="91"/>
      <c r="F200" s="87"/>
      <c r="G200" s="86"/>
      <c r="H200" s="85"/>
    </row>
    <row r="201" spans="1:8">
      <c r="A201" s="70">
        <v>0</v>
      </c>
      <c r="B201" s="90">
        <v>4810001</v>
      </c>
      <c r="C201" s="90" t="s">
        <v>213</v>
      </c>
      <c r="D201" s="89">
        <v>0</v>
      </c>
      <c r="E201" s="88">
        <f>+D201*A201</f>
        <v>0</v>
      </c>
      <c r="F201" s="87"/>
      <c r="G201" s="86"/>
      <c r="H201" s="85"/>
    </row>
    <row r="202" spans="1:8" s="101" customFormat="1">
      <c r="A202" s="70">
        <v>0</v>
      </c>
      <c r="B202" s="90">
        <v>4811018</v>
      </c>
      <c r="C202" s="90" t="s">
        <v>212</v>
      </c>
      <c r="D202" s="89">
        <v>619</v>
      </c>
      <c r="E202" s="88">
        <f>+D202*A202</f>
        <v>0</v>
      </c>
      <c r="F202" s="87"/>
      <c r="G202" s="86"/>
      <c r="H202" s="85"/>
    </row>
    <row r="203" spans="1:8" s="101" customFormat="1">
      <c r="A203" s="70">
        <v>0</v>
      </c>
      <c r="B203" s="90">
        <v>4811023</v>
      </c>
      <c r="C203" s="90" t="s">
        <v>211</v>
      </c>
      <c r="D203" s="89">
        <v>665</v>
      </c>
      <c r="E203" s="88">
        <f>+D203*A203</f>
        <v>0</v>
      </c>
      <c r="F203" s="87"/>
      <c r="G203" s="86"/>
      <c r="H203" s="85"/>
    </row>
    <row r="204" spans="1:8" s="101" customFormat="1">
      <c r="A204" s="70">
        <v>0</v>
      </c>
      <c r="B204" s="90">
        <v>4811037</v>
      </c>
      <c r="C204" s="90" t="s">
        <v>210</v>
      </c>
      <c r="D204" s="89">
        <v>665</v>
      </c>
      <c r="E204" s="88">
        <f>+D204*A204</f>
        <v>0</v>
      </c>
      <c r="F204" s="87"/>
      <c r="G204" s="86"/>
      <c r="H204" s="85"/>
    </row>
    <row r="205" spans="1:8" ht="15" customHeight="1">
      <c r="A205" s="70">
        <v>0</v>
      </c>
      <c r="B205" s="90">
        <v>4813020</v>
      </c>
      <c r="C205" s="90" t="s">
        <v>209</v>
      </c>
      <c r="D205" s="89">
        <v>619</v>
      </c>
      <c r="E205" s="88">
        <f>+D205*A205</f>
        <v>0</v>
      </c>
      <c r="F205" s="87"/>
      <c r="G205" s="86"/>
      <c r="H205" s="85"/>
    </row>
    <row r="206" spans="1:8" ht="15" customHeight="1">
      <c r="A206" s="100">
        <v>0</v>
      </c>
      <c r="B206" s="99" t="s">
        <v>206</v>
      </c>
      <c r="C206" s="80" t="s">
        <v>208</v>
      </c>
      <c r="D206" s="98" t="s">
        <v>2656</v>
      </c>
      <c r="E206" s="88">
        <v>0</v>
      </c>
      <c r="F206" s="87"/>
      <c r="G206" s="86"/>
      <c r="H206" s="85"/>
    </row>
    <row r="207" spans="1:8">
      <c r="A207" s="70">
        <v>0</v>
      </c>
      <c r="B207" s="99" t="s">
        <v>206</v>
      </c>
      <c r="C207" s="95" t="s">
        <v>207</v>
      </c>
      <c r="D207" s="98" t="s">
        <v>2656</v>
      </c>
      <c r="E207" s="88">
        <v>0</v>
      </c>
      <c r="F207" s="87"/>
      <c r="G207" s="86"/>
      <c r="H207" s="85"/>
    </row>
    <row r="208" spans="1:8">
      <c r="A208" s="70">
        <v>0</v>
      </c>
      <c r="B208" s="99" t="s">
        <v>206</v>
      </c>
      <c r="C208" s="80" t="s">
        <v>205</v>
      </c>
      <c r="D208" s="98" t="s">
        <v>2656</v>
      </c>
      <c r="E208" s="88">
        <v>0</v>
      </c>
      <c r="F208" s="87"/>
      <c r="G208" s="86"/>
      <c r="H208" s="85"/>
    </row>
    <row r="209" spans="1:8">
      <c r="A209" s="70">
        <v>0</v>
      </c>
      <c r="B209" s="97">
        <v>1118326</v>
      </c>
      <c r="C209" s="90" t="s">
        <v>203</v>
      </c>
      <c r="D209" s="89">
        <v>0</v>
      </c>
      <c r="E209" s="88">
        <f>+D209*A209</f>
        <v>0</v>
      </c>
      <c r="F209" s="87"/>
      <c r="G209" s="86"/>
      <c r="H209" s="85"/>
    </row>
    <row r="210" spans="1:8">
      <c r="A210" s="64"/>
      <c r="F210" s="87"/>
      <c r="G210" s="86"/>
      <c r="H210" s="85"/>
    </row>
    <row r="211" spans="1:8">
      <c r="A211" s="72"/>
      <c r="B211" s="93"/>
      <c r="C211" s="92" t="s">
        <v>202</v>
      </c>
      <c r="D211" s="91"/>
      <c r="F211" s="87"/>
      <c r="G211" s="86"/>
      <c r="H211" s="85"/>
    </row>
    <row r="212" spans="1:8">
      <c r="A212" s="72"/>
      <c r="B212" s="93"/>
      <c r="C212" s="82" t="s">
        <v>201</v>
      </c>
      <c r="D212" s="91"/>
      <c r="F212" s="87"/>
      <c r="G212" s="86"/>
      <c r="H212" s="85"/>
    </row>
    <row r="213" spans="1:8">
      <c r="A213" s="70">
        <v>0</v>
      </c>
      <c r="B213" s="90" t="s">
        <v>200</v>
      </c>
      <c r="C213" s="96" t="s">
        <v>199</v>
      </c>
      <c r="D213" s="89">
        <v>1005</v>
      </c>
      <c r="E213" s="88">
        <f t="shared" ref="E213:E227" si="9">+D213*A213</f>
        <v>0</v>
      </c>
      <c r="F213" s="87"/>
      <c r="G213" s="86"/>
      <c r="H213" s="85"/>
    </row>
    <row r="214" spans="1:8">
      <c r="A214" s="70">
        <v>0</v>
      </c>
      <c r="B214" s="90" t="s">
        <v>198</v>
      </c>
      <c r="C214" s="95" t="s">
        <v>197</v>
      </c>
      <c r="D214" s="89">
        <v>2139</v>
      </c>
      <c r="E214" s="88">
        <f t="shared" si="9"/>
        <v>0</v>
      </c>
      <c r="F214" s="87"/>
      <c r="G214" s="86"/>
      <c r="H214" s="85"/>
    </row>
    <row r="215" spans="1:8">
      <c r="A215" s="70">
        <v>0</v>
      </c>
      <c r="B215" s="90" t="s">
        <v>196</v>
      </c>
      <c r="C215" s="95" t="s">
        <v>195</v>
      </c>
      <c r="D215" s="89">
        <v>4227</v>
      </c>
      <c r="E215" s="88">
        <f t="shared" si="9"/>
        <v>0</v>
      </c>
      <c r="F215" s="87"/>
      <c r="G215" s="86"/>
      <c r="H215" s="85"/>
    </row>
    <row r="216" spans="1:8">
      <c r="A216" s="70">
        <v>0</v>
      </c>
      <c r="B216" s="90" t="s">
        <v>194</v>
      </c>
      <c r="C216" s="95" t="s">
        <v>193</v>
      </c>
      <c r="D216" s="89">
        <v>4954</v>
      </c>
      <c r="E216" s="88">
        <f t="shared" si="9"/>
        <v>0</v>
      </c>
      <c r="F216" s="87"/>
      <c r="G216" s="86"/>
      <c r="H216" s="85"/>
    </row>
    <row r="217" spans="1:8">
      <c r="A217" s="70">
        <v>0</v>
      </c>
      <c r="B217" s="90" t="s">
        <v>192</v>
      </c>
      <c r="C217" s="95" t="s">
        <v>191</v>
      </c>
      <c r="D217" s="89">
        <v>5526</v>
      </c>
      <c r="E217" s="88">
        <f t="shared" si="9"/>
        <v>0</v>
      </c>
      <c r="F217" s="87"/>
      <c r="G217" s="86"/>
      <c r="H217" s="85"/>
    </row>
    <row r="218" spans="1:8">
      <c r="A218" s="70">
        <v>0</v>
      </c>
      <c r="B218" s="90" t="s">
        <v>190</v>
      </c>
      <c r="C218" s="95" t="s">
        <v>189</v>
      </c>
      <c r="D218" s="89">
        <v>3737</v>
      </c>
      <c r="E218" s="88">
        <f t="shared" si="9"/>
        <v>0</v>
      </c>
      <c r="F218" s="87"/>
      <c r="G218" s="86"/>
      <c r="H218" s="85"/>
    </row>
    <row r="219" spans="1:8">
      <c r="A219" s="70">
        <v>0</v>
      </c>
      <c r="B219" s="90" t="s">
        <v>188</v>
      </c>
      <c r="C219" s="95" t="s">
        <v>187</v>
      </c>
      <c r="D219" s="89">
        <v>6845</v>
      </c>
      <c r="E219" s="88">
        <f t="shared" si="9"/>
        <v>0</v>
      </c>
      <c r="F219" s="87"/>
      <c r="G219" s="86"/>
      <c r="H219" s="85"/>
    </row>
    <row r="220" spans="1:8">
      <c r="A220" s="70">
        <v>0</v>
      </c>
      <c r="B220" s="90" t="s">
        <v>186</v>
      </c>
      <c r="C220" s="95" t="s">
        <v>185</v>
      </c>
      <c r="D220" s="89">
        <v>7840</v>
      </c>
      <c r="E220" s="88">
        <f t="shared" si="9"/>
        <v>0</v>
      </c>
      <c r="F220" s="87"/>
      <c r="G220" s="86"/>
      <c r="H220" s="85"/>
    </row>
    <row r="221" spans="1:8">
      <c r="A221" s="70">
        <v>0</v>
      </c>
      <c r="B221" s="90" t="s">
        <v>184</v>
      </c>
      <c r="C221" s="95" t="s">
        <v>183</v>
      </c>
      <c r="D221" s="89">
        <v>1160</v>
      </c>
      <c r="E221" s="88">
        <f t="shared" si="9"/>
        <v>0</v>
      </c>
      <c r="F221" s="87"/>
      <c r="G221" s="86"/>
      <c r="H221" s="85"/>
    </row>
    <row r="222" spans="1:8">
      <c r="A222" s="70">
        <v>0</v>
      </c>
      <c r="B222" s="90" t="s">
        <v>182</v>
      </c>
      <c r="C222" s="95" t="s">
        <v>181</v>
      </c>
      <c r="D222" s="89">
        <v>5562</v>
      </c>
      <c r="E222" s="88">
        <f t="shared" si="9"/>
        <v>0</v>
      </c>
      <c r="F222" s="87"/>
      <c r="G222" s="86"/>
      <c r="H222" s="85"/>
    </row>
    <row r="223" spans="1:8">
      <c r="A223" s="70">
        <v>0</v>
      </c>
      <c r="B223" s="90" t="s">
        <v>180</v>
      </c>
      <c r="C223" s="95" t="s">
        <v>179</v>
      </c>
      <c r="D223" s="89">
        <v>2242</v>
      </c>
      <c r="E223" s="88">
        <f t="shared" si="9"/>
        <v>0</v>
      </c>
      <c r="F223" s="87"/>
      <c r="G223" s="86"/>
      <c r="H223" s="85"/>
    </row>
    <row r="224" spans="1:8">
      <c r="A224" s="70">
        <v>0</v>
      </c>
      <c r="B224" s="90" t="s">
        <v>178</v>
      </c>
      <c r="C224" s="95" t="s">
        <v>177</v>
      </c>
      <c r="D224" s="89">
        <v>4515</v>
      </c>
      <c r="E224" s="88">
        <f t="shared" si="9"/>
        <v>0</v>
      </c>
      <c r="F224" s="87"/>
      <c r="G224" s="86"/>
      <c r="H224" s="85"/>
    </row>
    <row r="225" spans="1:8">
      <c r="A225" s="70">
        <v>0</v>
      </c>
      <c r="B225" s="90" t="s">
        <v>176</v>
      </c>
      <c r="C225" s="95" t="s">
        <v>175</v>
      </c>
      <c r="D225" s="89">
        <v>4113</v>
      </c>
      <c r="E225" s="88">
        <f t="shared" si="9"/>
        <v>0</v>
      </c>
      <c r="F225" s="87"/>
      <c r="G225" s="86"/>
      <c r="H225" s="85"/>
    </row>
    <row r="226" spans="1:8">
      <c r="A226" s="70">
        <v>0</v>
      </c>
      <c r="B226" s="90" t="s">
        <v>174</v>
      </c>
      <c r="C226" s="95" t="s">
        <v>173</v>
      </c>
      <c r="D226" s="89">
        <v>8196</v>
      </c>
      <c r="E226" s="88">
        <f t="shared" si="9"/>
        <v>0</v>
      </c>
      <c r="F226" s="87"/>
      <c r="G226" s="86"/>
      <c r="H226" s="85"/>
    </row>
    <row r="227" spans="1:8">
      <c r="A227" s="70">
        <v>0</v>
      </c>
      <c r="B227" s="90" t="s">
        <v>172</v>
      </c>
      <c r="C227" s="95" t="s">
        <v>171</v>
      </c>
      <c r="D227" s="89">
        <v>1314</v>
      </c>
      <c r="E227" s="88">
        <f t="shared" si="9"/>
        <v>0</v>
      </c>
      <c r="F227" s="87"/>
      <c r="G227" s="86"/>
      <c r="H227" s="85"/>
    </row>
    <row r="228" spans="1:8">
      <c r="A228" s="72"/>
      <c r="B228" s="65"/>
      <c r="C228" s="65"/>
      <c r="D228" s="94"/>
      <c r="F228" s="87"/>
      <c r="G228" s="86"/>
      <c r="H228" s="85"/>
    </row>
    <row r="229" spans="1:8">
      <c r="A229" s="72"/>
      <c r="B229" s="93"/>
      <c r="C229" s="92" t="s">
        <v>170</v>
      </c>
      <c r="D229" s="91"/>
      <c r="F229" s="87"/>
      <c r="G229" s="86"/>
      <c r="H229" s="85"/>
    </row>
    <row r="230" spans="1:8">
      <c r="A230" s="70">
        <v>0</v>
      </c>
      <c r="B230" s="90" t="s">
        <v>169</v>
      </c>
      <c r="C230" s="90" t="s">
        <v>168</v>
      </c>
      <c r="D230" s="89">
        <v>4309</v>
      </c>
      <c r="E230" s="88">
        <f>+D230*A230</f>
        <v>0</v>
      </c>
      <c r="F230" s="87"/>
      <c r="G230" s="86"/>
      <c r="H230" s="85"/>
    </row>
    <row r="231" spans="1:8">
      <c r="A231" s="70">
        <v>0</v>
      </c>
      <c r="B231" s="90" t="s">
        <v>167</v>
      </c>
      <c r="C231" s="90" t="s">
        <v>166</v>
      </c>
      <c r="D231" s="89">
        <v>6314</v>
      </c>
      <c r="E231" s="88">
        <f>+D231*A231</f>
        <v>0</v>
      </c>
      <c r="F231" s="87"/>
      <c r="G231" s="86"/>
      <c r="H231" s="85"/>
    </row>
    <row r="232" spans="1:8">
      <c r="A232" s="70">
        <v>0</v>
      </c>
      <c r="B232" s="90" t="s">
        <v>165</v>
      </c>
      <c r="C232" s="90" t="s">
        <v>164</v>
      </c>
      <c r="D232" s="89">
        <v>10335</v>
      </c>
      <c r="E232" s="88">
        <f>+D232*A232</f>
        <v>0</v>
      </c>
      <c r="F232" s="87"/>
      <c r="G232" s="86"/>
      <c r="H232" s="85"/>
    </row>
    <row r="233" spans="1:8" ht="15" customHeight="1">
      <c r="A233" s="70">
        <v>0</v>
      </c>
      <c r="B233" s="90" t="s">
        <v>163</v>
      </c>
      <c r="C233" s="90" t="s">
        <v>162</v>
      </c>
      <c r="D233" s="89">
        <v>14830</v>
      </c>
      <c r="E233" s="88">
        <f>+D233*A233</f>
        <v>0</v>
      </c>
      <c r="F233" s="87"/>
      <c r="G233" s="86"/>
      <c r="H233" s="85"/>
    </row>
    <row r="234" spans="1:8">
      <c r="A234" s="72"/>
      <c r="F234" s="87"/>
    </row>
    <row r="235" spans="1:8">
      <c r="A235" s="84">
        <v>1</v>
      </c>
      <c r="D235" s="67" t="e">
        <v>#VALUE!</v>
      </c>
      <c r="E235" s="66">
        <f>SUM(E7:E233)</f>
        <v>0</v>
      </c>
      <c r="F235" s="87"/>
    </row>
    <row r="236" spans="1:8">
      <c r="A236" s="72"/>
    </row>
    <row r="237" spans="1:8">
      <c r="A237" s="72"/>
      <c r="B237" s="83"/>
      <c r="C237" s="82" t="s">
        <v>160</v>
      </c>
    </row>
    <row r="238" spans="1:8">
      <c r="A238" s="81">
        <v>0</v>
      </c>
      <c r="B238" s="80" t="s">
        <v>159</v>
      </c>
      <c r="C238" s="79" t="s">
        <v>158</v>
      </c>
      <c r="D238" s="78"/>
      <c r="E238" s="77">
        <f>-A238*D238</f>
        <v>0</v>
      </c>
    </row>
    <row r="239" spans="1:8">
      <c r="A239" s="81">
        <v>0</v>
      </c>
      <c r="B239" s="80" t="s">
        <v>157</v>
      </c>
      <c r="C239" s="79" t="s">
        <v>156</v>
      </c>
      <c r="D239" s="78"/>
      <c r="E239" s="77">
        <f>-A239*D239</f>
        <v>0</v>
      </c>
    </row>
    <row r="240" spans="1:8">
      <c r="A240" s="76"/>
      <c r="B240" s="65"/>
      <c r="C240" s="75"/>
      <c r="D240" s="74"/>
      <c r="E240" s="73"/>
    </row>
    <row r="241" spans="1:5">
      <c r="A241" s="72"/>
      <c r="C241" s="71" t="s">
        <v>155</v>
      </c>
    </row>
    <row r="242" spans="1:5">
      <c r="A242" s="70"/>
      <c r="B242" s="70"/>
      <c r="C242" s="69"/>
      <c r="D242" s="69"/>
      <c r="E242" s="69"/>
    </row>
    <row r="243" spans="1:5">
      <c r="A243" s="70"/>
      <c r="B243" s="70"/>
      <c r="C243" s="69"/>
      <c r="D243" s="69"/>
      <c r="E243" s="69"/>
    </row>
    <row r="244" spans="1:5">
      <c r="A244" s="70"/>
      <c r="B244" s="70"/>
      <c r="C244" s="69"/>
      <c r="D244" s="69"/>
      <c r="E244" s="69"/>
    </row>
    <row r="245" spans="1:5">
      <c r="A245" s="70"/>
      <c r="B245" s="70"/>
      <c r="C245" s="69"/>
      <c r="D245" s="69"/>
      <c r="E245" s="69"/>
    </row>
    <row r="246" spans="1:5">
      <c r="A246" s="70"/>
      <c r="B246" s="70"/>
      <c r="C246" s="69"/>
      <c r="D246" s="69"/>
      <c r="E246" s="69"/>
    </row>
    <row r="247" spans="1:5">
      <c r="A247" s="70"/>
      <c r="B247" s="70"/>
      <c r="C247" s="69"/>
      <c r="D247" s="69"/>
      <c r="E247" s="69"/>
    </row>
    <row r="248" spans="1:5">
      <c r="A248" s="70"/>
      <c r="B248" s="70"/>
      <c r="C248" s="69"/>
      <c r="D248" s="69"/>
      <c r="E248" s="69"/>
    </row>
    <row r="249" spans="1:5">
      <c r="A249" s="70"/>
      <c r="B249" s="70"/>
      <c r="C249" s="69"/>
      <c r="D249" s="69"/>
      <c r="E249" s="69"/>
    </row>
    <row r="251" spans="1:5">
      <c r="A251" s="68">
        <v>1</v>
      </c>
      <c r="D251" s="67" t="s">
        <v>154</v>
      </c>
      <c r="E251" s="66">
        <f>SUM(E235:E249)</f>
        <v>0</v>
      </c>
    </row>
  </sheetData>
  <mergeCells count="2">
    <mergeCell ref="B17:E17"/>
    <mergeCell ref="C1:C5"/>
  </mergeCells>
  <conditionalFormatting sqref="B1:B12 B14:B205">
    <cfRule type="containsText" dxfId="4" priority="1" operator="containsText" text="special">
      <formula>NOT(ISERROR(SEARCH("special",B1)))</formula>
    </cfRule>
  </conditionalFormatting>
  <conditionalFormatting sqref="B209:B1048576">
    <cfRule type="containsText" dxfId="3" priority="2" operator="containsText" text="special">
      <formula>NOT(ISERROR(SEARCH("special",B209)))</formula>
    </cfRule>
  </conditionalFormatting>
  <pageMargins left="0.7" right="0.7" top="0.75" bottom="0.75" header="0.3" footer="0.3"/>
  <pageSetup scale="5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F8EB7-EDEF-4377-BA59-8901EDB266ED}">
  <sheetPr codeName="Sheet6"/>
  <dimension ref="A1:IE220"/>
  <sheetViews>
    <sheetView zoomScale="85" zoomScaleNormal="85" workbookViewId="0">
      <pane ySplit="6" topLeftCell="A7" activePane="bottomLeft" state="frozen"/>
      <selection pane="bottomLeft" activeCell="D173" sqref="D173:D174"/>
    </sheetView>
  </sheetViews>
  <sheetFormatPr defaultColWidth="9.109375" defaultRowHeight="13.8"/>
  <cols>
    <col min="1" max="1" width="13.5546875" style="65" customWidth="1"/>
    <col min="2" max="2" width="20.109375" style="64" customWidth="1"/>
    <col min="3" max="3" width="70.33203125" style="64" customWidth="1"/>
    <col min="4" max="4" width="30.33203125" style="64" customWidth="1"/>
    <col min="5" max="5" width="28.5546875" style="182" customWidth="1"/>
    <col min="6" max="6" width="12" style="64" customWidth="1"/>
    <col min="7" max="7" width="14.6640625" style="64" bestFit="1" customWidth="1"/>
    <col min="8" max="16384" width="9.109375" style="64"/>
  </cols>
  <sheetData>
    <row r="1" spans="1:239">
      <c r="C1" s="179"/>
      <c r="D1" s="178" t="s">
        <v>418</v>
      </c>
    </row>
    <row r="2" spans="1:239">
      <c r="C2" s="179"/>
      <c r="D2" s="181" t="s">
        <v>2653</v>
      </c>
    </row>
    <row r="3" spans="1:239">
      <c r="C3" s="179"/>
      <c r="D3" s="178" t="s">
        <v>416</v>
      </c>
    </row>
    <row r="4" spans="1:239">
      <c r="C4" s="179"/>
      <c r="D4" s="178" t="s">
        <v>419</v>
      </c>
    </row>
    <row r="5" spans="1:239" ht="14.4" thickBot="1">
      <c r="C5" s="179"/>
      <c r="D5" s="181" t="s">
        <v>414</v>
      </c>
    </row>
    <row r="6" spans="1:239" s="186" customFormat="1" ht="20.25" customHeight="1" thickBot="1">
      <c r="A6" s="183" t="s">
        <v>413</v>
      </c>
      <c r="B6" s="184" t="s">
        <v>412</v>
      </c>
      <c r="C6" s="184" t="s">
        <v>411</v>
      </c>
      <c r="D6" s="175" t="s">
        <v>2654</v>
      </c>
      <c r="E6" s="185" t="s">
        <v>2657</v>
      </c>
    </row>
    <row r="7" spans="1:239">
      <c r="A7" s="187"/>
      <c r="B7" s="188"/>
      <c r="C7" s="189" t="s">
        <v>420</v>
      </c>
      <c r="D7" s="190"/>
      <c r="E7" s="191"/>
    </row>
    <row r="8" spans="1:239">
      <c r="A8" s="192"/>
      <c r="B8" s="65"/>
      <c r="C8" s="193"/>
      <c r="D8" s="194"/>
      <c r="E8" s="195"/>
    </row>
    <row r="9" spans="1:239" s="101" customFormat="1" ht="15">
      <c r="A9" s="196">
        <v>0</v>
      </c>
      <c r="B9" s="197">
        <v>1125164</v>
      </c>
      <c r="C9" s="198" t="s">
        <v>421</v>
      </c>
      <c r="D9" s="199">
        <v>341363</v>
      </c>
      <c r="E9" s="200">
        <f>+D9*A9</f>
        <v>0</v>
      </c>
      <c r="F9" s="87"/>
      <c r="G9" s="201"/>
      <c r="H9" s="202"/>
      <c r="I9" s="203"/>
      <c r="J9" s="147"/>
      <c r="N9" s="146"/>
      <c r="O9" s="204"/>
      <c r="P9" s="205"/>
      <c r="Q9" s="203"/>
      <c r="R9" s="147"/>
      <c r="V9" s="146"/>
      <c r="W9" s="204"/>
      <c r="X9" s="205"/>
      <c r="Y9" s="203"/>
      <c r="Z9" s="147"/>
      <c r="AD9" s="146"/>
      <c r="AE9" s="204"/>
      <c r="AF9" s="205"/>
      <c r="AG9" s="203"/>
      <c r="AH9" s="147"/>
      <c r="AL9" s="146"/>
      <c r="AM9" s="204"/>
      <c r="AN9" s="205"/>
      <c r="AO9" s="203"/>
      <c r="AP9" s="147"/>
      <c r="AT9" s="146"/>
      <c r="AU9" s="204"/>
      <c r="AV9" s="205"/>
      <c r="AW9" s="203"/>
      <c r="AX9" s="147"/>
      <c r="BB9" s="146"/>
      <c r="BC9" s="204"/>
      <c r="BD9" s="205"/>
      <c r="BE9" s="203"/>
      <c r="BF9" s="147"/>
      <c r="BJ9" s="146"/>
      <c r="BK9" s="204"/>
      <c r="BL9" s="205"/>
      <c r="BM9" s="203"/>
      <c r="BN9" s="147"/>
      <c r="BR9" s="146"/>
      <c r="BS9" s="204"/>
      <c r="BT9" s="205"/>
      <c r="BU9" s="203"/>
      <c r="BV9" s="147"/>
      <c r="BZ9" s="146"/>
      <c r="CA9" s="204"/>
      <c r="CB9" s="205"/>
      <c r="CC9" s="203"/>
      <c r="CD9" s="147"/>
      <c r="CH9" s="146"/>
      <c r="CI9" s="204"/>
      <c r="CJ9" s="205"/>
      <c r="CK9" s="203"/>
      <c r="CL9" s="147"/>
      <c r="CP9" s="146"/>
      <c r="CQ9" s="204"/>
      <c r="CR9" s="205"/>
      <c r="CS9" s="203"/>
      <c r="CT9" s="147"/>
      <c r="CX9" s="146"/>
      <c r="CY9" s="204"/>
      <c r="CZ9" s="205"/>
      <c r="DA9" s="203"/>
      <c r="DB9" s="147"/>
      <c r="DF9" s="146"/>
      <c r="DG9" s="204"/>
      <c r="DH9" s="205"/>
      <c r="DI9" s="203"/>
      <c r="DJ9" s="147"/>
      <c r="DN9" s="146"/>
      <c r="DO9" s="204"/>
      <c r="DP9" s="205"/>
      <c r="DQ9" s="203"/>
      <c r="DR9" s="147"/>
      <c r="DV9" s="146"/>
      <c r="DW9" s="204"/>
      <c r="DX9" s="205"/>
      <c r="DY9" s="203"/>
      <c r="DZ9" s="147"/>
      <c r="ED9" s="146"/>
      <c r="EE9" s="204"/>
      <c r="EF9" s="205"/>
      <c r="EG9" s="203"/>
      <c r="EH9" s="147"/>
      <c r="EL9" s="146"/>
      <c r="EM9" s="204"/>
      <c r="EN9" s="205"/>
      <c r="EO9" s="203"/>
      <c r="EP9" s="147"/>
      <c r="ET9" s="146"/>
      <c r="EU9" s="204"/>
      <c r="EV9" s="205"/>
      <c r="EW9" s="203"/>
      <c r="EX9" s="147"/>
      <c r="FB9" s="146"/>
      <c r="FC9" s="204"/>
      <c r="FD9" s="205"/>
      <c r="FE9" s="203"/>
      <c r="FF9" s="147"/>
      <c r="FJ9" s="146"/>
      <c r="FK9" s="204"/>
      <c r="FL9" s="205"/>
      <c r="FM9" s="203"/>
      <c r="FN9" s="147"/>
      <c r="FR9" s="146"/>
      <c r="FS9" s="204"/>
      <c r="FT9" s="205"/>
      <c r="FU9" s="203"/>
      <c r="FV9" s="147"/>
      <c r="FZ9" s="146"/>
      <c r="GA9" s="204"/>
      <c r="GB9" s="205"/>
      <c r="GC9" s="203"/>
      <c r="GD9" s="147"/>
      <c r="GH9" s="146"/>
      <c r="GI9" s="204"/>
      <c r="GJ9" s="205"/>
      <c r="GK9" s="203"/>
      <c r="GL9" s="147"/>
      <c r="GP9" s="146"/>
      <c r="GQ9" s="204"/>
      <c r="GR9" s="205"/>
      <c r="GS9" s="203"/>
      <c r="GT9" s="147"/>
      <c r="GX9" s="146"/>
      <c r="GY9" s="204"/>
      <c r="GZ9" s="205"/>
      <c r="HA9" s="203"/>
      <c r="HB9" s="147"/>
      <c r="HF9" s="146"/>
      <c r="HG9" s="204"/>
      <c r="HH9" s="205"/>
      <c r="HI9" s="203"/>
      <c r="HJ9" s="147"/>
      <c r="HN9" s="146"/>
      <c r="HO9" s="204"/>
      <c r="HP9" s="205"/>
      <c r="HQ9" s="203"/>
      <c r="HR9" s="147"/>
      <c r="HV9" s="146"/>
      <c r="HW9" s="204"/>
      <c r="HX9" s="205"/>
      <c r="HY9" s="203"/>
      <c r="HZ9" s="147"/>
      <c r="ID9" s="146"/>
      <c r="IE9" s="204"/>
    </row>
    <row r="10" spans="1:239" ht="63" customHeight="1">
      <c r="A10" s="84">
        <f>A9</f>
        <v>0</v>
      </c>
      <c r="B10" s="65"/>
      <c r="C10" s="206" t="s">
        <v>422</v>
      </c>
      <c r="D10" s="127"/>
      <c r="E10" s="207"/>
      <c r="F10" s="87"/>
      <c r="G10" s="201"/>
      <c r="H10" s="202"/>
      <c r="I10" s="208"/>
      <c r="J10" s="82"/>
      <c r="K10" s="127"/>
      <c r="N10" s="127"/>
      <c r="O10" s="209"/>
      <c r="P10" s="72"/>
      <c r="Q10" s="208"/>
      <c r="R10" s="82"/>
      <c r="S10" s="127"/>
      <c r="V10" s="127"/>
      <c r="W10" s="209"/>
      <c r="X10" s="72"/>
      <c r="Y10" s="208"/>
      <c r="Z10" s="82"/>
      <c r="AA10" s="127"/>
      <c r="AD10" s="127"/>
      <c r="AE10" s="209"/>
      <c r="AF10" s="72"/>
      <c r="AG10" s="208"/>
      <c r="AH10" s="82"/>
      <c r="AI10" s="127"/>
      <c r="AL10" s="127"/>
      <c r="AM10" s="209"/>
      <c r="AN10" s="72"/>
      <c r="AO10" s="208"/>
      <c r="AP10" s="82"/>
      <c r="AQ10" s="127"/>
      <c r="AT10" s="127"/>
      <c r="AU10" s="209"/>
      <c r="AV10" s="72"/>
      <c r="AW10" s="208"/>
      <c r="AX10" s="82"/>
      <c r="AY10" s="127"/>
      <c r="BB10" s="127"/>
      <c r="BC10" s="209"/>
      <c r="BD10" s="72"/>
      <c r="BE10" s="208"/>
      <c r="BF10" s="82"/>
      <c r="BG10" s="127"/>
      <c r="BJ10" s="127"/>
      <c r="BK10" s="209"/>
      <c r="BL10" s="72"/>
      <c r="BM10" s="208"/>
      <c r="BN10" s="82"/>
      <c r="BO10" s="127"/>
      <c r="BR10" s="127"/>
      <c r="BS10" s="209"/>
      <c r="BT10" s="72"/>
      <c r="BU10" s="208"/>
      <c r="BV10" s="82"/>
      <c r="BW10" s="127"/>
      <c r="BZ10" s="127"/>
      <c r="CA10" s="209"/>
      <c r="CB10" s="72"/>
      <c r="CC10" s="208"/>
      <c r="CD10" s="82"/>
      <c r="CE10" s="127"/>
      <c r="CH10" s="127"/>
      <c r="CI10" s="209"/>
      <c r="CJ10" s="72"/>
      <c r="CK10" s="208"/>
      <c r="CL10" s="82"/>
      <c r="CM10" s="127"/>
      <c r="CP10" s="127"/>
      <c r="CQ10" s="209"/>
      <c r="CR10" s="72"/>
      <c r="CS10" s="208"/>
      <c r="CT10" s="82"/>
      <c r="CU10" s="127"/>
      <c r="CX10" s="127"/>
      <c r="CY10" s="209"/>
      <c r="CZ10" s="72"/>
      <c r="DA10" s="208"/>
      <c r="DB10" s="82"/>
      <c r="DC10" s="127"/>
      <c r="DF10" s="127"/>
      <c r="DG10" s="209"/>
      <c r="DH10" s="72"/>
      <c r="DI10" s="208"/>
      <c r="DJ10" s="82"/>
      <c r="DK10" s="127"/>
      <c r="DN10" s="127"/>
      <c r="DO10" s="209"/>
      <c r="DP10" s="72"/>
      <c r="DQ10" s="208"/>
      <c r="DR10" s="82"/>
      <c r="DS10" s="127"/>
      <c r="DV10" s="127"/>
      <c r="DW10" s="209"/>
      <c r="DX10" s="72"/>
      <c r="DY10" s="208"/>
      <c r="DZ10" s="82"/>
      <c r="EA10" s="127"/>
      <c r="ED10" s="127"/>
      <c r="EE10" s="209"/>
      <c r="EF10" s="72"/>
      <c r="EG10" s="208"/>
      <c r="EH10" s="82"/>
      <c r="EI10" s="127"/>
      <c r="EL10" s="127"/>
      <c r="EM10" s="209"/>
      <c r="EN10" s="72"/>
      <c r="EO10" s="208"/>
      <c r="EP10" s="82"/>
      <c r="EQ10" s="127"/>
      <c r="ET10" s="127"/>
      <c r="EU10" s="209"/>
      <c r="EV10" s="72"/>
      <c r="EW10" s="208"/>
      <c r="EX10" s="82"/>
      <c r="EY10" s="127"/>
      <c r="FB10" s="127"/>
      <c r="FC10" s="209"/>
      <c r="FD10" s="72"/>
      <c r="FE10" s="208"/>
      <c r="FF10" s="82"/>
      <c r="FG10" s="127"/>
      <c r="FJ10" s="127"/>
      <c r="FK10" s="209"/>
      <c r="FL10" s="72"/>
      <c r="FM10" s="208"/>
      <c r="FN10" s="82"/>
      <c r="FO10" s="127"/>
      <c r="FR10" s="127"/>
      <c r="FS10" s="209"/>
      <c r="FT10" s="72"/>
      <c r="FU10" s="208"/>
      <c r="FV10" s="82"/>
      <c r="FW10" s="127"/>
      <c r="FZ10" s="127"/>
      <c r="GA10" s="209"/>
      <c r="GB10" s="72"/>
      <c r="GC10" s="208"/>
      <c r="GD10" s="82"/>
      <c r="GE10" s="127"/>
      <c r="GH10" s="127"/>
      <c r="GI10" s="209"/>
      <c r="GJ10" s="72"/>
      <c r="GK10" s="208"/>
      <c r="GL10" s="82"/>
      <c r="GM10" s="127"/>
      <c r="GP10" s="127"/>
      <c r="GQ10" s="209"/>
      <c r="GR10" s="72"/>
      <c r="GS10" s="208"/>
      <c r="GT10" s="82"/>
      <c r="GU10" s="127"/>
      <c r="GX10" s="127"/>
      <c r="GY10" s="209"/>
      <c r="GZ10" s="72"/>
      <c r="HA10" s="208"/>
      <c r="HB10" s="82"/>
      <c r="HC10" s="127"/>
      <c r="HF10" s="127"/>
      <c r="HG10" s="209"/>
      <c r="HH10" s="72"/>
      <c r="HI10" s="208"/>
      <c r="HJ10" s="82"/>
      <c r="HK10" s="127"/>
      <c r="HN10" s="127"/>
      <c r="HO10" s="209"/>
      <c r="HP10" s="72"/>
      <c r="HQ10" s="208"/>
      <c r="HR10" s="82"/>
      <c r="HS10" s="127"/>
      <c r="HV10" s="127"/>
      <c r="HW10" s="209"/>
      <c r="HX10" s="72"/>
      <c r="HY10" s="208"/>
      <c r="HZ10" s="82"/>
      <c r="IA10" s="127"/>
      <c r="ID10" s="127"/>
      <c r="IE10" s="209"/>
    </row>
    <row r="11" spans="1:239" ht="15">
      <c r="A11" s="68">
        <v>1</v>
      </c>
      <c r="C11" s="210"/>
      <c r="D11" s="127"/>
      <c r="E11" s="207"/>
      <c r="F11" s="87"/>
      <c r="G11" s="201"/>
      <c r="H11" s="202"/>
    </row>
    <row r="12" spans="1:239" ht="15">
      <c r="A12" s="68">
        <v>1</v>
      </c>
      <c r="B12" s="157" t="s">
        <v>423</v>
      </c>
      <c r="D12" s="87"/>
      <c r="E12" s="207"/>
      <c r="F12" s="87"/>
      <c r="G12" s="201"/>
      <c r="H12" s="202"/>
    </row>
    <row r="13" spans="1:239" ht="15">
      <c r="A13" s="68">
        <v>1</v>
      </c>
      <c r="B13" s="178"/>
      <c r="D13" s="87"/>
      <c r="E13" s="207"/>
      <c r="F13" s="87"/>
      <c r="G13" s="201"/>
      <c r="H13" s="202"/>
    </row>
    <row r="14" spans="1:239" ht="15">
      <c r="A14" s="68">
        <v>1</v>
      </c>
      <c r="C14" s="82" t="s">
        <v>403</v>
      </c>
      <c r="D14" s="87"/>
      <c r="E14" s="207"/>
      <c r="F14" s="87"/>
      <c r="G14" s="201"/>
      <c r="H14" s="202"/>
    </row>
    <row r="15" spans="1:239" ht="15">
      <c r="A15" s="68">
        <v>1</v>
      </c>
      <c r="D15" s="87"/>
      <c r="E15" s="207"/>
      <c r="F15" s="87"/>
      <c r="G15" s="201"/>
      <c r="H15" s="202"/>
    </row>
    <row r="16" spans="1:239" ht="15">
      <c r="A16" s="68">
        <v>1</v>
      </c>
      <c r="B16" s="129" t="s">
        <v>424</v>
      </c>
      <c r="D16" s="211" t="s">
        <v>395</v>
      </c>
      <c r="E16" s="207"/>
      <c r="F16" s="87"/>
      <c r="G16" s="201"/>
      <c r="H16" s="202"/>
    </row>
    <row r="17" spans="1:8" ht="15">
      <c r="A17" s="68">
        <v>1</v>
      </c>
      <c r="B17" s="130" t="s">
        <v>394</v>
      </c>
      <c r="D17" s="211" t="s">
        <v>393</v>
      </c>
      <c r="E17" s="207"/>
      <c r="F17" s="87"/>
      <c r="G17" s="201"/>
      <c r="H17" s="202"/>
    </row>
    <row r="18" spans="1:8" ht="15">
      <c r="A18" s="68">
        <v>1</v>
      </c>
      <c r="B18" s="212" t="s">
        <v>392</v>
      </c>
      <c r="D18" s="211" t="s">
        <v>391</v>
      </c>
      <c r="E18" s="207"/>
      <c r="F18" s="87"/>
      <c r="G18" s="201"/>
      <c r="H18" s="202"/>
    </row>
    <row r="19" spans="1:8" ht="15">
      <c r="A19" s="68">
        <v>1</v>
      </c>
      <c r="B19" s="212" t="s">
        <v>425</v>
      </c>
      <c r="D19" s="213" t="s">
        <v>389</v>
      </c>
      <c r="E19" s="207"/>
      <c r="F19" s="87"/>
      <c r="G19" s="201"/>
      <c r="H19" s="202"/>
    </row>
    <row r="20" spans="1:8" ht="15">
      <c r="A20" s="68">
        <v>1</v>
      </c>
      <c r="B20" s="212" t="s">
        <v>388</v>
      </c>
      <c r="D20" s="213" t="s">
        <v>387</v>
      </c>
      <c r="E20" s="207"/>
      <c r="F20" s="87"/>
      <c r="G20" s="201"/>
      <c r="H20" s="202"/>
    </row>
    <row r="21" spans="1:8" ht="15">
      <c r="A21" s="68">
        <v>1</v>
      </c>
      <c r="B21" s="212" t="s">
        <v>386</v>
      </c>
      <c r="D21" s="87" t="s">
        <v>426</v>
      </c>
      <c r="E21" s="207"/>
      <c r="F21" s="87"/>
      <c r="G21" s="201"/>
      <c r="H21" s="202"/>
    </row>
    <row r="22" spans="1:8" ht="15">
      <c r="A22" s="68">
        <v>1</v>
      </c>
      <c r="B22" s="128" t="s">
        <v>384</v>
      </c>
      <c r="D22" s="213" t="s">
        <v>385</v>
      </c>
      <c r="E22" s="207"/>
      <c r="F22" s="87"/>
      <c r="G22" s="201"/>
      <c r="H22" s="202"/>
    </row>
    <row r="23" spans="1:8" ht="15">
      <c r="A23" s="68">
        <v>1</v>
      </c>
      <c r="B23" s="212" t="s">
        <v>382</v>
      </c>
      <c r="D23" s="213" t="s">
        <v>383</v>
      </c>
      <c r="E23" s="207"/>
      <c r="F23" s="87"/>
      <c r="G23" s="201"/>
      <c r="H23" s="202"/>
    </row>
    <row r="24" spans="1:8" ht="15">
      <c r="A24" s="68">
        <v>1</v>
      </c>
      <c r="B24" s="212" t="s">
        <v>380</v>
      </c>
      <c r="D24" s="213" t="s">
        <v>381</v>
      </c>
      <c r="E24" s="207"/>
      <c r="F24" s="87"/>
      <c r="G24" s="201"/>
      <c r="H24" s="202"/>
    </row>
    <row r="25" spans="1:8" ht="15">
      <c r="A25" s="68">
        <v>1</v>
      </c>
      <c r="B25" s="212" t="s">
        <v>378</v>
      </c>
      <c r="D25" s="213" t="s">
        <v>379</v>
      </c>
      <c r="E25" s="207"/>
      <c r="F25" s="87"/>
      <c r="G25" s="201"/>
      <c r="H25" s="202"/>
    </row>
    <row r="26" spans="1:8" ht="15">
      <c r="A26" s="68">
        <v>1</v>
      </c>
      <c r="B26" s="212" t="s">
        <v>376</v>
      </c>
      <c r="D26" s="213" t="s">
        <v>377</v>
      </c>
      <c r="E26" s="207"/>
      <c r="F26" s="87"/>
      <c r="G26" s="201"/>
      <c r="H26" s="202"/>
    </row>
    <row r="27" spans="1:8" ht="15">
      <c r="A27" s="68">
        <v>1</v>
      </c>
      <c r="B27" s="212" t="s">
        <v>374</v>
      </c>
      <c r="D27" s="213" t="s">
        <v>375</v>
      </c>
      <c r="E27" s="207"/>
      <c r="F27" s="87"/>
      <c r="G27" s="201"/>
      <c r="H27" s="202"/>
    </row>
    <row r="28" spans="1:8" ht="15">
      <c r="A28" s="68">
        <v>1</v>
      </c>
      <c r="B28" s="212" t="s">
        <v>372</v>
      </c>
      <c r="D28" s="213" t="s">
        <v>373</v>
      </c>
      <c r="E28" s="207"/>
      <c r="F28" s="87"/>
      <c r="G28" s="201"/>
      <c r="H28" s="202"/>
    </row>
    <row r="29" spans="1:8" ht="15">
      <c r="A29" s="68">
        <v>1</v>
      </c>
      <c r="B29" s="212" t="s">
        <v>370</v>
      </c>
      <c r="D29" s="211" t="s">
        <v>371</v>
      </c>
      <c r="E29" s="207"/>
      <c r="F29" s="87"/>
      <c r="G29" s="201"/>
      <c r="H29" s="202"/>
    </row>
    <row r="30" spans="1:8" ht="15">
      <c r="A30" s="68">
        <v>1</v>
      </c>
      <c r="B30" s="212" t="s">
        <v>368</v>
      </c>
      <c r="D30" s="213" t="s">
        <v>369</v>
      </c>
      <c r="E30" s="207"/>
      <c r="F30" s="87"/>
      <c r="G30" s="201"/>
      <c r="H30" s="202"/>
    </row>
    <row r="31" spans="1:8" ht="15">
      <c r="A31" s="68">
        <v>1</v>
      </c>
      <c r="B31" s="212" t="s">
        <v>366</v>
      </c>
      <c r="D31" s="213" t="s">
        <v>367</v>
      </c>
      <c r="E31" s="207"/>
      <c r="F31" s="87"/>
      <c r="G31" s="201"/>
      <c r="H31" s="202"/>
    </row>
    <row r="32" spans="1:8" ht="15">
      <c r="A32" s="68">
        <v>1</v>
      </c>
      <c r="B32" s="212" t="s">
        <v>364</v>
      </c>
      <c r="D32" s="213" t="s">
        <v>365</v>
      </c>
      <c r="E32" s="207"/>
      <c r="F32" s="87"/>
      <c r="G32" s="201"/>
      <c r="H32" s="202"/>
    </row>
    <row r="33" spans="1:8" ht="15">
      <c r="A33" s="68">
        <v>1</v>
      </c>
      <c r="B33" s="212" t="s">
        <v>362</v>
      </c>
      <c r="D33" s="213" t="s">
        <v>363</v>
      </c>
      <c r="E33" s="207"/>
      <c r="F33" s="87"/>
      <c r="G33" s="201"/>
      <c r="H33" s="202"/>
    </row>
    <row r="34" spans="1:8" ht="15">
      <c r="A34" s="68">
        <v>1</v>
      </c>
      <c r="B34" s="128" t="s">
        <v>360</v>
      </c>
      <c r="D34" s="213" t="s">
        <v>361</v>
      </c>
      <c r="E34" s="207"/>
      <c r="F34" s="87"/>
      <c r="G34" s="201"/>
      <c r="H34" s="202"/>
    </row>
    <row r="35" spans="1:8" ht="15">
      <c r="A35" s="68">
        <v>1</v>
      </c>
      <c r="B35" s="212" t="s">
        <v>358</v>
      </c>
      <c r="D35" s="213" t="s">
        <v>359</v>
      </c>
      <c r="E35" s="207"/>
      <c r="F35" s="87"/>
      <c r="G35" s="201"/>
      <c r="H35" s="202"/>
    </row>
    <row r="36" spans="1:8" ht="15">
      <c r="A36" s="68">
        <v>1</v>
      </c>
      <c r="B36" s="131" t="s">
        <v>356</v>
      </c>
      <c r="D36" s="213" t="s">
        <v>357</v>
      </c>
      <c r="E36" s="207"/>
      <c r="F36" s="87"/>
      <c r="G36" s="201"/>
      <c r="H36" s="202"/>
    </row>
    <row r="37" spans="1:8" ht="15">
      <c r="A37" s="68">
        <v>1</v>
      </c>
      <c r="B37" s="131" t="s">
        <v>427</v>
      </c>
      <c r="D37" s="213" t="s">
        <v>355</v>
      </c>
      <c r="E37" s="207"/>
      <c r="F37" s="87"/>
      <c r="G37" s="201"/>
      <c r="H37" s="202"/>
    </row>
    <row r="38" spans="1:8" ht="15">
      <c r="A38" s="68">
        <v>1</v>
      </c>
      <c r="B38" s="131" t="s">
        <v>352</v>
      </c>
      <c r="D38" s="213" t="s">
        <v>353</v>
      </c>
      <c r="E38" s="207"/>
      <c r="F38" s="87"/>
      <c r="G38" s="201"/>
      <c r="H38" s="202"/>
    </row>
    <row r="39" spans="1:8" ht="15">
      <c r="A39" s="68">
        <v>1</v>
      </c>
      <c r="B39" s="131" t="s">
        <v>350</v>
      </c>
      <c r="D39" s="211" t="s">
        <v>428</v>
      </c>
      <c r="E39" s="207"/>
      <c r="F39" s="87"/>
      <c r="G39" s="201"/>
      <c r="H39" s="202"/>
    </row>
    <row r="40" spans="1:8" ht="15">
      <c r="A40" s="68">
        <v>1</v>
      </c>
      <c r="B40" s="131" t="s">
        <v>348</v>
      </c>
      <c r="D40" s="214" t="s">
        <v>429</v>
      </c>
      <c r="E40" s="207"/>
      <c r="F40" s="87"/>
      <c r="G40" s="201"/>
      <c r="H40" s="202"/>
    </row>
    <row r="41" spans="1:8" ht="15">
      <c r="A41" s="68">
        <v>1</v>
      </c>
      <c r="B41" s="212" t="s">
        <v>346</v>
      </c>
      <c r="D41" s="213" t="s">
        <v>347</v>
      </c>
      <c r="E41" s="207"/>
      <c r="F41" s="87"/>
      <c r="G41" s="201"/>
      <c r="H41" s="202"/>
    </row>
    <row r="42" spans="1:8" ht="15">
      <c r="A42" s="68">
        <v>1</v>
      </c>
      <c r="B42" s="212" t="s">
        <v>344</v>
      </c>
      <c r="D42" s="87" t="s">
        <v>345</v>
      </c>
      <c r="E42" s="207"/>
      <c r="F42" s="87"/>
      <c r="G42" s="201"/>
      <c r="H42" s="202"/>
    </row>
    <row r="43" spans="1:8" ht="15">
      <c r="A43" s="68">
        <v>1</v>
      </c>
      <c r="B43" s="212" t="s">
        <v>342</v>
      </c>
      <c r="D43" s="87" t="s">
        <v>343</v>
      </c>
      <c r="E43" s="207"/>
      <c r="F43" s="87"/>
      <c r="G43" s="201"/>
      <c r="H43" s="202"/>
    </row>
    <row r="44" spans="1:8" ht="15">
      <c r="A44" s="68">
        <v>1</v>
      </c>
      <c r="B44" s="128" t="s">
        <v>340</v>
      </c>
      <c r="D44" s="213" t="s">
        <v>341</v>
      </c>
      <c r="E44" s="155"/>
      <c r="F44" s="87"/>
      <c r="G44" s="201"/>
      <c r="H44" s="202"/>
    </row>
    <row r="45" spans="1:8" ht="15">
      <c r="A45" s="68">
        <v>1</v>
      </c>
      <c r="B45" s="212" t="s">
        <v>338</v>
      </c>
      <c r="D45" s="213" t="s">
        <v>339</v>
      </c>
      <c r="E45" s="155"/>
      <c r="F45" s="87"/>
      <c r="G45" s="201"/>
      <c r="H45" s="202"/>
    </row>
    <row r="46" spans="1:8" ht="15">
      <c r="A46" s="68">
        <v>1</v>
      </c>
      <c r="B46" s="212" t="s">
        <v>336</v>
      </c>
      <c r="D46" s="213" t="s">
        <v>337</v>
      </c>
      <c r="E46" s="207"/>
      <c r="F46" s="87"/>
      <c r="G46" s="201"/>
      <c r="H46" s="202"/>
    </row>
    <row r="47" spans="1:8" ht="15">
      <c r="D47" s="127"/>
      <c r="E47" s="207"/>
      <c r="F47" s="87"/>
      <c r="G47" s="201"/>
      <c r="H47" s="202"/>
    </row>
    <row r="48" spans="1:8" ht="15">
      <c r="A48" s="72"/>
      <c r="B48" s="93"/>
      <c r="C48" s="92" t="s">
        <v>328</v>
      </c>
      <c r="D48" s="127"/>
      <c r="E48" s="207"/>
      <c r="F48" s="87"/>
      <c r="G48" s="201"/>
      <c r="H48" s="202"/>
    </row>
    <row r="49" spans="1:8" ht="15">
      <c r="A49" s="70">
        <v>0</v>
      </c>
      <c r="B49" s="90">
        <v>1089339</v>
      </c>
      <c r="C49" s="215" t="s">
        <v>430</v>
      </c>
      <c r="D49" s="199">
        <v>392</v>
      </c>
      <c r="E49" s="200">
        <f>+D49*A49</f>
        <v>0</v>
      </c>
      <c r="F49" s="87"/>
      <c r="G49" s="201"/>
      <c r="H49" s="202"/>
    </row>
    <row r="50" spans="1:8" ht="15">
      <c r="A50" s="70">
        <v>0</v>
      </c>
      <c r="B50" s="90">
        <v>1089728</v>
      </c>
      <c r="C50" s="215" t="s">
        <v>327</v>
      </c>
      <c r="D50" s="199">
        <v>371</v>
      </c>
      <c r="E50" s="200">
        <f>+D50*A50</f>
        <v>0</v>
      </c>
      <c r="F50" s="87"/>
      <c r="G50" s="201"/>
      <c r="H50" s="202"/>
    </row>
    <row r="51" spans="1:8" ht="15">
      <c r="A51" s="72"/>
      <c r="B51" s="93"/>
      <c r="C51" s="93"/>
      <c r="D51" s="87"/>
      <c r="E51" s="155"/>
      <c r="F51" s="87"/>
      <c r="G51" s="201"/>
      <c r="H51" s="202"/>
    </row>
    <row r="52" spans="1:8" ht="15">
      <c r="A52" s="72"/>
      <c r="B52" s="93"/>
      <c r="C52" s="92" t="s">
        <v>431</v>
      </c>
      <c r="D52" s="87"/>
      <c r="E52" s="155"/>
      <c r="F52" s="87"/>
      <c r="G52" s="201"/>
      <c r="H52" s="202"/>
    </row>
    <row r="53" spans="1:8" ht="15">
      <c r="A53" s="125">
        <v>0</v>
      </c>
      <c r="B53" s="216">
        <v>1140382</v>
      </c>
      <c r="C53" s="217" t="s">
        <v>432</v>
      </c>
      <c r="D53" s="218">
        <v>8356</v>
      </c>
      <c r="E53" s="219">
        <f>+D53*A53</f>
        <v>0</v>
      </c>
      <c r="F53" s="87"/>
      <c r="G53" s="201"/>
      <c r="H53" s="202"/>
    </row>
    <row r="54" spans="1:8" ht="15">
      <c r="A54" s="125">
        <v>0</v>
      </c>
      <c r="B54" s="216">
        <v>1140384</v>
      </c>
      <c r="C54" s="217" t="s">
        <v>433</v>
      </c>
      <c r="D54" s="218">
        <v>9644</v>
      </c>
      <c r="E54" s="219">
        <f>+D54*A54</f>
        <v>0</v>
      </c>
      <c r="F54" s="87"/>
      <c r="G54" s="201"/>
      <c r="H54" s="202"/>
    </row>
    <row r="55" spans="1:8" ht="15">
      <c r="A55" s="102">
        <v>0</v>
      </c>
      <c r="B55" s="97">
        <v>1097099</v>
      </c>
      <c r="C55" s="220" t="s">
        <v>434</v>
      </c>
      <c r="D55" s="199">
        <v>8948</v>
      </c>
      <c r="E55" s="200">
        <f>+D55*A55</f>
        <v>0</v>
      </c>
      <c r="F55" s="87"/>
      <c r="G55" s="201"/>
      <c r="H55" s="202"/>
    </row>
    <row r="56" spans="1:8" ht="15">
      <c r="A56" s="72"/>
      <c r="B56" s="93"/>
      <c r="C56" s="93"/>
      <c r="D56" s="87"/>
      <c r="E56" s="155"/>
      <c r="F56" s="87"/>
      <c r="G56" s="201"/>
      <c r="H56" s="202"/>
    </row>
    <row r="57" spans="1:8" ht="15">
      <c r="A57" s="72"/>
      <c r="B57" s="93"/>
      <c r="C57" s="92" t="s">
        <v>318</v>
      </c>
      <c r="D57" s="87"/>
      <c r="E57" s="155"/>
      <c r="F57" s="87"/>
      <c r="G57" s="201"/>
      <c r="H57" s="202"/>
    </row>
    <row r="58" spans="1:8" ht="15">
      <c r="A58" s="70">
        <v>0</v>
      </c>
      <c r="B58" s="90">
        <v>1087563</v>
      </c>
      <c r="C58" s="215" t="s">
        <v>317</v>
      </c>
      <c r="D58" s="199">
        <v>258</v>
      </c>
      <c r="E58" s="200">
        <f>+D58*A58</f>
        <v>0</v>
      </c>
      <c r="F58" s="87"/>
      <c r="G58" s="201"/>
      <c r="H58" s="202"/>
    </row>
    <row r="59" spans="1:8" ht="15">
      <c r="A59" s="70">
        <v>0</v>
      </c>
      <c r="B59" s="90">
        <v>1089429</v>
      </c>
      <c r="C59" s="221" t="s">
        <v>316</v>
      </c>
      <c r="D59" s="199">
        <v>505</v>
      </c>
      <c r="E59" s="200">
        <f>+D59*A59</f>
        <v>0</v>
      </c>
      <c r="F59" s="87"/>
      <c r="G59" s="201"/>
      <c r="H59" s="202"/>
    </row>
    <row r="60" spans="1:8" ht="15">
      <c r="A60" s="70">
        <v>0</v>
      </c>
      <c r="B60" s="90">
        <v>1120654</v>
      </c>
      <c r="C60" s="215" t="s">
        <v>315</v>
      </c>
      <c r="D60" s="199">
        <v>258</v>
      </c>
      <c r="E60" s="200">
        <f>+D60*A60</f>
        <v>0</v>
      </c>
      <c r="F60" s="87"/>
      <c r="G60" s="201"/>
      <c r="H60" s="202"/>
    </row>
    <row r="61" spans="1:8" ht="15">
      <c r="A61" s="72"/>
      <c r="B61" s="93"/>
      <c r="C61" s="93"/>
      <c r="D61" s="87"/>
      <c r="E61" s="155"/>
      <c r="F61" s="87"/>
      <c r="G61" s="201"/>
      <c r="H61" s="202"/>
    </row>
    <row r="62" spans="1:8" ht="15">
      <c r="A62" s="72"/>
      <c r="B62" s="93"/>
      <c r="C62" s="92" t="s">
        <v>314</v>
      </c>
      <c r="D62" s="87"/>
      <c r="E62" s="155"/>
      <c r="F62" s="87"/>
      <c r="G62" s="201"/>
      <c r="H62" s="202"/>
    </row>
    <row r="63" spans="1:8" ht="15">
      <c r="A63" s="70">
        <v>0</v>
      </c>
      <c r="B63" s="90">
        <v>1091361</v>
      </c>
      <c r="C63" s="215" t="s">
        <v>435</v>
      </c>
      <c r="D63" s="199">
        <v>1237</v>
      </c>
      <c r="E63" s="200">
        <f>+D63*A63</f>
        <v>0</v>
      </c>
      <c r="F63" s="87"/>
      <c r="G63" s="201"/>
      <c r="H63" s="202"/>
    </row>
    <row r="64" spans="1:8" ht="15">
      <c r="A64" s="72"/>
      <c r="B64" s="93"/>
      <c r="C64" s="92"/>
      <c r="D64" s="87"/>
      <c r="E64" s="155"/>
      <c r="F64" s="87"/>
      <c r="G64" s="201"/>
      <c r="H64" s="202"/>
    </row>
    <row r="65" spans="1:8" ht="15">
      <c r="A65" s="72"/>
      <c r="B65" s="93"/>
      <c r="C65" s="92" t="s">
        <v>304</v>
      </c>
      <c r="D65" s="87"/>
      <c r="E65" s="155"/>
      <c r="F65" s="87"/>
      <c r="G65" s="201"/>
      <c r="H65" s="202"/>
    </row>
    <row r="66" spans="1:8" ht="15">
      <c r="A66" s="70">
        <v>0</v>
      </c>
      <c r="B66" s="90">
        <v>1087575</v>
      </c>
      <c r="C66" s="215" t="s">
        <v>302</v>
      </c>
      <c r="D66" s="199">
        <v>649</v>
      </c>
      <c r="E66" s="200">
        <f>+D66*A66</f>
        <v>0</v>
      </c>
      <c r="F66" s="87"/>
      <c r="G66" s="201"/>
      <c r="H66" s="202"/>
    </row>
    <row r="67" spans="1:8" ht="15">
      <c r="A67" s="72"/>
      <c r="B67" s="93"/>
      <c r="C67" s="93"/>
      <c r="D67" s="87"/>
      <c r="E67" s="155"/>
      <c r="F67" s="87"/>
      <c r="G67" s="201"/>
      <c r="H67" s="202"/>
    </row>
    <row r="68" spans="1:8" ht="15">
      <c r="A68" s="72"/>
      <c r="B68" s="93"/>
      <c r="C68" s="92" t="s">
        <v>300</v>
      </c>
      <c r="D68" s="87"/>
      <c r="E68" s="155"/>
      <c r="F68" s="87"/>
      <c r="G68" s="201"/>
      <c r="H68" s="202"/>
    </row>
    <row r="69" spans="1:8" ht="15">
      <c r="A69" s="70">
        <v>0</v>
      </c>
      <c r="B69" s="90">
        <v>1088858</v>
      </c>
      <c r="C69" s="215" t="s">
        <v>436</v>
      </c>
      <c r="D69" s="199">
        <v>392</v>
      </c>
      <c r="E69" s="200">
        <f>+D69*A69</f>
        <v>0</v>
      </c>
      <c r="F69" s="87"/>
      <c r="G69" s="201"/>
      <c r="H69" s="202"/>
    </row>
    <row r="70" spans="1:8" ht="15">
      <c r="A70" s="70">
        <v>0</v>
      </c>
      <c r="B70" s="90">
        <v>1120827</v>
      </c>
      <c r="C70" s="215" t="s">
        <v>298</v>
      </c>
      <c r="D70" s="199">
        <v>593</v>
      </c>
      <c r="E70" s="200">
        <f>+D70*A70</f>
        <v>0</v>
      </c>
      <c r="F70" s="87"/>
      <c r="G70" s="201"/>
      <c r="H70" s="202"/>
    </row>
    <row r="71" spans="1:8" ht="15">
      <c r="A71" s="72"/>
      <c r="B71" s="93"/>
      <c r="C71" s="93"/>
      <c r="D71" s="87"/>
      <c r="E71" s="155"/>
      <c r="F71" s="87"/>
      <c r="G71" s="201"/>
      <c r="H71" s="202"/>
    </row>
    <row r="72" spans="1:8" ht="15">
      <c r="A72" s="72"/>
      <c r="B72" s="93"/>
      <c r="C72" s="82" t="s">
        <v>437</v>
      </c>
      <c r="D72" s="87"/>
      <c r="E72" s="155"/>
      <c r="F72" s="87"/>
      <c r="G72" s="201"/>
      <c r="H72" s="202"/>
    </row>
    <row r="73" spans="1:8" ht="15">
      <c r="A73" s="70">
        <v>0</v>
      </c>
      <c r="B73" s="90">
        <v>702262</v>
      </c>
      <c r="C73" s="215" t="s">
        <v>438</v>
      </c>
      <c r="D73" s="199">
        <v>113</v>
      </c>
      <c r="E73" s="200">
        <f t="shared" ref="E73:E78" si="0">+D73*A73</f>
        <v>0</v>
      </c>
      <c r="F73" s="87"/>
      <c r="G73" s="201"/>
      <c r="H73" s="202"/>
    </row>
    <row r="74" spans="1:8" ht="15">
      <c r="A74" s="70">
        <v>0</v>
      </c>
      <c r="B74" s="90">
        <v>701466</v>
      </c>
      <c r="C74" s="215" t="s">
        <v>402</v>
      </c>
      <c r="D74" s="199">
        <v>62</v>
      </c>
      <c r="E74" s="200">
        <f t="shared" si="0"/>
        <v>0</v>
      </c>
      <c r="F74" s="87"/>
      <c r="G74" s="201"/>
      <c r="H74" s="202"/>
    </row>
    <row r="75" spans="1:8" ht="15">
      <c r="A75" s="70">
        <v>0</v>
      </c>
      <c r="B75" s="90">
        <v>702454</v>
      </c>
      <c r="C75" s="215" t="s">
        <v>439</v>
      </c>
      <c r="D75" s="199">
        <v>119</v>
      </c>
      <c r="E75" s="200">
        <f t="shared" si="0"/>
        <v>0</v>
      </c>
      <c r="F75" s="87"/>
      <c r="G75" s="201"/>
      <c r="H75" s="202"/>
    </row>
    <row r="76" spans="1:8" ht="15">
      <c r="A76" s="70">
        <v>0</v>
      </c>
      <c r="B76" s="90">
        <v>704058</v>
      </c>
      <c r="C76" s="221" t="s">
        <v>440</v>
      </c>
      <c r="D76" s="199">
        <v>273</v>
      </c>
      <c r="E76" s="200">
        <f t="shared" si="0"/>
        <v>0</v>
      </c>
      <c r="F76" s="87"/>
      <c r="G76" s="201"/>
      <c r="H76" s="202"/>
    </row>
    <row r="77" spans="1:8" ht="15">
      <c r="A77" s="70">
        <v>0</v>
      </c>
      <c r="B77" s="90">
        <v>704056</v>
      </c>
      <c r="C77" s="215" t="s">
        <v>441</v>
      </c>
      <c r="D77" s="199">
        <v>62</v>
      </c>
      <c r="E77" s="200">
        <f t="shared" si="0"/>
        <v>0</v>
      </c>
      <c r="F77" s="87"/>
      <c r="G77" s="201"/>
      <c r="H77" s="202"/>
    </row>
    <row r="78" spans="1:8" ht="15">
      <c r="A78" s="70">
        <v>0</v>
      </c>
      <c r="B78" s="90">
        <v>704057</v>
      </c>
      <c r="C78" s="215" t="s">
        <v>442</v>
      </c>
      <c r="D78" s="199">
        <v>134</v>
      </c>
      <c r="E78" s="200">
        <f t="shared" si="0"/>
        <v>0</v>
      </c>
      <c r="F78" s="87"/>
      <c r="G78" s="201"/>
      <c r="H78" s="202"/>
    </row>
    <row r="79" spans="1:8" ht="15">
      <c r="A79" s="222"/>
      <c r="B79" s="223"/>
      <c r="C79" s="224"/>
      <c r="D79" s="87"/>
      <c r="E79" s="155"/>
      <c r="F79" s="87"/>
      <c r="G79" s="201"/>
      <c r="H79" s="202"/>
    </row>
    <row r="80" spans="1:8" ht="15">
      <c r="A80" s="72"/>
      <c r="B80" s="93"/>
      <c r="C80" s="119" t="s">
        <v>297</v>
      </c>
      <c r="D80" s="87"/>
      <c r="E80" s="155"/>
      <c r="F80" s="87"/>
      <c r="G80" s="201"/>
      <c r="H80" s="202"/>
    </row>
    <row r="81" spans="1:8" ht="15">
      <c r="A81" s="70">
        <v>0</v>
      </c>
      <c r="B81" s="90">
        <v>1096226</v>
      </c>
      <c r="C81" s="215" t="s">
        <v>296</v>
      </c>
      <c r="D81" s="199">
        <v>5309</v>
      </c>
      <c r="E81" s="200">
        <f>+D81*A81</f>
        <v>0</v>
      </c>
      <c r="F81" s="87"/>
      <c r="G81" s="201"/>
      <c r="H81" s="202"/>
    </row>
    <row r="82" spans="1:8" ht="15">
      <c r="A82" s="205"/>
      <c r="B82" s="225"/>
      <c r="C82" s="225"/>
      <c r="D82" s="146"/>
      <c r="E82" s="151"/>
      <c r="F82" s="87"/>
      <c r="G82" s="201"/>
      <c r="H82" s="202"/>
    </row>
    <row r="83" spans="1:8" ht="15">
      <c r="A83" s="72"/>
      <c r="B83" s="93"/>
      <c r="C83" s="92" t="s">
        <v>295</v>
      </c>
      <c r="D83" s="127"/>
      <c r="E83" s="155"/>
      <c r="F83" s="87"/>
      <c r="G83" s="201"/>
      <c r="H83" s="202"/>
    </row>
    <row r="84" spans="1:8" ht="15">
      <c r="A84" s="102">
        <v>0</v>
      </c>
      <c r="B84" s="90">
        <v>1121376</v>
      </c>
      <c r="C84" s="215" t="s">
        <v>443</v>
      </c>
      <c r="D84" s="199">
        <v>1031</v>
      </c>
      <c r="E84" s="200">
        <f t="shared" ref="E84:E100" si="1">+D84*A84</f>
        <v>0</v>
      </c>
      <c r="F84" s="87"/>
      <c r="G84" s="201"/>
      <c r="H84" s="202"/>
    </row>
    <row r="85" spans="1:8" ht="15">
      <c r="A85" s="102">
        <v>0</v>
      </c>
      <c r="B85" s="90">
        <v>1087873</v>
      </c>
      <c r="C85" s="215" t="s">
        <v>294</v>
      </c>
      <c r="D85" s="199">
        <v>381</v>
      </c>
      <c r="E85" s="200">
        <f t="shared" si="1"/>
        <v>0</v>
      </c>
      <c r="F85" s="87"/>
      <c r="G85" s="201"/>
      <c r="H85" s="202"/>
    </row>
    <row r="86" spans="1:8" ht="15">
      <c r="A86" s="102">
        <v>0</v>
      </c>
      <c r="B86" s="90">
        <v>1093229</v>
      </c>
      <c r="C86" s="221" t="s">
        <v>444</v>
      </c>
      <c r="D86" s="199">
        <v>644</v>
      </c>
      <c r="E86" s="200">
        <f t="shared" si="1"/>
        <v>0</v>
      </c>
      <c r="F86" s="87"/>
      <c r="G86" s="201"/>
      <c r="H86" s="202"/>
    </row>
    <row r="87" spans="1:8" ht="15">
      <c r="A87" s="102">
        <v>0</v>
      </c>
      <c r="B87" s="97">
        <v>1101214</v>
      </c>
      <c r="C87" s="220" t="s">
        <v>445</v>
      </c>
      <c r="D87" s="199">
        <v>768</v>
      </c>
      <c r="E87" s="200">
        <f t="shared" si="1"/>
        <v>0</v>
      </c>
      <c r="F87" s="87"/>
      <c r="G87" s="201"/>
      <c r="H87" s="202"/>
    </row>
    <row r="88" spans="1:8" ht="15">
      <c r="A88" s="102">
        <v>0</v>
      </c>
      <c r="B88" s="97">
        <v>1101215</v>
      </c>
      <c r="C88" s="220" t="s">
        <v>446</v>
      </c>
      <c r="D88" s="199">
        <v>1072</v>
      </c>
      <c r="E88" s="200">
        <f t="shared" si="1"/>
        <v>0</v>
      </c>
      <c r="F88" s="87"/>
      <c r="G88" s="201"/>
      <c r="H88" s="202"/>
    </row>
    <row r="89" spans="1:8" ht="27.6">
      <c r="A89" s="102">
        <v>0</v>
      </c>
      <c r="B89" s="97">
        <v>1101273</v>
      </c>
      <c r="C89" s="97" t="s">
        <v>447</v>
      </c>
      <c r="D89" s="199">
        <v>443</v>
      </c>
      <c r="E89" s="200">
        <f t="shared" si="1"/>
        <v>0</v>
      </c>
      <c r="F89" s="87"/>
      <c r="G89" s="201"/>
      <c r="H89" s="202"/>
    </row>
    <row r="90" spans="1:8" ht="15">
      <c r="A90" s="102">
        <v>0</v>
      </c>
      <c r="B90" s="97">
        <v>1114404</v>
      </c>
      <c r="C90" s="97" t="s">
        <v>291</v>
      </c>
      <c r="D90" s="199">
        <v>1572</v>
      </c>
      <c r="E90" s="200">
        <f t="shared" si="1"/>
        <v>0</v>
      </c>
      <c r="F90" s="87"/>
      <c r="G90" s="201"/>
      <c r="H90" s="202"/>
    </row>
    <row r="91" spans="1:8" ht="15">
      <c r="A91" s="102">
        <v>0</v>
      </c>
      <c r="B91" s="103">
        <v>1114405</v>
      </c>
      <c r="C91" s="226" t="s">
        <v>448</v>
      </c>
      <c r="D91" s="199">
        <v>1948</v>
      </c>
      <c r="E91" s="200">
        <f t="shared" si="1"/>
        <v>0</v>
      </c>
      <c r="F91" s="87"/>
      <c r="G91" s="201"/>
      <c r="H91" s="202"/>
    </row>
    <row r="92" spans="1:8" ht="15">
      <c r="A92" s="102">
        <v>0</v>
      </c>
      <c r="B92" s="90">
        <v>1120317</v>
      </c>
      <c r="C92" s="90" t="s">
        <v>293</v>
      </c>
      <c r="D92" s="199">
        <v>1562</v>
      </c>
      <c r="E92" s="200">
        <f t="shared" si="1"/>
        <v>0</v>
      </c>
      <c r="F92" s="87"/>
      <c r="G92" s="201"/>
      <c r="H92" s="202"/>
    </row>
    <row r="93" spans="1:8" ht="27.6">
      <c r="A93" s="102">
        <v>0</v>
      </c>
      <c r="B93" s="227">
        <v>1124937</v>
      </c>
      <c r="C93" s="220" t="s">
        <v>449</v>
      </c>
      <c r="D93" s="199">
        <v>1216</v>
      </c>
      <c r="E93" s="200">
        <f t="shared" si="1"/>
        <v>0</v>
      </c>
      <c r="F93" s="87"/>
      <c r="G93" s="201"/>
      <c r="H93" s="202"/>
    </row>
    <row r="94" spans="1:8" ht="27.6">
      <c r="A94" s="117">
        <v>0</v>
      </c>
      <c r="B94" s="97">
        <v>1124938</v>
      </c>
      <c r="C94" s="220" t="s">
        <v>450</v>
      </c>
      <c r="D94" s="199">
        <v>2211</v>
      </c>
      <c r="E94" s="200">
        <f t="shared" si="1"/>
        <v>0</v>
      </c>
      <c r="F94" s="87"/>
      <c r="G94" s="201"/>
      <c r="H94" s="202"/>
    </row>
    <row r="95" spans="1:8" ht="41.4">
      <c r="A95" s="117">
        <v>0</v>
      </c>
      <c r="B95" s="228">
        <v>1124939</v>
      </c>
      <c r="C95" s="229" t="s">
        <v>451</v>
      </c>
      <c r="D95" s="199">
        <v>2464</v>
      </c>
      <c r="E95" s="200">
        <f t="shared" si="1"/>
        <v>0</v>
      </c>
      <c r="F95" s="87"/>
      <c r="G95" s="201"/>
      <c r="H95" s="202"/>
    </row>
    <row r="96" spans="1:8" ht="48.75" customHeight="1">
      <c r="A96" s="117">
        <v>0</v>
      </c>
      <c r="B96" s="97">
        <v>1125797</v>
      </c>
      <c r="C96" s="220" t="s">
        <v>452</v>
      </c>
      <c r="D96" s="199">
        <v>4072</v>
      </c>
      <c r="E96" s="200">
        <f t="shared" si="1"/>
        <v>0</v>
      </c>
      <c r="F96" s="87"/>
      <c r="G96" s="201"/>
      <c r="H96" s="202"/>
    </row>
    <row r="97" spans="1:8" ht="27.6">
      <c r="A97" s="117">
        <v>0</v>
      </c>
      <c r="B97" s="97">
        <v>1124941</v>
      </c>
      <c r="C97" s="220" t="s">
        <v>453</v>
      </c>
      <c r="D97" s="199">
        <v>851</v>
      </c>
      <c r="E97" s="200">
        <f t="shared" si="1"/>
        <v>0</v>
      </c>
      <c r="F97" s="87"/>
      <c r="G97" s="201"/>
      <c r="H97" s="202"/>
    </row>
    <row r="98" spans="1:8" ht="33.75" customHeight="1">
      <c r="A98" s="117">
        <v>0</v>
      </c>
      <c r="B98" s="97">
        <v>1124942</v>
      </c>
      <c r="C98" s="220" t="s">
        <v>454</v>
      </c>
      <c r="D98" s="199">
        <v>943</v>
      </c>
      <c r="E98" s="200">
        <f t="shared" si="1"/>
        <v>0</v>
      </c>
      <c r="F98" s="87"/>
      <c r="G98" s="201"/>
      <c r="H98" s="202"/>
    </row>
    <row r="99" spans="1:8" ht="41.4">
      <c r="A99" s="117">
        <v>0</v>
      </c>
      <c r="B99" s="97">
        <v>1124943</v>
      </c>
      <c r="C99" s="220" t="s">
        <v>455</v>
      </c>
      <c r="D99" s="199">
        <v>1696</v>
      </c>
      <c r="E99" s="200">
        <f t="shared" si="1"/>
        <v>0</v>
      </c>
      <c r="F99" s="87"/>
      <c r="G99" s="201"/>
      <c r="H99" s="202"/>
    </row>
    <row r="100" spans="1:8" ht="27.6">
      <c r="A100" s="102">
        <v>0</v>
      </c>
      <c r="B100" s="114">
        <v>1125798</v>
      </c>
      <c r="C100" s="220" t="s">
        <v>456</v>
      </c>
      <c r="D100" s="199">
        <v>2680</v>
      </c>
      <c r="E100" s="200">
        <f t="shared" si="1"/>
        <v>0</v>
      </c>
      <c r="F100" s="87"/>
      <c r="G100" s="201"/>
      <c r="H100" s="202"/>
    </row>
    <row r="101" spans="1:8" ht="15">
      <c r="D101" s="87"/>
      <c r="E101" s="207"/>
      <c r="F101" s="87"/>
      <c r="G101" s="201"/>
      <c r="H101" s="202"/>
    </row>
    <row r="102" spans="1:8" ht="15">
      <c r="B102" s="93"/>
      <c r="C102" s="92" t="s">
        <v>279</v>
      </c>
      <c r="D102" s="87"/>
      <c r="E102" s="207"/>
      <c r="F102" s="87"/>
      <c r="G102" s="201"/>
      <c r="H102" s="202"/>
    </row>
    <row r="103" spans="1:8" ht="15">
      <c r="A103" s="70">
        <v>0</v>
      </c>
      <c r="B103" s="90">
        <v>1087540</v>
      </c>
      <c r="C103" s="215" t="s">
        <v>277</v>
      </c>
      <c r="D103" s="199">
        <v>294</v>
      </c>
      <c r="E103" s="200">
        <f t="shared" ref="E103:E119" si="2">+D103*A103</f>
        <v>0</v>
      </c>
      <c r="F103" s="87"/>
      <c r="G103" s="201"/>
      <c r="H103" s="202"/>
    </row>
    <row r="104" spans="1:8" ht="15">
      <c r="A104" s="70">
        <v>0</v>
      </c>
      <c r="B104" s="230">
        <v>1087541</v>
      </c>
      <c r="C104" s="231" t="s">
        <v>276</v>
      </c>
      <c r="D104" s="199">
        <v>294</v>
      </c>
      <c r="E104" s="200">
        <f t="shared" si="2"/>
        <v>0</v>
      </c>
      <c r="F104" s="87"/>
      <c r="G104" s="201"/>
      <c r="H104" s="202"/>
    </row>
    <row r="105" spans="1:8" ht="15">
      <c r="A105" s="70">
        <v>0</v>
      </c>
      <c r="B105" s="90">
        <v>1126939</v>
      </c>
      <c r="C105" s="169" t="s">
        <v>457</v>
      </c>
      <c r="D105" s="199">
        <v>134</v>
      </c>
      <c r="E105" s="200">
        <f t="shared" si="2"/>
        <v>0</v>
      </c>
      <c r="F105" s="87"/>
      <c r="G105" s="201"/>
      <c r="H105" s="202"/>
    </row>
    <row r="106" spans="1:8" ht="15">
      <c r="A106" s="70">
        <v>0</v>
      </c>
      <c r="B106" s="90">
        <v>1087981</v>
      </c>
      <c r="C106" s="215" t="s">
        <v>274</v>
      </c>
      <c r="D106" s="199">
        <v>0</v>
      </c>
      <c r="E106" s="200">
        <f t="shared" si="2"/>
        <v>0</v>
      </c>
      <c r="F106" s="87"/>
      <c r="G106" s="201"/>
      <c r="H106" s="202"/>
    </row>
    <row r="107" spans="1:8" ht="15">
      <c r="A107" s="70">
        <v>1</v>
      </c>
      <c r="B107" s="90">
        <v>1087982</v>
      </c>
      <c r="C107" s="215" t="s">
        <v>273</v>
      </c>
      <c r="D107" s="199">
        <v>0</v>
      </c>
      <c r="E107" s="200">
        <f t="shared" si="2"/>
        <v>0</v>
      </c>
      <c r="F107" s="87"/>
      <c r="G107" s="201"/>
      <c r="H107" s="202"/>
    </row>
    <row r="108" spans="1:8" ht="15">
      <c r="A108" s="70">
        <v>0</v>
      </c>
      <c r="B108" s="90">
        <v>1122929</v>
      </c>
      <c r="C108" s="215" t="s">
        <v>272</v>
      </c>
      <c r="D108" s="199">
        <v>0</v>
      </c>
      <c r="E108" s="200">
        <f t="shared" si="2"/>
        <v>0</v>
      </c>
      <c r="F108" s="87"/>
      <c r="G108" s="201"/>
      <c r="H108" s="202"/>
    </row>
    <row r="109" spans="1:8" ht="15">
      <c r="A109" s="70">
        <v>0</v>
      </c>
      <c r="B109" s="114">
        <v>1123319</v>
      </c>
      <c r="C109" s="114" t="s">
        <v>269</v>
      </c>
      <c r="D109" s="199">
        <v>1330</v>
      </c>
      <c r="E109" s="200">
        <f t="shared" si="2"/>
        <v>0</v>
      </c>
      <c r="F109" s="87"/>
      <c r="G109" s="201"/>
      <c r="H109" s="202"/>
    </row>
    <row r="110" spans="1:8" ht="15">
      <c r="A110" s="70">
        <v>0</v>
      </c>
      <c r="B110" s="114">
        <v>1123322</v>
      </c>
      <c r="C110" s="114" t="s">
        <v>268</v>
      </c>
      <c r="D110" s="199">
        <v>4180</v>
      </c>
      <c r="E110" s="200">
        <f t="shared" si="2"/>
        <v>0</v>
      </c>
      <c r="F110" s="87"/>
      <c r="G110" s="201"/>
      <c r="H110" s="202"/>
    </row>
    <row r="111" spans="1:8" ht="15">
      <c r="A111" s="70">
        <v>0</v>
      </c>
      <c r="B111" s="114">
        <v>1123320</v>
      </c>
      <c r="C111" s="114" t="s">
        <v>267</v>
      </c>
      <c r="D111" s="199">
        <v>7387</v>
      </c>
      <c r="E111" s="200">
        <f t="shared" si="2"/>
        <v>0</v>
      </c>
      <c r="F111" s="87"/>
      <c r="G111" s="201"/>
      <c r="H111" s="202"/>
    </row>
    <row r="112" spans="1:8" ht="15">
      <c r="A112" s="70">
        <v>0</v>
      </c>
      <c r="B112" s="114">
        <v>1123323</v>
      </c>
      <c r="C112" s="114" t="s">
        <v>266</v>
      </c>
      <c r="D112" s="199">
        <v>2624</v>
      </c>
      <c r="E112" s="200">
        <f t="shared" si="2"/>
        <v>0</v>
      </c>
      <c r="F112" s="87"/>
      <c r="G112" s="201"/>
      <c r="H112" s="202"/>
    </row>
    <row r="113" spans="1:8" ht="15">
      <c r="A113" s="70">
        <v>0</v>
      </c>
      <c r="B113" s="114">
        <v>1123321</v>
      </c>
      <c r="C113" s="114" t="s">
        <v>265</v>
      </c>
      <c r="D113" s="199">
        <v>5191</v>
      </c>
      <c r="E113" s="200">
        <f t="shared" si="2"/>
        <v>0</v>
      </c>
      <c r="F113" s="87"/>
      <c r="G113" s="201"/>
      <c r="H113" s="202"/>
    </row>
    <row r="114" spans="1:8" ht="15">
      <c r="A114" s="70">
        <v>0</v>
      </c>
      <c r="B114" s="97">
        <v>1124181</v>
      </c>
      <c r="C114" s="221" t="s">
        <v>458</v>
      </c>
      <c r="D114" s="199">
        <v>1649</v>
      </c>
      <c r="E114" s="200">
        <f t="shared" si="2"/>
        <v>0</v>
      </c>
      <c r="F114" s="87"/>
      <c r="G114" s="201"/>
      <c r="H114" s="202"/>
    </row>
    <row r="115" spans="1:8" ht="15">
      <c r="A115" s="70">
        <v>0</v>
      </c>
      <c r="B115" s="97">
        <v>1124182</v>
      </c>
      <c r="C115" s="221" t="s">
        <v>459</v>
      </c>
      <c r="D115" s="199">
        <v>1649</v>
      </c>
      <c r="E115" s="200">
        <f t="shared" si="2"/>
        <v>0</v>
      </c>
      <c r="F115" s="87"/>
      <c r="G115" s="201"/>
      <c r="H115" s="202"/>
    </row>
    <row r="116" spans="1:8" ht="15">
      <c r="A116" s="70">
        <v>0</v>
      </c>
      <c r="B116" s="90">
        <v>1100256</v>
      </c>
      <c r="C116" s="215" t="s">
        <v>264</v>
      </c>
      <c r="D116" s="199">
        <v>562</v>
      </c>
      <c r="E116" s="200">
        <f t="shared" si="2"/>
        <v>0</v>
      </c>
      <c r="F116" s="87"/>
      <c r="G116" s="201"/>
      <c r="H116" s="202"/>
    </row>
    <row r="117" spans="1:8" ht="41.4">
      <c r="A117" s="70">
        <v>0</v>
      </c>
      <c r="B117" s="97">
        <v>1101017</v>
      </c>
      <c r="C117" s="220" t="s">
        <v>460</v>
      </c>
      <c r="D117" s="199">
        <v>1608</v>
      </c>
      <c r="E117" s="200">
        <f t="shared" si="2"/>
        <v>0</v>
      </c>
      <c r="F117" s="87"/>
      <c r="G117" s="201"/>
      <c r="H117" s="202"/>
    </row>
    <row r="118" spans="1:8" ht="15">
      <c r="A118" s="102">
        <v>0</v>
      </c>
      <c r="B118" s="90">
        <v>1101244</v>
      </c>
      <c r="C118" s="215" t="s">
        <v>259</v>
      </c>
      <c r="D118" s="199">
        <v>737</v>
      </c>
      <c r="E118" s="200">
        <f t="shared" si="2"/>
        <v>0</v>
      </c>
      <c r="F118" s="87"/>
      <c r="G118" s="201"/>
      <c r="H118" s="202"/>
    </row>
    <row r="119" spans="1:8" ht="15">
      <c r="A119" s="102">
        <v>0</v>
      </c>
      <c r="B119" s="103">
        <v>1106586</v>
      </c>
      <c r="C119" s="232" t="s">
        <v>461</v>
      </c>
      <c r="D119" s="199">
        <v>0</v>
      </c>
      <c r="E119" s="200">
        <f t="shared" si="2"/>
        <v>0</v>
      </c>
      <c r="F119" s="87"/>
      <c r="G119" s="201"/>
      <c r="H119" s="202"/>
    </row>
    <row r="120" spans="1:8" ht="15">
      <c r="A120" s="72"/>
      <c r="B120" s="233"/>
      <c r="C120" s="93"/>
      <c r="D120" s="155"/>
      <c r="E120" s="234"/>
      <c r="F120" s="87"/>
      <c r="G120" s="201"/>
      <c r="H120" s="202"/>
    </row>
    <row r="121" spans="1:8" ht="15">
      <c r="A121" s="72"/>
      <c r="B121" s="93"/>
      <c r="C121" s="92" t="s">
        <v>255</v>
      </c>
      <c r="D121" s="155"/>
      <c r="E121" s="207"/>
      <c r="F121" s="87"/>
      <c r="G121" s="201"/>
      <c r="H121" s="202"/>
    </row>
    <row r="122" spans="1:8" ht="15">
      <c r="A122" s="70">
        <v>0</v>
      </c>
      <c r="B122" s="90">
        <v>1126078</v>
      </c>
      <c r="C122" s="215" t="s">
        <v>254</v>
      </c>
      <c r="D122" s="199">
        <v>206</v>
      </c>
      <c r="E122" s="200">
        <f>+D122*A122</f>
        <v>0</v>
      </c>
      <c r="F122" s="87"/>
      <c r="G122" s="201"/>
      <c r="H122" s="202"/>
    </row>
    <row r="123" spans="1:8" ht="15">
      <c r="A123" s="72"/>
      <c r="B123" s="93"/>
      <c r="C123" s="93"/>
      <c r="D123" s="155"/>
      <c r="E123" s="155"/>
      <c r="F123" s="87"/>
      <c r="G123" s="201"/>
      <c r="H123" s="202"/>
    </row>
    <row r="124" spans="1:8" ht="15">
      <c r="A124" s="72"/>
      <c r="B124" s="93"/>
      <c r="C124" s="92" t="s">
        <v>253</v>
      </c>
      <c r="D124" s="155"/>
      <c r="E124" s="155"/>
      <c r="F124" s="87"/>
      <c r="G124" s="201"/>
      <c r="H124" s="202"/>
    </row>
    <row r="125" spans="1:8" ht="15">
      <c r="A125" s="70">
        <v>0</v>
      </c>
      <c r="B125" s="90">
        <v>1089502</v>
      </c>
      <c r="C125" s="215" t="s">
        <v>252</v>
      </c>
      <c r="D125" s="199">
        <v>2407</v>
      </c>
      <c r="E125" s="200">
        <f>+D125*A125</f>
        <v>0</v>
      </c>
      <c r="F125" s="87"/>
      <c r="G125" s="201"/>
      <c r="H125" s="202"/>
    </row>
    <row r="126" spans="1:8" ht="15">
      <c r="A126" s="70">
        <v>0</v>
      </c>
      <c r="B126" s="90">
        <v>1089503</v>
      </c>
      <c r="C126" s="215" t="s">
        <v>251</v>
      </c>
      <c r="D126" s="199">
        <v>2407</v>
      </c>
      <c r="E126" s="200">
        <f>+D126*A126</f>
        <v>0</v>
      </c>
      <c r="F126" s="87"/>
      <c r="G126" s="201"/>
      <c r="H126" s="202"/>
    </row>
    <row r="127" spans="1:8" ht="15">
      <c r="A127" s="72"/>
      <c r="B127" s="233"/>
      <c r="C127" s="93"/>
      <c r="D127" s="155"/>
      <c r="E127" s="234"/>
      <c r="F127" s="87"/>
      <c r="G127" s="201"/>
      <c r="H127" s="202"/>
    </row>
    <row r="128" spans="1:8" ht="15">
      <c r="A128" s="72"/>
      <c r="B128" s="93"/>
      <c r="C128" s="92" t="s">
        <v>250</v>
      </c>
      <c r="D128" s="155"/>
      <c r="E128" s="155"/>
      <c r="F128" s="87"/>
      <c r="G128" s="201"/>
      <c r="H128" s="202"/>
    </row>
    <row r="129" spans="1:8" ht="15">
      <c r="A129" s="70">
        <v>0</v>
      </c>
      <c r="B129" s="90">
        <v>1087555</v>
      </c>
      <c r="C129" s="215" t="s">
        <v>249</v>
      </c>
      <c r="D129" s="199">
        <v>1263</v>
      </c>
      <c r="E129" s="200">
        <f t="shared" ref="E129:E136" si="3">+D129*A129</f>
        <v>0</v>
      </c>
      <c r="F129" s="87"/>
      <c r="G129" s="201"/>
      <c r="H129" s="202"/>
    </row>
    <row r="130" spans="1:8" ht="15">
      <c r="A130" s="70">
        <v>0</v>
      </c>
      <c r="B130" s="90">
        <v>1087556</v>
      </c>
      <c r="C130" s="215" t="s">
        <v>248</v>
      </c>
      <c r="D130" s="199">
        <v>1263</v>
      </c>
      <c r="E130" s="200">
        <f t="shared" si="3"/>
        <v>0</v>
      </c>
      <c r="F130" s="87"/>
      <c r="G130" s="201"/>
      <c r="H130" s="202"/>
    </row>
    <row r="131" spans="1:8" ht="15">
      <c r="A131" s="70">
        <v>0</v>
      </c>
      <c r="B131" s="90">
        <v>1087677</v>
      </c>
      <c r="C131" s="215" t="s">
        <v>247</v>
      </c>
      <c r="D131" s="199">
        <v>62</v>
      </c>
      <c r="E131" s="200">
        <f t="shared" si="3"/>
        <v>0</v>
      </c>
      <c r="F131" s="87"/>
      <c r="G131" s="201"/>
      <c r="H131" s="202"/>
    </row>
    <row r="132" spans="1:8" ht="15">
      <c r="A132" s="70">
        <v>0</v>
      </c>
      <c r="B132" s="90">
        <v>1088301</v>
      </c>
      <c r="C132" s="215" t="s">
        <v>246</v>
      </c>
      <c r="D132" s="199">
        <v>1263</v>
      </c>
      <c r="E132" s="200">
        <f t="shared" si="3"/>
        <v>0</v>
      </c>
      <c r="F132" s="87"/>
      <c r="G132" s="201"/>
      <c r="H132" s="202"/>
    </row>
    <row r="133" spans="1:8" ht="15">
      <c r="A133" s="70">
        <v>0</v>
      </c>
      <c r="B133" s="90">
        <v>1088302</v>
      </c>
      <c r="C133" s="215" t="s">
        <v>245</v>
      </c>
      <c r="D133" s="199">
        <v>1263</v>
      </c>
      <c r="E133" s="200">
        <f t="shared" si="3"/>
        <v>0</v>
      </c>
      <c r="F133" s="87"/>
      <c r="G133" s="201"/>
      <c r="H133" s="202"/>
    </row>
    <row r="134" spans="1:8" ht="15">
      <c r="A134" s="70">
        <v>0</v>
      </c>
      <c r="B134" s="90">
        <v>1089317</v>
      </c>
      <c r="C134" s="215" t="s">
        <v>243</v>
      </c>
      <c r="D134" s="199">
        <v>1263</v>
      </c>
      <c r="E134" s="200">
        <f t="shared" si="3"/>
        <v>0</v>
      </c>
      <c r="F134" s="87"/>
      <c r="G134" s="201"/>
      <c r="H134" s="202"/>
    </row>
    <row r="135" spans="1:8" ht="15">
      <c r="A135" s="70">
        <v>0</v>
      </c>
      <c r="B135" s="90">
        <v>1089510</v>
      </c>
      <c r="C135" s="215" t="s">
        <v>242</v>
      </c>
      <c r="D135" s="199">
        <v>1320</v>
      </c>
      <c r="E135" s="200">
        <f t="shared" si="3"/>
        <v>0</v>
      </c>
      <c r="F135" s="87"/>
      <c r="G135" s="201"/>
      <c r="H135" s="202"/>
    </row>
    <row r="136" spans="1:8" ht="15">
      <c r="A136" s="70">
        <v>0</v>
      </c>
      <c r="B136" s="90">
        <v>1093157</v>
      </c>
      <c r="C136" s="215" t="s">
        <v>241</v>
      </c>
      <c r="D136" s="199">
        <v>567</v>
      </c>
      <c r="E136" s="200">
        <f t="shared" si="3"/>
        <v>0</v>
      </c>
      <c r="F136" s="87"/>
      <c r="G136" s="201"/>
      <c r="H136" s="202"/>
    </row>
    <row r="137" spans="1:8" ht="15">
      <c r="A137" s="72"/>
      <c r="B137" s="93"/>
      <c r="C137" s="93"/>
      <c r="D137" s="155"/>
      <c r="E137" s="235"/>
      <c r="F137" s="87"/>
      <c r="G137" s="201"/>
      <c r="H137" s="202"/>
    </row>
    <row r="138" spans="1:8" ht="15">
      <c r="A138" s="72"/>
      <c r="B138" s="93"/>
      <c r="C138" s="92" t="s">
        <v>240</v>
      </c>
      <c r="D138" s="87"/>
      <c r="E138" s="155"/>
      <c r="F138" s="87"/>
      <c r="G138" s="201"/>
      <c r="H138" s="202"/>
    </row>
    <row r="139" spans="1:8" ht="15">
      <c r="A139" s="70">
        <v>0</v>
      </c>
      <c r="B139" s="90">
        <v>1087559</v>
      </c>
      <c r="C139" s="215" t="s">
        <v>239</v>
      </c>
      <c r="D139" s="199">
        <v>284</v>
      </c>
      <c r="E139" s="200">
        <f>+D139*A139</f>
        <v>0</v>
      </c>
      <c r="F139" s="87"/>
      <c r="G139" s="201"/>
      <c r="H139" s="202"/>
    </row>
    <row r="140" spans="1:8" ht="15">
      <c r="A140" s="70">
        <v>0</v>
      </c>
      <c r="B140" s="90">
        <v>1088661</v>
      </c>
      <c r="C140" s="215" t="s">
        <v>462</v>
      </c>
      <c r="D140" s="199">
        <v>562</v>
      </c>
      <c r="E140" s="200">
        <f>+D140*A140</f>
        <v>0</v>
      </c>
      <c r="F140" s="87"/>
      <c r="G140" s="201"/>
      <c r="H140" s="202"/>
    </row>
    <row r="141" spans="1:8" ht="15">
      <c r="A141" s="70">
        <v>0</v>
      </c>
      <c r="B141" s="95">
        <v>1092020</v>
      </c>
      <c r="C141" s="236" t="s">
        <v>237</v>
      </c>
      <c r="D141" s="199">
        <v>0</v>
      </c>
      <c r="E141" s="200">
        <f>+D141*A141</f>
        <v>0</v>
      </c>
      <c r="F141" s="87"/>
      <c r="G141" s="201"/>
      <c r="H141" s="202"/>
    </row>
    <row r="142" spans="1:8" ht="15">
      <c r="A142" s="70">
        <v>0</v>
      </c>
      <c r="B142" s="95">
        <v>1101067</v>
      </c>
      <c r="C142" s="236" t="s">
        <v>236</v>
      </c>
      <c r="D142" s="199">
        <v>737</v>
      </c>
      <c r="E142" s="200">
        <f>+D142*A142</f>
        <v>0</v>
      </c>
      <c r="F142" s="87"/>
      <c r="G142" s="201"/>
      <c r="H142" s="202"/>
    </row>
    <row r="143" spans="1:8" ht="15">
      <c r="A143" s="70">
        <v>0</v>
      </c>
      <c r="B143" s="237">
        <v>1122587</v>
      </c>
      <c r="C143" s="236" t="s">
        <v>235</v>
      </c>
      <c r="D143" s="199"/>
      <c r="E143" s="200">
        <f>+D143*A143</f>
        <v>0</v>
      </c>
      <c r="F143" s="87"/>
      <c r="G143" s="201"/>
      <c r="H143" s="202"/>
    </row>
    <row r="144" spans="1:8" ht="15">
      <c r="A144" s="72"/>
      <c r="B144" s="238"/>
      <c r="C144" s="238"/>
      <c r="D144" s="87"/>
      <c r="E144" s="155"/>
      <c r="F144" s="87"/>
      <c r="G144" s="201"/>
      <c r="H144" s="202"/>
    </row>
    <row r="145" spans="1:8" ht="15">
      <c r="A145" s="72"/>
      <c r="B145" s="238"/>
      <c r="C145" s="239" t="s">
        <v>233</v>
      </c>
      <c r="D145" s="87"/>
      <c r="E145" s="155"/>
      <c r="F145" s="87"/>
      <c r="G145" s="201"/>
      <c r="H145" s="202"/>
    </row>
    <row r="146" spans="1:8" ht="15">
      <c r="A146" s="70">
        <v>0</v>
      </c>
      <c r="B146" s="95">
        <v>1087675</v>
      </c>
      <c r="C146" s="236" t="s">
        <v>229</v>
      </c>
      <c r="D146" s="199">
        <v>258</v>
      </c>
      <c r="E146" s="200">
        <f>+D146*A146</f>
        <v>0</v>
      </c>
      <c r="F146" s="87"/>
      <c r="G146" s="201"/>
      <c r="H146" s="202"/>
    </row>
    <row r="147" spans="1:8" ht="15">
      <c r="A147" s="70">
        <v>0</v>
      </c>
      <c r="B147" s="237">
        <v>1089774</v>
      </c>
      <c r="C147" s="236" t="s">
        <v>228</v>
      </c>
      <c r="D147" s="199">
        <v>222</v>
      </c>
      <c r="E147" s="200">
        <f>+D147*A147</f>
        <v>0</v>
      </c>
      <c r="F147" s="87"/>
      <c r="G147" s="201"/>
      <c r="H147" s="202"/>
    </row>
    <row r="148" spans="1:8" ht="15">
      <c r="A148" s="70">
        <v>0</v>
      </c>
      <c r="B148" s="95">
        <v>1121051</v>
      </c>
      <c r="C148" s="236" t="s">
        <v>232</v>
      </c>
      <c r="D148" s="199">
        <v>1670</v>
      </c>
      <c r="E148" s="200">
        <f>+D148*A148</f>
        <v>0</v>
      </c>
      <c r="F148" s="87"/>
      <c r="G148" s="201"/>
      <c r="H148" s="202"/>
    </row>
    <row r="149" spans="1:8" ht="15">
      <c r="A149" s="70">
        <v>0</v>
      </c>
      <c r="B149" s="95">
        <v>1121306</v>
      </c>
      <c r="C149" s="236" t="s">
        <v>227</v>
      </c>
      <c r="D149" s="199">
        <v>649</v>
      </c>
      <c r="E149" s="200">
        <f>+D149*A149</f>
        <v>0</v>
      </c>
      <c r="F149" s="87"/>
      <c r="G149" s="201"/>
      <c r="H149" s="202"/>
    </row>
    <row r="150" spans="1:8" ht="15">
      <c r="A150" s="72"/>
      <c r="D150" s="87"/>
      <c r="E150" s="155"/>
      <c r="F150" s="87"/>
      <c r="G150" s="201"/>
      <c r="H150" s="202"/>
    </row>
    <row r="151" spans="1:8" ht="15">
      <c r="A151" s="72"/>
      <c r="B151" s="93"/>
      <c r="C151" s="92" t="s">
        <v>226</v>
      </c>
      <c r="D151" s="87"/>
      <c r="E151" s="155"/>
      <c r="F151" s="87"/>
      <c r="G151" s="201"/>
      <c r="H151" s="202"/>
    </row>
    <row r="152" spans="1:8" ht="15">
      <c r="A152" s="70">
        <v>0</v>
      </c>
      <c r="B152" s="90">
        <v>1101068</v>
      </c>
      <c r="C152" s="215" t="s">
        <v>225</v>
      </c>
      <c r="D152" s="199">
        <v>912</v>
      </c>
      <c r="E152" s="200">
        <f>+D152*A152</f>
        <v>0</v>
      </c>
      <c r="F152" s="87"/>
      <c r="G152" s="201"/>
      <c r="H152" s="202"/>
    </row>
    <row r="153" spans="1:8" ht="15">
      <c r="A153" s="102">
        <v>0</v>
      </c>
      <c r="B153" s="103">
        <v>1103546</v>
      </c>
      <c r="C153" s="220" t="s">
        <v>463</v>
      </c>
      <c r="D153" s="199">
        <v>1856</v>
      </c>
      <c r="E153" s="200">
        <f>+D153*A153</f>
        <v>0</v>
      </c>
      <c r="F153" s="87"/>
      <c r="G153" s="201"/>
      <c r="H153" s="202"/>
    </row>
    <row r="154" spans="1:8" ht="15">
      <c r="A154" s="102">
        <v>0</v>
      </c>
      <c r="B154" s="230">
        <v>1120585</v>
      </c>
      <c r="C154" s="220" t="s">
        <v>464</v>
      </c>
      <c r="D154" s="199">
        <v>1284</v>
      </c>
      <c r="E154" s="200">
        <f>+D154*A154</f>
        <v>0</v>
      </c>
      <c r="F154" s="87"/>
      <c r="G154" s="201"/>
      <c r="H154" s="202"/>
    </row>
    <row r="155" spans="1:8" ht="15">
      <c r="A155" s="222"/>
      <c r="B155" s="240"/>
      <c r="C155" s="118"/>
      <c r="D155" s="87"/>
      <c r="E155" s="234"/>
      <c r="F155" s="87"/>
      <c r="G155" s="201"/>
      <c r="H155" s="202"/>
    </row>
    <row r="156" spans="1:8" ht="15">
      <c r="A156" s="72"/>
      <c r="B156" s="93"/>
      <c r="C156" s="92" t="s">
        <v>221</v>
      </c>
      <c r="D156" s="87"/>
      <c r="E156" s="155"/>
      <c r="F156" s="87"/>
      <c r="G156" s="201"/>
      <c r="H156" s="202"/>
    </row>
    <row r="157" spans="1:8" ht="15">
      <c r="A157" s="70">
        <v>0</v>
      </c>
      <c r="B157" s="90">
        <v>1036150</v>
      </c>
      <c r="C157" s="215" t="s">
        <v>220</v>
      </c>
      <c r="D157" s="199">
        <v>149</v>
      </c>
      <c r="E157" s="200">
        <f>+D157*A157</f>
        <v>0</v>
      </c>
      <c r="F157" s="87"/>
      <c r="G157" s="201"/>
      <c r="H157" s="202"/>
    </row>
    <row r="158" spans="1:8" ht="15">
      <c r="A158" s="70">
        <v>0</v>
      </c>
      <c r="B158" s="90">
        <v>1089549</v>
      </c>
      <c r="C158" s="215" t="s">
        <v>465</v>
      </c>
      <c r="D158" s="199">
        <v>1330</v>
      </c>
      <c r="E158" s="200">
        <f>+D158*A158</f>
        <v>0</v>
      </c>
      <c r="F158" s="87"/>
      <c r="G158" s="201"/>
      <c r="H158" s="202"/>
    </row>
    <row r="159" spans="1:8" ht="15">
      <c r="A159" s="70">
        <v>0</v>
      </c>
      <c r="B159" s="230">
        <v>1090342</v>
      </c>
      <c r="C159" s="215" t="s">
        <v>216</v>
      </c>
      <c r="D159" s="199">
        <v>1036</v>
      </c>
      <c r="E159" s="200">
        <f>+D159*A159</f>
        <v>0</v>
      </c>
      <c r="F159" s="87"/>
      <c r="G159" s="201"/>
      <c r="H159" s="202"/>
    </row>
    <row r="160" spans="1:8" ht="15">
      <c r="A160" s="70">
        <v>0</v>
      </c>
      <c r="B160" s="90">
        <v>1090584</v>
      </c>
      <c r="C160" s="215" t="s">
        <v>215</v>
      </c>
      <c r="D160" s="199">
        <v>1866</v>
      </c>
      <c r="E160" s="200">
        <f>+D160*A160</f>
        <v>0</v>
      </c>
      <c r="F160" s="87"/>
      <c r="G160" s="201"/>
      <c r="H160" s="202"/>
    </row>
    <row r="161" spans="1:8" ht="15">
      <c r="A161" s="70">
        <v>0</v>
      </c>
      <c r="B161" s="90">
        <v>1121064</v>
      </c>
      <c r="C161" s="215" t="s">
        <v>217</v>
      </c>
      <c r="D161" s="199">
        <v>1330</v>
      </c>
      <c r="E161" s="200">
        <f>+D161*A161</f>
        <v>0</v>
      </c>
      <c r="F161" s="87"/>
      <c r="G161" s="201"/>
      <c r="H161" s="202"/>
    </row>
    <row r="162" spans="1:8" ht="15">
      <c r="A162" s="72"/>
      <c r="B162" s="93"/>
      <c r="C162" s="93"/>
      <c r="D162" s="155"/>
      <c r="E162" s="234"/>
      <c r="F162" s="87"/>
      <c r="G162" s="201"/>
      <c r="H162" s="202"/>
    </row>
    <row r="163" spans="1:8" ht="15">
      <c r="A163" s="72"/>
      <c r="B163" s="93"/>
      <c r="C163" s="92" t="s">
        <v>214</v>
      </c>
      <c r="D163" s="127"/>
      <c r="E163" s="207"/>
      <c r="F163" s="87"/>
      <c r="G163" s="201"/>
      <c r="H163" s="202"/>
    </row>
    <row r="164" spans="1:8" ht="15">
      <c r="A164" s="70">
        <v>0</v>
      </c>
      <c r="B164" s="90">
        <v>4810001</v>
      </c>
      <c r="C164" s="215" t="s">
        <v>213</v>
      </c>
      <c r="D164" s="199">
        <v>0</v>
      </c>
      <c r="E164" s="200">
        <f>+D164*A164</f>
        <v>0</v>
      </c>
      <c r="F164" s="87"/>
      <c r="G164" s="201"/>
      <c r="H164" s="202"/>
    </row>
    <row r="165" spans="1:8" ht="15">
      <c r="A165" s="70">
        <v>0</v>
      </c>
      <c r="B165" s="90">
        <v>4811018</v>
      </c>
      <c r="C165" s="215" t="s">
        <v>212</v>
      </c>
      <c r="D165" s="199">
        <v>619</v>
      </c>
      <c r="E165" s="200">
        <f>+D165*A165</f>
        <v>0</v>
      </c>
      <c r="F165" s="87"/>
      <c r="G165" s="201"/>
      <c r="H165" s="202"/>
    </row>
    <row r="166" spans="1:8" ht="15">
      <c r="A166" s="70">
        <v>0</v>
      </c>
      <c r="B166" s="90">
        <v>4811023</v>
      </c>
      <c r="C166" s="215" t="s">
        <v>211</v>
      </c>
      <c r="D166" s="199">
        <v>665</v>
      </c>
      <c r="E166" s="200">
        <f>+D166*A166</f>
        <v>0</v>
      </c>
      <c r="F166" s="87"/>
      <c r="G166" s="201"/>
      <c r="H166" s="202"/>
    </row>
    <row r="167" spans="1:8" ht="15">
      <c r="A167" s="70">
        <v>0</v>
      </c>
      <c r="B167" s="90">
        <v>4811037</v>
      </c>
      <c r="C167" s="215" t="s">
        <v>210</v>
      </c>
      <c r="D167" s="199">
        <v>665</v>
      </c>
      <c r="E167" s="200">
        <f>+D167*A167</f>
        <v>0</v>
      </c>
      <c r="F167" s="87"/>
      <c r="G167" s="201"/>
      <c r="H167" s="202"/>
    </row>
    <row r="168" spans="1:8" ht="15">
      <c r="A168" s="70">
        <v>0</v>
      </c>
      <c r="B168" s="90">
        <v>4813020</v>
      </c>
      <c r="C168" s="215" t="s">
        <v>209</v>
      </c>
      <c r="D168" s="199">
        <v>619</v>
      </c>
      <c r="E168" s="200">
        <f>+D168*A168</f>
        <v>0</v>
      </c>
      <c r="F168" s="87"/>
      <c r="G168" s="201"/>
      <c r="H168" s="202"/>
    </row>
    <row r="169" spans="1:8" ht="15">
      <c r="A169" s="70">
        <v>0</v>
      </c>
      <c r="B169" s="90" t="s">
        <v>206</v>
      </c>
      <c r="C169" s="80" t="s">
        <v>208</v>
      </c>
      <c r="D169" s="194" t="e">
        <v>#VALUE!</v>
      </c>
      <c r="E169" s="200">
        <v>0</v>
      </c>
      <c r="F169" s="87"/>
      <c r="G169" s="201"/>
      <c r="H169" s="202"/>
    </row>
    <row r="170" spans="1:8" ht="15">
      <c r="A170" s="70">
        <v>0</v>
      </c>
      <c r="B170" s="97" t="s">
        <v>206</v>
      </c>
      <c r="C170" s="215" t="s">
        <v>207</v>
      </c>
      <c r="D170" s="194" t="e">
        <v>#VALUE!</v>
      </c>
      <c r="E170" s="200">
        <v>0</v>
      </c>
      <c r="F170" s="87"/>
      <c r="G170" s="201"/>
      <c r="H170" s="202"/>
    </row>
    <row r="171" spans="1:8" ht="15">
      <c r="A171" s="70">
        <v>0</v>
      </c>
      <c r="B171" s="97" t="s">
        <v>206</v>
      </c>
      <c r="C171" s="80" t="s">
        <v>205</v>
      </c>
      <c r="D171" s="194" t="e">
        <v>#VALUE!</v>
      </c>
      <c r="E171" s="200">
        <v>0</v>
      </c>
      <c r="F171" s="87"/>
      <c r="G171" s="201"/>
      <c r="H171" s="202"/>
    </row>
    <row r="172" spans="1:8" ht="15">
      <c r="A172" s="70">
        <v>0</v>
      </c>
      <c r="B172" s="90">
        <v>1118326</v>
      </c>
      <c r="C172" s="215" t="s">
        <v>203</v>
      </c>
      <c r="D172" s="199">
        <v>0</v>
      </c>
      <c r="E172" s="200">
        <f>+D172*A172</f>
        <v>0</v>
      </c>
      <c r="F172" s="87"/>
      <c r="G172" s="201"/>
      <c r="H172" s="202"/>
    </row>
    <row r="173" spans="1:8" ht="15">
      <c r="A173" s="222"/>
      <c r="B173" s="240"/>
      <c r="C173" s="118"/>
      <c r="D173" s="127"/>
      <c r="E173" s="235"/>
      <c r="F173" s="87"/>
      <c r="G173" s="201"/>
      <c r="H173" s="202"/>
    </row>
    <row r="174" spans="1:8" ht="14.25" customHeight="1">
      <c r="A174" s="205"/>
      <c r="B174" s="225"/>
      <c r="C174" s="239" t="s">
        <v>170</v>
      </c>
      <c r="D174" s="241"/>
      <c r="E174" s="151"/>
      <c r="F174" s="87"/>
      <c r="G174" s="201"/>
      <c r="H174" s="202"/>
    </row>
    <row r="175" spans="1:8" ht="15">
      <c r="A175" s="70">
        <v>0</v>
      </c>
      <c r="B175" s="242" t="s">
        <v>466</v>
      </c>
      <c r="C175" s="243" t="s">
        <v>168</v>
      </c>
      <c r="D175" s="199">
        <v>4768</v>
      </c>
      <c r="E175" s="200">
        <f>+D175*A175</f>
        <v>0</v>
      </c>
      <c r="F175" s="87"/>
      <c r="G175" s="201"/>
      <c r="H175" s="202"/>
    </row>
    <row r="176" spans="1:8" ht="15.75" customHeight="1">
      <c r="A176" s="70">
        <v>0</v>
      </c>
      <c r="B176" s="242" t="s">
        <v>467</v>
      </c>
      <c r="C176" s="243" t="s">
        <v>166</v>
      </c>
      <c r="D176" s="199">
        <v>8304</v>
      </c>
      <c r="E176" s="200">
        <f>+D176*A176</f>
        <v>0</v>
      </c>
      <c r="F176" s="87"/>
      <c r="G176" s="201"/>
      <c r="H176" s="202"/>
    </row>
    <row r="177" spans="1:8" ht="15">
      <c r="A177" s="70">
        <v>0</v>
      </c>
      <c r="B177" s="90" t="s">
        <v>468</v>
      </c>
      <c r="C177" s="243" t="s">
        <v>164</v>
      </c>
      <c r="D177" s="199">
        <v>14974</v>
      </c>
      <c r="E177" s="200">
        <f>+D177*A177</f>
        <v>0</v>
      </c>
      <c r="F177" s="87"/>
      <c r="G177" s="201"/>
      <c r="H177" s="202"/>
    </row>
    <row r="178" spans="1:8" ht="15">
      <c r="A178" s="70">
        <v>0</v>
      </c>
      <c r="B178" s="242" t="s">
        <v>469</v>
      </c>
      <c r="C178" s="243" t="s">
        <v>162</v>
      </c>
      <c r="D178" s="199">
        <v>21108</v>
      </c>
      <c r="E178" s="200">
        <f>+D178*A178</f>
        <v>0</v>
      </c>
      <c r="F178" s="87"/>
      <c r="G178" s="201"/>
      <c r="H178" s="202"/>
    </row>
    <row r="179" spans="1:8" ht="14.4">
      <c r="A179" s="72"/>
      <c r="B179" s="93"/>
      <c r="C179" s="93"/>
      <c r="D179" s="87"/>
      <c r="E179" s="155"/>
      <c r="G179" s="244"/>
    </row>
    <row r="180" spans="1:8" ht="14.4">
      <c r="A180" s="72"/>
      <c r="B180" s="93"/>
      <c r="C180" s="92" t="s">
        <v>202</v>
      </c>
      <c r="D180" s="87"/>
      <c r="E180" s="155"/>
      <c r="G180" s="244"/>
    </row>
    <row r="181" spans="1:8" ht="14.4">
      <c r="A181" s="72"/>
      <c r="B181" s="93"/>
      <c r="C181" s="82" t="s">
        <v>470</v>
      </c>
      <c r="D181" s="87"/>
      <c r="E181" s="155"/>
      <c r="G181" s="244"/>
    </row>
    <row r="182" spans="1:8" ht="14.4">
      <c r="A182" s="70">
        <v>0</v>
      </c>
      <c r="B182" s="90" t="s">
        <v>471</v>
      </c>
      <c r="C182" s="245" t="s">
        <v>199</v>
      </c>
      <c r="D182" s="199">
        <v>975</v>
      </c>
      <c r="E182" s="200">
        <f t="shared" ref="E182:E196" si="4">+D182*A182</f>
        <v>0</v>
      </c>
      <c r="G182" s="244"/>
    </row>
    <row r="183" spans="1:8" ht="14.4">
      <c r="A183" s="70">
        <v>0</v>
      </c>
      <c r="B183" s="90" t="s">
        <v>472</v>
      </c>
      <c r="C183" s="236" t="s">
        <v>197</v>
      </c>
      <c r="D183" s="199">
        <v>2075</v>
      </c>
      <c r="E183" s="200">
        <f t="shared" si="4"/>
        <v>0</v>
      </c>
      <c r="G183" s="244"/>
    </row>
    <row r="184" spans="1:8" ht="14.4">
      <c r="A184" s="70">
        <v>0</v>
      </c>
      <c r="B184" s="90" t="s">
        <v>473</v>
      </c>
      <c r="C184" s="236" t="s">
        <v>195</v>
      </c>
      <c r="D184" s="199">
        <v>4100</v>
      </c>
      <c r="E184" s="200">
        <f t="shared" si="4"/>
        <v>0</v>
      </c>
      <c r="F184" s="94"/>
      <c r="G184" s="244"/>
    </row>
    <row r="185" spans="1:8" ht="14.4">
      <c r="A185" s="70">
        <v>0</v>
      </c>
      <c r="B185" s="90" t="s">
        <v>474</v>
      </c>
      <c r="C185" s="236" t="s">
        <v>193</v>
      </c>
      <c r="D185" s="199">
        <v>4805</v>
      </c>
      <c r="E185" s="200">
        <f t="shared" si="4"/>
        <v>0</v>
      </c>
      <c r="G185" s="244"/>
    </row>
    <row r="186" spans="1:8" ht="14.4">
      <c r="A186" s="70">
        <v>0</v>
      </c>
      <c r="B186" s="90" t="s">
        <v>475</v>
      </c>
      <c r="C186" s="236" t="s">
        <v>191</v>
      </c>
      <c r="D186" s="199">
        <v>5360</v>
      </c>
      <c r="E186" s="200">
        <f t="shared" si="4"/>
        <v>0</v>
      </c>
      <c r="G186" s="244"/>
    </row>
    <row r="187" spans="1:8" ht="14.4">
      <c r="A187" s="70">
        <v>0</v>
      </c>
      <c r="B187" s="90" t="s">
        <v>476</v>
      </c>
      <c r="C187" s="236" t="s">
        <v>189</v>
      </c>
      <c r="D187" s="199">
        <v>3625</v>
      </c>
      <c r="E187" s="200">
        <f t="shared" si="4"/>
        <v>0</v>
      </c>
      <c r="G187" s="244"/>
    </row>
    <row r="188" spans="1:8" ht="14.4">
      <c r="A188" s="70">
        <v>0</v>
      </c>
      <c r="B188" s="90" t="s">
        <v>477</v>
      </c>
      <c r="C188" s="236" t="s">
        <v>187</v>
      </c>
      <c r="D188" s="199">
        <v>6640</v>
      </c>
      <c r="E188" s="200">
        <f t="shared" si="4"/>
        <v>0</v>
      </c>
      <c r="G188" s="244"/>
    </row>
    <row r="189" spans="1:8" ht="14.4">
      <c r="A189" s="70">
        <v>0</v>
      </c>
      <c r="B189" s="90" t="s">
        <v>478</v>
      </c>
      <c r="C189" s="236" t="s">
        <v>185</v>
      </c>
      <c r="D189" s="199">
        <v>7605</v>
      </c>
      <c r="E189" s="200">
        <f t="shared" si="4"/>
        <v>0</v>
      </c>
      <c r="G189" s="244"/>
    </row>
    <row r="190" spans="1:8" ht="14.4">
      <c r="A190" s="70">
        <v>0</v>
      </c>
      <c r="B190" s="90" t="s">
        <v>479</v>
      </c>
      <c r="C190" s="236" t="s">
        <v>183</v>
      </c>
      <c r="D190" s="199">
        <v>1125</v>
      </c>
      <c r="E190" s="200">
        <f t="shared" si="4"/>
        <v>0</v>
      </c>
      <c r="G190" s="244"/>
    </row>
    <row r="191" spans="1:8" ht="14.4">
      <c r="A191" s="70">
        <v>0</v>
      </c>
      <c r="B191" s="90" t="s">
        <v>480</v>
      </c>
      <c r="C191" s="236" t="s">
        <v>181</v>
      </c>
      <c r="D191" s="199">
        <v>5395</v>
      </c>
      <c r="E191" s="200">
        <f t="shared" si="4"/>
        <v>0</v>
      </c>
      <c r="G191" s="244"/>
    </row>
    <row r="192" spans="1:8" ht="14.4">
      <c r="A192" s="70">
        <v>0</v>
      </c>
      <c r="B192" s="90" t="s">
        <v>481</v>
      </c>
      <c r="C192" s="236" t="s">
        <v>179</v>
      </c>
      <c r="D192" s="199">
        <v>2175</v>
      </c>
      <c r="E192" s="200">
        <f t="shared" si="4"/>
        <v>0</v>
      </c>
      <c r="G192" s="244"/>
    </row>
    <row r="193" spans="1:7" ht="14.4">
      <c r="A193" s="70">
        <v>0</v>
      </c>
      <c r="B193" s="90" t="s">
        <v>482</v>
      </c>
      <c r="C193" s="236" t="s">
        <v>177</v>
      </c>
      <c r="D193" s="199">
        <v>4380</v>
      </c>
      <c r="E193" s="200">
        <f t="shared" si="4"/>
        <v>0</v>
      </c>
      <c r="G193" s="244"/>
    </row>
    <row r="194" spans="1:7" ht="14.4">
      <c r="A194" s="70">
        <v>0</v>
      </c>
      <c r="B194" s="90" t="s">
        <v>483</v>
      </c>
      <c r="C194" s="236" t="s">
        <v>175</v>
      </c>
      <c r="D194" s="199">
        <v>3990</v>
      </c>
      <c r="E194" s="200">
        <f t="shared" si="4"/>
        <v>0</v>
      </c>
      <c r="G194" s="244"/>
    </row>
    <row r="195" spans="1:7" ht="14.4">
      <c r="A195" s="70">
        <v>0</v>
      </c>
      <c r="B195" s="90" t="s">
        <v>484</v>
      </c>
      <c r="C195" s="236" t="s">
        <v>173</v>
      </c>
      <c r="D195" s="199">
        <v>7950</v>
      </c>
      <c r="E195" s="200">
        <f t="shared" si="4"/>
        <v>0</v>
      </c>
      <c r="G195" s="244"/>
    </row>
    <row r="196" spans="1:7" ht="14.4">
      <c r="A196" s="70">
        <v>0</v>
      </c>
      <c r="B196" s="90" t="s">
        <v>485</v>
      </c>
      <c r="C196" s="236" t="s">
        <v>171</v>
      </c>
      <c r="D196" s="199">
        <v>1275</v>
      </c>
      <c r="E196" s="200">
        <f t="shared" si="4"/>
        <v>0</v>
      </c>
      <c r="G196" s="244"/>
    </row>
    <row r="197" spans="1:7">
      <c r="A197" s="72"/>
      <c r="D197" s="87"/>
      <c r="E197" s="207"/>
    </row>
    <row r="198" spans="1:7">
      <c r="A198" s="72"/>
      <c r="D198" s="246" t="s">
        <v>161</v>
      </c>
      <c r="E198" s="247">
        <f>SUM(E7:E196)</f>
        <v>0</v>
      </c>
    </row>
    <row r="199" spans="1:7">
      <c r="A199" s="72"/>
      <c r="B199" s="83"/>
      <c r="C199" s="82" t="s">
        <v>160</v>
      </c>
      <c r="D199" s="87"/>
      <c r="E199" s="207"/>
    </row>
    <row r="200" spans="1:7">
      <c r="A200" s="81">
        <v>0</v>
      </c>
      <c r="B200" s="80" t="s">
        <v>486</v>
      </c>
      <c r="C200" s="79" t="s">
        <v>158</v>
      </c>
      <c r="D200" s="248"/>
      <c r="E200" s="249" t="e">
        <f>-#REF!</f>
        <v>#REF!</v>
      </c>
    </row>
    <row r="201" spans="1:7">
      <c r="A201" s="72"/>
      <c r="D201" s="87"/>
      <c r="E201" s="207"/>
    </row>
    <row r="202" spans="1:7">
      <c r="A202" s="72"/>
      <c r="D202" s="87"/>
      <c r="E202" s="207"/>
    </row>
    <row r="203" spans="1:7">
      <c r="A203" s="72"/>
      <c r="C203" s="71" t="s">
        <v>155</v>
      </c>
      <c r="D203" s="87"/>
      <c r="E203" s="207"/>
    </row>
    <row r="204" spans="1:7">
      <c r="A204" s="70"/>
      <c r="B204" s="69"/>
      <c r="C204" s="69"/>
      <c r="D204" s="250"/>
      <c r="E204" s="251"/>
    </row>
    <row r="205" spans="1:7">
      <c r="A205" s="70"/>
      <c r="B205" s="69"/>
      <c r="C205" s="69"/>
      <c r="D205" s="250"/>
      <c r="E205" s="251"/>
    </row>
    <row r="206" spans="1:7">
      <c r="A206" s="70"/>
      <c r="B206" s="69"/>
      <c r="C206" s="69"/>
      <c r="D206" s="250"/>
      <c r="E206" s="251"/>
    </row>
    <row r="207" spans="1:7" ht="15" customHeight="1">
      <c r="A207" s="70"/>
      <c r="B207" s="69"/>
      <c r="C207" s="69"/>
      <c r="D207" s="250"/>
      <c r="E207" s="251"/>
    </row>
    <row r="208" spans="1:7">
      <c r="A208" s="70"/>
      <c r="B208" s="69"/>
      <c r="C208" s="69"/>
      <c r="D208" s="250"/>
      <c r="E208" s="251"/>
    </row>
    <row r="209" spans="1:5">
      <c r="A209" s="70"/>
      <c r="B209" s="69"/>
      <c r="C209" s="69"/>
      <c r="D209" s="250"/>
      <c r="E209" s="251"/>
    </row>
    <row r="210" spans="1:5">
      <c r="A210" s="70"/>
      <c r="B210" s="69"/>
      <c r="C210" s="69"/>
      <c r="D210" s="250"/>
      <c r="E210" s="251"/>
    </row>
    <row r="211" spans="1:5">
      <c r="A211" s="70"/>
      <c r="B211" s="69"/>
      <c r="C211" s="69"/>
      <c r="D211" s="250"/>
      <c r="E211" s="251"/>
    </row>
    <row r="212" spans="1:5">
      <c r="A212" s="70"/>
      <c r="B212" s="69"/>
      <c r="C212" s="69"/>
      <c r="D212" s="250"/>
      <c r="E212" s="251"/>
    </row>
    <row r="213" spans="1:5">
      <c r="A213" s="70"/>
      <c r="B213" s="69"/>
      <c r="C213" s="69"/>
      <c r="D213" s="250"/>
      <c r="E213" s="251"/>
    </row>
    <row r="214" spans="1:5">
      <c r="A214" s="70"/>
      <c r="B214" s="69"/>
      <c r="C214" s="69"/>
      <c r="D214" s="250"/>
      <c r="E214" s="251"/>
    </row>
    <row r="215" spans="1:5">
      <c r="A215" s="70"/>
      <c r="B215" s="69"/>
      <c r="C215" s="69"/>
      <c r="D215" s="250"/>
      <c r="E215" s="251"/>
    </row>
    <row r="216" spans="1:5">
      <c r="A216" s="70"/>
      <c r="B216" s="69"/>
      <c r="C216" s="69"/>
      <c r="D216" s="250"/>
      <c r="E216" s="251"/>
    </row>
    <row r="217" spans="1:5">
      <c r="A217" s="70"/>
      <c r="B217" s="69"/>
      <c r="C217" s="69"/>
      <c r="D217" s="250"/>
      <c r="E217" s="251"/>
    </row>
    <row r="218" spans="1:5">
      <c r="A218" s="70"/>
      <c r="B218" s="69"/>
      <c r="C218" s="69"/>
      <c r="D218" s="250"/>
      <c r="E218" s="251"/>
    </row>
    <row r="219" spans="1:5">
      <c r="D219" s="87"/>
      <c r="E219" s="207"/>
    </row>
    <row r="220" spans="1:5">
      <c r="D220" s="246" t="s">
        <v>154</v>
      </c>
      <c r="E220" s="247"/>
    </row>
  </sheetData>
  <pageMargins left="0.7" right="0.7" top="0.75" bottom="0.75" header="0.3" footer="0.3"/>
  <pageSetup scale="5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95F15-0E26-4D51-A49A-2D3C6A0A8BD8}">
  <sheetPr codeName="Sheet7"/>
  <dimension ref="A1:IP242"/>
  <sheetViews>
    <sheetView zoomScaleNormal="100" workbookViewId="0">
      <pane ySplit="7" topLeftCell="A8" activePane="bottomLeft" state="frozen"/>
      <selection pane="bottomLeft" activeCell="D73" sqref="D73:D74"/>
    </sheetView>
  </sheetViews>
  <sheetFormatPr defaultColWidth="9.109375" defaultRowHeight="13.8"/>
  <cols>
    <col min="1" max="1" width="12.6640625" style="65" customWidth="1"/>
    <col min="2" max="2" width="21.109375" style="64" customWidth="1"/>
    <col min="3" max="3" width="77.109375" style="64" customWidth="1"/>
    <col min="4" max="4" width="20.5546875" style="64" customWidth="1"/>
    <col min="5" max="5" width="25.5546875" style="65" customWidth="1"/>
    <col min="6" max="6" width="12.5546875" style="64" customWidth="1"/>
    <col min="7" max="7" width="14" style="64" bestFit="1" customWidth="1"/>
    <col min="8" max="8" width="11.6640625" style="64" customWidth="1"/>
    <col min="9" max="9" width="10.109375" style="64" bestFit="1" customWidth="1"/>
    <col min="10" max="253" width="9.109375" style="64"/>
    <col min="254" max="254" width="12.6640625" style="64" customWidth="1"/>
    <col min="255" max="255" width="21.109375" style="64" customWidth="1"/>
    <col min="256" max="256" width="77.109375" style="64" customWidth="1"/>
    <col min="257" max="257" width="19.109375" style="64" customWidth="1"/>
    <col min="258" max="258" width="27.88671875" style="64" customWidth="1"/>
    <col min="259" max="259" width="15.33203125" style="64" customWidth="1"/>
    <col min="260" max="260" width="17.88671875" style="64" customWidth="1"/>
    <col min="261" max="261" width="12.5546875" style="64" customWidth="1"/>
    <col min="262" max="263" width="10.109375" style="64" bestFit="1" customWidth="1"/>
    <col min="264" max="264" width="11.6640625" style="64" customWidth="1"/>
    <col min="265" max="265" width="10.109375" style="64" bestFit="1" customWidth="1"/>
    <col min="266" max="509" width="9.109375" style="64"/>
    <col min="510" max="510" width="12.6640625" style="64" customWidth="1"/>
    <col min="511" max="511" width="21.109375" style="64" customWidth="1"/>
    <col min="512" max="512" width="77.109375" style="64" customWidth="1"/>
    <col min="513" max="513" width="19.109375" style="64" customWidth="1"/>
    <col min="514" max="514" width="27.88671875" style="64" customWidth="1"/>
    <col min="515" max="515" width="15.33203125" style="64" customWidth="1"/>
    <col min="516" max="516" width="17.88671875" style="64" customWidth="1"/>
    <col min="517" max="517" width="12.5546875" style="64" customWidth="1"/>
    <col min="518" max="519" width="10.109375" style="64" bestFit="1" customWidth="1"/>
    <col min="520" max="520" width="11.6640625" style="64" customWidth="1"/>
    <col min="521" max="521" width="10.109375" style="64" bestFit="1" customWidth="1"/>
    <col min="522" max="765" width="9.109375" style="64"/>
    <col min="766" max="766" width="12.6640625" style="64" customWidth="1"/>
    <col min="767" max="767" width="21.109375" style="64" customWidth="1"/>
    <col min="768" max="768" width="77.109375" style="64" customWidth="1"/>
    <col min="769" max="769" width="19.109375" style="64" customWidth="1"/>
    <col min="770" max="770" width="27.88671875" style="64" customWidth="1"/>
    <col min="771" max="771" width="15.33203125" style="64" customWidth="1"/>
    <col min="772" max="772" width="17.88671875" style="64" customWidth="1"/>
    <col min="773" max="773" width="12.5546875" style="64" customWidth="1"/>
    <col min="774" max="775" width="10.109375" style="64" bestFit="1" customWidth="1"/>
    <col min="776" max="776" width="11.6640625" style="64" customWidth="1"/>
    <col min="777" max="777" width="10.109375" style="64" bestFit="1" customWidth="1"/>
    <col min="778" max="1021" width="9.109375" style="64"/>
    <col min="1022" max="1022" width="12.6640625" style="64" customWidth="1"/>
    <col min="1023" max="1023" width="21.109375" style="64" customWidth="1"/>
    <col min="1024" max="1024" width="77.109375" style="64" customWidth="1"/>
    <col min="1025" max="1025" width="19.109375" style="64" customWidth="1"/>
    <col min="1026" max="1026" width="27.88671875" style="64" customWidth="1"/>
    <col min="1027" max="1027" width="15.33203125" style="64" customWidth="1"/>
    <col min="1028" max="1028" width="17.88671875" style="64" customWidth="1"/>
    <col min="1029" max="1029" width="12.5546875" style="64" customWidth="1"/>
    <col min="1030" max="1031" width="10.109375" style="64" bestFit="1" customWidth="1"/>
    <col min="1032" max="1032" width="11.6640625" style="64" customWidth="1"/>
    <col min="1033" max="1033" width="10.109375" style="64" bestFit="1" customWidth="1"/>
    <col min="1034" max="1277" width="9.109375" style="64"/>
    <col min="1278" max="1278" width="12.6640625" style="64" customWidth="1"/>
    <col min="1279" max="1279" width="21.109375" style="64" customWidth="1"/>
    <col min="1280" max="1280" width="77.109375" style="64" customWidth="1"/>
    <col min="1281" max="1281" width="19.109375" style="64" customWidth="1"/>
    <col min="1282" max="1282" width="27.88671875" style="64" customWidth="1"/>
    <col min="1283" max="1283" width="15.33203125" style="64" customWidth="1"/>
    <col min="1284" max="1284" width="17.88671875" style="64" customWidth="1"/>
    <col min="1285" max="1285" width="12.5546875" style="64" customWidth="1"/>
    <col min="1286" max="1287" width="10.109375" style="64" bestFit="1" customWidth="1"/>
    <col min="1288" max="1288" width="11.6640625" style="64" customWidth="1"/>
    <col min="1289" max="1289" width="10.109375" style="64" bestFit="1" customWidth="1"/>
    <col min="1290" max="1533" width="9.109375" style="64"/>
    <col min="1534" max="1534" width="12.6640625" style="64" customWidth="1"/>
    <col min="1535" max="1535" width="21.109375" style="64" customWidth="1"/>
    <col min="1536" max="1536" width="77.109375" style="64" customWidth="1"/>
    <col min="1537" max="1537" width="19.109375" style="64" customWidth="1"/>
    <col min="1538" max="1538" width="27.88671875" style="64" customWidth="1"/>
    <col min="1539" max="1539" width="15.33203125" style="64" customWidth="1"/>
    <col min="1540" max="1540" width="17.88671875" style="64" customWidth="1"/>
    <col min="1541" max="1541" width="12.5546875" style="64" customWidth="1"/>
    <col min="1542" max="1543" width="10.109375" style="64" bestFit="1" customWidth="1"/>
    <col min="1544" max="1544" width="11.6640625" style="64" customWidth="1"/>
    <col min="1545" max="1545" width="10.109375" style="64" bestFit="1" customWidth="1"/>
    <col min="1546" max="1789" width="9.109375" style="64"/>
    <col min="1790" max="1790" width="12.6640625" style="64" customWidth="1"/>
    <col min="1791" max="1791" width="21.109375" style="64" customWidth="1"/>
    <col min="1792" max="1792" width="77.109375" style="64" customWidth="1"/>
    <col min="1793" max="1793" width="19.109375" style="64" customWidth="1"/>
    <col min="1794" max="1794" width="27.88671875" style="64" customWidth="1"/>
    <col min="1795" max="1795" width="15.33203125" style="64" customWidth="1"/>
    <col min="1796" max="1796" width="17.88671875" style="64" customWidth="1"/>
    <col min="1797" max="1797" width="12.5546875" style="64" customWidth="1"/>
    <col min="1798" max="1799" width="10.109375" style="64" bestFit="1" customWidth="1"/>
    <col min="1800" max="1800" width="11.6640625" style="64" customWidth="1"/>
    <col min="1801" max="1801" width="10.109375" style="64" bestFit="1" customWidth="1"/>
    <col min="1802" max="2045" width="9.109375" style="64"/>
    <col min="2046" max="2046" width="12.6640625" style="64" customWidth="1"/>
    <col min="2047" max="2047" width="21.109375" style="64" customWidth="1"/>
    <col min="2048" max="2048" width="77.109375" style="64" customWidth="1"/>
    <col min="2049" max="2049" width="19.109375" style="64" customWidth="1"/>
    <col min="2050" max="2050" width="27.88671875" style="64" customWidth="1"/>
    <col min="2051" max="2051" width="15.33203125" style="64" customWidth="1"/>
    <col min="2052" max="2052" width="17.88671875" style="64" customWidth="1"/>
    <col min="2053" max="2053" width="12.5546875" style="64" customWidth="1"/>
    <col min="2054" max="2055" width="10.109375" style="64" bestFit="1" customWidth="1"/>
    <col min="2056" max="2056" width="11.6640625" style="64" customWidth="1"/>
    <col min="2057" max="2057" width="10.109375" style="64" bestFit="1" customWidth="1"/>
    <col min="2058" max="2301" width="9.109375" style="64"/>
    <col min="2302" max="2302" width="12.6640625" style="64" customWidth="1"/>
    <col min="2303" max="2303" width="21.109375" style="64" customWidth="1"/>
    <col min="2304" max="2304" width="77.109375" style="64" customWidth="1"/>
    <col min="2305" max="2305" width="19.109375" style="64" customWidth="1"/>
    <col min="2306" max="2306" width="27.88671875" style="64" customWidth="1"/>
    <col min="2307" max="2307" width="15.33203125" style="64" customWidth="1"/>
    <col min="2308" max="2308" width="17.88671875" style="64" customWidth="1"/>
    <col min="2309" max="2309" width="12.5546875" style="64" customWidth="1"/>
    <col min="2310" max="2311" width="10.109375" style="64" bestFit="1" customWidth="1"/>
    <col min="2312" max="2312" width="11.6640625" style="64" customWidth="1"/>
    <col min="2313" max="2313" width="10.109375" style="64" bestFit="1" customWidth="1"/>
    <col min="2314" max="2557" width="9.109375" style="64"/>
    <col min="2558" max="2558" width="12.6640625" style="64" customWidth="1"/>
    <col min="2559" max="2559" width="21.109375" style="64" customWidth="1"/>
    <col min="2560" max="2560" width="77.109375" style="64" customWidth="1"/>
    <col min="2561" max="2561" width="19.109375" style="64" customWidth="1"/>
    <col min="2562" max="2562" width="27.88671875" style="64" customWidth="1"/>
    <col min="2563" max="2563" width="15.33203125" style="64" customWidth="1"/>
    <col min="2564" max="2564" width="17.88671875" style="64" customWidth="1"/>
    <col min="2565" max="2565" width="12.5546875" style="64" customWidth="1"/>
    <col min="2566" max="2567" width="10.109375" style="64" bestFit="1" customWidth="1"/>
    <col min="2568" max="2568" width="11.6640625" style="64" customWidth="1"/>
    <col min="2569" max="2569" width="10.109375" style="64" bestFit="1" customWidth="1"/>
    <col min="2570" max="2813" width="9.109375" style="64"/>
    <col min="2814" max="2814" width="12.6640625" style="64" customWidth="1"/>
    <col min="2815" max="2815" width="21.109375" style="64" customWidth="1"/>
    <col min="2816" max="2816" width="77.109375" style="64" customWidth="1"/>
    <col min="2817" max="2817" width="19.109375" style="64" customWidth="1"/>
    <col min="2818" max="2818" width="27.88671875" style="64" customWidth="1"/>
    <col min="2819" max="2819" width="15.33203125" style="64" customWidth="1"/>
    <col min="2820" max="2820" width="17.88671875" style="64" customWidth="1"/>
    <col min="2821" max="2821" width="12.5546875" style="64" customWidth="1"/>
    <col min="2822" max="2823" width="10.109375" style="64" bestFit="1" customWidth="1"/>
    <col min="2824" max="2824" width="11.6640625" style="64" customWidth="1"/>
    <col min="2825" max="2825" width="10.109375" style="64" bestFit="1" customWidth="1"/>
    <col min="2826" max="3069" width="9.109375" style="64"/>
    <col min="3070" max="3070" width="12.6640625" style="64" customWidth="1"/>
    <col min="3071" max="3071" width="21.109375" style="64" customWidth="1"/>
    <col min="3072" max="3072" width="77.109375" style="64" customWidth="1"/>
    <col min="3073" max="3073" width="19.109375" style="64" customWidth="1"/>
    <col min="3074" max="3074" width="27.88671875" style="64" customWidth="1"/>
    <col min="3075" max="3075" width="15.33203125" style="64" customWidth="1"/>
    <col min="3076" max="3076" width="17.88671875" style="64" customWidth="1"/>
    <col min="3077" max="3077" width="12.5546875" style="64" customWidth="1"/>
    <col min="3078" max="3079" width="10.109375" style="64" bestFit="1" customWidth="1"/>
    <col min="3080" max="3080" width="11.6640625" style="64" customWidth="1"/>
    <col min="3081" max="3081" width="10.109375" style="64" bestFit="1" customWidth="1"/>
    <col min="3082" max="3325" width="9.109375" style="64"/>
    <col min="3326" max="3326" width="12.6640625" style="64" customWidth="1"/>
    <col min="3327" max="3327" width="21.109375" style="64" customWidth="1"/>
    <col min="3328" max="3328" width="77.109375" style="64" customWidth="1"/>
    <col min="3329" max="3329" width="19.109375" style="64" customWidth="1"/>
    <col min="3330" max="3330" width="27.88671875" style="64" customWidth="1"/>
    <col min="3331" max="3331" width="15.33203125" style="64" customWidth="1"/>
    <col min="3332" max="3332" width="17.88671875" style="64" customWidth="1"/>
    <col min="3333" max="3333" width="12.5546875" style="64" customWidth="1"/>
    <col min="3334" max="3335" width="10.109375" style="64" bestFit="1" customWidth="1"/>
    <col min="3336" max="3336" width="11.6640625" style="64" customWidth="1"/>
    <col min="3337" max="3337" width="10.109375" style="64" bestFit="1" customWidth="1"/>
    <col min="3338" max="3581" width="9.109375" style="64"/>
    <col min="3582" max="3582" width="12.6640625" style="64" customWidth="1"/>
    <col min="3583" max="3583" width="21.109375" style="64" customWidth="1"/>
    <col min="3584" max="3584" width="77.109375" style="64" customWidth="1"/>
    <col min="3585" max="3585" width="19.109375" style="64" customWidth="1"/>
    <col min="3586" max="3586" width="27.88671875" style="64" customWidth="1"/>
    <col min="3587" max="3587" width="15.33203125" style="64" customWidth="1"/>
    <col min="3588" max="3588" width="17.88671875" style="64" customWidth="1"/>
    <col min="3589" max="3589" width="12.5546875" style="64" customWidth="1"/>
    <col min="3590" max="3591" width="10.109375" style="64" bestFit="1" customWidth="1"/>
    <col min="3592" max="3592" width="11.6640625" style="64" customWidth="1"/>
    <col min="3593" max="3593" width="10.109375" style="64" bestFit="1" customWidth="1"/>
    <col min="3594" max="3837" width="9.109375" style="64"/>
    <col min="3838" max="3838" width="12.6640625" style="64" customWidth="1"/>
    <col min="3839" max="3839" width="21.109375" style="64" customWidth="1"/>
    <col min="3840" max="3840" width="77.109375" style="64" customWidth="1"/>
    <col min="3841" max="3841" width="19.109375" style="64" customWidth="1"/>
    <col min="3842" max="3842" width="27.88671875" style="64" customWidth="1"/>
    <col min="3843" max="3843" width="15.33203125" style="64" customWidth="1"/>
    <col min="3844" max="3844" width="17.88671875" style="64" customWidth="1"/>
    <col min="3845" max="3845" width="12.5546875" style="64" customWidth="1"/>
    <col min="3846" max="3847" width="10.109375" style="64" bestFit="1" customWidth="1"/>
    <col min="3848" max="3848" width="11.6640625" style="64" customWidth="1"/>
    <col min="3849" max="3849" width="10.109375" style="64" bestFit="1" customWidth="1"/>
    <col min="3850" max="4093" width="9.109375" style="64"/>
    <col min="4094" max="4094" width="12.6640625" style="64" customWidth="1"/>
    <col min="4095" max="4095" width="21.109375" style="64" customWidth="1"/>
    <col min="4096" max="4096" width="77.109375" style="64" customWidth="1"/>
    <col min="4097" max="4097" width="19.109375" style="64" customWidth="1"/>
    <col min="4098" max="4098" width="27.88671875" style="64" customWidth="1"/>
    <col min="4099" max="4099" width="15.33203125" style="64" customWidth="1"/>
    <col min="4100" max="4100" width="17.88671875" style="64" customWidth="1"/>
    <col min="4101" max="4101" width="12.5546875" style="64" customWidth="1"/>
    <col min="4102" max="4103" width="10.109375" style="64" bestFit="1" customWidth="1"/>
    <col min="4104" max="4104" width="11.6640625" style="64" customWidth="1"/>
    <col min="4105" max="4105" width="10.109375" style="64" bestFit="1" customWidth="1"/>
    <col min="4106" max="4349" width="9.109375" style="64"/>
    <col min="4350" max="4350" width="12.6640625" style="64" customWidth="1"/>
    <col min="4351" max="4351" width="21.109375" style="64" customWidth="1"/>
    <col min="4352" max="4352" width="77.109375" style="64" customWidth="1"/>
    <col min="4353" max="4353" width="19.109375" style="64" customWidth="1"/>
    <col min="4354" max="4354" width="27.88671875" style="64" customWidth="1"/>
    <col min="4355" max="4355" width="15.33203125" style="64" customWidth="1"/>
    <col min="4356" max="4356" width="17.88671875" style="64" customWidth="1"/>
    <col min="4357" max="4357" width="12.5546875" style="64" customWidth="1"/>
    <col min="4358" max="4359" width="10.109375" style="64" bestFit="1" customWidth="1"/>
    <col min="4360" max="4360" width="11.6640625" style="64" customWidth="1"/>
    <col min="4361" max="4361" width="10.109375" style="64" bestFit="1" customWidth="1"/>
    <col min="4362" max="4605" width="9.109375" style="64"/>
    <col min="4606" max="4606" width="12.6640625" style="64" customWidth="1"/>
    <col min="4607" max="4607" width="21.109375" style="64" customWidth="1"/>
    <col min="4608" max="4608" width="77.109375" style="64" customWidth="1"/>
    <col min="4609" max="4609" width="19.109375" style="64" customWidth="1"/>
    <col min="4610" max="4610" width="27.88671875" style="64" customWidth="1"/>
    <col min="4611" max="4611" width="15.33203125" style="64" customWidth="1"/>
    <col min="4612" max="4612" width="17.88671875" style="64" customWidth="1"/>
    <col min="4613" max="4613" width="12.5546875" style="64" customWidth="1"/>
    <col min="4614" max="4615" width="10.109375" style="64" bestFit="1" customWidth="1"/>
    <col min="4616" max="4616" width="11.6640625" style="64" customWidth="1"/>
    <col min="4617" max="4617" width="10.109375" style="64" bestFit="1" customWidth="1"/>
    <col min="4618" max="4861" width="9.109375" style="64"/>
    <col min="4862" max="4862" width="12.6640625" style="64" customWidth="1"/>
    <col min="4863" max="4863" width="21.109375" style="64" customWidth="1"/>
    <col min="4864" max="4864" width="77.109375" style="64" customWidth="1"/>
    <col min="4865" max="4865" width="19.109375" style="64" customWidth="1"/>
    <col min="4866" max="4866" width="27.88671875" style="64" customWidth="1"/>
    <col min="4867" max="4867" width="15.33203125" style="64" customWidth="1"/>
    <col min="4868" max="4868" width="17.88671875" style="64" customWidth="1"/>
    <col min="4869" max="4869" width="12.5546875" style="64" customWidth="1"/>
    <col min="4870" max="4871" width="10.109375" style="64" bestFit="1" customWidth="1"/>
    <col min="4872" max="4872" width="11.6640625" style="64" customWidth="1"/>
    <col min="4873" max="4873" width="10.109375" style="64" bestFit="1" customWidth="1"/>
    <col min="4874" max="5117" width="9.109375" style="64"/>
    <col min="5118" max="5118" width="12.6640625" style="64" customWidth="1"/>
    <col min="5119" max="5119" width="21.109375" style="64" customWidth="1"/>
    <col min="5120" max="5120" width="77.109375" style="64" customWidth="1"/>
    <col min="5121" max="5121" width="19.109375" style="64" customWidth="1"/>
    <col min="5122" max="5122" width="27.88671875" style="64" customWidth="1"/>
    <col min="5123" max="5123" width="15.33203125" style="64" customWidth="1"/>
    <col min="5124" max="5124" width="17.88671875" style="64" customWidth="1"/>
    <col min="5125" max="5125" width="12.5546875" style="64" customWidth="1"/>
    <col min="5126" max="5127" width="10.109375" style="64" bestFit="1" customWidth="1"/>
    <col min="5128" max="5128" width="11.6640625" style="64" customWidth="1"/>
    <col min="5129" max="5129" width="10.109375" style="64" bestFit="1" customWidth="1"/>
    <col min="5130" max="5373" width="9.109375" style="64"/>
    <col min="5374" max="5374" width="12.6640625" style="64" customWidth="1"/>
    <col min="5375" max="5375" width="21.109375" style="64" customWidth="1"/>
    <col min="5376" max="5376" width="77.109375" style="64" customWidth="1"/>
    <col min="5377" max="5377" width="19.109375" style="64" customWidth="1"/>
    <col min="5378" max="5378" width="27.88671875" style="64" customWidth="1"/>
    <col min="5379" max="5379" width="15.33203125" style="64" customWidth="1"/>
    <col min="5380" max="5380" width="17.88671875" style="64" customWidth="1"/>
    <col min="5381" max="5381" width="12.5546875" style="64" customWidth="1"/>
    <col min="5382" max="5383" width="10.109375" style="64" bestFit="1" customWidth="1"/>
    <col min="5384" max="5384" width="11.6640625" style="64" customWidth="1"/>
    <col min="5385" max="5385" width="10.109375" style="64" bestFit="1" customWidth="1"/>
    <col min="5386" max="5629" width="9.109375" style="64"/>
    <col min="5630" max="5630" width="12.6640625" style="64" customWidth="1"/>
    <col min="5631" max="5631" width="21.109375" style="64" customWidth="1"/>
    <col min="5632" max="5632" width="77.109375" style="64" customWidth="1"/>
    <col min="5633" max="5633" width="19.109375" style="64" customWidth="1"/>
    <col min="5634" max="5634" width="27.88671875" style="64" customWidth="1"/>
    <col min="5635" max="5635" width="15.33203125" style="64" customWidth="1"/>
    <col min="5636" max="5636" width="17.88671875" style="64" customWidth="1"/>
    <col min="5637" max="5637" width="12.5546875" style="64" customWidth="1"/>
    <col min="5638" max="5639" width="10.109375" style="64" bestFit="1" customWidth="1"/>
    <col min="5640" max="5640" width="11.6640625" style="64" customWidth="1"/>
    <col min="5641" max="5641" width="10.109375" style="64" bestFit="1" customWidth="1"/>
    <col min="5642" max="5885" width="9.109375" style="64"/>
    <col min="5886" max="5886" width="12.6640625" style="64" customWidth="1"/>
    <col min="5887" max="5887" width="21.109375" style="64" customWidth="1"/>
    <col min="5888" max="5888" width="77.109375" style="64" customWidth="1"/>
    <col min="5889" max="5889" width="19.109375" style="64" customWidth="1"/>
    <col min="5890" max="5890" width="27.88671875" style="64" customWidth="1"/>
    <col min="5891" max="5891" width="15.33203125" style="64" customWidth="1"/>
    <col min="5892" max="5892" width="17.88671875" style="64" customWidth="1"/>
    <col min="5893" max="5893" width="12.5546875" style="64" customWidth="1"/>
    <col min="5894" max="5895" width="10.109375" style="64" bestFit="1" customWidth="1"/>
    <col min="5896" max="5896" width="11.6640625" style="64" customWidth="1"/>
    <col min="5897" max="5897" width="10.109375" style="64" bestFit="1" customWidth="1"/>
    <col min="5898" max="6141" width="9.109375" style="64"/>
    <col min="6142" max="6142" width="12.6640625" style="64" customWidth="1"/>
    <col min="6143" max="6143" width="21.109375" style="64" customWidth="1"/>
    <col min="6144" max="6144" width="77.109375" style="64" customWidth="1"/>
    <col min="6145" max="6145" width="19.109375" style="64" customWidth="1"/>
    <col min="6146" max="6146" width="27.88671875" style="64" customWidth="1"/>
    <col min="6147" max="6147" width="15.33203125" style="64" customWidth="1"/>
    <col min="6148" max="6148" width="17.88671875" style="64" customWidth="1"/>
    <col min="6149" max="6149" width="12.5546875" style="64" customWidth="1"/>
    <col min="6150" max="6151" width="10.109375" style="64" bestFit="1" customWidth="1"/>
    <col min="6152" max="6152" width="11.6640625" style="64" customWidth="1"/>
    <col min="6153" max="6153" width="10.109375" style="64" bestFit="1" customWidth="1"/>
    <col min="6154" max="6397" width="9.109375" style="64"/>
    <col min="6398" max="6398" width="12.6640625" style="64" customWidth="1"/>
    <col min="6399" max="6399" width="21.109375" style="64" customWidth="1"/>
    <col min="6400" max="6400" width="77.109375" style="64" customWidth="1"/>
    <col min="6401" max="6401" width="19.109375" style="64" customWidth="1"/>
    <col min="6402" max="6402" width="27.88671875" style="64" customWidth="1"/>
    <col min="6403" max="6403" width="15.33203125" style="64" customWidth="1"/>
    <col min="6404" max="6404" width="17.88671875" style="64" customWidth="1"/>
    <col min="6405" max="6405" width="12.5546875" style="64" customWidth="1"/>
    <col min="6406" max="6407" width="10.109375" style="64" bestFit="1" customWidth="1"/>
    <col min="6408" max="6408" width="11.6640625" style="64" customWidth="1"/>
    <col min="6409" max="6409" width="10.109375" style="64" bestFit="1" customWidth="1"/>
    <col min="6410" max="6653" width="9.109375" style="64"/>
    <col min="6654" max="6654" width="12.6640625" style="64" customWidth="1"/>
    <col min="6655" max="6655" width="21.109375" style="64" customWidth="1"/>
    <col min="6656" max="6656" width="77.109375" style="64" customWidth="1"/>
    <col min="6657" max="6657" width="19.109375" style="64" customWidth="1"/>
    <col min="6658" max="6658" width="27.88671875" style="64" customWidth="1"/>
    <col min="6659" max="6659" width="15.33203125" style="64" customWidth="1"/>
    <col min="6660" max="6660" width="17.88671875" style="64" customWidth="1"/>
    <col min="6661" max="6661" width="12.5546875" style="64" customWidth="1"/>
    <col min="6662" max="6663" width="10.109375" style="64" bestFit="1" customWidth="1"/>
    <col min="6664" max="6664" width="11.6640625" style="64" customWidth="1"/>
    <col min="6665" max="6665" width="10.109375" style="64" bestFit="1" customWidth="1"/>
    <col min="6666" max="6909" width="9.109375" style="64"/>
    <col min="6910" max="6910" width="12.6640625" style="64" customWidth="1"/>
    <col min="6911" max="6911" width="21.109375" style="64" customWidth="1"/>
    <col min="6912" max="6912" width="77.109375" style="64" customWidth="1"/>
    <col min="6913" max="6913" width="19.109375" style="64" customWidth="1"/>
    <col min="6914" max="6914" width="27.88671875" style="64" customWidth="1"/>
    <col min="6915" max="6915" width="15.33203125" style="64" customWidth="1"/>
    <col min="6916" max="6916" width="17.88671875" style="64" customWidth="1"/>
    <col min="6917" max="6917" width="12.5546875" style="64" customWidth="1"/>
    <col min="6918" max="6919" width="10.109375" style="64" bestFit="1" customWidth="1"/>
    <col min="6920" max="6920" width="11.6640625" style="64" customWidth="1"/>
    <col min="6921" max="6921" width="10.109375" style="64" bestFit="1" customWidth="1"/>
    <col min="6922" max="7165" width="9.109375" style="64"/>
    <col min="7166" max="7166" width="12.6640625" style="64" customWidth="1"/>
    <col min="7167" max="7167" width="21.109375" style="64" customWidth="1"/>
    <col min="7168" max="7168" width="77.109375" style="64" customWidth="1"/>
    <col min="7169" max="7169" width="19.109375" style="64" customWidth="1"/>
    <col min="7170" max="7170" width="27.88671875" style="64" customWidth="1"/>
    <col min="7171" max="7171" width="15.33203125" style="64" customWidth="1"/>
    <col min="7172" max="7172" width="17.88671875" style="64" customWidth="1"/>
    <col min="7173" max="7173" width="12.5546875" style="64" customWidth="1"/>
    <col min="7174" max="7175" width="10.109375" style="64" bestFit="1" customWidth="1"/>
    <col min="7176" max="7176" width="11.6640625" style="64" customWidth="1"/>
    <col min="7177" max="7177" width="10.109375" style="64" bestFit="1" customWidth="1"/>
    <col min="7178" max="7421" width="9.109375" style="64"/>
    <col min="7422" max="7422" width="12.6640625" style="64" customWidth="1"/>
    <col min="7423" max="7423" width="21.109375" style="64" customWidth="1"/>
    <col min="7424" max="7424" width="77.109375" style="64" customWidth="1"/>
    <col min="7425" max="7425" width="19.109375" style="64" customWidth="1"/>
    <col min="7426" max="7426" width="27.88671875" style="64" customWidth="1"/>
    <col min="7427" max="7427" width="15.33203125" style="64" customWidth="1"/>
    <col min="7428" max="7428" width="17.88671875" style="64" customWidth="1"/>
    <col min="7429" max="7429" width="12.5546875" style="64" customWidth="1"/>
    <col min="7430" max="7431" width="10.109375" style="64" bestFit="1" customWidth="1"/>
    <col min="7432" max="7432" width="11.6640625" style="64" customWidth="1"/>
    <col min="7433" max="7433" width="10.109375" style="64" bestFit="1" customWidth="1"/>
    <col min="7434" max="7677" width="9.109375" style="64"/>
    <col min="7678" max="7678" width="12.6640625" style="64" customWidth="1"/>
    <col min="7679" max="7679" width="21.109375" style="64" customWidth="1"/>
    <col min="7680" max="7680" width="77.109375" style="64" customWidth="1"/>
    <col min="7681" max="7681" width="19.109375" style="64" customWidth="1"/>
    <col min="7682" max="7682" width="27.88671875" style="64" customWidth="1"/>
    <col min="7683" max="7683" width="15.33203125" style="64" customWidth="1"/>
    <col min="7684" max="7684" width="17.88671875" style="64" customWidth="1"/>
    <col min="7685" max="7685" width="12.5546875" style="64" customWidth="1"/>
    <col min="7686" max="7687" width="10.109375" style="64" bestFit="1" customWidth="1"/>
    <col min="7688" max="7688" width="11.6640625" style="64" customWidth="1"/>
    <col min="7689" max="7689" width="10.109375" style="64" bestFit="1" customWidth="1"/>
    <col min="7690" max="7933" width="9.109375" style="64"/>
    <col min="7934" max="7934" width="12.6640625" style="64" customWidth="1"/>
    <col min="7935" max="7935" width="21.109375" style="64" customWidth="1"/>
    <col min="7936" max="7936" width="77.109375" style="64" customWidth="1"/>
    <col min="7937" max="7937" width="19.109375" style="64" customWidth="1"/>
    <col min="7938" max="7938" width="27.88671875" style="64" customWidth="1"/>
    <col min="7939" max="7939" width="15.33203125" style="64" customWidth="1"/>
    <col min="7940" max="7940" width="17.88671875" style="64" customWidth="1"/>
    <col min="7941" max="7941" width="12.5546875" style="64" customWidth="1"/>
    <col min="7942" max="7943" width="10.109375" style="64" bestFit="1" customWidth="1"/>
    <col min="7944" max="7944" width="11.6640625" style="64" customWidth="1"/>
    <col min="7945" max="7945" width="10.109375" style="64" bestFit="1" customWidth="1"/>
    <col min="7946" max="8189" width="9.109375" style="64"/>
    <col min="8190" max="8190" width="12.6640625" style="64" customWidth="1"/>
    <col min="8191" max="8191" width="21.109375" style="64" customWidth="1"/>
    <col min="8192" max="8192" width="77.109375" style="64" customWidth="1"/>
    <col min="8193" max="8193" width="19.109375" style="64" customWidth="1"/>
    <col min="8194" max="8194" width="27.88671875" style="64" customWidth="1"/>
    <col min="8195" max="8195" width="15.33203125" style="64" customWidth="1"/>
    <col min="8196" max="8196" width="17.88671875" style="64" customWidth="1"/>
    <col min="8197" max="8197" width="12.5546875" style="64" customWidth="1"/>
    <col min="8198" max="8199" width="10.109375" style="64" bestFit="1" customWidth="1"/>
    <col min="8200" max="8200" width="11.6640625" style="64" customWidth="1"/>
    <col min="8201" max="8201" width="10.109375" style="64" bestFit="1" customWidth="1"/>
    <col min="8202" max="8445" width="9.109375" style="64"/>
    <col min="8446" max="8446" width="12.6640625" style="64" customWidth="1"/>
    <col min="8447" max="8447" width="21.109375" style="64" customWidth="1"/>
    <col min="8448" max="8448" width="77.109375" style="64" customWidth="1"/>
    <col min="8449" max="8449" width="19.109375" style="64" customWidth="1"/>
    <col min="8450" max="8450" width="27.88671875" style="64" customWidth="1"/>
    <col min="8451" max="8451" width="15.33203125" style="64" customWidth="1"/>
    <col min="8452" max="8452" width="17.88671875" style="64" customWidth="1"/>
    <col min="8453" max="8453" width="12.5546875" style="64" customWidth="1"/>
    <col min="8454" max="8455" width="10.109375" style="64" bestFit="1" customWidth="1"/>
    <col min="8456" max="8456" width="11.6640625" style="64" customWidth="1"/>
    <col min="8457" max="8457" width="10.109375" style="64" bestFit="1" customWidth="1"/>
    <col min="8458" max="8701" width="9.109375" style="64"/>
    <col min="8702" max="8702" width="12.6640625" style="64" customWidth="1"/>
    <col min="8703" max="8703" width="21.109375" style="64" customWidth="1"/>
    <col min="8704" max="8704" width="77.109375" style="64" customWidth="1"/>
    <col min="8705" max="8705" width="19.109375" style="64" customWidth="1"/>
    <col min="8706" max="8706" width="27.88671875" style="64" customWidth="1"/>
    <col min="8707" max="8707" width="15.33203125" style="64" customWidth="1"/>
    <col min="8708" max="8708" width="17.88671875" style="64" customWidth="1"/>
    <col min="8709" max="8709" width="12.5546875" style="64" customWidth="1"/>
    <col min="8710" max="8711" width="10.109375" style="64" bestFit="1" customWidth="1"/>
    <col min="8712" max="8712" width="11.6640625" style="64" customWidth="1"/>
    <col min="8713" max="8713" width="10.109375" style="64" bestFit="1" customWidth="1"/>
    <col min="8714" max="8957" width="9.109375" style="64"/>
    <col min="8958" max="8958" width="12.6640625" style="64" customWidth="1"/>
    <col min="8959" max="8959" width="21.109375" style="64" customWidth="1"/>
    <col min="8960" max="8960" width="77.109375" style="64" customWidth="1"/>
    <col min="8961" max="8961" width="19.109375" style="64" customWidth="1"/>
    <col min="8962" max="8962" width="27.88671875" style="64" customWidth="1"/>
    <col min="8963" max="8963" width="15.33203125" style="64" customWidth="1"/>
    <col min="8964" max="8964" width="17.88671875" style="64" customWidth="1"/>
    <col min="8965" max="8965" width="12.5546875" style="64" customWidth="1"/>
    <col min="8966" max="8967" width="10.109375" style="64" bestFit="1" customWidth="1"/>
    <col min="8968" max="8968" width="11.6640625" style="64" customWidth="1"/>
    <col min="8969" max="8969" width="10.109375" style="64" bestFit="1" customWidth="1"/>
    <col min="8970" max="9213" width="9.109375" style="64"/>
    <col min="9214" max="9214" width="12.6640625" style="64" customWidth="1"/>
    <col min="9215" max="9215" width="21.109375" style="64" customWidth="1"/>
    <col min="9216" max="9216" width="77.109375" style="64" customWidth="1"/>
    <col min="9217" max="9217" width="19.109375" style="64" customWidth="1"/>
    <col min="9218" max="9218" width="27.88671875" style="64" customWidth="1"/>
    <col min="9219" max="9219" width="15.33203125" style="64" customWidth="1"/>
    <col min="9220" max="9220" width="17.88671875" style="64" customWidth="1"/>
    <col min="9221" max="9221" width="12.5546875" style="64" customWidth="1"/>
    <col min="9222" max="9223" width="10.109375" style="64" bestFit="1" customWidth="1"/>
    <col min="9224" max="9224" width="11.6640625" style="64" customWidth="1"/>
    <col min="9225" max="9225" width="10.109375" style="64" bestFit="1" customWidth="1"/>
    <col min="9226" max="9469" width="9.109375" style="64"/>
    <col min="9470" max="9470" width="12.6640625" style="64" customWidth="1"/>
    <col min="9471" max="9471" width="21.109375" style="64" customWidth="1"/>
    <col min="9472" max="9472" width="77.109375" style="64" customWidth="1"/>
    <col min="9473" max="9473" width="19.109375" style="64" customWidth="1"/>
    <col min="9474" max="9474" width="27.88671875" style="64" customWidth="1"/>
    <col min="9475" max="9475" width="15.33203125" style="64" customWidth="1"/>
    <col min="9476" max="9476" width="17.88671875" style="64" customWidth="1"/>
    <col min="9477" max="9477" width="12.5546875" style="64" customWidth="1"/>
    <col min="9478" max="9479" width="10.109375" style="64" bestFit="1" customWidth="1"/>
    <col min="9480" max="9480" width="11.6640625" style="64" customWidth="1"/>
    <col min="9481" max="9481" width="10.109375" style="64" bestFit="1" customWidth="1"/>
    <col min="9482" max="9725" width="9.109375" style="64"/>
    <col min="9726" max="9726" width="12.6640625" style="64" customWidth="1"/>
    <col min="9727" max="9727" width="21.109375" style="64" customWidth="1"/>
    <col min="9728" max="9728" width="77.109375" style="64" customWidth="1"/>
    <col min="9729" max="9729" width="19.109375" style="64" customWidth="1"/>
    <col min="9730" max="9730" width="27.88671875" style="64" customWidth="1"/>
    <col min="9731" max="9731" width="15.33203125" style="64" customWidth="1"/>
    <col min="9732" max="9732" width="17.88671875" style="64" customWidth="1"/>
    <col min="9733" max="9733" width="12.5546875" style="64" customWidth="1"/>
    <col min="9734" max="9735" width="10.109375" style="64" bestFit="1" customWidth="1"/>
    <col min="9736" max="9736" width="11.6640625" style="64" customWidth="1"/>
    <col min="9737" max="9737" width="10.109375" style="64" bestFit="1" customWidth="1"/>
    <col min="9738" max="9981" width="9.109375" style="64"/>
    <col min="9982" max="9982" width="12.6640625" style="64" customWidth="1"/>
    <col min="9983" max="9983" width="21.109375" style="64" customWidth="1"/>
    <col min="9984" max="9984" width="77.109375" style="64" customWidth="1"/>
    <col min="9985" max="9985" width="19.109375" style="64" customWidth="1"/>
    <col min="9986" max="9986" width="27.88671875" style="64" customWidth="1"/>
    <col min="9987" max="9987" width="15.33203125" style="64" customWidth="1"/>
    <col min="9988" max="9988" width="17.88671875" style="64" customWidth="1"/>
    <col min="9989" max="9989" width="12.5546875" style="64" customWidth="1"/>
    <col min="9990" max="9991" width="10.109375" style="64" bestFit="1" customWidth="1"/>
    <col min="9992" max="9992" width="11.6640625" style="64" customWidth="1"/>
    <col min="9993" max="9993" width="10.109375" style="64" bestFit="1" customWidth="1"/>
    <col min="9994" max="10237" width="9.109375" style="64"/>
    <col min="10238" max="10238" width="12.6640625" style="64" customWidth="1"/>
    <col min="10239" max="10239" width="21.109375" style="64" customWidth="1"/>
    <col min="10240" max="10240" width="77.109375" style="64" customWidth="1"/>
    <col min="10241" max="10241" width="19.109375" style="64" customWidth="1"/>
    <col min="10242" max="10242" width="27.88671875" style="64" customWidth="1"/>
    <col min="10243" max="10243" width="15.33203125" style="64" customWidth="1"/>
    <col min="10244" max="10244" width="17.88671875" style="64" customWidth="1"/>
    <col min="10245" max="10245" width="12.5546875" style="64" customWidth="1"/>
    <col min="10246" max="10247" width="10.109375" style="64" bestFit="1" customWidth="1"/>
    <col min="10248" max="10248" width="11.6640625" style="64" customWidth="1"/>
    <col min="10249" max="10249" width="10.109375" style="64" bestFit="1" customWidth="1"/>
    <col min="10250" max="10493" width="9.109375" style="64"/>
    <col min="10494" max="10494" width="12.6640625" style="64" customWidth="1"/>
    <col min="10495" max="10495" width="21.109375" style="64" customWidth="1"/>
    <col min="10496" max="10496" width="77.109375" style="64" customWidth="1"/>
    <col min="10497" max="10497" width="19.109375" style="64" customWidth="1"/>
    <col min="10498" max="10498" width="27.88671875" style="64" customWidth="1"/>
    <col min="10499" max="10499" width="15.33203125" style="64" customWidth="1"/>
    <col min="10500" max="10500" width="17.88671875" style="64" customWidth="1"/>
    <col min="10501" max="10501" width="12.5546875" style="64" customWidth="1"/>
    <col min="10502" max="10503" width="10.109375" style="64" bestFit="1" customWidth="1"/>
    <col min="10504" max="10504" width="11.6640625" style="64" customWidth="1"/>
    <col min="10505" max="10505" width="10.109375" style="64" bestFit="1" customWidth="1"/>
    <col min="10506" max="10749" width="9.109375" style="64"/>
    <col min="10750" max="10750" width="12.6640625" style="64" customWidth="1"/>
    <col min="10751" max="10751" width="21.109375" style="64" customWidth="1"/>
    <col min="10752" max="10752" width="77.109375" style="64" customWidth="1"/>
    <col min="10753" max="10753" width="19.109375" style="64" customWidth="1"/>
    <col min="10754" max="10754" width="27.88671875" style="64" customWidth="1"/>
    <col min="10755" max="10755" width="15.33203125" style="64" customWidth="1"/>
    <col min="10756" max="10756" width="17.88671875" style="64" customWidth="1"/>
    <col min="10757" max="10757" width="12.5546875" style="64" customWidth="1"/>
    <col min="10758" max="10759" width="10.109375" style="64" bestFit="1" customWidth="1"/>
    <col min="10760" max="10760" width="11.6640625" style="64" customWidth="1"/>
    <col min="10761" max="10761" width="10.109375" style="64" bestFit="1" customWidth="1"/>
    <col min="10762" max="11005" width="9.109375" style="64"/>
    <col min="11006" max="11006" width="12.6640625" style="64" customWidth="1"/>
    <col min="11007" max="11007" width="21.109375" style="64" customWidth="1"/>
    <col min="11008" max="11008" width="77.109375" style="64" customWidth="1"/>
    <col min="11009" max="11009" width="19.109375" style="64" customWidth="1"/>
    <col min="11010" max="11010" width="27.88671875" style="64" customWidth="1"/>
    <col min="11011" max="11011" width="15.33203125" style="64" customWidth="1"/>
    <col min="11012" max="11012" width="17.88671875" style="64" customWidth="1"/>
    <col min="11013" max="11013" width="12.5546875" style="64" customWidth="1"/>
    <col min="11014" max="11015" width="10.109375" style="64" bestFit="1" customWidth="1"/>
    <col min="11016" max="11016" width="11.6640625" style="64" customWidth="1"/>
    <col min="11017" max="11017" width="10.109375" style="64" bestFit="1" customWidth="1"/>
    <col min="11018" max="11261" width="9.109375" style="64"/>
    <col min="11262" max="11262" width="12.6640625" style="64" customWidth="1"/>
    <col min="11263" max="11263" width="21.109375" style="64" customWidth="1"/>
    <col min="11264" max="11264" width="77.109375" style="64" customWidth="1"/>
    <col min="11265" max="11265" width="19.109375" style="64" customWidth="1"/>
    <col min="11266" max="11266" width="27.88671875" style="64" customWidth="1"/>
    <col min="11267" max="11267" width="15.33203125" style="64" customWidth="1"/>
    <col min="11268" max="11268" width="17.88671875" style="64" customWidth="1"/>
    <col min="11269" max="11269" width="12.5546875" style="64" customWidth="1"/>
    <col min="11270" max="11271" width="10.109375" style="64" bestFit="1" customWidth="1"/>
    <col min="11272" max="11272" width="11.6640625" style="64" customWidth="1"/>
    <col min="11273" max="11273" width="10.109375" style="64" bestFit="1" customWidth="1"/>
    <col min="11274" max="11517" width="9.109375" style="64"/>
    <col min="11518" max="11518" width="12.6640625" style="64" customWidth="1"/>
    <col min="11519" max="11519" width="21.109375" style="64" customWidth="1"/>
    <col min="11520" max="11520" width="77.109375" style="64" customWidth="1"/>
    <col min="11521" max="11521" width="19.109375" style="64" customWidth="1"/>
    <col min="11522" max="11522" width="27.88671875" style="64" customWidth="1"/>
    <col min="11523" max="11523" width="15.33203125" style="64" customWidth="1"/>
    <col min="11524" max="11524" width="17.88671875" style="64" customWidth="1"/>
    <col min="11525" max="11525" width="12.5546875" style="64" customWidth="1"/>
    <col min="11526" max="11527" width="10.109375" style="64" bestFit="1" customWidth="1"/>
    <col min="11528" max="11528" width="11.6640625" style="64" customWidth="1"/>
    <col min="11529" max="11529" width="10.109375" style="64" bestFit="1" customWidth="1"/>
    <col min="11530" max="11773" width="9.109375" style="64"/>
    <col min="11774" max="11774" width="12.6640625" style="64" customWidth="1"/>
    <col min="11775" max="11775" width="21.109375" style="64" customWidth="1"/>
    <col min="11776" max="11776" width="77.109375" style="64" customWidth="1"/>
    <col min="11777" max="11777" width="19.109375" style="64" customWidth="1"/>
    <col min="11778" max="11778" width="27.88671875" style="64" customWidth="1"/>
    <col min="11779" max="11779" width="15.33203125" style="64" customWidth="1"/>
    <col min="11780" max="11780" width="17.88671875" style="64" customWidth="1"/>
    <col min="11781" max="11781" width="12.5546875" style="64" customWidth="1"/>
    <col min="11782" max="11783" width="10.109375" style="64" bestFit="1" customWidth="1"/>
    <col min="11784" max="11784" width="11.6640625" style="64" customWidth="1"/>
    <col min="11785" max="11785" width="10.109375" style="64" bestFit="1" customWidth="1"/>
    <col min="11786" max="12029" width="9.109375" style="64"/>
    <col min="12030" max="12030" width="12.6640625" style="64" customWidth="1"/>
    <col min="12031" max="12031" width="21.109375" style="64" customWidth="1"/>
    <col min="12032" max="12032" width="77.109375" style="64" customWidth="1"/>
    <col min="12033" max="12033" width="19.109375" style="64" customWidth="1"/>
    <col min="12034" max="12034" width="27.88671875" style="64" customWidth="1"/>
    <col min="12035" max="12035" width="15.33203125" style="64" customWidth="1"/>
    <col min="12036" max="12036" width="17.88671875" style="64" customWidth="1"/>
    <col min="12037" max="12037" width="12.5546875" style="64" customWidth="1"/>
    <col min="12038" max="12039" width="10.109375" style="64" bestFit="1" customWidth="1"/>
    <col min="12040" max="12040" width="11.6640625" style="64" customWidth="1"/>
    <col min="12041" max="12041" width="10.109375" style="64" bestFit="1" customWidth="1"/>
    <col min="12042" max="12285" width="9.109375" style="64"/>
    <col min="12286" max="12286" width="12.6640625" style="64" customWidth="1"/>
    <col min="12287" max="12287" width="21.109375" style="64" customWidth="1"/>
    <col min="12288" max="12288" width="77.109375" style="64" customWidth="1"/>
    <col min="12289" max="12289" width="19.109375" style="64" customWidth="1"/>
    <col min="12290" max="12290" width="27.88671875" style="64" customWidth="1"/>
    <col min="12291" max="12291" width="15.33203125" style="64" customWidth="1"/>
    <col min="12292" max="12292" width="17.88671875" style="64" customWidth="1"/>
    <col min="12293" max="12293" width="12.5546875" style="64" customWidth="1"/>
    <col min="12294" max="12295" width="10.109375" style="64" bestFit="1" customWidth="1"/>
    <col min="12296" max="12296" width="11.6640625" style="64" customWidth="1"/>
    <col min="12297" max="12297" width="10.109375" style="64" bestFit="1" customWidth="1"/>
    <col min="12298" max="12541" width="9.109375" style="64"/>
    <col min="12542" max="12542" width="12.6640625" style="64" customWidth="1"/>
    <col min="12543" max="12543" width="21.109375" style="64" customWidth="1"/>
    <col min="12544" max="12544" width="77.109375" style="64" customWidth="1"/>
    <col min="12545" max="12545" width="19.109375" style="64" customWidth="1"/>
    <col min="12546" max="12546" width="27.88671875" style="64" customWidth="1"/>
    <col min="12547" max="12547" width="15.33203125" style="64" customWidth="1"/>
    <col min="12548" max="12548" width="17.88671875" style="64" customWidth="1"/>
    <col min="12549" max="12549" width="12.5546875" style="64" customWidth="1"/>
    <col min="12550" max="12551" width="10.109375" style="64" bestFit="1" customWidth="1"/>
    <col min="12552" max="12552" width="11.6640625" style="64" customWidth="1"/>
    <col min="12553" max="12553" width="10.109375" style="64" bestFit="1" customWidth="1"/>
    <col min="12554" max="12797" width="9.109375" style="64"/>
    <col min="12798" max="12798" width="12.6640625" style="64" customWidth="1"/>
    <col min="12799" max="12799" width="21.109375" style="64" customWidth="1"/>
    <col min="12800" max="12800" width="77.109375" style="64" customWidth="1"/>
    <col min="12801" max="12801" width="19.109375" style="64" customWidth="1"/>
    <col min="12802" max="12802" width="27.88671875" style="64" customWidth="1"/>
    <col min="12803" max="12803" width="15.33203125" style="64" customWidth="1"/>
    <col min="12804" max="12804" width="17.88671875" style="64" customWidth="1"/>
    <col min="12805" max="12805" width="12.5546875" style="64" customWidth="1"/>
    <col min="12806" max="12807" width="10.109375" style="64" bestFit="1" customWidth="1"/>
    <col min="12808" max="12808" width="11.6640625" style="64" customWidth="1"/>
    <col min="12809" max="12809" width="10.109375" style="64" bestFit="1" customWidth="1"/>
    <col min="12810" max="13053" width="9.109375" style="64"/>
    <col min="13054" max="13054" width="12.6640625" style="64" customWidth="1"/>
    <col min="13055" max="13055" width="21.109375" style="64" customWidth="1"/>
    <col min="13056" max="13056" width="77.109375" style="64" customWidth="1"/>
    <col min="13057" max="13057" width="19.109375" style="64" customWidth="1"/>
    <col min="13058" max="13058" width="27.88671875" style="64" customWidth="1"/>
    <col min="13059" max="13059" width="15.33203125" style="64" customWidth="1"/>
    <col min="13060" max="13060" width="17.88671875" style="64" customWidth="1"/>
    <col min="13061" max="13061" width="12.5546875" style="64" customWidth="1"/>
    <col min="13062" max="13063" width="10.109375" style="64" bestFit="1" customWidth="1"/>
    <col min="13064" max="13064" width="11.6640625" style="64" customWidth="1"/>
    <col min="13065" max="13065" width="10.109375" style="64" bestFit="1" customWidth="1"/>
    <col min="13066" max="13309" width="9.109375" style="64"/>
    <col min="13310" max="13310" width="12.6640625" style="64" customWidth="1"/>
    <col min="13311" max="13311" width="21.109375" style="64" customWidth="1"/>
    <col min="13312" max="13312" width="77.109375" style="64" customWidth="1"/>
    <col min="13313" max="13313" width="19.109375" style="64" customWidth="1"/>
    <col min="13314" max="13314" width="27.88671875" style="64" customWidth="1"/>
    <col min="13315" max="13315" width="15.33203125" style="64" customWidth="1"/>
    <col min="13316" max="13316" width="17.88671875" style="64" customWidth="1"/>
    <col min="13317" max="13317" width="12.5546875" style="64" customWidth="1"/>
    <col min="13318" max="13319" width="10.109375" style="64" bestFit="1" customWidth="1"/>
    <col min="13320" max="13320" width="11.6640625" style="64" customWidth="1"/>
    <col min="13321" max="13321" width="10.109375" style="64" bestFit="1" customWidth="1"/>
    <col min="13322" max="13565" width="9.109375" style="64"/>
    <col min="13566" max="13566" width="12.6640625" style="64" customWidth="1"/>
    <col min="13567" max="13567" width="21.109375" style="64" customWidth="1"/>
    <col min="13568" max="13568" width="77.109375" style="64" customWidth="1"/>
    <col min="13569" max="13569" width="19.109375" style="64" customWidth="1"/>
    <col min="13570" max="13570" width="27.88671875" style="64" customWidth="1"/>
    <col min="13571" max="13571" width="15.33203125" style="64" customWidth="1"/>
    <col min="13572" max="13572" width="17.88671875" style="64" customWidth="1"/>
    <col min="13573" max="13573" width="12.5546875" style="64" customWidth="1"/>
    <col min="13574" max="13575" width="10.109375" style="64" bestFit="1" customWidth="1"/>
    <col min="13576" max="13576" width="11.6640625" style="64" customWidth="1"/>
    <col min="13577" max="13577" width="10.109375" style="64" bestFit="1" customWidth="1"/>
    <col min="13578" max="13821" width="9.109375" style="64"/>
    <col min="13822" max="13822" width="12.6640625" style="64" customWidth="1"/>
    <col min="13823" max="13823" width="21.109375" style="64" customWidth="1"/>
    <col min="13824" max="13824" width="77.109375" style="64" customWidth="1"/>
    <col min="13825" max="13825" width="19.109375" style="64" customWidth="1"/>
    <col min="13826" max="13826" width="27.88671875" style="64" customWidth="1"/>
    <col min="13827" max="13827" width="15.33203125" style="64" customWidth="1"/>
    <col min="13828" max="13828" width="17.88671875" style="64" customWidth="1"/>
    <col min="13829" max="13829" width="12.5546875" style="64" customWidth="1"/>
    <col min="13830" max="13831" width="10.109375" style="64" bestFit="1" customWidth="1"/>
    <col min="13832" max="13832" width="11.6640625" style="64" customWidth="1"/>
    <col min="13833" max="13833" width="10.109375" style="64" bestFit="1" customWidth="1"/>
    <col min="13834" max="14077" width="9.109375" style="64"/>
    <col min="14078" max="14078" width="12.6640625" style="64" customWidth="1"/>
    <col min="14079" max="14079" width="21.109375" style="64" customWidth="1"/>
    <col min="14080" max="14080" width="77.109375" style="64" customWidth="1"/>
    <col min="14081" max="14081" width="19.109375" style="64" customWidth="1"/>
    <col min="14082" max="14082" width="27.88671875" style="64" customWidth="1"/>
    <col min="14083" max="14083" width="15.33203125" style="64" customWidth="1"/>
    <col min="14084" max="14084" width="17.88671875" style="64" customWidth="1"/>
    <col min="14085" max="14085" width="12.5546875" style="64" customWidth="1"/>
    <col min="14086" max="14087" width="10.109375" style="64" bestFit="1" customWidth="1"/>
    <col min="14088" max="14088" width="11.6640625" style="64" customWidth="1"/>
    <col min="14089" max="14089" width="10.109375" style="64" bestFit="1" customWidth="1"/>
    <col min="14090" max="14333" width="9.109375" style="64"/>
    <col min="14334" max="14334" width="12.6640625" style="64" customWidth="1"/>
    <col min="14335" max="14335" width="21.109375" style="64" customWidth="1"/>
    <col min="14336" max="14336" width="77.109375" style="64" customWidth="1"/>
    <col min="14337" max="14337" width="19.109375" style="64" customWidth="1"/>
    <col min="14338" max="14338" width="27.88671875" style="64" customWidth="1"/>
    <col min="14339" max="14339" width="15.33203125" style="64" customWidth="1"/>
    <col min="14340" max="14340" width="17.88671875" style="64" customWidth="1"/>
    <col min="14341" max="14341" width="12.5546875" style="64" customWidth="1"/>
    <col min="14342" max="14343" width="10.109375" style="64" bestFit="1" customWidth="1"/>
    <col min="14344" max="14344" width="11.6640625" style="64" customWidth="1"/>
    <col min="14345" max="14345" width="10.109375" style="64" bestFit="1" customWidth="1"/>
    <col min="14346" max="14589" width="9.109375" style="64"/>
    <col min="14590" max="14590" width="12.6640625" style="64" customWidth="1"/>
    <col min="14591" max="14591" width="21.109375" style="64" customWidth="1"/>
    <col min="14592" max="14592" width="77.109375" style="64" customWidth="1"/>
    <col min="14593" max="14593" width="19.109375" style="64" customWidth="1"/>
    <col min="14594" max="14594" width="27.88671875" style="64" customWidth="1"/>
    <col min="14595" max="14595" width="15.33203125" style="64" customWidth="1"/>
    <col min="14596" max="14596" width="17.88671875" style="64" customWidth="1"/>
    <col min="14597" max="14597" width="12.5546875" style="64" customWidth="1"/>
    <col min="14598" max="14599" width="10.109375" style="64" bestFit="1" customWidth="1"/>
    <col min="14600" max="14600" width="11.6640625" style="64" customWidth="1"/>
    <col min="14601" max="14601" width="10.109375" style="64" bestFit="1" customWidth="1"/>
    <col min="14602" max="14845" width="9.109375" style="64"/>
    <col min="14846" max="14846" width="12.6640625" style="64" customWidth="1"/>
    <col min="14847" max="14847" width="21.109375" style="64" customWidth="1"/>
    <col min="14848" max="14848" width="77.109375" style="64" customWidth="1"/>
    <col min="14849" max="14849" width="19.109375" style="64" customWidth="1"/>
    <col min="14850" max="14850" width="27.88671875" style="64" customWidth="1"/>
    <col min="14851" max="14851" width="15.33203125" style="64" customWidth="1"/>
    <col min="14852" max="14852" width="17.88671875" style="64" customWidth="1"/>
    <col min="14853" max="14853" width="12.5546875" style="64" customWidth="1"/>
    <col min="14854" max="14855" width="10.109375" style="64" bestFit="1" customWidth="1"/>
    <col min="14856" max="14856" width="11.6640625" style="64" customWidth="1"/>
    <col min="14857" max="14857" width="10.109375" style="64" bestFit="1" customWidth="1"/>
    <col min="14858" max="15101" width="9.109375" style="64"/>
    <col min="15102" max="15102" width="12.6640625" style="64" customWidth="1"/>
    <col min="15103" max="15103" width="21.109375" style="64" customWidth="1"/>
    <col min="15104" max="15104" width="77.109375" style="64" customWidth="1"/>
    <col min="15105" max="15105" width="19.109375" style="64" customWidth="1"/>
    <col min="15106" max="15106" width="27.88671875" style="64" customWidth="1"/>
    <col min="15107" max="15107" width="15.33203125" style="64" customWidth="1"/>
    <col min="15108" max="15108" width="17.88671875" style="64" customWidth="1"/>
    <col min="15109" max="15109" width="12.5546875" style="64" customWidth="1"/>
    <col min="15110" max="15111" width="10.109375" style="64" bestFit="1" customWidth="1"/>
    <col min="15112" max="15112" width="11.6640625" style="64" customWidth="1"/>
    <col min="15113" max="15113" width="10.109375" style="64" bestFit="1" customWidth="1"/>
    <col min="15114" max="15357" width="9.109375" style="64"/>
    <col min="15358" max="15358" width="12.6640625" style="64" customWidth="1"/>
    <col min="15359" max="15359" width="21.109375" style="64" customWidth="1"/>
    <col min="15360" max="15360" width="77.109375" style="64" customWidth="1"/>
    <col min="15361" max="15361" width="19.109375" style="64" customWidth="1"/>
    <col min="15362" max="15362" width="27.88671875" style="64" customWidth="1"/>
    <col min="15363" max="15363" width="15.33203125" style="64" customWidth="1"/>
    <col min="15364" max="15364" width="17.88671875" style="64" customWidth="1"/>
    <col min="15365" max="15365" width="12.5546875" style="64" customWidth="1"/>
    <col min="15366" max="15367" width="10.109375" style="64" bestFit="1" customWidth="1"/>
    <col min="15368" max="15368" width="11.6640625" style="64" customWidth="1"/>
    <col min="15369" max="15369" width="10.109375" style="64" bestFit="1" customWidth="1"/>
    <col min="15370" max="15613" width="9.109375" style="64"/>
    <col min="15614" max="15614" width="12.6640625" style="64" customWidth="1"/>
    <col min="15615" max="15615" width="21.109375" style="64" customWidth="1"/>
    <col min="15616" max="15616" width="77.109375" style="64" customWidth="1"/>
    <col min="15617" max="15617" width="19.109375" style="64" customWidth="1"/>
    <col min="15618" max="15618" width="27.88671875" style="64" customWidth="1"/>
    <col min="15619" max="15619" width="15.33203125" style="64" customWidth="1"/>
    <col min="15620" max="15620" width="17.88671875" style="64" customWidth="1"/>
    <col min="15621" max="15621" width="12.5546875" style="64" customWidth="1"/>
    <col min="15622" max="15623" width="10.109375" style="64" bestFit="1" customWidth="1"/>
    <col min="15624" max="15624" width="11.6640625" style="64" customWidth="1"/>
    <col min="15625" max="15625" width="10.109375" style="64" bestFit="1" customWidth="1"/>
    <col min="15626" max="15869" width="9.109375" style="64"/>
    <col min="15870" max="15870" width="12.6640625" style="64" customWidth="1"/>
    <col min="15871" max="15871" width="21.109375" style="64" customWidth="1"/>
    <col min="15872" max="15872" width="77.109375" style="64" customWidth="1"/>
    <col min="15873" max="15873" width="19.109375" style="64" customWidth="1"/>
    <col min="15874" max="15874" width="27.88671875" style="64" customWidth="1"/>
    <col min="15875" max="15875" width="15.33203125" style="64" customWidth="1"/>
    <col min="15876" max="15876" width="17.88671875" style="64" customWidth="1"/>
    <col min="15877" max="15877" width="12.5546875" style="64" customWidth="1"/>
    <col min="15878" max="15879" width="10.109375" style="64" bestFit="1" customWidth="1"/>
    <col min="15880" max="15880" width="11.6640625" style="64" customWidth="1"/>
    <col min="15881" max="15881" width="10.109375" style="64" bestFit="1" customWidth="1"/>
    <col min="15882" max="16125" width="9.109375" style="64"/>
    <col min="16126" max="16126" width="12.6640625" style="64" customWidth="1"/>
    <col min="16127" max="16127" width="21.109375" style="64" customWidth="1"/>
    <col min="16128" max="16128" width="77.109375" style="64" customWidth="1"/>
    <col min="16129" max="16129" width="19.109375" style="64" customWidth="1"/>
    <col min="16130" max="16130" width="27.88671875" style="64" customWidth="1"/>
    <col min="16131" max="16131" width="15.33203125" style="64" customWidth="1"/>
    <col min="16132" max="16132" width="17.88671875" style="64" customWidth="1"/>
    <col min="16133" max="16133" width="12.5546875" style="64" customWidth="1"/>
    <col min="16134" max="16135" width="10.109375" style="64" bestFit="1" customWidth="1"/>
    <col min="16136" max="16136" width="11.6640625" style="64" customWidth="1"/>
    <col min="16137" max="16137" width="10.109375" style="64" bestFit="1" customWidth="1"/>
    <col min="16138" max="16384" width="9.109375" style="64"/>
  </cols>
  <sheetData>
    <row r="1" spans="1:8">
      <c r="C1" s="65"/>
      <c r="D1" s="178" t="s">
        <v>487</v>
      </c>
    </row>
    <row r="2" spans="1:8">
      <c r="C2" s="65"/>
      <c r="D2" s="181" t="s">
        <v>2658</v>
      </c>
      <c r="E2" s="252"/>
    </row>
    <row r="3" spans="1:8">
      <c r="C3" s="65"/>
      <c r="D3" s="178" t="s">
        <v>416</v>
      </c>
    </row>
    <row r="4" spans="1:8">
      <c r="C4" s="65"/>
      <c r="D4" s="178" t="s">
        <v>415</v>
      </c>
    </row>
    <row r="5" spans="1:8">
      <c r="C5" s="65"/>
      <c r="D5" s="253" t="s">
        <v>414</v>
      </c>
    </row>
    <row r="6" spans="1:8" ht="14.4" thickBot="1">
      <c r="E6" s="64"/>
    </row>
    <row r="7" spans="1:8" ht="14.4" thickBot="1">
      <c r="A7" s="254" t="s">
        <v>413</v>
      </c>
      <c r="B7" s="255" t="s">
        <v>412</v>
      </c>
      <c r="C7" s="255" t="s">
        <v>411</v>
      </c>
      <c r="D7" s="256" t="s">
        <v>2654</v>
      </c>
      <c r="E7" s="257" t="s">
        <v>2655</v>
      </c>
    </row>
    <row r="8" spans="1:8">
      <c r="A8" s="258"/>
      <c r="B8" s="258"/>
      <c r="C8" s="258"/>
      <c r="D8" s="258"/>
      <c r="E8" s="258"/>
    </row>
    <row r="9" spans="1:8">
      <c r="A9" s="102">
        <v>0</v>
      </c>
      <c r="B9" s="265">
        <v>1125527</v>
      </c>
      <c r="C9" s="266" t="s">
        <v>488</v>
      </c>
      <c r="D9" s="260">
        <v>230367</v>
      </c>
      <c r="E9" s="261">
        <f>+D9*A9</f>
        <v>0</v>
      </c>
      <c r="F9" s="87"/>
      <c r="G9" s="86"/>
      <c r="H9" s="262"/>
    </row>
    <row r="10" spans="1:8" ht="52.8">
      <c r="A10" s="158">
        <f>A9</f>
        <v>0</v>
      </c>
      <c r="B10" s="267"/>
      <c r="C10" s="268" t="s">
        <v>489</v>
      </c>
      <c r="D10" s="155"/>
      <c r="F10" s="87"/>
      <c r="G10" s="86"/>
      <c r="H10" s="262"/>
    </row>
    <row r="11" spans="1:8">
      <c r="B11" s="267"/>
      <c r="C11" s="269"/>
      <c r="D11" s="155"/>
      <c r="F11" s="87"/>
      <c r="G11" s="86"/>
      <c r="H11" s="262"/>
    </row>
    <row r="12" spans="1:8">
      <c r="A12" s="102">
        <v>0</v>
      </c>
      <c r="B12" s="265">
        <v>1125961</v>
      </c>
      <c r="C12" s="266" t="s">
        <v>488</v>
      </c>
      <c r="D12" s="260">
        <v>232927</v>
      </c>
      <c r="E12" s="261">
        <f>+D12*A12</f>
        <v>0</v>
      </c>
      <c r="F12" s="87"/>
      <c r="G12" s="86"/>
      <c r="H12" s="262"/>
    </row>
    <row r="13" spans="1:8" ht="52.8">
      <c r="A13" s="158"/>
      <c r="B13" s="157"/>
      <c r="C13" s="263" t="s">
        <v>490</v>
      </c>
      <c r="D13" s="155"/>
      <c r="F13" s="87"/>
      <c r="G13" s="86"/>
      <c r="H13" s="262"/>
    </row>
    <row r="14" spans="1:8" ht="14.4">
      <c r="A14" s="68"/>
      <c r="B14"/>
      <c r="C14" s="165"/>
      <c r="D14" s="164"/>
      <c r="E14" s="163"/>
      <c r="F14" s="87"/>
      <c r="G14" s="86"/>
      <c r="H14" s="262"/>
    </row>
    <row r="15" spans="1:8" s="101" customFormat="1">
      <c r="A15" s="123">
        <v>0</v>
      </c>
      <c r="B15" s="270" t="s">
        <v>206</v>
      </c>
      <c r="C15" s="161" t="s">
        <v>491</v>
      </c>
      <c r="D15" s="160">
        <v>398028</v>
      </c>
      <c r="E15" s="159">
        <f>+D15*A15</f>
        <v>0</v>
      </c>
      <c r="F15" s="87"/>
      <c r="G15" s="86"/>
      <c r="H15" s="262"/>
    </row>
    <row r="16" spans="1:8" s="101" customFormat="1" ht="26.4">
      <c r="A16" s="158"/>
      <c r="B16" s="157"/>
      <c r="C16" s="156" t="s">
        <v>405</v>
      </c>
      <c r="D16" s="155"/>
      <c r="E16" s="65"/>
      <c r="F16" s="87"/>
      <c r="G16" s="86"/>
      <c r="H16" s="262"/>
    </row>
    <row r="17" spans="1:8">
      <c r="B17" s="157"/>
      <c r="C17" s="264"/>
      <c r="D17" s="155"/>
      <c r="F17" s="87"/>
      <c r="G17" s="86"/>
      <c r="H17" s="262"/>
    </row>
    <row r="18" spans="1:8">
      <c r="A18" s="72"/>
      <c r="B18" s="157"/>
      <c r="C18" s="82" t="s">
        <v>492</v>
      </c>
      <c r="D18" s="127"/>
      <c r="F18" s="87"/>
      <c r="G18" s="86"/>
      <c r="H18" s="262"/>
    </row>
    <row r="19" spans="1:8">
      <c r="A19" s="102">
        <v>0</v>
      </c>
      <c r="B19" s="271">
        <v>1122061</v>
      </c>
      <c r="C19" s="272" t="s">
        <v>493</v>
      </c>
      <c r="D19" s="273" t="s">
        <v>204</v>
      </c>
      <c r="E19" s="261">
        <v>0</v>
      </c>
      <c r="F19" s="87"/>
      <c r="G19" s="86"/>
      <c r="H19" s="262"/>
    </row>
    <row r="20" spans="1:8">
      <c r="A20" s="102">
        <v>0</v>
      </c>
      <c r="B20" s="271">
        <v>1126675</v>
      </c>
      <c r="C20" s="272" t="s">
        <v>494</v>
      </c>
      <c r="D20" s="273" t="s">
        <v>204</v>
      </c>
      <c r="E20" s="261">
        <v>0</v>
      </c>
      <c r="F20" s="87"/>
      <c r="G20" s="86"/>
      <c r="H20" s="262"/>
    </row>
    <row r="21" spans="1:8" s="275" customFormat="1">
      <c r="A21" s="102">
        <v>0</v>
      </c>
      <c r="B21" s="274">
        <v>1127276</v>
      </c>
      <c r="C21" s="272" t="s">
        <v>495</v>
      </c>
      <c r="D21" s="273" t="s">
        <v>204</v>
      </c>
      <c r="E21" s="261">
        <v>0</v>
      </c>
      <c r="F21" s="87"/>
      <c r="G21" s="86"/>
      <c r="H21" s="262"/>
    </row>
    <row r="22" spans="1:8">
      <c r="A22" s="102">
        <v>0</v>
      </c>
      <c r="B22" s="271">
        <v>1126098</v>
      </c>
      <c r="C22" s="272" t="s">
        <v>496</v>
      </c>
      <c r="D22" s="273" t="s">
        <v>204</v>
      </c>
      <c r="E22" s="261">
        <v>0</v>
      </c>
      <c r="F22" s="87"/>
      <c r="G22" s="86"/>
      <c r="H22" s="262"/>
    </row>
    <row r="23" spans="1:8">
      <c r="A23" s="72"/>
      <c r="B23" s="276"/>
      <c r="C23" s="277" t="s">
        <v>497</v>
      </c>
      <c r="D23" s="278"/>
      <c r="F23" s="87"/>
      <c r="G23" s="86"/>
      <c r="H23" s="262"/>
    </row>
    <row r="24" spans="1:8">
      <c r="A24" s="72"/>
      <c r="B24" s="276"/>
      <c r="C24" s="277"/>
      <c r="D24" s="278"/>
      <c r="F24" s="87"/>
      <c r="G24" s="86"/>
      <c r="H24" s="262"/>
    </row>
    <row r="25" spans="1:8">
      <c r="A25" s="70">
        <f>A19</f>
        <v>0</v>
      </c>
      <c r="B25" s="279">
        <v>1122083</v>
      </c>
      <c r="C25" s="280" t="s">
        <v>498</v>
      </c>
      <c r="D25" s="260">
        <v>3692</v>
      </c>
      <c r="E25" s="261">
        <f>+D25*A25</f>
        <v>0</v>
      </c>
      <c r="F25" s="87"/>
      <c r="G25" s="86"/>
      <c r="H25" s="262"/>
    </row>
    <row r="26" spans="1:8">
      <c r="A26" s="70">
        <f>A20</f>
        <v>0</v>
      </c>
      <c r="B26" s="279">
        <v>1123197</v>
      </c>
      <c r="C26" s="280" t="s">
        <v>499</v>
      </c>
      <c r="D26" s="260">
        <v>3692</v>
      </c>
      <c r="E26" s="261">
        <f>+D26*A26</f>
        <v>0</v>
      </c>
      <c r="F26" s="87"/>
      <c r="G26" s="86"/>
      <c r="H26" s="262"/>
    </row>
    <row r="27" spans="1:8">
      <c r="A27" s="70">
        <f>A21</f>
        <v>0</v>
      </c>
      <c r="B27" s="279">
        <v>1125473</v>
      </c>
      <c r="C27" s="280" t="s">
        <v>500</v>
      </c>
      <c r="D27" s="260">
        <v>3692</v>
      </c>
      <c r="E27" s="261">
        <f>+D27*A27</f>
        <v>0</v>
      </c>
      <c r="F27" s="87"/>
      <c r="G27" s="86"/>
      <c r="H27" s="262"/>
    </row>
    <row r="28" spans="1:8">
      <c r="A28" s="70">
        <v>0</v>
      </c>
      <c r="B28" s="279">
        <v>1126099</v>
      </c>
      <c r="C28" s="280" t="s">
        <v>501</v>
      </c>
      <c r="D28" s="260">
        <v>3692</v>
      </c>
      <c r="E28" s="261">
        <f>+D28*A28</f>
        <v>0</v>
      </c>
      <c r="F28" s="87"/>
      <c r="G28" s="86"/>
      <c r="H28" s="262"/>
    </row>
    <row r="29" spans="1:8">
      <c r="A29" s="70">
        <f>A22</f>
        <v>0</v>
      </c>
      <c r="B29" s="80" t="s">
        <v>206</v>
      </c>
      <c r="C29" s="96" t="s">
        <v>502</v>
      </c>
      <c r="D29" s="273" t="s">
        <v>204</v>
      </c>
      <c r="E29" s="261">
        <v>0</v>
      </c>
      <c r="F29" s="87"/>
      <c r="G29" s="86"/>
      <c r="H29" s="262"/>
    </row>
    <row r="30" spans="1:8">
      <c r="A30" s="281">
        <v>0</v>
      </c>
      <c r="B30" s="80" t="s">
        <v>503</v>
      </c>
      <c r="C30" s="80" t="s">
        <v>504</v>
      </c>
      <c r="D30" s="260">
        <v>4011</v>
      </c>
      <c r="E30" s="261">
        <f>+D30*A30</f>
        <v>0</v>
      </c>
      <c r="F30" s="87"/>
      <c r="G30" s="86"/>
      <c r="H30" s="262"/>
    </row>
    <row r="31" spans="1:8">
      <c r="A31" s="68">
        <v>1</v>
      </c>
      <c r="C31" s="282"/>
      <c r="F31" s="87"/>
      <c r="G31" s="86"/>
      <c r="H31" s="262"/>
    </row>
    <row r="32" spans="1:8">
      <c r="A32" s="68">
        <v>1</v>
      </c>
      <c r="B32" s="283" t="s">
        <v>505</v>
      </c>
      <c r="F32" s="87"/>
      <c r="G32" s="86"/>
      <c r="H32" s="262"/>
    </row>
    <row r="33" spans="1:8">
      <c r="A33" s="68"/>
      <c r="F33" s="87"/>
      <c r="G33" s="86"/>
      <c r="H33" s="262"/>
    </row>
    <row r="34" spans="1:8">
      <c r="A34" s="68">
        <v>1</v>
      </c>
      <c r="B34" s="284" t="s">
        <v>506</v>
      </c>
      <c r="F34" s="87"/>
      <c r="G34" s="86"/>
      <c r="H34" s="262"/>
    </row>
    <row r="35" spans="1:8">
      <c r="A35" s="68"/>
      <c r="F35" s="87"/>
      <c r="G35" s="86"/>
      <c r="H35" s="262"/>
    </row>
    <row r="36" spans="1:8">
      <c r="A36" s="68">
        <v>1</v>
      </c>
      <c r="B36" s="284" t="s">
        <v>507</v>
      </c>
      <c r="F36" s="87"/>
      <c r="G36" s="86"/>
      <c r="H36" s="262"/>
    </row>
    <row r="37" spans="1:8">
      <c r="A37" s="68"/>
      <c r="F37" s="87"/>
      <c r="G37" s="86"/>
      <c r="H37" s="262"/>
    </row>
    <row r="38" spans="1:8">
      <c r="A38" s="68">
        <v>1</v>
      </c>
      <c r="B38" s="284" t="s">
        <v>508</v>
      </c>
      <c r="F38" s="87"/>
      <c r="G38" s="86"/>
      <c r="H38" s="262"/>
    </row>
    <row r="39" spans="1:8">
      <c r="A39" s="68"/>
      <c r="F39" s="87"/>
      <c r="G39" s="86"/>
      <c r="H39" s="262"/>
    </row>
    <row r="40" spans="1:8">
      <c r="A40" s="68"/>
      <c r="B40" s="284" t="s">
        <v>509</v>
      </c>
      <c r="F40" s="87"/>
      <c r="G40" s="86"/>
      <c r="H40" s="262"/>
    </row>
    <row r="41" spans="1:8">
      <c r="A41" s="68">
        <v>1</v>
      </c>
      <c r="C41" s="82" t="s">
        <v>403</v>
      </c>
      <c r="F41" s="87"/>
      <c r="G41" s="86"/>
      <c r="H41" s="262"/>
    </row>
    <row r="42" spans="1:8">
      <c r="A42" s="285">
        <v>1</v>
      </c>
      <c r="B42" s="286">
        <v>701681</v>
      </c>
      <c r="C42" s="80" t="s">
        <v>510</v>
      </c>
      <c r="D42" s="287" t="s">
        <v>397</v>
      </c>
      <c r="E42" s="287">
        <v>0</v>
      </c>
      <c r="F42" s="87"/>
      <c r="G42" s="86"/>
      <c r="H42" s="262"/>
    </row>
    <row r="43" spans="1:8">
      <c r="A43" s="285">
        <v>1</v>
      </c>
      <c r="B43" s="286">
        <v>702241</v>
      </c>
      <c r="C43" s="80" t="s">
        <v>511</v>
      </c>
      <c r="D43" s="287" t="s">
        <v>397</v>
      </c>
      <c r="E43" s="287">
        <v>0</v>
      </c>
      <c r="F43" s="87"/>
      <c r="G43" s="86"/>
      <c r="H43" s="262"/>
    </row>
    <row r="44" spans="1:8">
      <c r="A44" s="285">
        <v>1</v>
      </c>
      <c r="B44" s="286">
        <v>730166</v>
      </c>
      <c r="C44" s="80" t="s">
        <v>400</v>
      </c>
      <c r="D44" s="287" t="s">
        <v>397</v>
      </c>
      <c r="E44" s="287">
        <v>0</v>
      </c>
      <c r="F44" s="87"/>
      <c r="G44" s="86"/>
      <c r="H44" s="262"/>
    </row>
    <row r="45" spans="1:8">
      <c r="A45" s="285">
        <v>1</v>
      </c>
      <c r="B45" s="286">
        <v>1032481</v>
      </c>
      <c r="C45" s="288" t="s">
        <v>512</v>
      </c>
      <c r="D45" s="287" t="s">
        <v>397</v>
      </c>
      <c r="E45" s="287">
        <v>0</v>
      </c>
      <c r="F45" s="87"/>
      <c r="G45" s="86"/>
      <c r="H45" s="262"/>
    </row>
    <row r="46" spans="1:8">
      <c r="A46" s="285">
        <v>1</v>
      </c>
      <c r="B46" s="286">
        <v>701707</v>
      </c>
      <c r="C46" s="80" t="s">
        <v>399</v>
      </c>
      <c r="D46" s="287" t="s">
        <v>397</v>
      </c>
      <c r="E46" s="287">
        <v>0</v>
      </c>
      <c r="F46" s="87"/>
      <c r="G46" s="86"/>
      <c r="H46" s="262"/>
    </row>
    <row r="47" spans="1:8">
      <c r="A47" s="285">
        <v>1</v>
      </c>
      <c r="B47" s="286">
        <v>702020</v>
      </c>
      <c r="C47" s="80" t="s">
        <v>398</v>
      </c>
      <c r="D47" s="287" t="s">
        <v>397</v>
      </c>
      <c r="E47" s="287">
        <v>0</v>
      </c>
      <c r="F47" s="87"/>
      <c r="G47" s="86"/>
      <c r="H47" s="262"/>
    </row>
    <row r="48" spans="1:8">
      <c r="A48" s="68">
        <v>1</v>
      </c>
      <c r="B48" s="130" t="s">
        <v>513</v>
      </c>
      <c r="C48" s="130"/>
      <c r="D48" s="130" t="s">
        <v>514</v>
      </c>
      <c r="E48" s="289"/>
      <c r="F48" s="87"/>
      <c r="G48" s="86"/>
      <c r="H48" s="262"/>
    </row>
    <row r="49" spans="1:8">
      <c r="A49" s="68">
        <v>1</v>
      </c>
      <c r="B49" s="1387" t="s">
        <v>515</v>
      </c>
      <c r="C49" s="1388"/>
      <c r="D49" s="130" t="s">
        <v>516</v>
      </c>
      <c r="E49" s="289"/>
      <c r="F49" s="87"/>
      <c r="G49" s="86"/>
      <c r="H49" s="262"/>
    </row>
    <row r="50" spans="1:8">
      <c r="A50" s="68">
        <v>1</v>
      </c>
      <c r="B50" s="130" t="s">
        <v>517</v>
      </c>
      <c r="C50" s="130"/>
      <c r="D50" s="130" t="s">
        <v>518</v>
      </c>
      <c r="E50" s="289"/>
      <c r="F50" s="87"/>
      <c r="G50" s="86"/>
      <c r="H50" s="262"/>
    </row>
    <row r="51" spans="1:8">
      <c r="A51" s="68">
        <v>1</v>
      </c>
      <c r="B51" s="130" t="s">
        <v>519</v>
      </c>
      <c r="C51" s="130"/>
      <c r="D51" s="130" t="s">
        <v>383</v>
      </c>
      <c r="E51" s="289"/>
      <c r="F51" s="87"/>
      <c r="G51" s="86"/>
      <c r="H51" s="262"/>
    </row>
    <row r="52" spans="1:8">
      <c r="A52" s="68">
        <v>1</v>
      </c>
      <c r="B52" s="130" t="s">
        <v>520</v>
      </c>
      <c r="C52" s="130"/>
      <c r="D52" s="130" t="s">
        <v>521</v>
      </c>
      <c r="E52" s="289"/>
      <c r="F52" s="87"/>
      <c r="G52" s="86"/>
      <c r="H52" s="262"/>
    </row>
    <row r="53" spans="1:8">
      <c r="A53" s="68">
        <v>1</v>
      </c>
      <c r="B53" s="130" t="s">
        <v>522</v>
      </c>
      <c r="C53" s="130"/>
      <c r="D53" s="130" t="s">
        <v>523</v>
      </c>
      <c r="E53" s="289"/>
      <c r="F53" s="87"/>
      <c r="G53" s="86"/>
      <c r="H53" s="262"/>
    </row>
    <row r="54" spans="1:8">
      <c r="A54" s="68">
        <v>1</v>
      </c>
      <c r="B54" s="130" t="s">
        <v>524</v>
      </c>
      <c r="C54" s="130"/>
      <c r="D54" s="133" t="s">
        <v>525</v>
      </c>
      <c r="E54" s="289"/>
      <c r="F54" s="87"/>
      <c r="G54" s="86"/>
      <c r="H54" s="262"/>
    </row>
    <row r="55" spans="1:8">
      <c r="A55" s="68">
        <v>1</v>
      </c>
      <c r="B55" s="130" t="s">
        <v>526</v>
      </c>
      <c r="C55" s="130"/>
      <c r="D55" s="133" t="s">
        <v>527</v>
      </c>
      <c r="E55" s="289"/>
      <c r="F55" s="87"/>
      <c r="G55" s="86"/>
      <c r="H55" s="262"/>
    </row>
    <row r="56" spans="1:8">
      <c r="A56" s="68">
        <v>1</v>
      </c>
      <c r="B56" s="133" t="s">
        <v>528</v>
      </c>
      <c r="C56" s="130"/>
      <c r="D56" s="130" t="s">
        <v>529</v>
      </c>
      <c r="E56" s="289"/>
      <c r="F56" s="87"/>
      <c r="G56" s="86"/>
      <c r="H56" s="262"/>
    </row>
    <row r="57" spans="1:8">
      <c r="A57" s="68">
        <v>1</v>
      </c>
      <c r="B57" s="133" t="s">
        <v>530</v>
      </c>
      <c r="C57" s="130"/>
      <c r="D57" s="133" t="s">
        <v>531</v>
      </c>
      <c r="E57" s="289"/>
      <c r="F57" s="87"/>
      <c r="G57" s="86"/>
      <c r="H57" s="262"/>
    </row>
    <row r="58" spans="1:8">
      <c r="A58" s="68">
        <v>1</v>
      </c>
      <c r="B58" s="133" t="s">
        <v>532</v>
      </c>
      <c r="C58" s="130"/>
      <c r="D58" s="133" t="s">
        <v>533</v>
      </c>
      <c r="E58" s="289"/>
      <c r="F58" s="87"/>
      <c r="G58" s="86"/>
      <c r="H58" s="262"/>
    </row>
    <row r="59" spans="1:8">
      <c r="A59" s="68">
        <v>1</v>
      </c>
      <c r="B59" s="130" t="s">
        <v>534</v>
      </c>
      <c r="C59" s="130"/>
      <c r="D59" s="130" t="s">
        <v>535</v>
      </c>
      <c r="E59" s="289"/>
      <c r="F59" s="87"/>
      <c r="G59" s="86"/>
      <c r="H59" s="262"/>
    </row>
    <row r="60" spans="1:8">
      <c r="A60" s="68">
        <v>1</v>
      </c>
      <c r="B60" s="130" t="s">
        <v>536</v>
      </c>
      <c r="C60" s="130"/>
      <c r="D60" s="130" t="s">
        <v>537</v>
      </c>
      <c r="E60" s="289"/>
      <c r="F60" s="87"/>
      <c r="G60" s="86"/>
      <c r="H60" s="262"/>
    </row>
    <row r="61" spans="1:8">
      <c r="A61" s="68">
        <v>1</v>
      </c>
      <c r="B61" s="130" t="s">
        <v>538</v>
      </c>
      <c r="C61" s="130"/>
      <c r="D61" s="130" t="s">
        <v>539</v>
      </c>
      <c r="E61" s="289"/>
      <c r="F61" s="87"/>
      <c r="G61" s="86"/>
      <c r="H61" s="262"/>
    </row>
    <row r="62" spans="1:8">
      <c r="A62" s="68">
        <v>1</v>
      </c>
      <c r="B62" s="130" t="s">
        <v>540</v>
      </c>
      <c r="C62" s="130"/>
      <c r="D62" s="130" t="s">
        <v>541</v>
      </c>
      <c r="E62" s="289"/>
      <c r="F62" s="87"/>
      <c r="G62" s="86"/>
      <c r="H62" s="262"/>
    </row>
    <row r="63" spans="1:8">
      <c r="A63" s="68">
        <v>1</v>
      </c>
      <c r="B63" s="130" t="s">
        <v>542</v>
      </c>
      <c r="C63" s="130"/>
      <c r="D63" s="130" t="s">
        <v>543</v>
      </c>
      <c r="E63" s="289"/>
      <c r="F63" s="87"/>
      <c r="G63" s="86"/>
      <c r="H63" s="262"/>
    </row>
    <row r="64" spans="1:8">
      <c r="A64" s="68">
        <v>1</v>
      </c>
      <c r="B64" s="130" t="s">
        <v>544</v>
      </c>
      <c r="C64" s="130"/>
      <c r="D64" s="130" t="s">
        <v>545</v>
      </c>
      <c r="E64" s="289"/>
      <c r="F64" s="87"/>
      <c r="G64" s="86"/>
      <c r="H64" s="262"/>
    </row>
    <row r="65" spans="1:8">
      <c r="A65" s="68">
        <v>1</v>
      </c>
      <c r="B65" s="130" t="s">
        <v>546</v>
      </c>
      <c r="C65" s="130"/>
      <c r="D65" s="130" t="s">
        <v>547</v>
      </c>
      <c r="E65" s="289"/>
      <c r="F65" s="87"/>
      <c r="G65" s="86"/>
      <c r="H65" s="262"/>
    </row>
    <row r="66" spans="1:8">
      <c r="A66" s="68">
        <v>1</v>
      </c>
      <c r="B66" s="130" t="s">
        <v>548</v>
      </c>
      <c r="C66" s="130"/>
      <c r="D66" s="130"/>
      <c r="E66" s="289"/>
      <c r="F66" s="87"/>
      <c r="G66" s="86"/>
      <c r="H66" s="262"/>
    </row>
    <row r="67" spans="1:8">
      <c r="A67" s="68">
        <v>1</v>
      </c>
      <c r="B67" s="130" t="s">
        <v>549</v>
      </c>
      <c r="C67" s="130"/>
      <c r="D67" s="130"/>
      <c r="E67" s="289"/>
      <c r="F67" s="87"/>
      <c r="G67" s="86"/>
      <c r="H67" s="262"/>
    </row>
    <row r="68" spans="1:8">
      <c r="A68" s="68"/>
      <c r="B68" s="130"/>
      <c r="C68" s="130"/>
      <c r="D68" s="130"/>
      <c r="E68" s="289"/>
      <c r="F68" s="87"/>
      <c r="G68" s="86"/>
      <c r="H68" s="262"/>
    </row>
    <row r="69" spans="1:8">
      <c r="B69" s="65" t="s">
        <v>550</v>
      </c>
      <c r="C69" s="65" t="s">
        <v>551</v>
      </c>
      <c r="F69" s="87"/>
      <c r="G69" s="86"/>
      <c r="H69" s="262"/>
    </row>
    <row r="70" spans="1:8">
      <c r="A70" s="290">
        <v>0</v>
      </c>
      <c r="B70" s="80">
        <v>1101528</v>
      </c>
      <c r="C70" s="114" t="s">
        <v>552</v>
      </c>
      <c r="D70" s="260">
        <v>521</v>
      </c>
      <c r="E70" s="261">
        <f>+D70*A70</f>
        <v>0</v>
      </c>
      <c r="F70" s="87"/>
      <c r="G70" s="86"/>
      <c r="H70" s="262"/>
    </row>
    <row r="71" spans="1:8">
      <c r="A71" s="70">
        <v>0</v>
      </c>
      <c r="B71" s="80">
        <v>1104970</v>
      </c>
      <c r="C71" s="80" t="s">
        <v>553</v>
      </c>
      <c r="D71" s="260">
        <v>479</v>
      </c>
      <c r="E71" s="261">
        <f>+D71*A71</f>
        <v>0</v>
      </c>
      <c r="F71" s="87"/>
      <c r="G71" s="86"/>
      <c r="H71" s="262"/>
    </row>
    <row r="72" spans="1:8">
      <c r="A72" s="70">
        <v>0</v>
      </c>
      <c r="B72" s="99">
        <v>1104705</v>
      </c>
      <c r="C72" s="80" t="s">
        <v>554</v>
      </c>
      <c r="D72" s="260">
        <v>1139</v>
      </c>
      <c r="E72" s="261">
        <f>+D72*A72</f>
        <v>0</v>
      </c>
      <c r="F72" s="87"/>
      <c r="G72" s="86"/>
      <c r="H72" s="262"/>
    </row>
    <row r="73" spans="1:8">
      <c r="A73" s="72"/>
      <c r="B73" s="291"/>
      <c r="C73" s="65"/>
      <c r="F73" s="87"/>
      <c r="G73" s="86"/>
      <c r="H73" s="262"/>
    </row>
    <row r="74" spans="1:8">
      <c r="A74" s="72"/>
      <c r="B74" s="291"/>
      <c r="C74" s="65" t="s">
        <v>555</v>
      </c>
      <c r="F74" s="87"/>
      <c r="G74" s="86"/>
      <c r="H74" s="262"/>
    </row>
    <row r="75" spans="1:8">
      <c r="A75" s="125">
        <v>0</v>
      </c>
      <c r="B75" s="292">
        <v>1140400</v>
      </c>
      <c r="C75" s="293" t="s">
        <v>556</v>
      </c>
      <c r="D75" s="160">
        <v>7088</v>
      </c>
      <c r="E75" s="159">
        <f>+D75*A75</f>
        <v>0</v>
      </c>
      <c r="F75" s="87"/>
      <c r="G75" s="86"/>
      <c r="H75" s="262"/>
    </row>
    <row r="76" spans="1:8">
      <c r="A76" s="72"/>
      <c r="B76" s="291"/>
      <c r="C76" s="65"/>
      <c r="F76" s="87"/>
      <c r="G76" s="86"/>
      <c r="H76" s="262"/>
    </row>
    <row r="77" spans="1:8">
      <c r="A77" s="72"/>
      <c r="B77" s="65"/>
      <c r="C77" s="82" t="s">
        <v>335</v>
      </c>
      <c r="F77" s="87"/>
      <c r="G77" s="86"/>
      <c r="H77" s="262"/>
    </row>
    <row r="78" spans="1:8">
      <c r="A78" s="70">
        <v>0</v>
      </c>
      <c r="B78" s="294">
        <v>701681</v>
      </c>
      <c r="C78" s="80" t="s">
        <v>510</v>
      </c>
      <c r="D78" s="260">
        <v>62</v>
      </c>
      <c r="E78" s="261">
        <f>+D78*A78</f>
        <v>0</v>
      </c>
      <c r="F78" s="87"/>
      <c r="G78" s="86"/>
      <c r="H78" s="262"/>
    </row>
    <row r="79" spans="1:8">
      <c r="A79" s="70">
        <v>0</v>
      </c>
      <c r="B79" s="294">
        <v>702461</v>
      </c>
      <c r="C79" s="80" t="s">
        <v>557</v>
      </c>
      <c r="D79" s="260">
        <v>119</v>
      </c>
      <c r="E79" s="261">
        <f>+D79*A79</f>
        <v>0</v>
      </c>
      <c r="F79" s="87"/>
      <c r="G79" s="86"/>
      <c r="H79" s="262"/>
    </row>
    <row r="80" spans="1:8">
      <c r="A80" s="70">
        <v>0</v>
      </c>
      <c r="B80" s="294">
        <v>702241</v>
      </c>
      <c r="C80" s="80" t="s">
        <v>511</v>
      </c>
      <c r="D80" s="260">
        <v>113</v>
      </c>
      <c r="E80" s="261">
        <f>+D80*A80</f>
        <v>0</v>
      </c>
      <c r="F80" s="87"/>
      <c r="G80" s="86"/>
      <c r="H80" s="262"/>
    </row>
    <row r="81" spans="1:250">
      <c r="A81" s="72"/>
      <c r="B81" s="295"/>
      <c r="C81" s="65"/>
      <c r="E81" s="91"/>
      <c r="F81" s="87"/>
      <c r="G81" s="86"/>
      <c r="H81" s="262"/>
    </row>
    <row r="82" spans="1:250">
      <c r="A82" s="72"/>
      <c r="B82" s="291"/>
      <c r="C82" s="82" t="s">
        <v>558</v>
      </c>
      <c r="F82" s="87"/>
      <c r="G82" s="86"/>
      <c r="H82" s="262"/>
    </row>
    <row r="83" spans="1:250">
      <c r="A83" s="70">
        <v>0</v>
      </c>
      <c r="B83" s="80">
        <v>1035616</v>
      </c>
      <c r="C83" s="80" t="s">
        <v>559</v>
      </c>
      <c r="D83" s="260">
        <v>624</v>
      </c>
      <c r="E83" s="261">
        <f t="shared" ref="E83:E91" si="0">+D83*A83</f>
        <v>0</v>
      </c>
      <c r="F83" s="87"/>
      <c r="G83" s="86"/>
      <c r="H83" s="262"/>
    </row>
    <row r="84" spans="1:250">
      <c r="A84" s="70">
        <v>0</v>
      </c>
      <c r="B84" s="80">
        <v>1035617</v>
      </c>
      <c r="C84" s="80" t="s">
        <v>560</v>
      </c>
      <c r="D84" s="260">
        <v>758</v>
      </c>
      <c r="E84" s="261">
        <f t="shared" si="0"/>
        <v>0</v>
      </c>
      <c r="F84" s="87"/>
      <c r="G84" s="86"/>
      <c r="H84" s="262"/>
    </row>
    <row r="85" spans="1:250">
      <c r="A85" s="70">
        <v>0</v>
      </c>
      <c r="B85" s="80">
        <v>1058158</v>
      </c>
      <c r="C85" s="80" t="s">
        <v>561</v>
      </c>
      <c r="D85" s="260">
        <v>619</v>
      </c>
      <c r="E85" s="261">
        <f t="shared" si="0"/>
        <v>0</v>
      </c>
      <c r="F85" s="87"/>
      <c r="G85" s="86"/>
      <c r="H85" s="262"/>
    </row>
    <row r="86" spans="1:250">
      <c r="A86" s="70">
        <v>0</v>
      </c>
      <c r="B86" s="80">
        <v>1077151</v>
      </c>
      <c r="C86" s="80" t="s">
        <v>562</v>
      </c>
      <c r="D86" s="260">
        <v>619</v>
      </c>
      <c r="E86" s="261">
        <f t="shared" si="0"/>
        <v>0</v>
      </c>
      <c r="F86" s="87"/>
      <c r="G86" s="86"/>
      <c r="H86" s="262"/>
    </row>
    <row r="87" spans="1:250">
      <c r="A87" s="70">
        <v>0</v>
      </c>
      <c r="B87" s="80">
        <v>1095046</v>
      </c>
      <c r="C87" s="80" t="s">
        <v>563</v>
      </c>
      <c r="D87" s="260">
        <v>2567</v>
      </c>
      <c r="E87" s="261">
        <f t="shared" si="0"/>
        <v>0</v>
      </c>
      <c r="F87" s="87"/>
      <c r="G87" s="86"/>
      <c r="H87" s="262"/>
    </row>
    <row r="88" spans="1:250">
      <c r="A88" s="102">
        <v>0</v>
      </c>
      <c r="B88" s="114">
        <v>1096691</v>
      </c>
      <c r="C88" s="114" t="s">
        <v>564</v>
      </c>
      <c r="D88" s="260">
        <v>-242</v>
      </c>
      <c r="E88" s="261">
        <f t="shared" si="0"/>
        <v>0</v>
      </c>
      <c r="F88" s="87"/>
      <c r="G88" s="86"/>
      <c r="H88" s="262"/>
    </row>
    <row r="89" spans="1:250">
      <c r="A89" s="102">
        <v>0</v>
      </c>
      <c r="B89" s="114">
        <v>1115524</v>
      </c>
      <c r="C89" s="114" t="s">
        <v>565</v>
      </c>
      <c r="D89" s="260">
        <v>0</v>
      </c>
      <c r="E89" s="261">
        <f t="shared" si="0"/>
        <v>0</v>
      </c>
      <c r="F89" s="87"/>
      <c r="G89" s="86"/>
      <c r="H89" s="262"/>
    </row>
    <row r="90" spans="1:250" ht="27.6">
      <c r="A90" s="102">
        <v>0</v>
      </c>
      <c r="B90" s="114">
        <v>1116748</v>
      </c>
      <c r="C90" s="99" t="s">
        <v>566</v>
      </c>
      <c r="D90" s="260">
        <v>0</v>
      </c>
      <c r="E90" s="261">
        <f t="shared" si="0"/>
        <v>0</v>
      </c>
      <c r="F90" s="87"/>
      <c r="G90" s="86"/>
      <c r="H90" s="262"/>
    </row>
    <row r="91" spans="1:250" ht="27.6">
      <c r="A91" s="102">
        <f>A187 + A188</f>
        <v>0</v>
      </c>
      <c r="B91" s="114">
        <v>1115679</v>
      </c>
      <c r="C91" s="99" t="s">
        <v>567</v>
      </c>
      <c r="D91" s="260">
        <v>0</v>
      </c>
      <c r="E91" s="261">
        <f t="shared" si="0"/>
        <v>0</v>
      </c>
      <c r="F91" s="87"/>
      <c r="G91" s="86"/>
      <c r="H91" s="262"/>
      <c r="I91" s="296"/>
      <c r="J91" s="297"/>
      <c r="K91" s="296"/>
      <c r="L91" s="297"/>
      <c r="M91" s="296"/>
      <c r="N91" s="297"/>
      <c r="O91" s="296"/>
      <c r="P91" s="297"/>
      <c r="Q91" s="296"/>
      <c r="R91" s="297"/>
      <c r="S91" s="296"/>
      <c r="T91" s="297"/>
      <c r="U91" s="296"/>
      <c r="V91" s="297"/>
      <c r="W91" s="296"/>
      <c r="X91" s="297"/>
      <c r="Y91" s="296"/>
      <c r="Z91" s="297"/>
      <c r="AA91" s="296"/>
      <c r="AB91" s="297"/>
      <c r="AC91" s="296"/>
      <c r="AD91" s="297"/>
      <c r="AE91" s="296"/>
      <c r="AF91" s="297"/>
      <c r="AG91" s="296"/>
      <c r="AH91" s="297"/>
      <c r="AI91" s="296"/>
      <c r="AJ91" s="297"/>
      <c r="AK91" s="296"/>
      <c r="AL91" s="297"/>
      <c r="AM91" s="296"/>
      <c r="AN91" s="297"/>
      <c r="AO91" s="296"/>
      <c r="AP91" s="297"/>
      <c r="AQ91" s="296"/>
      <c r="AR91" s="297"/>
      <c r="AS91" s="296"/>
      <c r="AT91" s="297"/>
      <c r="AU91" s="296"/>
      <c r="AV91" s="297"/>
      <c r="AW91" s="296"/>
      <c r="AX91" s="297"/>
      <c r="AY91" s="296"/>
      <c r="AZ91" s="297"/>
      <c r="BA91" s="296"/>
      <c r="BB91" s="297"/>
      <c r="BC91" s="296"/>
      <c r="BD91" s="297"/>
      <c r="BE91" s="296"/>
      <c r="BF91" s="297"/>
      <c r="BG91" s="296"/>
      <c r="BH91" s="297"/>
      <c r="BI91" s="296"/>
      <c r="BJ91" s="297"/>
      <c r="BK91" s="296"/>
      <c r="BL91" s="297"/>
      <c r="BM91" s="296"/>
      <c r="BN91" s="297"/>
      <c r="BO91" s="296"/>
      <c r="BP91" s="297"/>
      <c r="BQ91" s="296"/>
      <c r="BR91" s="297"/>
      <c r="BS91" s="296"/>
      <c r="BT91" s="297"/>
      <c r="BU91" s="296"/>
      <c r="BV91" s="297"/>
      <c r="BW91" s="296"/>
      <c r="BX91" s="297"/>
      <c r="BY91" s="296"/>
      <c r="BZ91" s="297"/>
      <c r="CA91" s="296"/>
      <c r="CB91" s="297"/>
      <c r="CC91" s="296"/>
      <c r="CD91" s="297"/>
      <c r="CE91" s="296"/>
      <c r="CF91" s="297"/>
      <c r="CG91" s="296"/>
      <c r="CH91" s="297"/>
      <c r="CI91" s="296"/>
      <c r="CJ91" s="297"/>
      <c r="CK91" s="296"/>
      <c r="CL91" s="297"/>
      <c r="CM91" s="296"/>
      <c r="CN91" s="297"/>
      <c r="CO91" s="296"/>
      <c r="CP91" s="297"/>
      <c r="CQ91" s="296"/>
      <c r="CR91" s="297"/>
      <c r="CS91" s="296"/>
      <c r="CT91" s="297"/>
      <c r="CU91" s="296"/>
      <c r="CV91" s="297"/>
      <c r="CW91" s="296"/>
      <c r="CX91" s="297"/>
      <c r="CY91" s="296"/>
      <c r="CZ91" s="297"/>
      <c r="DA91" s="296"/>
      <c r="DB91" s="297"/>
      <c r="DC91" s="296"/>
      <c r="DD91" s="297"/>
      <c r="DE91" s="296"/>
      <c r="DF91" s="297"/>
      <c r="DG91" s="296"/>
      <c r="DH91" s="297"/>
      <c r="DI91" s="296"/>
      <c r="DJ91" s="297"/>
      <c r="DK91" s="296"/>
      <c r="DL91" s="297"/>
      <c r="DM91" s="296"/>
      <c r="DN91" s="297"/>
      <c r="DO91" s="296"/>
      <c r="DP91" s="297"/>
      <c r="DQ91" s="296"/>
      <c r="DR91" s="297"/>
      <c r="DS91" s="296"/>
      <c r="DT91" s="297"/>
      <c r="DU91" s="296"/>
      <c r="DV91" s="297"/>
      <c r="DW91" s="296"/>
      <c r="DX91" s="297"/>
      <c r="DY91" s="296"/>
      <c r="DZ91" s="297"/>
      <c r="EA91" s="296"/>
      <c r="EB91" s="297"/>
      <c r="EC91" s="296"/>
      <c r="ED91" s="297"/>
      <c r="EE91" s="296"/>
      <c r="EF91" s="297"/>
      <c r="EG91" s="296"/>
      <c r="EH91" s="297"/>
      <c r="EI91" s="296"/>
      <c r="EJ91" s="297"/>
      <c r="EK91" s="296"/>
      <c r="EL91" s="297"/>
      <c r="EM91" s="296"/>
      <c r="EN91" s="297"/>
      <c r="EO91" s="296"/>
      <c r="EP91" s="297"/>
      <c r="EQ91" s="296"/>
      <c r="ER91" s="297"/>
      <c r="ES91" s="296"/>
      <c r="ET91" s="297"/>
      <c r="EU91" s="296"/>
      <c r="EV91" s="297"/>
      <c r="EW91" s="296"/>
      <c r="EX91" s="297"/>
      <c r="EY91" s="296"/>
      <c r="EZ91" s="297"/>
      <c r="FA91" s="296"/>
      <c r="FB91" s="297"/>
      <c r="FC91" s="296"/>
      <c r="FD91" s="297"/>
      <c r="FE91" s="296"/>
      <c r="FF91" s="297"/>
      <c r="FG91" s="296"/>
      <c r="FH91" s="297"/>
      <c r="FI91" s="296"/>
      <c r="FJ91" s="297"/>
      <c r="FK91" s="296"/>
      <c r="FL91" s="297"/>
      <c r="FM91" s="296"/>
      <c r="FN91" s="297"/>
      <c r="FO91" s="296"/>
      <c r="FP91" s="297"/>
      <c r="FQ91" s="296"/>
      <c r="FR91" s="297"/>
      <c r="FS91" s="296"/>
      <c r="FT91" s="297"/>
      <c r="FU91" s="296"/>
      <c r="FV91" s="297"/>
      <c r="FW91" s="296"/>
      <c r="FX91" s="297"/>
      <c r="FY91" s="296"/>
      <c r="FZ91" s="297"/>
      <c r="GA91" s="296"/>
      <c r="GB91" s="297"/>
      <c r="GC91" s="296"/>
      <c r="GD91" s="297"/>
      <c r="GE91" s="296"/>
      <c r="GF91" s="297"/>
      <c r="GG91" s="296"/>
      <c r="GH91" s="297"/>
      <c r="GI91" s="296"/>
      <c r="GJ91" s="297"/>
      <c r="GK91" s="296"/>
      <c r="GL91" s="297"/>
      <c r="GM91" s="296"/>
      <c r="GN91" s="297"/>
      <c r="GO91" s="296"/>
      <c r="GP91" s="297"/>
      <c r="GQ91" s="296"/>
      <c r="GR91" s="297"/>
      <c r="GS91" s="296"/>
      <c r="GT91" s="297"/>
      <c r="GU91" s="296"/>
      <c r="GV91" s="297"/>
      <c r="GW91" s="296"/>
      <c r="GX91" s="297"/>
      <c r="GY91" s="296"/>
      <c r="GZ91" s="297"/>
      <c r="HA91" s="296"/>
      <c r="HB91" s="297"/>
      <c r="HC91" s="296"/>
      <c r="HD91" s="297"/>
      <c r="HE91" s="296"/>
      <c r="HF91" s="297"/>
      <c r="HG91" s="296"/>
      <c r="HH91" s="297"/>
      <c r="HI91" s="296"/>
      <c r="HJ91" s="297"/>
      <c r="HK91" s="296"/>
      <c r="HL91" s="297"/>
      <c r="HM91" s="296"/>
      <c r="HN91" s="297"/>
      <c r="HO91" s="296"/>
      <c r="HP91" s="297"/>
      <c r="HQ91" s="296"/>
      <c r="HR91" s="297"/>
      <c r="HS91" s="296"/>
      <c r="HT91" s="297"/>
      <c r="HU91" s="296"/>
      <c r="HV91" s="297"/>
      <c r="HW91" s="296"/>
      <c r="HX91" s="297"/>
      <c r="HY91" s="296"/>
      <c r="HZ91" s="297"/>
      <c r="IA91" s="296"/>
      <c r="IB91" s="297"/>
      <c r="IC91" s="296"/>
      <c r="ID91" s="297"/>
      <c r="IE91" s="296"/>
      <c r="IF91" s="297"/>
      <c r="IG91" s="296"/>
      <c r="IH91" s="297"/>
      <c r="II91" s="296"/>
      <c r="IJ91" s="297"/>
      <c r="IK91" s="296"/>
      <c r="IL91" s="297"/>
      <c r="IM91" s="296"/>
      <c r="IN91" s="297"/>
      <c r="IO91" s="296"/>
      <c r="IP91" s="297"/>
    </row>
    <row r="92" spans="1:250" ht="14.4">
      <c r="A92" s="182"/>
      <c r="B92" s="182"/>
      <c r="C92" s="298"/>
      <c r="D92" s="299"/>
      <c r="E92" s="299"/>
      <c r="F92" s="87"/>
      <c r="G92" s="86"/>
      <c r="H92" s="262"/>
    </row>
    <row r="93" spans="1:250">
      <c r="A93" s="222"/>
      <c r="B93" s="275"/>
      <c r="C93" s="300" t="s">
        <v>568</v>
      </c>
      <c r="D93" s="182"/>
      <c r="E93" s="275"/>
      <c r="F93" s="87"/>
      <c r="G93" s="86"/>
      <c r="H93" s="262"/>
    </row>
    <row r="94" spans="1:250">
      <c r="A94" s="102">
        <v>0</v>
      </c>
      <c r="B94" s="301">
        <v>1102781</v>
      </c>
      <c r="C94" s="114" t="s">
        <v>569</v>
      </c>
      <c r="D94" s="260">
        <v>0</v>
      </c>
      <c r="E94" s="261">
        <f>+D94*A94</f>
        <v>0</v>
      </c>
      <c r="F94" s="87"/>
      <c r="G94" s="86"/>
      <c r="H94" s="262"/>
    </row>
    <row r="95" spans="1:250">
      <c r="A95" s="102">
        <v>0</v>
      </c>
      <c r="B95" s="301">
        <v>1102782</v>
      </c>
      <c r="C95" s="114" t="s">
        <v>570</v>
      </c>
      <c r="D95" s="260">
        <v>0</v>
      </c>
      <c r="E95" s="261">
        <f>+D95*A95</f>
        <v>0</v>
      </c>
      <c r="F95" s="87"/>
      <c r="G95" s="86"/>
      <c r="H95" s="262"/>
    </row>
    <row r="96" spans="1:250">
      <c r="A96" s="102">
        <v>0</v>
      </c>
      <c r="B96" s="114">
        <v>1101037</v>
      </c>
      <c r="C96" s="114" t="s">
        <v>571</v>
      </c>
      <c r="D96" s="260">
        <v>206</v>
      </c>
      <c r="E96" s="261">
        <f>+D96*A96</f>
        <v>0</v>
      </c>
      <c r="F96" s="87"/>
      <c r="G96" s="86"/>
      <c r="H96" s="262"/>
    </row>
    <row r="97" spans="1:8">
      <c r="A97" s="70">
        <v>0</v>
      </c>
      <c r="B97" s="114">
        <v>1122929</v>
      </c>
      <c r="C97" s="80" t="s">
        <v>272</v>
      </c>
      <c r="D97" s="260">
        <v>0</v>
      </c>
      <c r="E97" s="261">
        <f>+D97*A97</f>
        <v>0</v>
      </c>
      <c r="F97" s="87"/>
      <c r="G97" s="86"/>
      <c r="H97" s="262"/>
    </row>
    <row r="98" spans="1:8" ht="15">
      <c r="A98" s="222"/>
      <c r="B98" s="302"/>
      <c r="C98" s="303"/>
      <c r="D98" s="182"/>
      <c r="E98" s="275"/>
      <c r="F98" s="87"/>
      <c r="G98" s="86"/>
      <c r="H98" s="262"/>
    </row>
    <row r="99" spans="1:8">
      <c r="A99" s="222"/>
      <c r="B99" s="302"/>
      <c r="C99" s="300" t="s">
        <v>572</v>
      </c>
      <c r="D99" s="182"/>
      <c r="E99" s="275"/>
      <c r="F99" s="87"/>
      <c r="G99" s="86"/>
      <c r="H99" s="262"/>
    </row>
    <row r="100" spans="1:8">
      <c r="A100" s="102">
        <v>0</v>
      </c>
      <c r="B100" s="114">
        <v>1101379</v>
      </c>
      <c r="C100" s="114" t="s">
        <v>573</v>
      </c>
      <c r="D100" s="260">
        <v>546</v>
      </c>
      <c r="E100" s="261">
        <f>+D100*A100</f>
        <v>0</v>
      </c>
      <c r="F100" s="87"/>
      <c r="G100" s="86"/>
      <c r="H100" s="262"/>
    </row>
    <row r="101" spans="1:8">
      <c r="A101" s="102">
        <v>0</v>
      </c>
      <c r="B101" s="114">
        <v>1111656</v>
      </c>
      <c r="C101" s="114" t="s">
        <v>574</v>
      </c>
      <c r="D101" s="260">
        <v>428</v>
      </c>
      <c r="E101" s="261">
        <f>+D101*A101</f>
        <v>0</v>
      </c>
      <c r="F101" s="87"/>
      <c r="G101" s="86"/>
      <c r="H101" s="262"/>
    </row>
    <row r="102" spans="1:8">
      <c r="A102" s="222"/>
      <c r="B102" s="304"/>
      <c r="C102" s="275"/>
      <c r="D102" s="182"/>
      <c r="E102" s="275"/>
      <c r="F102" s="87"/>
      <c r="G102" s="86"/>
      <c r="H102" s="262"/>
    </row>
    <row r="103" spans="1:8">
      <c r="A103" s="222"/>
      <c r="B103" s="304"/>
      <c r="C103" s="300" t="s">
        <v>575</v>
      </c>
      <c r="D103" s="182"/>
      <c r="E103" s="275"/>
      <c r="F103" s="87"/>
      <c r="G103" s="86"/>
      <c r="H103" s="262"/>
    </row>
    <row r="104" spans="1:8">
      <c r="A104" s="102">
        <v>0</v>
      </c>
      <c r="B104" s="114">
        <v>1104503</v>
      </c>
      <c r="C104" s="114" t="s">
        <v>576</v>
      </c>
      <c r="D104" s="260">
        <v>6129</v>
      </c>
      <c r="E104" s="261">
        <f>+D104*A104</f>
        <v>0</v>
      </c>
      <c r="F104" s="87"/>
      <c r="G104" s="86"/>
      <c r="H104" s="262"/>
    </row>
    <row r="105" spans="1:8">
      <c r="A105" s="81">
        <v>0</v>
      </c>
      <c r="B105" s="99">
        <v>1101951</v>
      </c>
      <c r="C105" s="114" t="s">
        <v>577</v>
      </c>
      <c r="D105" s="260">
        <v>15046</v>
      </c>
      <c r="E105" s="261">
        <f>+D105*A105</f>
        <v>0</v>
      </c>
      <c r="F105" s="87"/>
      <c r="G105" s="86"/>
      <c r="H105" s="262"/>
    </row>
    <row r="106" spans="1:8">
      <c r="A106" s="81">
        <v>0</v>
      </c>
      <c r="B106" s="99">
        <v>1115491</v>
      </c>
      <c r="C106" s="114" t="s">
        <v>578</v>
      </c>
      <c r="D106" s="260">
        <v>1273</v>
      </c>
      <c r="E106" s="261">
        <f>+D106*A106</f>
        <v>0</v>
      </c>
      <c r="F106" s="87"/>
      <c r="G106" s="86"/>
      <c r="H106" s="262"/>
    </row>
    <row r="107" spans="1:8">
      <c r="A107" s="76"/>
      <c r="B107" s="305"/>
      <c r="C107" s="65"/>
      <c r="E107" s="91"/>
      <c r="F107" s="87"/>
      <c r="G107" s="86"/>
      <c r="H107" s="262"/>
    </row>
    <row r="108" spans="1:8">
      <c r="A108" s="72"/>
      <c r="B108" s="65"/>
      <c r="C108" s="82" t="s">
        <v>579</v>
      </c>
      <c r="F108" s="87"/>
      <c r="G108" s="86"/>
      <c r="H108" s="262"/>
    </row>
    <row r="109" spans="1:8" ht="27.6">
      <c r="A109" s="102">
        <v>0</v>
      </c>
      <c r="B109" s="114">
        <v>1103553</v>
      </c>
      <c r="C109" s="99" t="s">
        <v>580</v>
      </c>
      <c r="D109" s="260">
        <v>2541</v>
      </c>
      <c r="E109" s="261">
        <f t="shared" ref="E109:E118" si="1">+D109*A109</f>
        <v>0</v>
      </c>
      <c r="F109" s="87"/>
      <c r="G109" s="86"/>
      <c r="H109" s="262"/>
    </row>
    <row r="110" spans="1:8" ht="27.6">
      <c r="A110" s="102">
        <v>0</v>
      </c>
      <c r="B110" s="114">
        <v>1103533</v>
      </c>
      <c r="C110" s="99" t="s">
        <v>581</v>
      </c>
      <c r="D110" s="260">
        <v>3454</v>
      </c>
      <c r="E110" s="261">
        <f t="shared" si="1"/>
        <v>0</v>
      </c>
      <c r="F110" s="87"/>
      <c r="G110" s="86"/>
      <c r="H110" s="262"/>
    </row>
    <row r="111" spans="1:8" ht="41.4">
      <c r="A111" s="102">
        <v>0</v>
      </c>
      <c r="B111" s="114">
        <v>1125926</v>
      </c>
      <c r="C111" s="99" t="s">
        <v>582</v>
      </c>
      <c r="D111" s="260">
        <v>5423</v>
      </c>
      <c r="E111" s="261">
        <f t="shared" si="1"/>
        <v>0</v>
      </c>
      <c r="F111" s="87"/>
      <c r="G111" s="86"/>
      <c r="H111" s="262"/>
    </row>
    <row r="112" spans="1:8" ht="27.6">
      <c r="A112" s="102">
        <v>0</v>
      </c>
      <c r="B112" s="114">
        <v>1104618</v>
      </c>
      <c r="C112" s="99" t="s">
        <v>583</v>
      </c>
      <c r="D112" s="260">
        <v>2119</v>
      </c>
      <c r="E112" s="261">
        <f t="shared" si="1"/>
        <v>0</v>
      </c>
      <c r="F112" s="87"/>
      <c r="G112" s="86"/>
      <c r="H112" s="262"/>
    </row>
    <row r="113" spans="1:8" ht="27.6">
      <c r="A113" s="117">
        <v>0</v>
      </c>
      <c r="B113" s="114">
        <v>1104619</v>
      </c>
      <c r="C113" s="99" t="s">
        <v>584</v>
      </c>
      <c r="D113" s="260">
        <v>2629</v>
      </c>
      <c r="E113" s="261">
        <f t="shared" si="1"/>
        <v>0</v>
      </c>
      <c r="F113" s="87"/>
      <c r="G113" s="86"/>
      <c r="H113" s="262"/>
    </row>
    <row r="114" spans="1:8">
      <c r="A114" s="117">
        <v>0</v>
      </c>
      <c r="B114" s="114">
        <v>1102735</v>
      </c>
      <c r="C114" s="306" t="s">
        <v>585</v>
      </c>
      <c r="D114" s="260">
        <v>443</v>
      </c>
      <c r="E114" s="261">
        <f t="shared" si="1"/>
        <v>0</v>
      </c>
      <c r="F114" s="87"/>
      <c r="G114" s="86"/>
      <c r="H114" s="262"/>
    </row>
    <row r="115" spans="1:8">
      <c r="A115" s="117">
        <v>0</v>
      </c>
      <c r="B115" s="114">
        <v>1125927</v>
      </c>
      <c r="C115" s="99" t="s">
        <v>586</v>
      </c>
      <c r="D115" s="260">
        <v>2268</v>
      </c>
      <c r="E115" s="261">
        <f t="shared" si="1"/>
        <v>0</v>
      </c>
      <c r="F115" s="87"/>
      <c r="G115" s="86"/>
      <c r="H115" s="262"/>
    </row>
    <row r="116" spans="1:8">
      <c r="A116" s="117">
        <v>0</v>
      </c>
      <c r="B116" s="114">
        <v>1102736</v>
      </c>
      <c r="C116" s="99" t="s">
        <v>587</v>
      </c>
      <c r="D116" s="260">
        <v>577</v>
      </c>
      <c r="E116" s="261">
        <f t="shared" si="1"/>
        <v>0</v>
      </c>
      <c r="F116" s="87"/>
      <c r="G116" s="86"/>
      <c r="H116" s="262"/>
    </row>
    <row r="117" spans="1:8">
      <c r="A117" s="117">
        <v>0</v>
      </c>
      <c r="B117" s="114">
        <v>1103898</v>
      </c>
      <c r="C117" s="99" t="s">
        <v>588</v>
      </c>
      <c r="D117" s="260">
        <v>582</v>
      </c>
      <c r="E117" s="261">
        <f t="shared" si="1"/>
        <v>0</v>
      </c>
      <c r="F117" s="87"/>
      <c r="G117" s="86"/>
      <c r="H117" s="262"/>
    </row>
    <row r="118" spans="1:8">
      <c r="A118" s="307">
        <v>0</v>
      </c>
      <c r="B118" s="99">
        <v>1104481</v>
      </c>
      <c r="C118" s="114" t="s">
        <v>589</v>
      </c>
      <c r="D118" s="260">
        <v>2773</v>
      </c>
      <c r="E118" s="261">
        <f t="shared" si="1"/>
        <v>0</v>
      </c>
      <c r="F118" s="87"/>
      <c r="G118" s="86"/>
      <c r="H118" s="262"/>
    </row>
    <row r="119" spans="1:8">
      <c r="A119" s="308"/>
      <c r="B119" s="305"/>
      <c r="C119" s="275"/>
      <c r="D119" s="309"/>
      <c r="E119" s="310"/>
      <c r="F119" s="87"/>
      <c r="G119" s="86"/>
      <c r="H119" s="262"/>
    </row>
    <row r="120" spans="1:8">
      <c r="A120" s="76"/>
      <c r="B120" s="305"/>
      <c r="C120" s="82" t="s">
        <v>590</v>
      </c>
      <c r="F120" s="87"/>
      <c r="G120" s="86"/>
      <c r="H120" s="262"/>
    </row>
    <row r="121" spans="1:8">
      <c r="A121" s="81">
        <v>0</v>
      </c>
      <c r="B121" s="80">
        <v>4810001</v>
      </c>
      <c r="C121" s="80" t="s">
        <v>591</v>
      </c>
      <c r="D121" s="260">
        <v>0</v>
      </c>
      <c r="E121" s="261">
        <f t="shared" ref="E121:E129" si="2">+D121*A121</f>
        <v>0</v>
      </c>
      <c r="F121" s="87"/>
      <c r="G121" s="86"/>
      <c r="H121" s="262"/>
    </row>
    <row r="122" spans="1:8">
      <c r="A122" s="81">
        <v>0</v>
      </c>
      <c r="B122" s="311">
        <v>4811003</v>
      </c>
      <c r="C122" s="311" t="s">
        <v>592</v>
      </c>
      <c r="D122" s="260">
        <v>634</v>
      </c>
      <c r="E122" s="261">
        <f t="shared" si="2"/>
        <v>0</v>
      </c>
      <c r="F122" s="87"/>
      <c r="G122" s="86"/>
      <c r="H122" s="262"/>
    </row>
    <row r="123" spans="1:8">
      <c r="A123" s="81">
        <v>0</v>
      </c>
      <c r="B123" s="311">
        <v>4811007</v>
      </c>
      <c r="C123" s="311" t="s">
        <v>593</v>
      </c>
      <c r="D123" s="260">
        <v>851</v>
      </c>
      <c r="E123" s="261">
        <f t="shared" si="2"/>
        <v>0</v>
      </c>
      <c r="F123" s="87"/>
      <c r="G123" s="86"/>
      <c r="H123" s="262"/>
    </row>
    <row r="124" spans="1:8">
      <c r="A124" s="81">
        <v>0</v>
      </c>
      <c r="B124" s="311">
        <v>4811018</v>
      </c>
      <c r="C124" s="311" t="s">
        <v>594</v>
      </c>
      <c r="D124" s="260">
        <v>619</v>
      </c>
      <c r="E124" s="261">
        <f t="shared" si="2"/>
        <v>0</v>
      </c>
      <c r="F124" s="87"/>
      <c r="G124" s="86"/>
      <c r="H124" s="262"/>
    </row>
    <row r="125" spans="1:8">
      <c r="A125" s="81">
        <v>0</v>
      </c>
      <c r="B125" s="311">
        <v>4811023</v>
      </c>
      <c r="C125" s="311" t="s">
        <v>595</v>
      </c>
      <c r="D125" s="260">
        <v>665</v>
      </c>
      <c r="E125" s="261">
        <f t="shared" si="2"/>
        <v>0</v>
      </c>
      <c r="F125" s="87"/>
      <c r="G125" s="86"/>
      <c r="H125" s="262"/>
    </row>
    <row r="126" spans="1:8">
      <c r="A126" s="81">
        <v>0</v>
      </c>
      <c r="B126" s="311">
        <v>4811037</v>
      </c>
      <c r="C126" s="311" t="s">
        <v>596</v>
      </c>
      <c r="D126" s="260">
        <v>665</v>
      </c>
      <c r="E126" s="261">
        <f t="shared" si="2"/>
        <v>0</v>
      </c>
      <c r="F126" s="87"/>
      <c r="G126" s="86"/>
      <c r="H126" s="262"/>
    </row>
    <row r="127" spans="1:8">
      <c r="A127" s="81">
        <v>0</v>
      </c>
      <c r="B127" s="311">
        <v>4812008</v>
      </c>
      <c r="C127" s="311" t="s">
        <v>597</v>
      </c>
      <c r="D127" s="260">
        <v>619</v>
      </c>
      <c r="E127" s="261">
        <f t="shared" si="2"/>
        <v>0</v>
      </c>
      <c r="F127" s="87"/>
      <c r="G127" s="86"/>
      <c r="H127" s="262"/>
    </row>
    <row r="128" spans="1:8">
      <c r="A128" s="81">
        <v>0</v>
      </c>
      <c r="B128" s="311">
        <v>4812009</v>
      </c>
      <c r="C128" s="311" t="s">
        <v>598</v>
      </c>
      <c r="D128" s="260">
        <v>753</v>
      </c>
      <c r="E128" s="261">
        <f t="shared" si="2"/>
        <v>0</v>
      </c>
      <c r="F128" s="87"/>
      <c r="G128" s="86"/>
      <c r="H128" s="262"/>
    </row>
    <row r="129" spans="1:8">
      <c r="A129" s="281">
        <v>0</v>
      </c>
      <c r="B129" s="311">
        <v>4816018</v>
      </c>
      <c r="C129" s="311" t="s">
        <v>599</v>
      </c>
      <c r="D129" s="260">
        <v>619</v>
      </c>
      <c r="E129" s="261">
        <f t="shared" si="2"/>
        <v>0</v>
      </c>
      <c r="F129" s="87"/>
      <c r="G129" s="86"/>
      <c r="H129" s="262"/>
    </row>
    <row r="130" spans="1:8">
      <c r="A130" s="281">
        <v>0</v>
      </c>
      <c r="B130" s="80" t="s">
        <v>206</v>
      </c>
      <c r="C130" s="80" t="s">
        <v>600</v>
      </c>
      <c r="D130" s="273" t="s">
        <v>2656</v>
      </c>
      <c r="E130" s="261">
        <v>0</v>
      </c>
      <c r="F130" s="87"/>
      <c r="G130" s="86"/>
      <c r="H130" s="262"/>
    </row>
    <row r="131" spans="1:8">
      <c r="A131" s="70">
        <v>0</v>
      </c>
      <c r="B131" s="80" t="s">
        <v>206</v>
      </c>
      <c r="C131" s="80" t="s">
        <v>601</v>
      </c>
      <c r="D131" s="273" t="s">
        <v>2656</v>
      </c>
      <c r="E131" s="261">
        <v>0</v>
      </c>
      <c r="F131" s="87"/>
      <c r="G131" s="86"/>
      <c r="H131" s="262"/>
    </row>
    <row r="132" spans="1:8">
      <c r="A132" s="72"/>
      <c r="B132" s="65"/>
      <c r="C132" s="65"/>
      <c r="F132" s="87"/>
      <c r="G132" s="86"/>
      <c r="H132" s="262"/>
    </row>
    <row r="133" spans="1:8">
      <c r="A133" s="72"/>
      <c r="B133" s="291"/>
      <c r="C133" s="65" t="s">
        <v>602</v>
      </c>
      <c r="F133" s="87"/>
      <c r="G133" s="86"/>
      <c r="H133" s="262"/>
    </row>
    <row r="134" spans="1:8">
      <c r="A134" s="102">
        <v>0</v>
      </c>
      <c r="B134" s="301">
        <v>1115481</v>
      </c>
      <c r="C134" s="99" t="s">
        <v>603</v>
      </c>
      <c r="D134" s="260">
        <v>4191</v>
      </c>
      <c r="E134" s="261">
        <f>+D134*A134</f>
        <v>0</v>
      </c>
      <c r="F134" s="87"/>
      <c r="G134" s="86"/>
      <c r="H134" s="262"/>
    </row>
    <row r="135" spans="1:8" ht="15">
      <c r="A135" s="72"/>
      <c r="B135" s="65"/>
      <c r="C135" s="312"/>
      <c r="F135" s="87"/>
      <c r="G135" s="86"/>
      <c r="H135" s="262"/>
    </row>
    <row r="136" spans="1:8">
      <c r="A136" s="72"/>
      <c r="B136" s="239"/>
      <c r="C136" s="82" t="s">
        <v>604</v>
      </c>
      <c r="F136" s="87"/>
      <c r="G136" s="86"/>
      <c r="H136" s="262"/>
    </row>
    <row r="137" spans="1:8">
      <c r="A137" s="70">
        <v>0</v>
      </c>
      <c r="B137" s="80">
        <v>1104991</v>
      </c>
      <c r="C137" s="313" t="s">
        <v>237</v>
      </c>
      <c r="D137" s="260">
        <v>0</v>
      </c>
      <c r="E137" s="261">
        <f>+D137*A137</f>
        <v>0</v>
      </c>
      <c r="F137" s="87"/>
      <c r="G137" s="86"/>
      <c r="H137" s="262"/>
    </row>
    <row r="138" spans="1:8">
      <c r="A138" s="70">
        <v>0</v>
      </c>
      <c r="B138" s="80">
        <v>1095548</v>
      </c>
      <c r="C138" s="80" t="s">
        <v>236</v>
      </c>
      <c r="D138" s="260">
        <v>789</v>
      </c>
      <c r="E138" s="261">
        <f>+D138*A138</f>
        <v>0</v>
      </c>
      <c r="F138" s="87"/>
      <c r="G138" s="86"/>
      <c r="H138" s="262"/>
    </row>
    <row r="139" spans="1:8">
      <c r="A139" s="70">
        <v>0</v>
      </c>
      <c r="B139" s="95">
        <v>9306848</v>
      </c>
      <c r="C139" s="80" t="s">
        <v>234</v>
      </c>
      <c r="D139" s="260">
        <v>124</v>
      </c>
      <c r="E139" s="261">
        <f>+D139*A139</f>
        <v>0</v>
      </c>
      <c r="F139" s="87"/>
      <c r="G139" s="86"/>
      <c r="H139" s="262"/>
    </row>
    <row r="140" spans="1:8">
      <c r="A140" s="64"/>
      <c r="E140" s="64"/>
      <c r="F140" s="87"/>
      <c r="G140" s="86"/>
      <c r="H140" s="262"/>
    </row>
    <row r="141" spans="1:8">
      <c r="A141" s="72"/>
      <c r="B141" s="65"/>
      <c r="C141" s="82" t="s">
        <v>605</v>
      </c>
      <c r="F141" s="87"/>
      <c r="G141" s="86"/>
      <c r="H141" s="262"/>
    </row>
    <row r="142" spans="1:8">
      <c r="A142" s="70">
        <v>0</v>
      </c>
      <c r="B142" s="80">
        <v>1100660</v>
      </c>
      <c r="C142" s="80" t="s">
        <v>606</v>
      </c>
      <c r="D142" s="260">
        <v>1289</v>
      </c>
      <c r="E142" s="261">
        <f t="shared" ref="E142:E153" si="3">+D142*A142</f>
        <v>0</v>
      </c>
      <c r="F142" s="87"/>
      <c r="G142" s="86"/>
      <c r="H142" s="262"/>
    </row>
    <row r="143" spans="1:8">
      <c r="A143" s="70">
        <v>0</v>
      </c>
      <c r="B143" s="80">
        <v>1100656</v>
      </c>
      <c r="C143" s="80" t="s">
        <v>607</v>
      </c>
      <c r="D143" s="260">
        <v>1294</v>
      </c>
      <c r="E143" s="261">
        <f t="shared" si="3"/>
        <v>0</v>
      </c>
      <c r="F143" s="87"/>
      <c r="G143" s="86"/>
      <c r="H143" s="262"/>
    </row>
    <row r="144" spans="1:8">
      <c r="A144" s="70">
        <v>0</v>
      </c>
      <c r="B144" s="80">
        <v>1117071</v>
      </c>
      <c r="C144" s="80" t="s">
        <v>608</v>
      </c>
      <c r="D144" s="260">
        <v>1320</v>
      </c>
      <c r="E144" s="261">
        <f t="shared" si="3"/>
        <v>0</v>
      </c>
      <c r="F144" s="87"/>
      <c r="G144" s="86"/>
      <c r="H144" s="262"/>
    </row>
    <row r="145" spans="1:8">
      <c r="A145" s="70">
        <v>0</v>
      </c>
      <c r="B145" s="80">
        <v>1117070</v>
      </c>
      <c r="C145" s="80" t="s">
        <v>609</v>
      </c>
      <c r="D145" s="260">
        <v>1320</v>
      </c>
      <c r="E145" s="261">
        <f t="shared" si="3"/>
        <v>0</v>
      </c>
      <c r="F145" s="87"/>
      <c r="G145" s="86"/>
      <c r="H145" s="262"/>
    </row>
    <row r="146" spans="1:8">
      <c r="A146" s="81">
        <v>0</v>
      </c>
      <c r="B146" s="99">
        <v>1101385</v>
      </c>
      <c r="C146" s="99" t="s">
        <v>610</v>
      </c>
      <c r="D146" s="260">
        <v>1010</v>
      </c>
      <c r="E146" s="261">
        <f t="shared" si="3"/>
        <v>0</v>
      </c>
      <c r="F146" s="87"/>
      <c r="G146" s="86"/>
      <c r="H146" s="262"/>
    </row>
    <row r="147" spans="1:8">
      <c r="A147" s="70">
        <v>0</v>
      </c>
      <c r="B147" s="80">
        <v>1102732</v>
      </c>
      <c r="C147" s="80" t="s">
        <v>611</v>
      </c>
      <c r="D147" s="260">
        <v>165</v>
      </c>
      <c r="E147" s="261">
        <f t="shared" si="3"/>
        <v>0</v>
      </c>
      <c r="F147" s="87"/>
      <c r="G147" s="86"/>
      <c r="H147" s="262"/>
    </row>
    <row r="148" spans="1:8">
      <c r="A148" s="70">
        <v>0</v>
      </c>
      <c r="B148" s="80">
        <v>1104238</v>
      </c>
      <c r="C148" s="80" t="s">
        <v>612</v>
      </c>
      <c r="D148" s="260">
        <v>206</v>
      </c>
      <c r="E148" s="261">
        <f t="shared" si="3"/>
        <v>0</v>
      </c>
      <c r="F148" s="87"/>
      <c r="G148" s="86"/>
      <c r="H148" s="262"/>
    </row>
    <row r="149" spans="1:8" ht="27.6">
      <c r="A149" s="102">
        <v>0</v>
      </c>
      <c r="B149" s="114">
        <v>1104997</v>
      </c>
      <c r="C149" s="99" t="s">
        <v>613</v>
      </c>
      <c r="D149" s="260">
        <v>2784</v>
      </c>
      <c r="E149" s="261">
        <f t="shared" si="3"/>
        <v>0</v>
      </c>
      <c r="F149" s="87"/>
      <c r="G149" s="86"/>
      <c r="H149" s="262"/>
    </row>
    <row r="150" spans="1:8">
      <c r="A150" s="102">
        <v>0</v>
      </c>
      <c r="B150" s="114">
        <v>1104990</v>
      </c>
      <c r="C150" s="99" t="s">
        <v>614</v>
      </c>
      <c r="D150" s="260">
        <v>2423</v>
      </c>
      <c r="E150" s="261">
        <f t="shared" si="3"/>
        <v>0</v>
      </c>
      <c r="F150" s="87"/>
      <c r="G150" s="86"/>
      <c r="H150" s="262"/>
    </row>
    <row r="151" spans="1:8" ht="27.6">
      <c r="A151" s="102">
        <v>0</v>
      </c>
      <c r="B151" s="114">
        <v>1122873</v>
      </c>
      <c r="C151" s="99" t="s">
        <v>615</v>
      </c>
      <c r="D151" s="260">
        <v>5139</v>
      </c>
      <c r="E151" s="261">
        <f t="shared" si="3"/>
        <v>0</v>
      </c>
      <c r="F151" s="87"/>
      <c r="G151" s="86"/>
      <c r="H151" s="262"/>
    </row>
    <row r="152" spans="1:8">
      <c r="A152" s="102">
        <v>0</v>
      </c>
      <c r="B152" s="114">
        <v>1106049</v>
      </c>
      <c r="C152" s="99" t="s">
        <v>616</v>
      </c>
      <c r="D152" s="260">
        <v>1603</v>
      </c>
      <c r="E152" s="261">
        <f t="shared" si="3"/>
        <v>0</v>
      </c>
      <c r="F152" s="87"/>
      <c r="G152" s="86"/>
      <c r="H152" s="262"/>
    </row>
    <row r="153" spans="1:8">
      <c r="A153" s="102">
        <v>0</v>
      </c>
      <c r="B153" s="314">
        <v>1114619</v>
      </c>
      <c r="C153" s="99" t="s">
        <v>617</v>
      </c>
      <c r="D153" s="260">
        <v>0</v>
      </c>
      <c r="E153" s="261">
        <f t="shared" si="3"/>
        <v>0</v>
      </c>
      <c r="F153" s="87"/>
      <c r="G153" s="86"/>
      <c r="H153" s="262"/>
    </row>
    <row r="154" spans="1:8">
      <c r="A154" s="222"/>
      <c r="B154" s="315"/>
      <c r="C154" s="316"/>
      <c r="D154" s="155"/>
      <c r="E154" s="317"/>
      <c r="F154" s="87"/>
      <c r="G154" s="86"/>
      <c r="H154" s="262"/>
    </row>
    <row r="155" spans="1:8" ht="15.6">
      <c r="A155" s="72"/>
      <c r="B155" s="65"/>
      <c r="C155" s="318" t="s">
        <v>618</v>
      </c>
      <c r="F155" s="87"/>
      <c r="G155" s="86"/>
      <c r="H155" s="262"/>
    </row>
    <row r="156" spans="1:8">
      <c r="A156" s="70">
        <v>0</v>
      </c>
      <c r="B156" s="80">
        <v>1053426</v>
      </c>
      <c r="C156" s="80" t="s">
        <v>619</v>
      </c>
      <c r="D156" s="260">
        <v>1268</v>
      </c>
      <c r="E156" s="261">
        <f>+D156*A156</f>
        <v>0</v>
      </c>
      <c r="F156" s="87"/>
      <c r="G156" s="86"/>
      <c r="H156" s="262"/>
    </row>
    <row r="157" spans="1:8">
      <c r="A157" s="70">
        <v>0</v>
      </c>
      <c r="B157" s="80">
        <v>1057687</v>
      </c>
      <c r="C157" s="80" t="s">
        <v>620</v>
      </c>
      <c r="D157" s="260">
        <v>938</v>
      </c>
      <c r="E157" s="261">
        <f>+D157*A157</f>
        <v>0</v>
      </c>
      <c r="F157" s="87"/>
      <c r="G157" s="86"/>
      <c r="H157" s="262"/>
    </row>
    <row r="158" spans="1:8">
      <c r="A158" s="64"/>
      <c r="E158" s="64"/>
      <c r="F158" s="87"/>
      <c r="G158" s="86"/>
      <c r="H158" s="262"/>
    </row>
    <row r="159" spans="1:8">
      <c r="A159" s="72"/>
      <c r="B159" s="65"/>
      <c r="C159" s="82" t="s">
        <v>621</v>
      </c>
      <c r="F159" s="87"/>
      <c r="G159" s="86"/>
      <c r="H159" s="262"/>
    </row>
    <row r="160" spans="1:8">
      <c r="A160" s="70">
        <v>0</v>
      </c>
      <c r="B160" s="285">
        <v>1032484</v>
      </c>
      <c r="C160" s="80" t="s">
        <v>622</v>
      </c>
      <c r="D160" s="260">
        <v>278</v>
      </c>
      <c r="E160" s="261">
        <f>+D160*A160</f>
        <v>0</v>
      </c>
      <c r="F160" s="87"/>
      <c r="G160" s="86"/>
      <c r="H160" s="262"/>
    </row>
    <row r="161" spans="1:8">
      <c r="A161" s="70">
        <v>0</v>
      </c>
      <c r="B161" s="80">
        <v>1108830</v>
      </c>
      <c r="C161" s="80" t="s">
        <v>623</v>
      </c>
      <c r="D161" s="260">
        <v>536</v>
      </c>
      <c r="E161" s="261">
        <f>+D161*A161</f>
        <v>0</v>
      </c>
      <c r="F161" s="87"/>
      <c r="G161" s="86"/>
      <c r="H161" s="262"/>
    </row>
    <row r="162" spans="1:8" ht="27.6">
      <c r="A162" s="102">
        <v>0</v>
      </c>
      <c r="B162" s="114">
        <v>1113859</v>
      </c>
      <c r="C162" s="99" t="s">
        <v>624</v>
      </c>
      <c r="D162" s="260">
        <v>644</v>
      </c>
      <c r="E162" s="261">
        <f>+D162*A162</f>
        <v>0</v>
      </c>
      <c r="F162" s="87"/>
      <c r="G162" s="86"/>
      <c r="H162" s="262"/>
    </row>
    <row r="163" spans="1:8" ht="27.6">
      <c r="A163" s="81">
        <v>0</v>
      </c>
      <c r="B163" s="99">
        <v>1121603</v>
      </c>
      <c r="C163" s="99" t="s">
        <v>625</v>
      </c>
      <c r="D163" s="260">
        <v>1057</v>
      </c>
      <c r="E163" s="261">
        <f>+D163*A163</f>
        <v>0</v>
      </c>
      <c r="F163" s="87"/>
      <c r="G163" s="86"/>
      <c r="H163" s="262"/>
    </row>
    <row r="164" spans="1:8">
      <c r="A164" s="64"/>
      <c r="E164" s="64"/>
      <c r="F164" s="87"/>
      <c r="G164" s="86"/>
      <c r="H164" s="262"/>
    </row>
    <row r="165" spans="1:8">
      <c r="A165" s="72"/>
      <c r="B165" s="291"/>
      <c r="C165" s="65" t="s">
        <v>626</v>
      </c>
      <c r="F165" s="87"/>
      <c r="G165" s="86"/>
      <c r="H165" s="262"/>
    </row>
    <row r="166" spans="1:8">
      <c r="A166" s="70">
        <v>0</v>
      </c>
      <c r="B166" s="80">
        <v>1075400</v>
      </c>
      <c r="C166" s="80" t="s">
        <v>627</v>
      </c>
      <c r="D166" s="260">
        <v>1134</v>
      </c>
      <c r="E166" s="261">
        <f t="shared" ref="E166:E188" si="4">+D166*A166</f>
        <v>0</v>
      </c>
      <c r="F166" s="87"/>
      <c r="G166" s="86"/>
      <c r="H166" s="262"/>
    </row>
    <row r="167" spans="1:8">
      <c r="A167" s="70">
        <v>0</v>
      </c>
      <c r="B167" s="80">
        <v>1080756</v>
      </c>
      <c r="C167" s="80" t="s">
        <v>628</v>
      </c>
      <c r="D167" s="260">
        <v>892</v>
      </c>
      <c r="E167" s="261">
        <f t="shared" si="4"/>
        <v>0</v>
      </c>
      <c r="F167" s="87"/>
      <c r="G167" s="86"/>
      <c r="H167" s="262"/>
    </row>
    <row r="168" spans="1:8">
      <c r="A168" s="70">
        <v>0</v>
      </c>
      <c r="B168" s="285">
        <v>1109607</v>
      </c>
      <c r="C168" s="80" t="s">
        <v>629</v>
      </c>
      <c r="D168" s="260">
        <v>428</v>
      </c>
      <c r="E168" s="261">
        <f t="shared" si="4"/>
        <v>0</v>
      </c>
      <c r="F168" s="87"/>
      <c r="G168" s="86"/>
      <c r="H168" s="262"/>
    </row>
    <row r="169" spans="1:8">
      <c r="A169" s="70">
        <v>0</v>
      </c>
      <c r="B169" s="80">
        <v>1081188</v>
      </c>
      <c r="C169" s="80" t="s">
        <v>630</v>
      </c>
      <c r="D169" s="260">
        <v>62</v>
      </c>
      <c r="E169" s="261">
        <f t="shared" si="4"/>
        <v>0</v>
      </c>
      <c r="F169" s="87"/>
      <c r="G169" s="86"/>
      <c r="H169" s="262"/>
    </row>
    <row r="170" spans="1:8">
      <c r="A170" s="70">
        <v>0</v>
      </c>
      <c r="B170" s="80">
        <v>1081365</v>
      </c>
      <c r="C170" s="80" t="s">
        <v>631</v>
      </c>
      <c r="D170" s="260">
        <v>1093</v>
      </c>
      <c r="E170" s="261">
        <f t="shared" si="4"/>
        <v>0</v>
      </c>
      <c r="F170" s="87"/>
      <c r="G170" s="86"/>
      <c r="H170" s="262"/>
    </row>
    <row r="171" spans="1:8">
      <c r="A171" s="70">
        <v>0</v>
      </c>
      <c r="B171" s="80">
        <v>1081747</v>
      </c>
      <c r="C171" s="80" t="s">
        <v>632</v>
      </c>
      <c r="D171" s="260">
        <v>2856</v>
      </c>
      <c r="E171" s="261">
        <f t="shared" si="4"/>
        <v>0</v>
      </c>
      <c r="F171" s="87"/>
      <c r="G171" s="86"/>
      <c r="H171" s="262"/>
    </row>
    <row r="172" spans="1:8">
      <c r="A172" s="70">
        <v>0</v>
      </c>
      <c r="B172" s="80">
        <v>1081748</v>
      </c>
      <c r="C172" s="80" t="s">
        <v>633</v>
      </c>
      <c r="D172" s="260">
        <v>1479</v>
      </c>
      <c r="E172" s="261">
        <f t="shared" si="4"/>
        <v>0</v>
      </c>
      <c r="F172" s="87"/>
      <c r="G172" s="86"/>
      <c r="H172" s="262"/>
    </row>
    <row r="173" spans="1:8">
      <c r="A173" s="70">
        <v>0</v>
      </c>
      <c r="B173" s="80">
        <v>1120505</v>
      </c>
      <c r="C173" s="80" t="s">
        <v>634</v>
      </c>
      <c r="D173" s="260">
        <v>1727</v>
      </c>
      <c r="E173" s="261">
        <f t="shared" si="4"/>
        <v>0</v>
      </c>
      <c r="F173" s="87"/>
      <c r="G173" s="86"/>
      <c r="H173" s="262"/>
    </row>
    <row r="174" spans="1:8">
      <c r="A174" s="70">
        <v>0</v>
      </c>
      <c r="B174" s="80">
        <v>1081909</v>
      </c>
      <c r="C174" s="80" t="s">
        <v>635</v>
      </c>
      <c r="D174" s="260">
        <v>469</v>
      </c>
      <c r="E174" s="261">
        <f t="shared" si="4"/>
        <v>0</v>
      </c>
      <c r="F174" s="87"/>
      <c r="G174" s="86"/>
      <c r="H174" s="262"/>
    </row>
    <row r="175" spans="1:8">
      <c r="A175" s="70">
        <v>0</v>
      </c>
      <c r="B175" s="80">
        <v>1081910</v>
      </c>
      <c r="C175" s="80" t="s">
        <v>636</v>
      </c>
      <c r="D175" s="260">
        <v>856</v>
      </c>
      <c r="E175" s="261">
        <f t="shared" si="4"/>
        <v>0</v>
      </c>
      <c r="F175" s="87"/>
      <c r="G175" s="86"/>
      <c r="H175" s="262"/>
    </row>
    <row r="176" spans="1:8">
      <c r="A176" s="70">
        <v>0</v>
      </c>
      <c r="B176" s="80">
        <v>1081911</v>
      </c>
      <c r="C176" s="319" t="s">
        <v>637</v>
      </c>
      <c r="D176" s="260">
        <v>495</v>
      </c>
      <c r="E176" s="261">
        <f t="shared" si="4"/>
        <v>0</v>
      </c>
      <c r="F176" s="87"/>
      <c r="G176" s="86"/>
      <c r="H176" s="262"/>
    </row>
    <row r="177" spans="1:8" s="312" customFormat="1" ht="15">
      <c r="A177" s="70">
        <v>0</v>
      </c>
      <c r="B177" s="80">
        <v>1081912</v>
      </c>
      <c r="C177" s="80" t="s">
        <v>638</v>
      </c>
      <c r="D177" s="260">
        <v>918</v>
      </c>
      <c r="E177" s="261">
        <f t="shared" si="4"/>
        <v>0</v>
      </c>
      <c r="F177" s="87"/>
      <c r="G177" s="86"/>
      <c r="H177" s="262"/>
    </row>
    <row r="178" spans="1:8" s="312" customFormat="1" ht="15">
      <c r="A178" s="70">
        <v>0</v>
      </c>
      <c r="B178" s="80">
        <v>1081956</v>
      </c>
      <c r="C178" s="80" t="s">
        <v>639</v>
      </c>
      <c r="D178" s="260">
        <v>1335</v>
      </c>
      <c r="E178" s="261">
        <f t="shared" si="4"/>
        <v>0</v>
      </c>
      <c r="F178" s="87"/>
      <c r="G178" s="86"/>
      <c r="H178" s="262"/>
    </row>
    <row r="179" spans="1:8" s="312" customFormat="1" ht="15">
      <c r="A179" s="70">
        <v>0</v>
      </c>
      <c r="B179" s="80">
        <v>1090653</v>
      </c>
      <c r="C179" s="80" t="s">
        <v>640</v>
      </c>
      <c r="D179" s="260">
        <v>2098</v>
      </c>
      <c r="E179" s="261">
        <f t="shared" si="4"/>
        <v>0</v>
      </c>
      <c r="F179" s="87"/>
      <c r="G179" s="86"/>
      <c r="H179" s="262"/>
    </row>
    <row r="180" spans="1:8" s="312" customFormat="1" ht="15">
      <c r="A180" s="125">
        <v>0</v>
      </c>
      <c r="B180" s="293">
        <v>1140401</v>
      </c>
      <c r="C180" s="293" t="s">
        <v>641</v>
      </c>
      <c r="D180" s="160">
        <v>9871</v>
      </c>
      <c r="E180" s="159">
        <f t="shared" si="4"/>
        <v>0</v>
      </c>
      <c r="F180" s="87"/>
      <c r="G180" s="86"/>
      <c r="H180" s="262"/>
    </row>
    <row r="181" spans="1:8" s="312" customFormat="1" ht="15">
      <c r="A181" s="70">
        <v>0</v>
      </c>
      <c r="B181" s="285">
        <v>1101567</v>
      </c>
      <c r="C181" s="80" t="s">
        <v>642</v>
      </c>
      <c r="D181" s="260">
        <v>284</v>
      </c>
      <c r="E181" s="261">
        <f t="shared" si="4"/>
        <v>0</v>
      </c>
      <c r="F181" s="87"/>
      <c r="G181" s="86"/>
      <c r="H181" s="262"/>
    </row>
    <row r="182" spans="1:8" s="312" customFormat="1" ht="15">
      <c r="A182" s="70">
        <v>0</v>
      </c>
      <c r="B182" s="285">
        <v>1101568</v>
      </c>
      <c r="C182" s="80" t="s">
        <v>643</v>
      </c>
      <c r="D182" s="260">
        <v>340</v>
      </c>
      <c r="E182" s="261">
        <f t="shared" si="4"/>
        <v>0</v>
      </c>
      <c r="F182" s="87"/>
      <c r="G182" s="86"/>
      <c r="H182" s="262"/>
    </row>
    <row r="183" spans="1:8" s="312" customFormat="1" ht="15">
      <c r="A183" s="70">
        <v>0</v>
      </c>
      <c r="B183" s="80">
        <v>1108053</v>
      </c>
      <c r="C183" s="80" t="s">
        <v>644</v>
      </c>
      <c r="D183" s="260">
        <v>985</v>
      </c>
      <c r="E183" s="261">
        <f t="shared" si="4"/>
        <v>0</v>
      </c>
      <c r="F183" s="87"/>
      <c r="G183" s="86"/>
      <c r="H183" s="262"/>
    </row>
    <row r="184" spans="1:8" s="312" customFormat="1" ht="15">
      <c r="A184" s="70">
        <v>0</v>
      </c>
      <c r="B184" s="80">
        <v>4820001</v>
      </c>
      <c r="C184" s="80" t="s">
        <v>645</v>
      </c>
      <c r="D184" s="260">
        <v>0</v>
      </c>
      <c r="E184" s="261">
        <f t="shared" si="4"/>
        <v>0</v>
      </c>
      <c r="F184" s="87"/>
      <c r="G184" s="86"/>
      <c r="H184" s="262"/>
    </row>
    <row r="185" spans="1:8" s="312" customFormat="1" ht="15">
      <c r="A185" s="70">
        <v>0</v>
      </c>
      <c r="B185" s="80">
        <v>1063734</v>
      </c>
      <c r="C185" s="80" t="s">
        <v>646</v>
      </c>
      <c r="D185" s="260">
        <v>5768</v>
      </c>
      <c r="E185" s="261">
        <f t="shared" si="4"/>
        <v>0</v>
      </c>
      <c r="F185" s="87"/>
      <c r="G185" s="86"/>
      <c r="H185" s="262"/>
    </row>
    <row r="186" spans="1:8" s="312" customFormat="1" ht="15">
      <c r="A186" s="307">
        <v>0</v>
      </c>
      <c r="B186" s="99">
        <v>1115658</v>
      </c>
      <c r="C186" s="99" t="s">
        <v>647</v>
      </c>
      <c r="D186" s="260">
        <v>1242</v>
      </c>
      <c r="E186" s="261">
        <f t="shared" si="4"/>
        <v>0</v>
      </c>
      <c r="F186" s="87"/>
      <c r="G186" s="86"/>
      <c r="H186" s="262"/>
    </row>
    <row r="187" spans="1:8" s="312" customFormat="1" ht="27.6">
      <c r="A187" s="102">
        <v>0</v>
      </c>
      <c r="B187" s="114">
        <v>1120361</v>
      </c>
      <c r="C187" s="99" t="s">
        <v>648</v>
      </c>
      <c r="D187" s="260">
        <v>1809</v>
      </c>
      <c r="E187" s="261">
        <f t="shared" si="4"/>
        <v>0</v>
      </c>
      <c r="F187" s="87"/>
      <c r="G187" s="86"/>
      <c r="H187" s="262"/>
    </row>
    <row r="188" spans="1:8" s="312" customFormat="1" ht="27.6">
      <c r="A188" s="102">
        <v>0</v>
      </c>
      <c r="B188" s="114">
        <v>1120782</v>
      </c>
      <c r="C188" s="99" t="s">
        <v>649</v>
      </c>
      <c r="D188" s="260">
        <v>2500</v>
      </c>
      <c r="E188" s="261">
        <f t="shared" si="4"/>
        <v>0</v>
      </c>
      <c r="F188" s="87"/>
      <c r="G188" s="86"/>
      <c r="H188" s="262"/>
    </row>
    <row r="189" spans="1:8" s="312" customFormat="1" ht="15">
      <c r="A189" s="222"/>
      <c r="B189" s="304"/>
      <c r="C189" s="305"/>
      <c r="D189" s="309"/>
      <c r="E189" s="310"/>
      <c r="F189" s="87"/>
      <c r="G189" s="86"/>
      <c r="H189" s="262"/>
    </row>
    <row r="190" spans="1:8" s="312" customFormat="1" ht="15.6">
      <c r="A190" s="72"/>
      <c r="B190" s="320"/>
      <c r="C190" s="318" t="s">
        <v>650</v>
      </c>
      <c r="E190" s="320"/>
      <c r="F190" s="87"/>
      <c r="G190" s="86"/>
      <c r="H190" s="262"/>
    </row>
    <row r="191" spans="1:8" s="312" customFormat="1" ht="15">
      <c r="A191" s="70">
        <v>0</v>
      </c>
      <c r="B191" s="80">
        <v>4820001</v>
      </c>
      <c r="C191" s="80" t="s">
        <v>645</v>
      </c>
      <c r="D191" s="260">
        <v>0</v>
      </c>
      <c r="E191" s="261">
        <f t="shared" ref="E191:E201" si="5">+D191*A191</f>
        <v>0</v>
      </c>
      <c r="F191" s="87"/>
      <c r="G191" s="86"/>
      <c r="H191" s="262"/>
    </row>
    <row r="192" spans="1:8" s="312" customFormat="1" ht="15">
      <c r="A192" s="70">
        <v>0</v>
      </c>
      <c r="B192" s="80">
        <v>1063731</v>
      </c>
      <c r="C192" s="80" t="s">
        <v>651</v>
      </c>
      <c r="D192" s="260">
        <v>4572</v>
      </c>
      <c r="E192" s="261">
        <f t="shared" si="5"/>
        <v>0</v>
      </c>
      <c r="F192" s="87"/>
      <c r="G192" s="86"/>
      <c r="H192" s="262"/>
    </row>
    <row r="193" spans="1:8" s="312" customFormat="1" ht="15">
      <c r="A193" s="70">
        <v>0</v>
      </c>
      <c r="B193" s="80">
        <v>1108053</v>
      </c>
      <c r="C193" s="80" t="s">
        <v>644</v>
      </c>
      <c r="D193" s="260">
        <v>985</v>
      </c>
      <c r="E193" s="261">
        <f t="shared" si="5"/>
        <v>0</v>
      </c>
      <c r="F193" s="87"/>
      <c r="G193" s="86"/>
      <c r="H193" s="262"/>
    </row>
    <row r="194" spans="1:8" s="312" customFormat="1" ht="15">
      <c r="A194" s="70">
        <v>0</v>
      </c>
      <c r="B194" s="80">
        <v>1086733</v>
      </c>
      <c r="C194" s="313" t="s">
        <v>652</v>
      </c>
      <c r="D194" s="260">
        <v>660</v>
      </c>
      <c r="E194" s="261">
        <f t="shared" si="5"/>
        <v>0</v>
      </c>
      <c r="F194" s="87"/>
      <c r="G194" s="86"/>
      <c r="H194" s="262"/>
    </row>
    <row r="195" spans="1:8" s="312" customFormat="1" ht="15">
      <c r="A195" s="70">
        <v>0</v>
      </c>
      <c r="B195" s="285">
        <v>1101567</v>
      </c>
      <c r="C195" s="80" t="s">
        <v>642</v>
      </c>
      <c r="D195" s="260">
        <v>284</v>
      </c>
      <c r="E195" s="261">
        <f t="shared" si="5"/>
        <v>0</v>
      </c>
      <c r="F195" s="87"/>
      <c r="G195" s="86"/>
      <c r="H195" s="262"/>
    </row>
    <row r="196" spans="1:8" s="312" customFormat="1" ht="15">
      <c r="A196" s="70">
        <v>0</v>
      </c>
      <c r="B196" s="80">
        <v>1101568</v>
      </c>
      <c r="C196" s="80" t="s">
        <v>653</v>
      </c>
      <c r="D196" s="260">
        <v>340</v>
      </c>
      <c r="E196" s="261">
        <f t="shared" si="5"/>
        <v>0</v>
      </c>
      <c r="F196" s="87"/>
      <c r="G196" s="86"/>
      <c r="H196" s="262"/>
    </row>
    <row r="197" spans="1:8" s="312" customFormat="1" ht="15">
      <c r="A197" s="70">
        <v>0</v>
      </c>
      <c r="B197" s="80">
        <v>1091761</v>
      </c>
      <c r="C197" s="321" t="s">
        <v>654</v>
      </c>
      <c r="D197" s="260">
        <v>88</v>
      </c>
      <c r="E197" s="261">
        <f t="shared" si="5"/>
        <v>0</v>
      </c>
      <c r="F197" s="87"/>
      <c r="G197" s="86"/>
      <c r="H197" s="262"/>
    </row>
    <row r="198" spans="1:8" s="312" customFormat="1" ht="15">
      <c r="A198" s="70">
        <v>0</v>
      </c>
      <c r="B198" s="80">
        <v>1091770</v>
      </c>
      <c r="C198" s="313" t="s">
        <v>655</v>
      </c>
      <c r="D198" s="260">
        <v>2351</v>
      </c>
      <c r="E198" s="261">
        <f t="shared" si="5"/>
        <v>0</v>
      </c>
      <c r="F198" s="87"/>
      <c r="G198" s="86"/>
      <c r="H198" s="262"/>
    </row>
    <row r="199" spans="1:8">
      <c r="A199" s="102">
        <v>0</v>
      </c>
      <c r="B199" s="114">
        <v>1099317</v>
      </c>
      <c r="C199" s="99" t="s">
        <v>656</v>
      </c>
      <c r="D199" s="260">
        <v>490</v>
      </c>
      <c r="E199" s="261">
        <f t="shared" si="5"/>
        <v>0</v>
      </c>
      <c r="F199" s="87"/>
      <c r="G199" s="86"/>
      <c r="H199" s="262"/>
    </row>
    <row r="200" spans="1:8" ht="27.6">
      <c r="A200" s="102">
        <v>0</v>
      </c>
      <c r="B200" s="114">
        <v>1120361</v>
      </c>
      <c r="C200" s="99" t="s">
        <v>648</v>
      </c>
      <c r="D200" s="260">
        <v>1809</v>
      </c>
      <c r="E200" s="261">
        <f t="shared" si="5"/>
        <v>0</v>
      </c>
      <c r="F200" s="87"/>
      <c r="G200" s="86"/>
      <c r="H200" s="262"/>
    </row>
    <row r="201" spans="1:8" ht="27.6">
      <c r="A201" s="102">
        <v>0</v>
      </c>
      <c r="B201" s="114">
        <v>1120782</v>
      </c>
      <c r="C201" s="99" t="s">
        <v>649</v>
      </c>
      <c r="D201" s="260">
        <v>2500</v>
      </c>
      <c r="E201" s="261">
        <f t="shared" si="5"/>
        <v>0</v>
      </c>
      <c r="F201" s="87"/>
      <c r="G201" s="86"/>
      <c r="H201" s="262"/>
    </row>
    <row r="202" spans="1:8">
      <c r="A202" s="222"/>
      <c r="B202" s="275"/>
      <c r="C202" s="305"/>
      <c r="D202" s="309"/>
      <c r="E202" s="310"/>
      <c r="F202" s="87"/>
      <c r="G202" s="86"/>
      <c r="H202" s="262"/>
    </row>
    <row r="203" spans="1:8">
      <c r="A203" s="322"/>
      <c r="B203" s="323"/>
      <c r="C203" s="82" t="s">
        <v>657</v>
      </c>
      <c r="E203" s="64"/>
      <c r="F203" s="87"/>
      <c r="G203" s="86"/>
      <c r="H203" s="262"/>
    </row>
    <row r="204" spans="1:8">
      <c r="A204" s="322"/>
      <c r="B204" s="323"/>
      <c r="C204" s="82" t="s">
        <v>470</v>
      </c>
      <c r="E204" s="64"/>
      <c r="F204" s="87"/>
      <c r="G204" s="86"/>
      <c r="H204" s="262"/>
    </row>
    <row r="205" spans="1:8">
      <c r="A205" s="324">
        <v>0</v>
      </c>
      <c r="B205" s="325" t="s">
        <v>658</v>
      </c>
      <c r="C205" s="96" t="s">
        <v>659</v>
      </c>
      <c r="D205" s="260">
        <v>1005</v>
      </c>
      <c r="E205" s="261">
        <f t="shared" ref="E205:E219" si="6">+D205*A205</f>
        <v>0</v>
      </c>
      <c r="F205" s="87"/>
      <c r="G205" s="86"/>
      <c r="H205" s="262"/>
    </row>
    <row r="206" spans="1:8">
      <c r="A206" s="70">
        <v>0</v>
      </c>
      <c r="B206" s="325" t="s">
        <v>660</v>
      </c>
      <c r="C206" s="95" t="s">
        <v>661</v>
      </c>
      <c r="D206" s="260">
        <v>2139</v>
      </c>
      <c r="E206" s="261">
        <f t="shared" si="6"/>
        <v>0</v>
      </c>
      <c r="F206" s="87"/>
      <c r="G206" s="86"/>
      <c r="H206" s="262"/>
    </row>
    <row r="207" spans="1:8">
      <c r="A207" s="70">
        <v>0</v>
      </c>
      <c r="B207" s="325" t="s">
        <v>662</v>
      </c>
      <c r="C207" s="95" t="s">
        <v>663</v>
      </c>
      <c r="D207" s="260">
        <v>4227</v>
      </c>
      <c r="E207" s="261">
        <f t="shared" si="6"/>
        <v>0</v>
      </c>
      <c r="F207" s="87"/>
      <c r="G207" s="86"/>
      <c r="H207" s="262"/>
    </row>
    <row r="208" spans="1:8">
      <c r="A208" s="70">
        <v>0</v>
      </c>
      <c r="B208" s="325" t="s">
        <v>664</v>
      </c>
      <c r="C208" s="95" t="s">
        <v>665</v>
      </c>
      <c r="D208" s="260">
        <v>4954</v>
      </c>
      <c r="E208" s="261">
        <f t="shared" si="6"/>
        <v>0</v>
      </c>
      <c r="F208" s="87"/>
      <c r="G208" s="86"/>
      <c r="H208" s="262"/>
    </row>
    <row r="209" spans="1:8">
      <c r="A209" s="70">
        <v>0</v>
      </c>
      <c r="B209" s="325" t="s">
        <v>666</v>
      </c>
      <c r="C209" s="95" t="s">
        <v>667</v>
      </c>
      <c r="D209" s="260">
        <v>5526</v>
      </c>
      <c r="E209" s="261">
        <f t="shared" si="6"/>
        <v>0</v>
      </c>
      <c r="F209" s="87"/>
      <c r="G209" s="86"/>
      <c r="H209" s="262"/>
    </row>
    <row r="210" spans="1:8">
      <c r="A210" s="70">
        <v>0</v>
      </c>
      <c r="B210" s="325" t="s">
        <v>668</v>
      </c>
      <c r="C210" s="95" t="s">
        <v>669</v>
      </c>
      <c r="D210" s="260">
        <v>3737</v>
      </c>
      <c r="E210" s="261">
        <f t="shared" si="6"/>
        <v>0</v>
      </c>
      <c r="F210" s="87"/>
      <c r="G210" s="86"/>
      <c r="H210" s="262"/>
    </row>
    <row r="211" spans="1:8">
      <c r="A211" s="70">
        <v>0</v>
      </c>
      <c r="B211" s="325" t="s">
        <v>670</v>
      </c>
      <c r="C211" s="95" t="s">
        <v>671</v>
      </c>
      <c r="D211" s="260">
        <v>6845</v>
      </c>
      <c r="E211" s="261">
        <f t="shared" si="6"/>
        <v>0</v>
      </c>
      <c r="F211" s="87"/>
      <c r="G211" s="86"/>
      <c r="H211" s="262"/>
    </row>
    <row r="212" spans="1:8">
      <c r="A212" s="70">
        <v>0</v>
      </c>
      <c r="B212" s="325" t="s">
        <v>672</v>
      </c>
      <c r="C212" s="95" t="s">
        <v>673</v>
      </c>
      <c r="D212" s="260">
        <v>7840</v>
      </c>
      <c r="E212" s="261">
        <f t="shared" si="6"/>
        <v>0</v>
      </c>
      <c r="F212" s="87"/>
      <c r="G212" s="86"/>
      <c r="H212" s="262"/>
    </row>
    <row r="213" spans="1:8">
      <c r="A213" s="70">
        <v>0</v>
      </c>
      <c r="B213" s="325" t="s">
        <v>674</v>
      </c>
      <c r="C213" s="95" t="s">
        <v>675</v>
      </c>
      <c r="D213" s="260">
        <v>1160</v>
      </c>
      <c r="E213" s="261">
        <f t="shared" si="6"/>
        <v>0</v>
      </c>
      <c r="F213" s="87"/>
      <c r="G213" s="86"/>
      <c r="H213" s="262"/>
    </row>
    <row r="214" spans="1:8">
      <c r="A214" s="70">
        <v>0</v>
      </c>
      <c r="B214" s="325" t="s">
        <v>676</v>
      </c>
      <c r="C214" s="95" t="s">
        <v>677</v>
      </c>
      <c r="D214" s="260">
        <v>5562</v>
      </c>
      <c r="E214" s="261">
        <f t="shared" si="6"/>
        <v>0</v>
      </c>
      <c r="F214" s="87"/>
      <c r="G214" s="86"/>
      <c r="H214" s="262"/>
    </row>
    <row r="215" spans="1:8">
      <c r="A215" s="70">
        <v>0</v>
      </c>
      <c r="B215" s="325" t="s">
        <v>678</v>
      </c>
      <c r="C215" s="95" t="s">
        <v>679</v>
      </c>
      <c r="D215" s="260">
        <v>2242</v>
      </c>
      <c r="E215" s="261">
        <f t="shared" si="6"/>
        <v>0</v>
      </c>
      <c r="F215" s="87"/>
      <c r="G215" s="86"/>
      <c r="H215" s="262"/>
    </row>
    <row r="216" spans="1:8">
      <c r="A216" s="70">
        <v>0</v>
      </c>
      <c r="B216" s="325" t="s">
        <v>680</v>
      </c>
      <c r="C216" s="95" t="s">
        <v>681</v>
      </c>
      <c r="D216" s="260">
        <v>4515</v>
      </c>
      <c r="E216" s="261">
        <f t="shared" si="6"/>
        <v>0</v>
      </c>
      <c r="F216" s="87"/>
      <c r="G216" s="86"/>
      <c r="H216" s="262"/>
    </row>
    <row r="217" spans="1:8">
      <c r="A217" s="70">
        <v>0</v>
      </c>
      <c r="B217" s="325" t="s">
        <v>682</v>
      </c>
      <c r="C217" s="95" t="s">
        <v>683</v>
      </c>
      <c r="D217" s="260">
        <v>4113</v>
      </c>
      <c r="E217" s="261">
        <f t="shared" si="6"/>
        <v>0</v>
      </c>
      <c r="F217" s="87"/>
      <c r="G217" s="86"/>
      <c r="H217" s="262"/>
    </row>
    <row r="218" spans="1:8">
      <c r="A218" s="70">
        <v>0</v>
      </c>
      <c r="B218" s="325" t="s">
        <v>684</v>
      </c>
      <c r="C218" s="95" t="s">
        <v>685</v>
      </c>
      <c r="D218" s="260">
        <v>8196</v>
      </c>
      <c r="E218" s="261">
        <f t="shared" si="6"/>
        <v>0</v>
      </c>
      <c r="F218" s="87"/>
      <c r="G218" s="86"/>
      <c r="H218" s="262"/>
    </row>
    <row r="219" spans="1:8">
      <c r="A219" s="100">
        <v>0</v>
      </c>
      <c r="B219" s="325" t="s">
        <v>686</v>
      </c>
      <c r="C219" s="95" t="s">
        <v>687</v>
      </c>
      <c r="D219" s="260">
        <v>1314</v>
      </c>
      <c r="E219" s="261">
        <f t="shared" si="6"/>
        <v>0</v>
      </c>
      <c r="F219" s="87"/>
      <c r="G219" s="86"/>
      <c r="H219" s="262"/>
    </row>
    <row r="220" spans="1:8" ht="14.4" customHeight="1">
      <c r="A220" s="326" t="s">
        <v>688</v>
      </c>
      <c r="B220" s="327"/>
      <c r="C220" s="238"/>
      <c r="D220" s="91"/>
      <c r="F220" s="87"/>
      <c r="G220" s="86"/>
      <c r="H220" s="262"/>
    </row>
    <row r="221" spans="1:8">
      <c r="A221" s="322"/>
      <c r="B221" s="291"/>
      <c r="C221" s="82" t="s">
        <v>689</v>
      </c>
      <c r="D221" s="91"/>
      <c r="F221" s="87"/>
      <c r="G221" s="86"/>
      <c r="H221" s="262"/>
    </row>
    <row r="222" spans="1:8" ht="16.2">
      <c r="A222" s="70">
        <v>0</v>
      </c>
      <c r="B222" s="285" t="s">
        <v>690</v>
      </c>
      <c r="C222" s="80" t="s">
        <v>691</v>
      </c>
      <c r="D222" s="260">
        <v>3619</v>
      </c>
      <c r="E222" s="261">
        <f>+D222*A222</f>
        <v>0</v>
      </c>
      <c r="F222" s="87"/>
      <c r="G222" s="86"/>
      <c r="H222" s="262"/>
    </row>
    <row r="223" spans="1:8" ht="16.2">
      <c r="A223" s="70">
        <v>0</v>
      </c>
      <c r="B223" s="285" t="s">
        <v>692</v>
      </c>
      <c r="C223" s="80" t="s">
        <v>693</v>
      </c>
      <c r="D223" s="260">
        <v>6845</v>
      </c>
      <c r="E223" s="261">
        <f>+D223*A223</f>
        <v>0</v>
      </c>
      <c r="F223" s="87"/>
      <c r="G223" s="86"/>
      <c r="H223" s="262"/>
    </row>
    <row r="224" spans="1:8" ht="16.2">
      <c r="A224" s="70">
        <v>0</v>
      </c>
      <c r="B224" s="285" t="s">
        <v>694</v>
      </c>
      <c r="C224" s="80" t="s">
        <v>695</v>
      </c>
      <c r="D224" s="260">
        <v>9747</v>
      </c>
      <c r="E224" s="261">
        <f>+D224*A224</f>
        <v>0</v>
      </c>
      <c r="F224" s="87"/>
      <c r="G224" s="86"/>
      <c r="H224" s="262"/>
    </row>
    <row r="225" spans="1:8" ht="16.2">
      <c r="A225" s="70">
        <v>0</v>
      </c>
      <c r="B225" s="285" t="s">
        <v>696</v>
      </c>
      <c r="C225" s="80" t="s">
        <v>697</v>
      </c>
      <c r="D225" s="260">
        <v>12392</v>
      </c>
      <c r="E225" s="261">
        <f>+D225*A225</f>
        <v>0</v>
      </c>
      <c r="F225" s="87"/>
      <c r="G225" s="86"/>
      <c r="H225" s="262"/>
    </row>
    <row r="226" spans="1:8" ht="9.75" customHeight="1">
      <c r="A226" s="72"/>
      <c r="B226" s="291"/>
      <c r="C226" s="328"/>
    </row>
    <row r="227" spans="1:8">
      <c r="A227" s="84">
        <v>1</v>
      </c>
      <c r="B227" s="291"/>
      <c r="C227" s="328"/>
      <c r="D227" s="67" t="s">
        <v>161</v>
      </c>
      <c r="E227" s="66">
        <f>SUM(E9:E225)</f>
        <v>0</v>
      </c>
    </row>
    <row r="228" spans="1:8">
      <c r="A228" s="72"/>
      <c r="B228" s="327"/>
      <c r="C228" s="82" t="s">
        <v>160</v>
      </c>
    </row>
    <row r="229" spans="1:8">
      <c r="A229" s="81">
        <v>0</v>
      </c>
      <c r="B229" s="80" t="s">
        <v>698</v>
      </c>
      <c r="C229" s="329" t="s">
        <v>158</v>
      </c>
      <c r="D229" s="80"/>
      <c r="E229" s="261">
        <f>-D229*A229</f>
        <v>0</v>
      </c>
    </row>
    <row r="230" spans="1:8">
      <c r="A230" s="81">
        <v>0</v>
      </c>
      <c r="B230" s="80" t="s">
        <v>699</v>
      </c>
      <c r="C230" s="329" t="s">
        <v>156</v>
      </c>
      <c r="D230" s="80"/>
      <c r="E230" s="261">
        <f>-D230*A230</f>
        <v>0</v>
      </c>
    </row>
    <row r="231" spans="1:8">
      <c r="A231" s="76"/>
      <c r="B231" s="65"/>
      <c r="C231" s="330"/>
      <c r="D231" s="65"/>
      <c r="E231" s="331"/>
    </row>
    <row r="232" spans="1:8">
      <c r="A232" s="72"/>
      <c r="B232" s="72"/>
      <c r="C232" s="332" t="s">
        <v>700</v>
      </c>
    </row>
    <row r="233" spans="1:8">
      <c r="A233" s="70"/>
      <c r="B233" s="70"/>
      <c r="C233" s="69"/>
      <c r="D233" s="333"/>
      <c r="E233" s="80"/>
    </row>
    <row r="234" spans="1:8">
      <c r="A234" s="70"/>
      <c r="B234" s="70"/>
      <c r="C234" s="69"/>
      <c r="D234" s="333"/>
      <c r="E234" s="80"/>
    </row>
    <row r="235" spans="1:8">
      <c r="A235" s="70"/>
      <c r="B235" s="70"/>
      <c r="C235" s="69"/>
      <c r="D235" s="333"/>
      <c r="E235" s="80"/>
    </row>
    <row r="236" spans="1:8">
      <c r="A236" s="70"/>
      <c r="B236" s="70"/>
      <c r="C236" s="69"/>
      <c r="D236" s="333"/>
      <c r="E236" s="80"/>
    </row>
    <row r="237" spans="1:8">
      <c r="A237" s="70"/>
      <c r="B237" s="70"/>
      <c r="C237" s="69"/>
      <c r="D237" s="333"/>
      <c r="E237" s="80"/>
    </row>
    <row r="238" spans="1:8">
      <c r="A238" s="70"/>
      <c r="B238" s="70"/>
      <c r="C238" s="69"/>
      <c r="D238" s="333"/>
      <c r="E238" s="80"/>
    </row>
    <row r="239" spans="1:8">
      <c r="A239" s="70"/>
      <c r="B239" s="70"/>
      <c r="C239" s="69"/>
      <c r="D239" s="333"/>
      <c r="E239" s="80"/>
    </row>
    <row r="240" spans="1:8">
      <c r="A240" s="70"/>
      <c r="B240" s="70"/>
      <c r="C240" s="69"/>
      <c r="D240" s="333"/>
      <c r="E240" s="80"/>
    </row>
    <row r="241" spans="1:5">
      <c r="B241" s="65"/>
    </row>
    <row r="242" spans="1:5">
      <c r="A242" s="68">
        <v>1</v>
      </c>
      <c r="B242" s="72"/>
      <c r="D242" s="67" t="s">
        <v>154</v>
      </c>
      <c r="E242" s="66">
        <f>SUM(E227:E240)</f>
        <v>0</v>
      </c>
    </row>
  </sheetData>
  <mergeCells count="1">
    <mergeCell ref="B49:C49"/>
  </mergeCells>
  <conditionalFormatting sqref="B14">
    <cfRule type="containsText" dxfId="2" priority="1" operator="containsText" text="special">
      <formula>NOT(ISERROR(SEARCH("special",B14)))</formula>
    </cfRule>
  </conditionalFormatting>
  <conditionalFormatting sqref="B16">
    <cfRule type="containsText" dxfId="1" priority="2" operator="containsText" text="special">
      <formula>NOT(ISERROR(SEARCH("special",B16)))</formula>
    </cfRule>
  </conditionalFormatting>
  <pageMargins left="0.7" right="0.7" top="0.75" bottom="0.75" header="0.3" footer="0.3"/>
  <pageSetup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52</vt:i4>
      </vt:variant>
    </vt:vector>
  </HeadingPairs>
  <TitlesOfParts>
    <vt:vector size="97" baseType="lpstr">
      <vt:lpstr>Spec Pricing</vt:lpstr>
      <vt:lpstr>Catalog Pricing</vt:lpstr>
      <vt:lpstr>Sheet2</vt:lpstr>
      <vt:lpstr>Sheet3</vt:lpstr>
      <vt:lpstr>Sheet1</vt:lpstr>
      <vt:lpstr>Rental</vt:lpstr>
      <vt:lpstr>Elgin Pelican</vt:lpstr>
      <vt:lpstr>Elgin Waterless Pelican</vt:lpstr>
      <vt:lpstr>Elgin Broom Bear</vt:lpstr>
      <vt:lpstr>Elgin Regen X</vt:lpstr>
      <vt:lpstr>Elgin Eagle</vt:lpstr>
      <vt:lpstr>Elgin Road Wizard</vt:lpstr>
      <vt:lpstr>Elgin Whirlwind</vt:lpstr>
      <vt:lpstr>Elgin Whirlwind One</vt:lpstr>
      <vt:lpstr>Elgin Crosswind</vt:lpstr>
      <vt:lpstr>EPOKE S3800</vt:lpstr>
      <vt:lpstr>EPOKE S4900</vt:lpstr>
      <vt:lpstr>Envirosight</vt:lpstr>
      <vt:lpstr>Trackless Base Price</vt:lpstr>
      <vt:lpstr>Trackless Option Pricing</vt:lpstr>
      <vt:lpstr>Titan Pro Worksheet</vt:lpstr>
      <vt:lpstr>Titan Pro Plus Worksheet</vt:lpstr>
      <vt:lpstr>Spartan Pro Worksheet</vt:lpstr>
      <vt:lpstr>Spartan Pro Plus Worksheet</vt:lpstr>
      <vt:lpstr>Olympian II Trailer Worksheet</vt:lpstr>
      <vt:lpstr>Olympian II Chassis Worksheet</vt:lpstr>
      <vt:lpstr>LaRue D25 Options</vt:lpstr>
      <vt:lpstr> LaRue D30 Options</vt:lpstr>
      <vt:lpstr>LaRue D35 Options</vt:lpstr>
      <vt:lpstr>LaRue D40 Options</vt:lpstr>
      <vt:lpstr>LaRue D45 Options</vt:lpstr>
      <vt:lpstr> LaRue D50 Options</vt:lpstr>
      <vt:lpstr> LaRue D55 Options</vt:lpstr>
      <vt:lpstr> LaRue D60 Options</vt:lpstr>
      <vt:lpstr>LaRue D65 Options</vt:lpstr>
      <vt:lpstr> LaRue D87 Options</vt:lpstr>
      <vt:lpstr> LaRue D97 Options</vt:lpstr>
      <vt:lpstr>McNeilus Refuse Body Pricing</vt:lpstr>
      <vt:lpstr>Vactor 2100i Combo</vt:lpstr>
      <vt:lpstr>Vactor Impact Combo</vt:lpstr>
      <vt:lpstr>Vactor Catch Basin</vt:lpstr>
      <vt:lpstr>Vactor Ramjet Jetter Truck</vt:lpstr>
      <vt:lpstr>Vactor Ramjet Trailer Jetter</vt:lpstr>
      <vt:lpstr>Truvac Hydro Excavation Truck</vt:lpstr>
      <vt:lpstr>Truvac Hydro Excavation Trailer</vt:lpstr>
      <vt:lpstr>' LaRue D30 Options'!Print_Area</vt:lpstr>
      <vt:lpstr>' LaRue D50 Options'!Print_Area</vt:lpstr>
      <vt:lpstr>' LaRue D55 Options'!Print_Area</vt:lpstr>
      <vt:lpstr>' LaRue D60 Options'!Print_Area</vt:lpstr>
      <vt:lpstr>' LaRue D87 Options'!Print_Area</vt:lpstr>
      <vt:lpstr>' LaRue D97 Options'!Print_Area</vt:lpstr>
      <vt:lpstr>'Catalog Pricing'!Print_Area</vt:lpstr>
      <vt:lpstr>'Elgin Broom Bear'!Print_Area</vt:lpstr>
      <vt:lpstr>'Elgin Crosswind'!Print_Area</vt:lpstr>
      <vt:lpstr>'Elgin Eagle'!Print_Area</vt:lpstr>
      <vt:lpstr>'Elgin Pelican'!Print_Area</vt:lpstr>
      <vt:lpstr>'Elgin Regen X'!Print_Area</vt:lpstr>
      <vt:lpstr>'Elgin Road Wizard'!Print_Area</vt:lpstr>
      <vt:lpstr>'Elgin Waterless Pelican'!Print_Area</vt:lpstr>
      <vt:lpstr>'Elgin Whirlwind'!Print_Area</vt:lpstr>
      <vt:lpstr>'Elgin Whirlwind One'!Print_Area</vt:lpstr>
      <vt:lpstr>Envirosight!Print_Area</vt:lpstr>
      <vt:lpstr>'EPOKE S3800'!Print_Area</vt:lpstr>
      <vt:lpstr>'EPOKE S4900'!Print_Area</vt:lpstr>
      <vt:lpstr>'LaRue D25 Options'!Print_Area</vt:lpstr>
      <vt:lpstr>'LaRue D35 Options'!Print_Area</vt:lpstr>
      <vt:lpstr>'LaRue D40 Options'!Print_Area</vt:lpstr>
      <vt:lpstr>'LaRue D45 Options'!Print_Area</vt:lpstr>
      <vt:lpstr>'LaRue D65 Options'!Print_Area</vt:lpstr>
      <vt:lpstr>'Olympian II Chassis Worksheet'!Print_Area</vt:lpstr>
      <vt:lpstr>'Olympian II Trailer Worksheet'!Print_Area</vt:lpstr>
      <vt:lpstr>Rental!Print_Area</vt:lpstr>
      <vt:lpstr>'Spartan Pro Plus Worksheet'!Print_Area</vt:lpstr>
      <vt:lpstr>'Spartan Pro Worksheet'!Print_Area</vt:lpstr>
      <vt:lpstr>'Spec Pricing'!Print_Area</vt:lpstr>
      <vt:lpstr>'Titan Pro Plus Worksheet'!Print_Area</vt:lpstr>
      <vt:lpstr>'Titan Pro Worksheet'!Print_Area</vt:lpstr>
      <vt:lpstr>'Trackless Base Price'!Print_Area</vt:lpstr>
      <vt:lpstr>'Trackless Option Pricing'!Print_Area</vt:lpstr>
      <vt:lpstr>' LaRue D30 Options'!Print_Titles</vt:lpstr>
      <vt:lpstr>' LaRue D50 Options'!Print_Titles</vt:lpstr>
      <vt:lpstr>' LaRue D55 Options'!Print_Titles</vt:lpstr>
      <vt:lpstr>' LaRue D60 Options'!Print_Titles</vt:lpstr>
      <vt:lpstr>' LaRue D87 Options'!Print_Titles</vt:lpstr>
      <vt:lpstr>' LaRue D97 Options'!Print_Titles</vt:lpstr>
      <vt:lpstr>'Elgin Broom Bear'!Print_Titles</vt:lpstr>
      <vt:lpstr>'Elgin Crosswind'!Print_Titles</vt:lpstr>
      <vt:lpstr>'Elgin Eagle'!Print_Titles</vt:lpstr>
      <vt:lpstr>'Elgin Pelican'!Print_Titles</vt:lpstr>
      <vt:lpstr>'Elgin Waterless Pelican'!Print_Titles</vt:lpstr>
      <vt:lpstr>'Elgin Whirlwind'!Print_Titles</vt:lpstr>
      <vt:lpstr>'LaRue D25 Options'!Print_Titles</vt:lpstr>
      <vt:lpstr>'LaRue D35 Options'!Print_Titles</vt:lpstr>
      <vt:lpstr>'LaRue D40 Options'!Print_Titles</vt:lpstr>
      <vt:lpstr>'LaRue D45 Options'!Print_Titles</vt:lpstr>
      <vt:lpstr>'LaRue D65 Options'!Print_Titles</vt:lpstr>
      <vt:lpstr>'Trackless Base Price'!Print_Titles</vt:lpstr>
    </vt:vector>
  </TitlesOfParts>
  <Company>State of Michigan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Dufour, Yvon (DTMB)</dc:creator>
  <cp:lastModifiedBy>Beck, Melissa (DTMB)</cp:lastModifiedBy>
  <cp:lastPrinted>2025-05-16T13:32:53Z</cp:lastPrinted>
  <dcterms:created xsi:type="dcterms:W3CDTF">2016-07-15T13:02:18Z</dcterms:created>
  <dcterms:modified xsi:type="dcterms:W3CDTF">2025-05-16T17:32:11Z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2023-07-24T19:34:17Z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c41fa362-1109-40e9-8e59-1ce733abad2b</vt:lpwstr>
  </property>
  <property fmtid="{D5CDD505-2E9C-101B-9397-08002B2CF9AE}" pid="8" name="MSIP_Label_2f46dfe0-534f-4c95-815c-5b1af86b9823_ContentBits">
    <vt:lpwstr>0</vt:lpwstr>
  </property>
</Properties>
</file>