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nsfer\FlintWater\Daily Lab Result Reporting\Oct-16-2025 - 0717\"/>
    </mc:Choice>
  </mc:AlternateContent>
  <xr:revisionPtr revIDLastSave="0" documentId="13_ncr:1_{CE0493A1-8917-4A0F-BEFD-8B5B5B2A2A0D}" xr6:coauthVersionLast="47" xr6:coauthVersionMax="47" xr10:uidLastSave="{00000000-0000-0000-0000-000000000000}"/>
  <bookViews>
    <workbookView xWindow="2340" yWindow="1005" windowWidth="25680" windowHeight="14400" activeTab="1" xr2:uid="{00000000-000D-0000-FFFF-FFFF00000000}"/>
  </bookViews>
  <sheets>
    <sheet name="Sorted by Lead Concentration" sheetId="163" r:id="rId1"/>
    <sheet name="Sorted by Address" sheetId="164" r:id="rId2"/>
    <sheet name="Analysis" sheetId="165" r:id="rId3"/>
  </sheets>
  <definedNames>
    <definedName name="_xlnm.Print_Titles" localSheetId="1">'Sorted by Address'!$1:$2</definedName>
    <definedName name="_xlnm.Print_Titles" localSheetId="0">'Sorted by Lead Concentration'!$1:$2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65" l="1"/>
  <c r="H25" i="165" s="1"/>
  <c r="G24" i="165"/>
  <c r="H24" i="165" s="1"/>
  <c r="G23" i="165"/>
  <c r="G18" i="165"/>
  <c r="G17" i="165"/>
  <c r="H17" i="165" s="1"/>
  <c r="G16" i="165"/>
  <c r="H18" i="165"/>
  <c r="G11" i="165"/>
  <c r="G10" i="165"/>
  <c r="G9" i="165"/>
  <c r="G4" i="165"/>
  <c r="H4" i="165" s="1"/>
  <c r="G3" i="165"/>
  <c r="G2" i="165"/>
  <c r="B26" i="165"/>
  <c r="C26" i="165" s="1"/>
  <c r="B25" i="165"/>
  <c r="C25" i="165" s="1"/>
  <c r="B24" i="165"/>
  <c r="C24" i="165" s="1"/>
  <c r="B23" i="165"/>
  <c r="B19" i="165"/>
  <c r="C19" i="165" s="1"/>
  <c r="B18" i="165"/>
  <c r="B17" i="165"/>
  <c r="B16" i="165"/>
  <c r="B12" i="165"/>
  <c r="B11" i="165"/>
  <c r="B10" i="165"/>
  <c r="B9" i="165"/>
  <c r="B5" i="165"/>
  <c r="B4" i="165"/>
  <c r="B3" i="165"/>
  <c r="B2" i="165"/>
  <c r="H10" i="165" l="1"/>
  <c r="H11" i="165"/>
  <c r="H3" i="165"/>
  <c r="C17" i="165"/>
  <c r="C18" i="165"/>
  <c r="C11" i="165"/>
  <c r="C10" i="165"/>
  <c r="C12" i="165"/>
  <c r="C4" i="165"/>
  <c r="C3" i="165"/>
  <c r="C5" i="165"/>
</calcChain>
</file>

<file path=xl/sharedStrings.xml><?xml version="1.0" encoding="utf-8"?>
<sst xmlns="http://schemas.openxmlformats.org/spreadsheetml/2006/main" count="1364" uniqueCount="230">
  <si>
    <t>Sample Number</t>
  </si>
  <si>
    <t>Date Submitted</t>
  </si>
  <si>
    <t>City</t>
  </si>
  <si>
    <t>Zip Code</t>
  </si>
  <si>
    <t>Analysis (Lead)</t>
  </si>
  <si>
    <t>Analysis (Copper)</t>
  </si>
  <si>
    <t>Street Name</t>
  </si>
  <si>
    <t>Street #</t>
  </si>
  <si>
    <t>1 Liter Calculated (PPB)</t>
  </si>
  <si>
    <t>1 Liter (PPB)</t>
  </si>
  <si>
    <t>250 ml Bottle (PPB)</t>
  </si>
  <si>
    <t>750 ml Bottle (PPB)</t>
  </si>
  <si>
    <t>LL74463</t>
  </si>
  <si>
    <t>FLINT</t>
  </si>
  <si>
    <t>48505</t>
  </si>
  <si>
    <t>LL74464</t>
  </si>
  <si>
    <t>48504</t>
  </si>
  <si>
    <t>LL74465</t>
  </si>
  <si>
    <t>LL75497</t>
  </si>
  <si>
    <t>LL76475</t>
  </si>
  <si>
    <t>48503</t>
  </si>
  <si>
    <t>LL76476</t>
  </si>
  <si>
    <t>LL76477</t>
  </si>
  <si>
    <t>LL76478</t>
  </si>
  <si>
    <t>LL76479</t>
  </si>
  <si>
    <t>LL76480</t>
  </si>
  <si>
    <t>LL76481</t>
  </si>
  <si>
    <t>48507</t>
  </si>
  <si>
    <t>LL76482</t>
  </si>
  <si>
    <t>LL76483</t>
  </si>
  <si>
    <t>LL76484</t>
  </si>
  <si>
    <t>LL76485</t>
  </si>
  <si>
    <t>LL76486</t>
  </si>
  <si>
    <t>LL76487</t>
  </si>
  <si>
    <t>LL76488</t>
  </si>
  <si>
    <t>LL76489</t>
  </si>
  <si>
    <t>LL76490</t>
  </si>
  <si>
    <t>LL76491</t>
  </si>
  <si>
    <t>LL76492</t>
  </si>
  <si>
    <t>LL77405</t>
  </si>
  <si>
    <t>LL77406</t>
  </si>
  <si>
    <t>LL77407</t>
  </si>
  <si>
    <t>LL77408</t>
  </si>
  <si>
    <t>LL77409</t>
  </si>
  <si>
    <t>LL77410</t>
  </si>
  <si>
    <t>LL78511</t>
  </si>
  <si>
    <t>LL78512</t>
  </si>
  <si>
    <t>LL78513</t>
  </si>
  <si>
    <t>48506</t>
  </si>
  <si>
    <t>LL78514</t>
  </si>
  <si>
    <t>LL78515</t>
  </si>
  <si>
    <t>LL78516</t>
  </si>
  <si>
    <t>LL78517</t>
  </si>
  <si>
    <t>LL78518</t>
  </si>
  <si>
    <t>LL78519</t>
  </si>
  <si>
    <t>LL78520</t>
  </si>
  <si>
    <t>LL80443</t>
  </si>
  <si>
    <t>LL80444</t>
  </si>
  <si>
    <t>LL80445</t>
  </si>
  <si>
    <t>LL80446</t>
  </si>
  <si>
    <t>LL80447</t>
  </si>
  <si>
    <t>LL80448</t>
  </si>
  <si>
    <t>LL80449</t>
  </si>
  <si>
    <t>LL80450</t>
  </si>
  <si>
    <t>LL80451</t>
  </si>
  <si>
    <t>LL80452</t>
  </si>
  <si>
    <t>LL80453</t>
  </si>
  <si>
    <t>LL80454</t>
  </si>
  <si>
    <t>LL80455</t>
  </si>
  <si>
    <t>LL80456</t>
  </si>
  <si>
    <t>LL80457</t>
  </si>
  <si>
    <t>LL80458</t>
  </si>
  <si>
    <t>LL80459</t>
  </si>
  <si>
    <t>LL80460</t>
  </si>
  <si>
    <t>LL80461</t>
  </si>
  <si>
    <t>LL80462</t>
  </si>
  <si>
    <t>LL80463</t>
  </si>
  <si>
    <t>LL80464</t>
  </si>
  <si>
    <t>LL80465</t>
  </si>
  <si>
    <t>LL80466</t>
  </si>
  <si>
    <t>LL81709</t>
  </si>
  <si>
    <t>LL81710</t>
  </si>
  <si>
    <t>LL81711</t>
  </si>
  <si>
    <t>LL81712</t>
  </si>
  <si>
    <t>LL81713</t>
  </si>
  <si>
    <t>LL81714</t>
  </si>
  <si>
    <t>LL81715</t>
  </si>
  <si>
    <t>LL81716</t>
  </si>
  <si>
    <t>LL81717</t>
  </si>
  <si>
    <t>LL81718</t>
  </si>
  <si>
    <t>LL83747</t>
  </si>
  <si>
    <t>LL83748</t>
  </si>
  <si>
    <t>LL83749</t>
  </si>
  <si>
    <t>LL83750</t>
  </si>
  <si>
    <t>LL83751</t>
  </si>
  <si>
    <t>LL83752</t>
  </si>
  <si>
    <t>LL83753</t>
  </si>
  <si>
    <t>LL83754</t>
  </si>
  <si>
    <t>LL83755</t>
  </si>
  <si>
    <t>LL83756</t>
  </si>
  <si>
    <t>LL84776</t>
  </si>
  <si>
    <t>LL84777</t>
  </si>
  <si>
    <t>LL86915</t>
  </si>
  <si>
    <t>LL86916</t>
  </si>
  <si>
    <t>LL89070</t>
  </si>
  <si>
    <t>48502</t>
  </si>
  <si>
    <t>LL89115</t>
  </si>
  <si>
    <t>LL89116</t>
  </si>
  <si>
    <t>LL89355</t>
  </si>
  <si>
    <t>Lead</t>
  </si>
  <si>
    <t>Copper</t>
  </si>
  <si>
    <t>3513</t>
  </si>
  <si>
    <t>AUGUSTA ST</t>
  </si>
  <si>
    <t>4512</t>
  </si>
  <si>
    <t>BALDWIN BLVD</t>
  </si>
  <si>
    <t>3410</t>
  </si>
  <si>
    <t>BEECHER RD</t>
  </si>
  <si>
    <t>749</t>
  </si>
  <si>
    <t>BLOOR AVE</t>
  </si>
  <si>
    <t>2713</t>
  </si>
  <si>
    <t>CHICAGO BLVD</t>
  </si>
  <si>
    <t>3609</t>
  </si>
  <si>
    <t>DAVISON RD</t>
  </si>
  <si>
    <t>1415</t>
  </si>
  <si>
    <t>DURAND ST</t>
  </si>
  <si>
    <t>1511</t>
  </si>
  <si>
    <t>506</t>
  </si>
  <si>
    <t>E HARRIET ST</t>
  </si>
  <si>
    <t>807</t>
  </si>
  <si>
    <t>E SECOND ST</t>
  </si>
  <si>
    <t>509</t>
  </si>
  <si>
    <t>HARRIET ST</t>
  </si>
  <si>
    <t>952</t>
  </si>
  <si>
    <t>HUBBARD AVE</t>
  </si>
  <si>
    <t>2029</t>
  </si>
  <si>
    <t>JOLIET ST</t>
  </si>
  <si>
    <t>1425</t>
  </si>
  <si>
    <t>KNIGHT AVE</t>
  </si>
  <si>
    <t>1365</t>
  </si>
  <si>
    <t>LAPEER RD</t>
  </si>
  <si>
    <t>2513</t>
  </si>
  <si>
    <t>LEITH ST</t>
  </si>
  <si>
    <t>1126</t>
  </si>
  <si>
    <t>MANN AVE</t>
  </si>
  <si>
    <t>1421</t>
  </si>
  <si>
    <t>MARYLAND AVE</t>
  </si>
  <si>
    <t>1612</t>
  </si>
  <si>
    <t>936</t>
  </si>
  <si>
    <t>MCQUEEN ST</t>
  </si>
  <si>
    <t>1647</t>
  </si>
  <si>
    <t>MONTANA AVE</t>
  </si>
  <si>
    <t>1517</t>
  </si>
  <si>
    <t>N GRAND TRAVERSE ST</t>
  </si>
  <si>
    <t>4913</t>
  </si>
  <si>
    <t>N SAGINAW ST</t>
  </si>
  <si>
    <t>1624</t>
  </si>
  <si>
    <t>NEBRASKA AVE</t>
  </si>
  <si>
    <t>3518</t>
  </si>
  <si>
    <t>NORWOOD DR</t>
  </si>
  <si>
    <t>4518</t>
  </si>
  <si>
    <t>OGEMA AVE</t>
  </si>
  <si>
    <t>2535</t>
  </si>
  <si>
    <t>PADUCAH ST</t>
  </si>
  <si>
    <t>1602</t>
  </si>
  <si>
    <t>PETTIBONE AVE</t>
  </si>
  <si>
    <t>1238</t>
  </si>
  <si>
    <t>PINEHURST AVE</t>
  </si>
  <si>
    <t>1407</t>
  </si>
  <si>
    <t>POPLAR ST</t>
  </si>
  <si>
    <t>2102</t>
  </si>
  <si>
    <t>PROSPECT ST</t>
  </si>
  <si>
    <t>2438</t>
  </si>
  <si>
    <t>RASKOB</t>
  </si>
  <si>
    <t>2722</t>
  </si>
  <si>
    <t>REYNOLDS ST</t>
  </si>
  <si>
    <t>1250</t>
  </si>
  <si>
    <t>ROOSEVELT AVE</t>
  </si>
  <si>
    <t>2010</t>
  </si>
  <si>
    <t>SEYMOUR ST</t>
  </si>
  <si>
    <t>529</t>
  </si>
  <si>
    <t>STOCKDALE ST</t>
  </si>
  <si>
    <t>3825</t>
  </si>
  <si>
    <t>SUNRIDGE DR</t>
  </si>
  <si>
    <t>602</t>
  </si>
  <si>
    <t>W 12TH ST</t>
  </si>
  <si>
    <t>1201</t>
  </si>
  <si>
    <t>W ATHERTON RD</t>
  </si>
  <si>
    <t>818</t>
  </si>
  <si>
    <t>W BALTIMORE BLVD</t>
  </si>
  <si>
    <t>205</t>
  </si>
  <si>
    <t>W LINSEY BLVD</t>
  </si>
  <si>
    <t>115</t>
  </si>
  <si>
    <t>W PATERSON ST</t>
  </si>
  <si>
    <t>505</t>
  </si>
  <si>
    <t>1505</t>
  </si>
  <si>
    <t>W SECOND ST</t>
  </si>
  <si>
    <t>1187</t>
  </si>
  <si>
    <t>WEST BRISTOL RD SUITE 1</t>
  </si>
  <si>
    <t>2425</t>
  </si>
  <si>
    <t>ZIMMERMAN ST</t>
  </si>
  <si>
    <t>1101</t>
  </si>
  <si>
    <t>2109</t>
  </si>
  <si>
    <t>6301</t>
  </si>
  <si>
    <t>SAGINAW ST</t>
  </si>
  <si>
    <t>TORRANCE AVE</t>
  </si>
  <si>
    <t>ALLISON DR</t>
  </si>
  <si>
    <t>Notes:</t>
  </si>
  <si>
    <t>ppb = parts per billion</t>
  </si>
  <si>
    <t>Lead values exceeding 12 ppb and Copper results exceeding 1,300 are highlighted in red.</t>
  </si>
  <si>
    <t>Sample results of "Not Detected" have been replaced with a numerical value of zero for ease of sorting.</t>
  </si>
  <si>
    <t>Samples without a zip code did not have one provided on the accompanying paperwork.</t>
  </si>
  <si>
    <t>*** indicate Invalid Zip Code</t>
  </si>
  <si>
    <t>2 Bottle Kit</t>
  </si>
  <si>
    <t>1 Bottle Kit</t>
  </si>
  <si>
    <t>Percent</t>
  </si>
  <si>
    <t>250 ml LEAD Data Summary for 10/16/2025</t>
  </si>
  <si>
    <t>Total number of samples:</t>
  </si>
  <si>
    <t>0-10 ppb:</t>
  </si>
  <si>
    <t>11-12 ppb:</t>
  </si>
  <si>
    <t>Above 12 ppb:</t>
  </si>
  <si>
    <t>Number</t>
  </si>
  <si>
    <t>750 ml LEAD Data Summary for 10/16/2025</t>
  </si>
  <si>
    <t>1 Liter Calculated LEAD Data Summary for 10/16/2025</t>
  </si>
  <si>
    <t>1 Liter Lead LEAD Summary for 10/16/2025</t>
  </si>
  <si>
    <t>250 ml COPPER Data Summary for 10/16/2025</t>
  </si>
  <si>
    <t>0-1,300 ppb:</t>
  </si>
  <si>
    <t>Above 1,300 ppb:</t>
  </si>
  <si>
    <t>750 ml COPPER Data Summary for 10/16/2025</t>
  </si>
  <si>
    <t>1 Liter Calculated COPPER Data Summary for 10/16/2025</t>
  </si>
  <si>
    <t>1 Liter COPPER Data Summary for 10/16/2025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</si>
</sst>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3" borderId="4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3" fillId="2" borderId="2" xfId="1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Normal" xfId="0" builtinId="0"/>
    <cellStyle name="Normal_Sheet1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P7900"/>
  <sheetViews>
    <sheetView zoomScaleNormal="100" workbookViewId="0">
      <pane ySplit="2" topLeftCell="A3" activePane="bottomLeft" state="frozenSplit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4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20"/>
      <c r="E1" s="18" t="s">
        <v>212</v>
      </c>
      <c r="F1" s="18"/>
      <c r="G1" s="20" t="s">
        <v>213</v>
      </c>
      <c r="H1" s="23"/>
      <c r="I1" s="20"/>
      <c r="J1" s="18" t="s">
        <v>212</v>
      </c>
      <c r="K1" s="18"/>
      <c r="L1" s="20" t="s">
        <v>213</v>
      </c>
      <c r="M1" s="23"/>
    </row>
    <row r="2" spans="1:16" s="5" customFormat="1" ht="30" x14ac:dyDescent="0.25">
      <c r="A2" s="15" t="s">
        <v>0</v>
      </c>
      <c r="B2" s="16" t="s">
        <v>1</v>
      </c>
      <c r="C2" s="19" t="s">
        <v>4</v>
      </c>
      <c r="D2" s="21" t="s">
        <v>10</v>
      </c>
      <c r="E2" s="15" t="s">
        <v>11</v>
      </c>
      <c r="F2" s="19" t="s">
        <v>8</v>
      </c>
      <c r="G2" s="22" t="s">
        <v>9</v>
      </c>
      <c r="H2" s="22" t="s">
        <v>5</v>
      </c>
      <c r="I2" s="21" t="s">
        <v>10</v>
      </c>
      <c r="J2" s="15" t="s">
        <v>11</v>
      </c>
      <c r="K2" s="19" t="s">
        <v>8</v>
      </c>
      <c r="L2" s="22" t="s">
        <v>9</v>
      </c>
      <c r="M2" s="21" t="s">
        <v>7</v>
      </c>
      <c r="N2" s="17" t="s">
        <v>6</v>
      </c>
      <c r="O2" s="15" t="s">
        <v>2</v>
      </c>
      <c r="P2" s="15" t="s">
        <v>3</v>
      </c>
    </row>
    <row r="3" spans="1:16" x14ac:dyDescent="0.25">
      <c r="A3" s="6" t="s">
        <v>56</v>
      </c>
      <c r="B3" s="7">
        <v>45877.595937500002</v>
      </c>
      <c r="C3" s="8" t="s">
        <v>109</v>
      </c>
      <c r="D3" s="9"/>
      <c r="E3" s="6"/>
      <c r="F3" s="8"/>
      <c r="G3" s="10">
        <v>0</v>
      </c>
      <c r="H3" s="11" t="s">
        <v>110</v>
      </c>
      <c r="I3" s="9"/>
      <c r="J3" s="6"/>
      <c r="K3" s="8"/>
      <c r="L3" s="10">
        <v>0</v>
      </c>
      <c r="M3" s="9" t="s">
        <v>111</v>
      </c>
      <c r="N3" s="12" t="s">
        <v>112</v>
      </c>
      <c r="O3" s="6" t="s">
        <v>13</v>
      </c>
      <c r="P3" s="6" t="s">
        <v>20</v>
      </c>
    </row>
    <row r="4" spans="1:16" x14ac:dyDescent="0.25">
      <c r="A4" s="6" t="s">
        <v>57</v>
      </c>
      <c r="B4" s="7">
        <v>45877.595949074101</v>
      </c>
      <c r="C4" s="8" t="s">
        <v>109</v>
      </c>
      <c r="D4" s="9"/>
      <c r="E4" s="6"/>
      <c r="F4" s="8"/>
      <c r="G4" s="10">
        <v>0</v>
      </c>
      <c r="H4" s="11" t="s">
        <v>110</v>
      </c>
      <c r="I4" s="9"/>
      <c r="J4" s="6"/>
      <c r="K4" s="8"/>
      <c r="L4" s="10">
        <v>0</v>
      </c>
      <c r="M4" s="9" t="s">
        <v>111</v>
      </c>
      <c r="N4" s="12" t="s">
        <v>112</v>
      </c>
      <c r="O4" s="6" t="s">
        <v>13</v>
      </c>
      <c r="P4" s="6" t="s">
        <v>20</v>
      </c>
    </row>
    <row r="5" spans="1:16" x14ac:dyDescent="0.25">
      <c r="A5" s="6" t="s">
        <v>84</v>
      </c>
      <c r="B5" s="7">
        <v>45883.583344907398</v>
      </c>
      <c r="C5" s="8" t="s">
        <v>109</v>
      </c>
      <c r="D5" s="9"/>
      <c r="E5" s="6"/>
      <c r="F5" s="8"/>
      <c r="G5" s="10">
        <v>0</v>
      </c>
      <c r="H5" s="11" t="s">
        <v>110</v>
      </c>
      <c r="I5" s="9"/>
      <c r="J5" s="6"/>
      <c r="K5" s="8"/>
      <c r="L5" s="10">
        <v>0</v>
      </c>
      <c r="M5" s="9" t="s">
        <v>113</v>
      </c>
      <c r="N5" s="12" t="s">
        <v>114</v>
      </c>
      <c r="O5" s="6" t="s">
        <v>13</v>
      </c>
      <c r="P5" s="6" t="s">
        <v>14</v>
      </c>
    </row>
    <row r="6" spans="1:16" x14ac:dyDescent="0.25">
      <c r="A6" s="6" t="s">
        <v>85</v>
      </c>
      <c r="B6" s="7">
        <v>45883.583356481497</v>
      </c>
      <c r="C6" s="8" t="s">
        <v>109</v>
      </c>
      <c r="D6" s="9"/>
      <c r="E6" s="6"/>
      <c r="F6" s="8"/>
      <c r="G6" s="10">
        <v>0</v>
      </c>
      <c r="H6" s="11" t="s">
        <v>110</v>
      </c>
      <c r="I6" s="9"/>
      <c r="J6" s="6"/>
      <c r="K6" s="8"/>
      <c r="L6" s="10">
        <v>0</v>
      </c>
      <c r="M6" s="9" t="s">
        <v>113</v>
      </c>
      <c r="N6" s="12" t="s">
        <v>114</v>
      </c>
      <c r="O6" s="6" t="s">
        <v>13</v>
      </c>
      <c r="P6" s="6" t="s">
        <v>14</v>
      </c>
    </row>
    <row r="7" spans="1:16" x14ac:dyDescent="0.25">
      <c r="A7" s="6" t="s">
        <v>52</v>
      </c>
      <c r="B7" s="7">
        <v>45869.5786226852</v>
      </c>
      <c r="C7" s="8" t="s">
        <v>109</v>
      </c>
      <c r="D7" s="9"/>
      <c r="E7" s="6"/>
      <c r="F7" s="8"/>
      <c r="G7" s="10">
        <v>0</v>
      </c>
      <c r="H7" s="11" t="s">
        <v>110</v>
      </c>
      <c r="I7" s="9"/>
      <c r="J7" s="6"/>
      <c r="K7" s="8"/>
      <c r="L7" s="10">
        <v>0</v>
      </c>
      <c r="M7" s="9" t="s">
        <v>115</v>
      </c>
      <c r="N7" s="12" t="s">
        <v>116</v>
      </c>
      <c r="O7" s="6" t="s">
        <v>13</v>
      </c>
      <c r="P7" s="6" t="s">
        <v>20</v>
      </c>
    </row>
    <row r="8" spans="1:16" x14ac:dyDescent="0.25">
      <c r="A8" s="6" t="s">
        <v>53</v>
      </c>
      <c r="B8" s="7">
        <v>45869.5786226852</v>
      </c>
      <c r="C8" s="8" t="s">
        <v>109</v>
      </c>
      <c r="D8" s="9"/>
      <c r="E8" s="6"/>
      <c r="F8" s="8"/>
      <c r="G8" s="10">
        <v>0</v>
      </c>
      <c r="H8" s="11" t="s">
        <v>110</v>
      </c>
      <c r="I8" s="9"/>
      <c r="J8" s="6"/>
      <c r="K8" s="8"/>
      <c r="L8" s="10">
        <v>0</v>
      </c>
      <c r="M8" s="9" t="s">
        <v>115</v>
      </c>
      <c r="N8" s="12" t="s">
        <v>116</v>
      </c>
      <c r="O8" s="6" t="s">
        <v>13</v>
      </c>
      <c r="P8" s="6" t="s">
        <v>20</v>
      </c>
    </row>
    <row r="9" spans="1:16" x14ac:dyDescent="0.25">
      <c r="A9" s="6" t="s">
        <v>94</v>
      </c>
      <c r="B9" s="7">
        <v>45897.578113425901</v>
      </c>
      <c r="C9" s="8" t="s">
        <v>109</v>
      </c>
      <c r="D9" s="9"/>
      <c r="E9" s="6"/>
      <c r="F9" s="8"/>
      <c r="G9" s="10">
        <v>0</v>
      </c>
      <c r="H9" s="11" t="s">
        <v>110</v>
      </c>
      <c r="I9" s="9"/>
      <c r="J9" s="6"/>
      <c r="K9" s="8"/>
      <c r="L9" s="10">
        <v>0</v>
      </c>
      <c r="M9" s="9" t="s">
        <v>121</v>
      </c>
      <c r="N9" s="12" t="s">
        <v>122</v>
      </c>
      <c r="O9" s="6" t="s">
        <v>13</v>
      </c>
      <c r="P9" s="6" t="s">
        <v>48</v>
      </c>
    </row>
    <row r="10" spans="1:16" x14ac:dyDescent="0.25">
      <c r="A10" s="6" t="s">
        <v>95</v>
      </c>
      <c r="B10" s="7">
        <v>45897.578113425901</v>
      </c>
      <c r="C10" s="8" t="s">
        <v>109</v>
      </c>
      <c r="D10" s="9"/>
      <c r="E10" s="6"/>
      <c r="F10" s="8"/>
      <c r="G10" s="10">
        <v>0</v>
      </c>
      <c r="H10" s="11" t="s">
        <v>110</v>
      </c>
      <c r="I10" s="9"/>
      <c r="J10" s="6"/>
      <c r="K10" s="8"/>
      <c r="L10" s="10">
        <v>0</v>
      </c>
      <c r="M10" s="9" t="s">
        <v>121</v>
      </c>
      <c r="N10" s="12" t="s">
        <v>122</v>
      </c>
      <c r="O10" s="6" t="s">
        <v>13</v>
      </c>
      <c r="P10" s="6" t="s">
        <v>48</v>
      </c>
    </row>
    <row r="11" spans="1:16" x14ac:dyDescent="0.25">
      <c r="A11" s="6" t="s">
        <v>82</v>
      </c>
      <c r="B11" s="7">
        <v>45883.583321759303</v>
      </c>
      <c r="C11" s="8" t="s">
        <v>109</v>
      </c>
      <c r="D11" s="9"/>
      <c r="E11" s="6"/>
      <c r="F11" s="8"/>
      <c r="G11" s="10">
        <v>0</v>
      </c>
      <c r="H11" s="11" t="s">
        <v>110</v>
      </c>
      <c r="I11" s="9"/>
      <c r="J11" s="6"/>
      <c r="K11" s="8"/>
      <c r="L11" s="10">
        <v>0</v>
      </c>
      <c r="M11" s="9" t="s">
        <v>123</v>
      </c>
      <c r="N11" s="12" t="s">
        <v>124</v>
      </c>
      <c r="O11" s="6" t="s">
        <v>13</v>
      </c>
      <c r="P11" s="6" t="s">
        <v>20</v>
      </c>
    </row>
    <row r="12" spans="1:16" x14ac:dyDescent="0.25">
      <c r="A12" s="6" t="s">
        <v>87</v>
      </c>
      <c r="B12" s="7">
        <v>45883.583379629599</v>
      </c>
      <c r="C12" s="8" t="s">
        <v>109</v>
      </c>
      <c r="D12" s="9"/>
      <c r="E12" s="6"/>
      <c r="F12" s="8"/>
      <c r="G12" s="10">
        <v>0</v>
      </c>
      <c r="H12" s="11" t="s">
        <v>110</v>
      </c>
      <c r="I12" s="9"/>
      <c r="J12" s="6"/>
      <c r="K12" s="8"/>
      <c r="L12" s="10">
        <v>0</v>
      </c>
      <c r="M12" s="9" t="s">
        <v>123</v>
      </c>
      <c r="N12" s="12" t="s">
        <v>124</v>
      </c>
      <c r="O12" s="6" t="s">
        <v>13</v>
      </c>
      <c r="P12" s="6" t="s">
        <v>20</v>
      </c>
    </row>
    <row r="13" spans="1:16" x14ac:dyDescent="0.25">
      <c r="A13" s="6" t="s">
        <v>41</v>
      </c>
      <c r="B13" s="7">
        <v>45862.558125000003</v>
      </c>
      <c r="C13" s="8" t="s">
        <v>109</v>
      </c>
      <c r="D13" s="9"/>
      <c r="E13" s="6"/>
      <c r="F13" s="8"/>
      <c r="G13" s="10">
        <v>0</v>
      </c>
      <c r="H13" s="11" t="s">
        <v>110</v>
      </c>
      <c r="I13" s="9"/>
      <c r="J13" s="6"/>
      <c r="K13" s="8"/>
      <c r="L13" s="10">
        <v>0</v>
      </c>
      <c r="M13" s="9" t="s">
        <v>128</v>
      </c>
      <c r="N13" s="12" t="s">
        <v>129</v>
      </c>
      <c r="O13" s="6" t="s">
        <v>13</v>
      </c>
      <c r="P13" s="6" t="s">
        <v>20</v>
      </c>
    </row>
    <row r="14" spans="1:16" x14ac:dyDescent="0.25">
      <c r="A14" s="6" t="s">
        <v>42</v>
      </c>
      <c r="B14" s="7">
        <v>45862.558136574102</v>
      </c>
      <c r="C14" s="8" t="s">
        <v>109</v>
      </c>
      <c r="D14" s="9"/>
      <c r="E14" s="6"/>
      <c r="F14" s="8"/>
      <c r="G14" s="10">
        <v>0</v>
      </c>
      <c r="H14" s="11" t="s">
        <v>110</v>
      </c>
      <c r="I14" s="9"/>
      <c r="J14" s="6"/>
      <c r="K14" s="8"/>
      <c r="L14" s="10">
        <v>60</v>
      </c>
      <c r="M14" s="9" t="s">
        <v>128</v>
      </c>
      <c r="N14" s="12" t="s">
        <v>129</v>
      </c>
      <c r="O14" s="6" t="s">
        <v>13</v>
      </c>
      <c r="P14" s="6" t="s">
        <v>20</v>
      </c>
    </row>
    <row r="15" spans="1:16" x14ac:dyDescent="0.25">
      <c r="A15" s="6" t="s">
        <v>12</v>
      </c>
      <c r="B15" s="7">
        <v>45840.555844907401</v>
      </c>
      <c r="C15" s="8" t="s">
        <v>109</v>
      </c>
      <c r="D15" s="9">
        <v>0</v>
      </c>
      <c r="E15" s="6">
        <v>0</v>
      </c>
      <c r="F15" s="8">
        <v>0</v>
      </c>
      <c r="G15" s="10"/>
      <c r="H15" s="11" t="s">
        <v>110</v>
      </c>
      <c r="I15" s="9">
        <v>0</v>
      </c>
      <c r="J15" s="6">
        <v>0</v>
      </c>
      <c r="K15" s="8">
        <v>0</v>
      </c>
      <c r="L15" s="10"/>
      <c r="M15" s="9" t="s">
        <v>130</v>
      </c>
      <c r="N15" s="12" t="s">
        <v>131</v>
      </c>
      <c r="O15" s="6" t="s">
        <v>13</v>
      </c>
      <c r="P15" s="6" t="s">
        <v>14</v>
      </c>
    </row>
    <row r="16" spans="1:16" x14ac:dyDescent="0.25">
      <c r="A16" s="6" t="s">
        <v>54</v>
      </c>
      <c r="B16" s="7">
        <v>45869.578634259298</v>
      </c>
      <c r="C16" s="8" t="s">
        <v>109</v>
      </c>
      <c r="D16" s="9"/>
      <c r="E16" s="6"/>
      <c r="F16" s="8"/>
      <c r="G16" s="10">
        <v>0</v>
      </c>
      <c r="H16" s="11" t="s">
        <v>110</v>
      </c>
      <c r="I16" s="9"/>
      <c r="J16" s="6"/>
      <c r="K16" s="8"/>
      <c r="L16" s="10">
        <v>0</v>
      </c>
      <c r="M16" s="9" t="s">
        <v>132</v>
      </c>
      <c r="N16" s="12" t="s">
        <v>133</v>
      </c>
      <c r="O16" s="6" t="s">
        <v>13</v>
      </c>
      <c r="P16" s="6" t="s">
        <v>20</v>
      </c>
    </row>
    <row r="17" spans="1:16" x14ac:dyDescent="0.25">
      <c r="A17" s="6" t="s">
        <v>18</v>
      </c>
      <c r="B17" s="7">
        <v>45848.5464699074</v>
      </c>
      <c r="C17" s="8" t="s">
        <v>109</v>
      </c>
      <c r="D17" s="9">
        <v>0</v>
      </c>
      <c r="E17" s="6">
        <v>0</v>
      </c>
      <c r="F17" s="8">
        <v>0</v>
      </c>
      <c r="G17" s="10"/>
      <c r="H17" s="11" t="s">
        <v>110</v>
      </c>
      <c r="I17" s="9">
        <v>0</v>
      </c>
      <c r="J17" s="6">
        <v>0</v>
      </c>
      <c r="K17" s="8">
        <v>0</v>
      </c>
      <c r="L17" s="10"/>
      <c r="M17" s="9" t="s">
        <v>134</v>
      </c>
      <c r="N17" s="12" t="s">
        <v>135</v>
      </c>
      <c r="O17" s="6" t="s">
        <v>13</v>
      </c>
      <c r="P17" s="6" t="s">
        <v>16</v>
      </c>
    </row>
    <row r="18" spans="1:16" x14ac:dyDescent="0.25">
      <c r="A18" s="6" t="s">
        <v>22</v>
      </c>
      <c r="B18" s="7">
        <v>45855.582534722198</v>
      </c>
      <c r="C18" s="8" t="s">
        <v>109</v>
      </c>
      <c r="D18" s="9"/>
      <c r="E18" s="6"/>
      <c r="F18" s="8"/>
      <c r="G18" s="10">
        <v>0</v>
      </c>
      <c r="H18" s="11" t="s">
        <v>110</v>
      </c>
      <c r="I18" s="9"/>
      <c r="J18" s="6"/>
      <c r="K18" s="8"/>
      <c r="L18" s="10">
        <v>0</v>
      </c>
      <c r="M18" s="9" t="s">
        <v>136</v>
      </c>
      <c r="N18" s="12" t="s">
        <v>137</v>
      </c>
      <c r="O18" s="6" t="s">
        <v>13</v>
      </c>
      <c r="P18" s="6" t="s">
        <v>20</v>
      </c>
    </row>
    <row r="19" spans="1:16" x14ac:dyDescent="0.25">
      <c r="A19" s="6" t="s">
        <v>23</v>
      </c>
      <c r="B19" s="7">
        <v>45855.582546296297</v>
      </c>
      <c r="C19" s="8" t="s">
        <v>109</v>
      </c>
      <c r="D19" s="9"/>
      <c r="E19" s="6"/>
      <c r="F19" s="8"/>
      <c r="G19" s="10">
        <v>0</v>
      </c>
      <c r="H19" s="11" t="s">
        <v>110</v>
      </c>
      <c r="I19" s="9"/>
      <c r="J19" s="6"/>
      <c r="K19" s="8"/>
      <c r="L19" s="10">
        <v>0</v>
      </c>
      <c r="M19" s="9" t="s">
        <v>136</v>
      </c>
      <c r="N19" s="12" t="s">
        <v>137</v>
      </c>
      <c r="O19" s="6" t="s">
        <v>13</v>
      </c>
      <c r="P19" s="6" t="s">
        <v>20</v>
      </c>
    </row>
    <row r="20" spans="1:16" x14ac:dyDescent="0.25">
      <c r="A20" s="6" t="s">
        <v>35</v>
      </c>
      <c r="B20" s="7">
        <v>45855.582650463002</v>
      </c>
      <c r="C20" s="8" t="s">
        <v>109</v>
      </c>
      <c r="D20" s="9"/>
      <c r="E20" s="6"/>
      <c r="F20" s="8"/>
      <c r="G20" s="10">
        <v>0</v>
      </c>
      <c r="H20" s="11" t="s">
        <v>110</v>
      </c>
      <c r="I20" s="9"/>
      <c r="J20" s="6"/>
      <c r="K20" s="8"/>
      <c r="L20" s="10">
        <v>0</v>
      </c>
      <c r="M20" s="9" t="s">
        <v>138</v>
      </c>
      <c r="N20" s="12" t="s">
        <v>139</v>
      </c>
      <c r="O20" s="6" t="s">
        <v>13</v>
      </c>
      <c r="P20" s="6" t="s">
        <v>20</v>
      </c>
    </row>
    <row r="21" spans="1:16" x14ac:dyDescent="0.25">
      <c r="A21" s="6" t="s">
        <v>36</v>
      </c>
      <c r="B21" s="7">
        <v>45855.582662036999</v>
      </c>
      <c r="C21" s="8" t="s">
        <v>109</v>
      </c>
      <c r="D21" s="9"/>
      <c r="E21" s="6"/>
      <c r="F21" s="8"/>
      <c r="G21" s="10">
        <v>0</v>
      </c>
      <c r="H21" s="11" t="s">
        <v>110</v>
      </c>
      <c r="I21" s="9"/>
      <c r="J21" s="6"/>
      <c r="K21" s="8"/>
      <c r="L21" s="10">
        <v>0</v>
      </c>
      <c r="M21" s="9" t="s">
        <v>138</v>
      </c>
      <c r="N21" s="12" t="s">
        <v>139</v>
      </c>
      <c r="O21" s="6" t="s">
        <v>13</v>
      </c>
      <c r="P21" s="6" t="s">
        <v>20</v>
      </c>
    </row>
    <row r="22" spans="1:16" x14ac:dyDescent="0.25">
      <c r="A22" s="6" t="s">
        <v>69</v>
      </c>
      <c r="B22" s="7">
        <v>45877.596064814803</v>
      </c>
      <c r="C22" s="8" t="s">
        <v>109</v>
      </c>
      <c r="D22" s="9"/>
      <c r="E22" s="6"/>
      <c r="F22" s="8"/>
      <c r="G22" s="10">
        <v>0</v>
      </c>
      <c r="H22" s="11" t="s">
        <v>110</v>
      </c>
      <c r="I22" s="9"/>
      <c r="J22" s="6"/>
      <c r="K22" s="8"/>
      <c r="L22" s="10">
        <v>0</v>
      </c>
      <c r="M22" s="9" t="s">
        <v>140</v>
      </c>
      <c r="N22" s="12" t="s">
        <v>141</v>
      </c>
      <c r="O22" s="6" t="s">
        <v>13</v>
      </c>
      <c r="P22" s="6" t="s">
        <v>48</v>
      </c>
    </row>
    <row r="23" spans="1:16" x14ac:dyDescent="0.25">
      <c r="A23" s="6" t="s">
        <v>92</v>
      </c>
      <c r="B23" s="7">
        <v>45897.578090277799</v>
      </c>
      <c r="C23" s="8" t="s">
        <v>109</v>
      </c>
      <c r="D23" s="9"/>
      <c r="E23" s="6"/>
      <c r="F23" s="8"/>
      <c r="G23" s="10">
        <v>0</v>
      </c>
      <c r="H23" s="11" t="s">
        <v>110</v>
      </c>
      <c r="I23" s="9"/>
      <c r="J23" s="6"/>
      <c r="K23" s="8"/>
      <c r="L23" s="10">
        <v>0</v>
      </c>
      <c r="M23" s="9" t="s">
        <v>144</v>
      </c>
      <c r="N23" s="12" t="s">
        <v>145</v>
      </c>
      <c r="O23" s="6" t="s">
        <v>13</v>
      </c>
      <c r="P23" s="6" t="s">
        <v>48</v>
      </c>
    </row>
    <row r="24" spans="1:16" x14ac:dyDescent="0.25">
      <c r="A24" s="6" t="s">
        <v>93</v>
      </c>
      <c r="B24" s="7">
        <v>45897.578101851897</v>
      </c>
      <c r="C24" s="8" t="s">
        <v>109</v>
      </c>
      <c r="D24" s="9"/>
      <c r="E24" s="6"/>
      <c r="F24" s="8"/>
      <c r="G24" s="10">
        <v>0</v>
      </c>
      <c r="H24" s="11" t="s">
        <v>110</v>
      </c>
      <c r="I24" s="9"/>
      <c r="J24" s="6"/>
      <c r="K24" s="8"/>
      <c r="L24" s="10">
        <v>0</v>
      </c>
      <c r="M24" s="9" t="s">
        <v>144</v>
      </c>
      <c r="N24" s="12" t="s">
        <v>145</v>
      </c>
      <c r="O24" s="6" t="s">
        <v>13</v>
      </c>
      <c r="P24" s="6" t="s">
        <v>48</v>
      </c>
    </row>
    <row r="25" spans="1:16" x14ac:dyDescent="0.25">
      <c r="A25" s="6" t="s">
        <v>47</v>
      </c>
      <c r="B25" s="7">
        <v>45869.5785763889</v>
      </c>
      <c r="C25" s="8" t="s">
        <v>109</v>
      </c>
      <c r="D25" s="9"/>
      <c r="E25" s="6"/>
      <c r="F25" s="8"/>
      <c r="G25" s="10">
        <v>0</v>
      </c>
      <c r="H25" s="11" t="s">
        <v>110</v>
      </c>
      <c r="I25" s="9"/>
      <c r="J25" s="6"/>
      <c r="K25" s="8"/>
      <c r="L25" s="10">
        <v>0</v>
      </c>
      <c r="M25" s="9" t="s">
        <v>146</v>
      </c>
      <c r="N25" s="12" t="s">
        <v>145</v>
      </c>
      <c r="O25" s="6" t="s">
        <v>13</v>
      </c>
      <c r="P25" s="6" t="s">
        <v>48</v>
      </c>
    </row>
    <row r="26" spans="1:16" x14ac:dyDescent="0.25">
      <c r="A26" s="6" t="s">
        <v>49</v>
      </c>
      <c r="B26" s="7">
        <v>45869.578587962998</v>
      </c>
      <c r="C26" s="8" t="s">
        <v>109</v>
      </c>
      <c r="D26" s="9"/>
      <c r="E26" s="6"/>
      <c r="F26" s="8"/>
      <c r="G26" s="10">
        <v>0</v>
      </c>
      <c r="H26" s="11" t="s">
        <v>110</v>
      </c>
      <c r="I26" s="9"/>
      <c r="J26" s="6"/>
      <c r="K26" s="8"/>
      <c r="L26" s="10">
        <v>0</v>
      </c>
      <c r="M26" s="9" t="s">
        <v>146</v>
      </c>
      <c r="N26" s="12" t="s">
        <v>145</v>
      </c>
      <c r="O26" s="6" t="s">
        <v>13</v>
      </c>
      <c r="P26" s="6" t="s">
        <v>48</v>
      </c>
    </row>
    <row r="27" spans="1:16" x14ac:dyDescent="0.25">
      <c r="A27" s="6" t="s">
        <v>83</v>
      </c>
      <c r="B27" s="7">
        <v>45883.583333333299</v>
      </c>
      <c r="C27" s="8" t="s">
        <v>109</v>
      </c>
      <c r="D27" s="9"/>
      <c r="E27" s="6"/>
      <c r="F27" s="8"/>
      <c r="G27" s="10">
        <v>0</v>
      </c>
      <c r="H27" s="11" t="s">
        <v>110</v>
      </c>
      <c r="I27" s="9"/>
      <c r="J27" s="6"/>
      <c r="K27" s="8"/>
      <c r="L27" s="10">
        <v>0</v>
      </c>
      <c r="M27" s="9" t="s">
        <v>147</v>
      </c>
      <c r="N27" s="12" t="s">
        <v>148</v>
      </c>
      <c r="O27" s="6" t="s">
        <v>13</v>
      </c>
      <c r="P27" s="6" t="s">
        <v>20</v>
      </c>
    </row>
    <row r="28" spans="1:16" x14ac:dyDescent="0.25">
      <c r="A28" s="6" t="s">
        <v>86</v>
      </c>
      <c r="B28" s="7">
        <v>45883.583368055602</v>
      </c>
      <c r="C28" s="8" t="s">
        <v>109</v>
      </c>
      <c r="D28" s="9"/>
      <c r="E28" s="6"/>
      <c r="F28" s="8"/>
      <c r="G28" s="10">
        <v>0</v>
      </c>
      <c r="H28" s="11" t="s">
        <v>110</v>
      </c>
      <c r="I28" s="9"/>
      <c r="J28" s="6"/>
      <c r="K28" s="8"/>
      <c r="L28" s="10">
        <v>0</v>
      </c>
      <c r="M28" s="9" t="s">
        <v>147</v>
      </c>
      <c r="N28" s="12" t="s">
        <v>148</v>
      </c>
      <c r="O28" s="6" t="s">
        <v>13</v>
      </c>
      <c r="P28" s="6" t="s">
        <v>20</v>
      </c>
    </row>
    <row r="29" spans="1:16" x14ac:dyDescent="0.25">
      <c r="A29" s="6" t="s">
        <v>76</v>
      </c>
      <c r="B29" s="7">
        <v>45877.5961342593</v>
      </c>
      <c r="C29" s="8" t="s">
        <v>109</v>
      </c>
      <c r="D29" s="9"/>
      <c r="E29" s="6"/>
      <c r="F29" s="8"/>
      <c r="G29" s="10">
        <v>0</v>
      </c>
      <c r="H29" s="11" t="s">
        <v>110</v>
      </c>
      <c r="I29" s="9"/>
      <c r="J29" s="6"/>
      <c r="K29" s="8"/>
      <c r="L29" s="10">
        <v>0</v>
      </c>
      <c r="M29" s="9" t="s">
        <v>151</v>
      </c>
      <c r="N29" s="12" t="s">
        <v>152</v>
      </c>
      <c r="O29" s="6" t="s">
        <v>13</v>
      </c>
      <c r="P29" s="6" t="s">
        <v>20</v>
      </c>
    </row>
    <row r="30" spans="1:16" x14ac:dyDescent="0.25">
      <c r="A30" s="6" t="s">
        <v>77</v>
      </c>
      <c r="B30" s="7">
        <v>45877.596145833297</v>
      </c>
      <c r="C30" s="8" t="s">
        <v>109</v>
      </c>
      <c r="D30" s="9"/>
      <c r="E30" s="6"/>
      <c r="F30" s="8"/>
      <c r="G30" s="10">
        <v>0</v>
      </c>
      <c r="H30" s="11" t="s">
        <v>110</v>
      </c>
      <c r="I30" s="9"/>
      <c r="J30" s="6"/>
      <c r="K30" s="8"/>
      <c r="L30" s="10">
        <v>0</v>
      </c>
      <c r="M30" s="9" t="s">
        <v>151</v>
      </c>
      <c r="N30" s="12" t="s">
        <v>152</v>
      </c>
      <c r="O30" s="6" t="s">
        <v>13</v>
      </c>
      <c r="P30" s="6" t="s">
        <v>20</v>
      </c>
    </row>
    <row r="31" spans="1:16" x14ac:dyDescent="0.25">
      <c r="A31" s="6" t="s">
        <v>102</v>
      </c>
      <c r="B31" s="7">
        <v>45918.580092592601</v>
      </c>
      <c r="C31" s="8" t="s">
        <v>109</v>
      </c>
      <c r="D31" s="9"/>
      <c r="E31" s="6"/>
      <c r="F31" s="8"/>
      <c r="G31" s="10">
        <v>0</v>
      </c>
      <c r="H31" s="11" t="s">
        <v>110</v>
      </c>
      <c r="I31" s="9"/>
      <c r="J31" s="6"/>
      <c r="K31" s="8"/>
      <c r="L31" s="10">
        <v>200</v>
      </c>
      <c r="M31" s="9" t="s">
        <v>155</v>
      </c>
      <c r="N31" s="12" t="s">
        <v>156</v>
      </c>
      <c r="O31" s="6" t="s">
        <v>13</v>
      </c>
      <c r="P31" s="6" t="s">
        <v>48</v>
      </c>
    </row>
    <row r="32" spans="1:16" x14ac:dyDescent="0.25">
      <c r="A32" s="6" t="s">
        <v>103</v>
      </c>
      <c r="B32" s="7">
        <v>45918.5801041667</v>
      </c>
      <c r="C32" s="8" t="s">
        <v>109</v>
      </c>
      <c r="D32" s="9"/>
      <c r="E32" s="6"/>
      <c r="F32" s="8"/>
      <c r="G32" s="10">
        <v>0</v>
      </c>
      <c r="H32" s="11" t="s">
        <v>110</v>
      </c>
      <c r="I32" s="9"/>
      <c r="J32" s="6"/>
      <c r="K32" s="8"/>
      <c r="L32" s="10">
        <v>0</v>
      </c>
      <c r="M32" s="9" t="s">
        <v>155</v>
      </c>
      <c r="N32" s="12" t="s">
        <v>156</v>
      </c>
      <c r="O32" s="6" t="s">
        <v>13</v>
      </c>
      <c r="P32" s="6" t="s">
        <v>48</v>
      </c>
    </row>
    <row r="33" spans="1:16" x14ac:dyDescent="0.25">
      <c r="A33" s="6" t="s">
        <v>58</v>
      </c>
      <c r="B33" s="7">
        <v>45877.595960648097</v>
      </c>
      <c r="C33" s="8" t="s">
        <v>109</v>
      </c>
      <c r="D33" s="9"/>
      <c r="E33" s="6"/>
      <c r="F33" s="8"/>
      <c r="G33" s="10">
        <v>0</v>
      </c>
      <c r="H33" s="11" t="s">
        <v>110</v>
      </c>
      <c r="I33" s="9"/>
      <c r="J33" s="6"/>
      <c r="K33" s="8"/>
      <c r="L33" s="10">
        <v>0</v>
      </c>
      <c r="M33" s="9" t="s">
        <v>157</v>
      </c>
      <c r="N33" s="12" t="s">
        <v>158</v>
      </c>
      <c r="O33" s="6" t="s">
        <v>13</v>
      </c>
      <c r="P33" s="6" t="s">
        <v>20</v>
      </c>
    </row>
    <row r="34" spans="1:16" x14ac:dyDescent="0.25">
      <c r="A34" s="6" t="s">
        <v>59</v>
      </c>
      <c r="B34" s="7">
        <v>45877.595972222203</v>
      </c>
      <c r="C34" s="8" t="s">
        <v>109</v>
      </c>
      <c r="D34" s="9"/>
      <c r="E34" s="6"/>
      <c r="F34" s="8"/>
      <c r="G34" s="10">
        <v>0</v>
      </c>
      <c r="H34" s="11" t="s">
        <v>110</v>
      </c>
      <c r="I34" s="9"/>
      <c r="J34" s="6"/>
      <c r="K34" s="8"/>
      <c r="L34" s="10">
        <v>0</v>
      </c>
      <c r="M34" s="9" t="s">
        <v>157</v>
      </c>
      <c r="N34" s="12" t="s">
        <v>158</v>
      </c>
      <c r="O34" s="6" t="s">
        <v>13</v>
      </c>
      <c r="P34" s="6" t="s">
        <v>20</v>
      </c>
    </row>
    <row r="35" spans="1:16" x14ac:dyDescent="0.25">
      <c r="A35" s="6" t="s">
        <v>98</v>
      </c>
      <c r="B35" s="7">
        <v>45897.578148148103</v>
      </c>
      <c r="C35" s="8" t="s">
        <v>109</v>
      </c>
      <c r="D35" s="9"/>
      <c r="E35" s="6"/>
      <c r="F35" s="8"/>
      <c r="G35" s="10">
        <v>0</v>
      </c>
      <c r="H35" s="11" t="s">
        <v>110</v>
      </c>
      <c r="I35" s="9"/>
      <c r="J35" s="6"/>
      <c r="K35" s="8"/>
      <c r="L35" s="10">
        <v>0</v>
      </c>
      <c r="M35" s="9" t="s">
        <v>161</v>
      </c>
      <c r="N35" s="12" t="s">
        <v>162</v>
      </c>
      <c r="O35" s="6" t="s">
        <v>13</v>
      </c>
      <c r="P35" s="6" t="s">
        <v>16</v>
      </c>
    </row>
    <row r="36" spans="1:16" x14ac:dyDescent="0.25">
      <c r="A36" s="6" t="s">
        <v>99</v>
      </c>
      <c r="B36" s="7">
        <v>45897.578148148103</v>
      </c>
      <c r="C36" s="8" t="s">
        <v>109</v>
      </c>
      <c r="D36" s="9"/>
      <c r="E36" s="6"/>
      <c r="F36" s="8"/>
      <c r="G36" s="10">
        <v>0</v>
      </c>
      <c r="H36" s="11" t="s">
        <v>110</v>
      </c>
      <c r="I36" s="9"/>
      <c r="J36" s="6"/>
      <c r="K36" s="8"/>
      <c r="L36" s="10">
        <v>0</v>
      </c>
      <c r="M36" s="9" t="s">
        <v>161</v>
      </c>
      <c r="N36" s="12" t="s">
        <v>162</v>
      </c>
      <c r="O36" s="6" t="s">
        <v>13</v>
      </c>
      <c r="P36" s="6" t="s">
        <v>16</v>
      </c>
    </row>
    <row r="37" spans="1:16" x14ac:dyDescent="0.25">
      <c r="A37" s="6" t="s">
        <v>33</v>
      </c>
      <c r="B37" s="7">
        <v>45855.582627314798</v>
      </c>
      <c r="C37" s="8" t="s">
        <v>109</v>
      </c>
      <c r="D37" s="9"/>
      <c r="E37" s="6"/>
      <c r="F37" s="8"/>
      <c r="G37" s="10">
        <v>0</v>
      </c>
      <c r="H37" s="11" t="s">
        <v>110</v>
      </c>
      <c r="I37" s="9"/>
      <c r="J37" s="6"/>
      <c r="K37" s="8"/>
      <c r="L37" s="10">
        <v>0</v>
      </c>
      <c r="M37" s="9" t="s">
        <v>163</v>
      </c>
      <c r="N37" s="12" t="s">
        <v>164</v>
      </c>
      <c r="O37" s="6" t="s">
        <v>13</v>
      </c>
      <c r="P37" s="6" t="s">
        <v>27</v>
      </c>
    </row>
    <row r="38" spans="1:16" x14ac:dyDescent="0.25">
      <c r="A38" s="6" t="s">
        <v>34</v>
      </c>
      <c r="B38" s="7">
        <v>45855.582638888904</v>
      </c>
      <c r="C38" s="8" t="s">
        <v>109</v>
      </c>
      <c r="D38" s="9"/>
      <c r="E38" s="6"/>
      <c r="F38" s="8"/>
      <c r="G38" s="10">
        <v>0</v>
      </c>
      <c r="H38" s="11" t="s">
        <v>110</v>
      </c>
      <c r="I38" s="9"/>
      <c r="J38" s="6"/>
      <c r="K38" s="8"/>
      <c r="L38" s="10">
        <v>0</v>
      </c>
      <c r="M38" s="9" t="s">
        <v>163</v>
      </c>
      <c r="N38" s="12" t="s">
        <v>164</v>
      </c>
      <c r="O38" s="6" t="s">
        <v>13</v>
      </c>
      <c r="P38" s="6" t="s">
        <v>27</v>
      </c>
    </row>
    <row r="39" spans="1:16" x14ac:dyDescent="0.25">
      <c r="A39" s="6" t="s">
        <v>26</v>
      </c>
      <c r="B39" s="7">
        <v>45855.582569444399</v>
      </c>
      <c r="C39" s="8" t="s">
        <v>109</v>
      </c>
      <c r="D39" s="9"/>
      <c r="E39" s="6"/>
      <c r="F39" s="8"/>
      <c r="G39" s="10">
        <v>0</v>
      </c>
      <c r="H39" s="11" t="s">
        <v>110</v>
      </c>
      <c r="I39" s="9"/>
      <c r="J39" s="6"/>
      <c r="K39" s="8"/>
      <c r="L39" s="10">
        <v>0</v>
      </c>
      <c r="M39" s="9" t="s">
        <v>165</v>
      </c>
      <c r="N39" s="12" t="s">
        <v>166</v>
      </c>
      <c r="O39" s="6" t="s">
        <v>13</v>
      </c>
      <c r="P39" s="6" t="s">
        <v>27</v>
      </c>
    </row>
    <row r="40" spans="1:16" x14ac:dyDescent="0.25">
      <c r="A40" s="6" t="s">
        <v>28</v>
      </c>
      <c r="B40" s="7">
        <v>45855.582581018498</v>
      </c>
      <c r="C40" s="8" t="s">
        <v>109</v>
      </c>
      <c r="D40" s="9"/>
      <c r="E40" s="6"/>
      <c r="F40" s="8"/>
      <c r="G40" s="10">
        <v>0</v>
      </c>
      <c r="H40" s="11" t="s">
        <v>110</v>
      </c>
      <c r="I40" s="9"/>
      <c r="J40" s="6"/>
      <c r="K40" s="8"/>
      <c r="L40" s="10">
        <v>0</v>
      </c>
      <c r="M40" s="9" t="s">
        <v>165</v>
      </c>
      <c r="N40" s="12" t="s">
        <v>166</v>
      </c>
      <c r="O40" s="6" t="s">
        <v>13</v>
      </c>
      <c r="P40" s="6" t="s">
        <v>27</v>
      </c>
    </row>
    <row r="41" spans="1:16" x14ac:dyDescent="0.25">
      <c r="A41" s="6" t="s">
        <v>62</v>
      </c>
      <c r="B41" s="7">
        <v>45877.5959953704</v>
      </c>
      <c r="C41" s="8" t="s">
        <v>109</v>
      </c>
      <c r="D41" s="9"/>
      <c r="E41" s="6"/>
      <c r="F41" s="8"/>
      <c r="G41" s="10">
        <v>0</v>
      </c>
      <c r="H41" s="11" t="s">
        <v>110</v>
      </c>
      <c r="I41" s="9"/>
      <c r="J41" s="6"/>
      <c r="K41" s="8"/>
      <c r="L41" s="10">
        <v>0</v>
      </c>
      <c r="M41" s="9" t="s">
        <v>169</v>
      </c>
      <c r="N41" s="12" t="s">
        <v>170</v>
      </c>
      <c r="O41" s="6" t="s">
        <v>13</v>
      </c>
      <c r="P41" s="6" t="s">
        <v>16</v>
      </c>
    </row>
    <row r="42" spans="1:16" x14ac:dyDescent="0.25">
      <c r="A42" s="6" t="s">
        <v>63</v>
      </c>
      <c r="B42" s="7">
        <v>45877.596006944397</v>
      </c>
      <c r="C42" s="8" t="s">
        <v>109</v>
      </c>
      <c r="D42" s="9"/>
      <c r="E42" s="6"/>
      <c r="F42" s="8"/>
      <c r="G42" s="10">
        <v>0</v>
      </c>
      <c r="H42" s="11" t="s">
        <v>110</v>
      </c>
      <c r="I42" s="9"/>
      <c r="J42" s="6"/>
      <c r="K42" s="8"/>
      <c r="L42" s="10">
        <v>0</v>
      </c>
      <c r="M42" s="9" t="s">
        <v>169</v>
      </c>
      <c r="N42" s="12" t="s">
        <v>170</v>
      </c>
      <c r="O42" s="6" t="s">
        <v>13</v>
      </c>
      <c r="P42" s="6" t="s">
        <v>16</v>
      </c>
    </row>
    <row r="43" spans="1:16" x14ac:dyDescent="0.25">
      <c r="A43" s="6" t="s">
        <v>15</v>
      </c>
      <c r="B43" s="7">
        <v>45840.5558564815</v>
      </c>
      <c r="C43" s="8" t="s">
        <v>109</v>
      </c>
      <c r="D43" s="9">
        <v>0</v>
      </c>
      <c r="E43" s="6">
        <v>0</v>
      </c>
      <c r="F43" s="8">
        <v>0</v>
      </c>
      <c r="G43" s="10"/>
      <c r="H43" s="11" t="s">
        <v>110</v>
      </c>
      <c r="I43" s="9">
        <v>0</v>
      </c>
      <c r="J43" s="6">
        <v>0</v>
      </c>
      <c r="K43" s="8">
        <v>0</v>
      </c>
      <c r="L43" s="10"/>
      <c r="M43" s="9" t="s">
        <v>171</v>
      </c>
      <c r="N43" s="12" t="s">
        <v>172</v>
      </c>
      <c r="O43" s="6" t="s">
        <v>13</v>
      </c>
      <c r="P43" s="6" t="s">
        <v>16</v>
      </c>
    </row>
    <row r="44" spans="1:16" x14ac:dyDescent="0.25">
      <c r="A44" s="6" t="s">
        <v>80</v>
      </c>
      <c r="B44" s="7">
        <v>45883.583298611098</v>
      </c>
      <c r="C44" s="8" t="s">
        <v>109</v>
      </c>
      <c r="D44" s="9"/>
      <c r="E44" s="6"/>
      <c r="F44" s="8"/>
      <c r="G44" s="10">
        <v>0</v>
      </c>
      <c r="H44" s="11" t="s">
        <v>110</v>
      </c>
      <c r="I44" s="9"/>
      <c r="J44" s="6"/>
      <c r="K44" s="8"/>
      <c r="L44" s="10">
        <v>0</v>
      </c>
      <c r="M44" s="9" t="s">
        <v>173</v>
      </c>
      <c r="N44" s="12" t="s">
        <v>174</v>
      </c>
      <c r="O44" s="6" t="s">
        <v>13</v>
      </c>
      <c r="P44" s="6" t="s">
        <v>20</v>
      </c>
    </row>
    <row r="45" spans="1:16" x14ac:dyDescent="0.25">
      <c r="A45" s="6" t="s">
        <v>81</v>
      </c>
      <c r="B45" s="7">
        <v>45883.583310185197</v>
      </c>
      <c r="C45" s="8" t="s">
        <v>109</v>
      </c>
      <c r="D45" s="9"/>
      <c r="E45" s="6"/>
      <c r="F45" s="8"/>
      <c r="G45" s="10">
        <v>0</v>
      </c>
      <c r="H45" s="11" t="s">
        <v>110</v>
      </c>
      <c r="I45" s="9"/>
      <c r="J45" s="6"/>
      <c r="K45" s="8"/>
      <c r="L45" s="10">
        <v>0</v>
      </c>
      <c r="M45" s="9" t="s">
        <v>173</v>
      </c>
      <c r="N45" s="12" t="s">
        <v>174</v>
      </c>
      <c r="O45" s="6" t="s">
        <v>13</v>
      </c>
      <c r="P45" s="6" t="s">
        <v>20</v>
      </c>
    </row>
    <row r="46" spans="1:16" x14ac:dyDescent="0.25">
      <c r="A46" s="6" t="s">
        <v>50</v>
      </c>
      <c r="B46" s="7">
        <v>45869.578599537002</v>
      </c>
      <c r="C46" s="8" t="s">
        <v>109</v>
      </c>
      <c r="D46" s="9"/>
      <c r="E46" s="6"/>
      <c r="F46" s="8"/>
      <c r="G46" s="10">
        <v>0</v>
      </c>
      <c r="H46" s="11" t="s">
        <v>110</v>
      </c>
      <c r="I46" s="9"/>
      <c r="J46" s="6"/>
      <c r="K46" s="8"/>
      <c r="L46" s="10">
        <v>0</v>
      </c>
      <c r="M46" s="9" t="s">
        <v>175</v>
      </c>
      <c r="N46" s="12" t="s">
        <v>176</v>
      </c>
      <c r="O46" s="6" t="s">
        <v>13</v>
      </c>
      <c r="P46" s="6" t="s">
        <v>20</v>
      </c>
    </row>
    <row r="47" spans="1:16" x14ac:dyDescent="0.25">
      <c r="A47" s="6" t="s">
        <v>51</v>
      </c>
      <c r="B47" s="7">
        <v>45869.578611111101</v>
      </c>
      <c r="C47" s="8" t="s">
        <v>109</v>
      </c>
      <c r="D47" s="9"/>
      <c r="E47" s="6"/>
      <c r="F47" s="8"/>
      <c r="G47" s="10">
        <v>0</v>
      </c>
      <c r="H47" s="11" t="s">
        <v>110</v>
      </c>
      <c r="I47" s="9"/>
      <c r="J47" s="6"/>
      <c r="K47" s="8"/>
      <c r="L47" s="10">
        <v>0</v>
      </c>
      <c r="M47" s="9" t="s">
        <v>175</v>
      </c>
      <c r="N47" s="12" t="s">
        <v>176</v>
      </c>
      <c r="O47" s="6" t="s">
        <v>13</v>
      </c>
      <c r="P47" s="6" t="s">
        <v>20</v>
      </c>
    </row>
    <row r="48" spans="1:16" x14ac:dyDescent="0.25">
      <c r="A48" s="6" t="s">
        <v>24</v>
      </c>
      <c r="B48" s="7">
        <v>45855.582546296297</v>
      </c>
      <c r="C48" s="8" t="s">
        <v>109</v>
      </c>
      <c r="D48" s="9"/>
      <c r="E48" s="6"/>
      <c r="F48" s="8"/>
      <c r="G48" s="10">
        <v>0</v>
      </c>
      <c r="H48" s="11" t="s">
        <v>110</v>
      </c>
      <c r="I48" s="9"/>
      <c r="J48" s="6"/>
      <c r="K48" s="8"/>
      <c r="L48" s="10">
        <v>0</v>
      </c>
      <c r="M48" s="9" t="s">
        <v>177</v>
      </c>
      <c r="N48" s="12" t="s">
        <v>178</v>
      </c>
      <c r="O48" s="6" t="s">
        <v>13</v>
      </c>
      <c r="P48" s="6" t="s">
        <v>20</v>
      </c>
    </row>
    <row r="49" spans="1:16" x14ac:dyDescent="0.25">
      <c r="A49" s="6" t="s">
        <v>25</v>
      </c>
      <c r="B49" s="7">
        <v>45855.582557870403</v>
      </c>
      <c r="C49" s="8" t="s">
        <v>109</v>
      </c>
      <c r="D49" s="9"/>
      <c r="E49" s="6"/>
      <c r="F49" s="8"/>
      <c r="G49" s="10">
        <v>0</v>
      </c>
      <c r="H49" s="11" t="s">
        <v>110</v>
      </c>
      <c r="I49" s="9"/>
      <c r="J49" s="6"/>
      <c r="K49" s="8"/>
      <c r="L49" s="10">
        <v>0</v>
      </c>
      <c r="M49" s="9" t="s">
        <v>177</v>
      </c>
      <c r="N49" s="12" t="s">
        <v>178</v>
      </c>
      <c r="O49" s="6" t="s">
        <v>13</v>
      </c>
      <c r="P49" s="6" t="s">
        <v>20</v>
      </c>
    </row>
    <row r="50" spans="1:16" x14ac:dyDescent="0.25">
      <c r="A50" s="6" t="s">
        <v>72</v>
      </c>
      <c r="B50" s="7">
        <v>45877.596099536997</v>
      </c>
      <c r="C50" s="8" t="s">
        <v>109</v>
      </c>
      <c r="D50" s="9"/>
      <c r="E50" s="6"/>
      <c r="F50" s="8"/>
      <c r="G50" s="10">
        <v>0</v>
      </c>
      <c r="H50" s="11" t="s">
        <v>110</v>
      </c>
      <c r="I50" s="9"/>
      <c r="J50" s="6"/>
      <c r="K50" s="8"/>
      <c r="L50" s="10">
        <v>0</v>
      </c>
      <c r="M50" s="9" t="s">
        <v>179</v>
      </c>
      <c r="N50" s="12" t="s">
        <v>180</v>
      </c>
      <c r="O50" s="6" t="s">
        <v>13</v>
      </c>
      <c r="P50" s="6" t="s">
        <v>20</v>
      </c>
    </row>
    <row r="51" spans="1:16" x14ac:dyDescent="0.25">
      <c r="A51" s="6" t="s">
        <v>73</v>
      </c>
      <c r="B51" s="7">
        <v>45877.596111111103</v>
      </c>
      <c r="C51" s="8" t="s">
        <v>109</v>
      </c>
      <c r="D51" s="9"/>
      <c r="E51" s="6"/>
      <c r="F51" s="8"/>
      <c r="G51" s="10">
        <v>0</v>
      </c>
      <c r="H51" s="11" t="s">
        <v>110</v>
      </c>
      <c r="I51" s="9"/>
      <c r="J51" s="6"/>
      <c r="K51" s="8"/>
      <c r="L51" s="10">
        <v>0</v>
      </c>
      <c r="M51" s="9" t="s">
        <v>179</v>
      </c>
      <c r="N51" s="12" t="s">
        <v>180</v>
      </c>
      <c r="O51" s="6" t="s">
        <v>13</v>
      </c>
      <c r="P51" s="6" t="s">
        <v>20</v>
      </c>
    </row>
    <row r="52" spans="1:16" x14ac:dyDescent="0.25">
      <c r="A52" s="6" t="s">
        <v>101</v>
      </c>
      <c r="B52" s="7">
        <v>45904.562534722201</v>
      </c>
      <c r="C52" s="8" t="s">
        <v>109</v>
      </c>
      <c r="D52" s="9">
        <v>0</v>
      </c>
      <c r="E52" s="6">
        <v>0</v>
      </c>
      <c r="F52" s="8">
        <v>0</v>
      </c>
      <c r="G52" s="10"/>
      <c r="H52" s="11" t="s">
        <v>110</v>
      </c>
      <c r="I52" s="9">
        <v>0</v>
      </c>
      <c r="J52" s="6">
        <v>0</v>
      </c>
      <c r="K52" s="8">
        <v>0</v>
      </c>
      <c r="L52" s="10"/>
      <c r="M52" s="9" t="s">
        <v>181</v>
      </c>
      <c r="N52" s="12" t="s">
        <v>182</v>
      </c>
      <c r="O52" s="6" t="s">
        <v>13</v>
      </c>
      <c r="P52" s="6" t="s">
        <v>48</v>
      </c>
    </row>
    <row r="53" spans="1:16" x14ac:dyDescent="0.25">
      <c r="A53" s="6" t="s">
        <v>30</v>
      </c>
      <c r="B53" s="7">
        <v>45855.582604166702</v>
      </c>
      <c r="C53" s="8" t="s">
        <v>109</v>
      </c>
      <c r="D53" s="9"/>
      <c r="E53" s="6"/>
      <c r="F53" s="8"/>
      <c r="G53" s="10">
        <v>0</v>
      </c>
      <c r="H53" s="11" t="s">
        <v>110</v>
      </c>
      <c r="I53" s="9"/>
      <c r="J53" s="6"/>
      <c r="K53" s="8"/>
      <c r="L53" s="10">
        <v>0</v>
      </c>
      <c r="M53" s="9" t="s">
        <v>185</v>
      </c>
      <c r="N53" s="12" t="s">
        <v>186</v>
      </c>
      <c r="O53" s="6" t="s">
        <v>13</v>
      </c>
      <c r="P53" s="6" t="s">
        <v>27</v>
      </c>
    </row>
    <row r="54" spans="1:16" x14ac:dyDescent="0.25">
      <c r="A54" s="6" t="s">
        <v>88</v>
      </c>
      <c r="B54" s="7">
        <v>45883.583391203698</v>
      </c>
      <c r="C54" s="8" t="s">
        <v>109</v>
      </c>
      <c r="D54" s="9"/>
      <c r="E54" s="6"/>
      <c r="F54" s="8"/>
      <c r="G54" s="10">
        <v>0</v>
      </c>
      <c r="H54" s="11" t="s">
        <v>110</v>
      </c>
      <c r="I54" s="9"/>
      <c r="J54" s="6"/>
      <c r="K54" s="8"/>
      <c r="L54" s="10">
        <v>0</v>
      </c>
      <c r="M54" s="9" t="s">
        <v>189</v>
      </c>
      <c r="N54" s="12" t="s">
        <v>190</v>
      </c>
      <c r="O54" s="6" t="s">
        <v>13</v>
      </c>
      <c r="P54" s="6" t="s">
        <v>20</v>
      </c>
    </row>
    <row r="55" spans="1:16" x14ac:dyDescent="0.25">
      <c r="A55" s="6" t="s">
        <v>89</v>
      </c>
      <c r="B55" s="7">
        <v>45883.583391203698</v>
      </c>
      <c r="C55" s="8" t="s">
        <v>109</v>
      </c>
      <c r="D55" s="9"/>
      <c r="E55" s="6"/>
      <c r="F55" s="8"/>
      <c r="G55" s="10">
        <v>0</v>
      </c>
      <c r="H55" s="11" t="s">
        <v>110</v>
      </c>
      <c r="I55" s="9"/>
      <c r="J55" s="6"/>
      <c r="K55" s="8"/>
      <c r="L55" s="10">
        <v>0</v>
      </c>
      <c r="M55" s="9" t="s">
        <v>189</v>
      </c>
      <c r="N55" s="12" t="s">
        <v>190</v>
      </c>
      <c r="O55" s="6" t="s">
        <v>13</v>
      </c>
      <c r="P55" s="6" t="s">
        <v>20</v>
      </c>
    </row>
    <row r="56" spans="1:16" x14ac:dyDescent="0.25">
      <c r="A56" s="6" t="s">
        <v>39</v>
      </c>
      <c r="B56" s="7">
        <v>45862.558101851901</v>
      </c>
      <c r="C56" s="8" t="s">
        <v>109</v>
      </c>
      <c r="D56" s="9"/>
      <c r="E56" s="6"/>
      <c r="F56" s="8"/>
      <c r="G56" s="10">
        <v>0</v>
      </c>
      <c r="H56" s="11" t="s">
        <v>110</v>
      </c>
      <c r="I56" s="9"/>
      <c r="J56" s="6"/>
      <c r="K56" s="8"/>
      <c r="L56" s="10">
        <v>0</v>
      </c>
      <c r="M56" s="9" t="s">
        <v>191</v>
      </c>
      <c r="N56" s="12" t="s">
        <v>192</v>
      </c>
      <c r="O56" s="6" t="s">
        <v>13</v>
      </c>
      <c r="P56" s="6" t="s">
        <v>20</v>
      </c>
    </row>
    <row r="57" spans="1:16" x14ac:dyDescent="0.25">
      <c r="A57" s="6" t="s">
        <v>40</v>
      </c>
      <c r="B57" s="7">
        <v>45862.558113425897</v>
      </c>
      <c r="C57" s="8" t="s">
        <v>109</v>
      </c>
      <c r="D57" s="9"/>
      <c r="E57" s="6"/>
      <c r="F57" s="8"/>
      <c r="G57" s="10">
        <v>0</v>
      </c>
      <c r="H57" s="11" t="s">
        <v>110</v>
      </c>
      <c r="I57" s="9"/>
      <c r="J57" s="6"/>
      <c r="K57" s="8"/>
      <c r="L57" s="10">
        <v>0</v>
      </c>
      <c r="M57" s="9" t="s">
        <v>191</v>
      </c>
      <c r="N57" s="12" t="s">
        <v>192</v>
      </c>
      <c r="O57" s="6" t="s">
        <v>13</v>
      </c>
      <c r="P57" s="6" t="s">
        <v>20</v>
      </c>
    </row>
    <row r="58" spans="1:16" x14ac:dyDescent="0.25">
      <c r="A58" s="6" t="s">
        <v>100</v>
      </c>
      <c r="B58" s="7">
        <v>45904.562511574099</v>
      </c>
      <c r="C58" s="8" t="s">
        <v>109</v>
      </c>
      <c r="D58" s="9">
        <v>0</v>
      </c>
      <c r="E58" s="6">
        <v>0</v>
      </c>
      <c r="F58" s="8">
        <v>0</v>
      </c>
      <c r="G58" s="10"/>
      <c r="H58" s="11" t="s">
        <v>110</v>
      </c>
      <c r="I58" s="9">
        <v>0</v>
      </c>
      <c r="J58" s="6">
        <v>60</v>
      </c>
      <c r="K58" s="8">
        <v>0</v>
      </c>
      <c r="L58" s="10"/>
      <c r="M58" s="9" t="s">
        <v>196</v>
      </c>
      <c r="N58" s="12" t="s">
        <v>197</v>
      </c>
      <c r="O58" s="6" t="s">
        <v>13</v>
      </c>
      <c r="P58" s="6" t="s">
        <v>20</v>
      </c>
    </row>
    <row r="59" spans="1:16" x14ac:dyDescent="0.25">
      <c r="A59" s="6" t="s">
        <v>96</v>
      </c>
      <c r="B59" s="7">
        <v>45897.578125</v>
      </c>
      <c r="C59" s="8" t="s">
        <v>109</v>
      </c>
      <c r="D59" s="9"/>
      <c r="E59" s="6"/>
      <c r="F59" s="8"/>
      <c r="G59" s="10">
        <v>0</v>
      </c>
      <c r="H59" s="11" t="s">
        <v>110</v>
      </c>
      <c r="I59" s="9"/>
      <c r="J59" s="6"/>
      <c r="K59" s="8"/>
      <c r="L59" s="10">
        <v>0</v>
      </c>
      <c r="M59" s="9" t="s">
        <v>198</v>
      </c>
      <c r="N59" s="12" t="s">
        <v>199</v>
      </c>
      <c r="O59" s="6" t="s">
        <v>13</v>
      </c>
      <c r="P59" s="6" t="s">
        <v>20</v>
      </c>
    </row>
    <row r="60" spans="1:16" x14ac:dyDescent="0.25">
      <c r="A60" s="6" t="s">
        <v>104</v>
      </c>
      <c r="B60" s="7">
        <v>45932.545462962997</v>
      </c>
      <c r="C60" s="8" t="s">
        <v>109</v>
      </c>
      <c r="D60" s="9">
        <v>0</v>
      </c>
      <c r="E60" s="6">
        <v>0</v>
      </c>
      <c r="F60" s="8">
        <v>0</v>
      </c>
      <c r="G60" s="10"/>
      <c r="H60" s="11" t="s">
        <v>110</v>
      </c>
      <c r="I60" s="9">
        <v>430</v>
      </c>
      <c r="J60" s="6">
        <v>360</v>
      </c>
      <c r="K60" s="8">
        <v>380</v>
      </c>
      <c r="L60" s="10"/>
      <c r="M60" s="9" t="s">
        <v>200</v>
      </c>
      <c r="N60" s="12" t="s">
        <v>203</v>
      </c>
      <c r="O60" s="6" t="s">
        <v>13</v>
      </c>
      <c r="P60" s="6" t="s">
        <v>105</v>
      </c>
    </row>
    <row r="61" spans="1:16" x14ac:dyDescent="0.25">
      <c r="A61" s="6" t="s">
        <v>108</v>
      </c>
      <c r="B61" s="7">
        <v>45936.591342592597</v>
      </c>
      <c r="C61" s="8" t="s">
        <v>109</v>
      </c>
      <c r="D61" s="9">
        <v>0</v>
      </c>
      <c r="E61" s="6">
        <v>0</v>
      </c>
      <c r="F61" s="8">
        <v>0</v>
      </c>
      <c r="G61" s="10"/>
      <c r="H61" s="11" t="s">
        <v>110</v>
      </c>
      <c r="I61" s="9">
        <v>0</v>
      </c>
      <c r="J61" s="6">
        <v>0</v>
      </c>
      <c r="K61" s="8">
        <v>0</v>
      </c>
      <c r="L61" s="10"/>
      <c r="M61" s="9" t="s">
        <v>202</v>
      </c>
      <c r="N61" s="12" t="s">
        <v>205</v>
      </c>
      <c r="O61" s="6" t="s">
        <v>13</v>
      </c>
      <c r="P61" s="6" t="s">
        <v>16</v>
      </c>
    </row>
    <row r="62" spans="1:16" x14ac:dyDescent="0.25">
      <c r="A62" s="6" t="s">
        <v>75</v>
      </c>
      <c r="B62" s="7">
        <v>45877.596122685201</v>
      </c>
      <c r="C62" s="8" t="s">
        <v>109</v>
      </c>
      <c r="D62" s="9"/>
      <c r="E62" s="6"/>
      <c r="F62" s="8"/>
      <c r="G62" s="10">
        <v>1</v>
      </c>
      <c r="H62" s="11" t="s">
        <v>110</v>
      </c>
      <c r="I62" s="9"/>
      <c r="J62" s="6"/>
      <c r="K62" s="8"/>
      <c r="L62" s="10">
        <v>0</v>
      </c>
      <c r="M62" s="9" t="s">
        <v>125</v>
      </c>
      <c r="N62" s="12" t="s">
        <v>124</v>
      </c>
      <c r="O62" s="6" t="s">
        <v>13</v>
      </c>
      <c r="P62" s="6" t="s">
        <v>20</v>
      </c>
    </row>
    <row r="63" spans="1:16" x14ac:dyDescent="0.25">
      <c r="A63" s="6" t="s">
        <v>66</v>
      </c>
      <c r="B63" s="7">
        <v>45877.5960416667</v>
      </c>
      <c r="C63" s="8" t="s">
        <v>109</v>
      </c>
      <c r="D63" s="9"/>
      <c r="E63" s="6"/>
      <c r="F63" s="8"/>
      <c r="G63" s="10">
        <v>1</v>
      </c>
      <c r="H63" s="11" t="s">
        <v>110</v>
      </c>
      <c r="I63" s="9"/>
      <c r="J63" s="6"/>
      <c r="K63" s="8"/>
      <c r="L63" s="10">
        <v>0</v>
      </c>
      <c r="M63" s="9" t="s">
        <v>149</v>
      </c>
      <c r="N63" s="12" t="s">
        <v>150</v>
      </c>
      <c r="O63" s="6" t="s">
        <v>13</v>
      </c>
      <c r="P63" s="6" t="s">
        <v>48</v>
      </c>
    </row>
    <row r="64" spans="1:16" x14ac:dyDescent="0.25">
      <c r="A64" s="6" t="s">
        <v>43</v>
      </c>
      <c r="B64" s="7">
        <v>45862.558148148099</v>
      </c>
      <c r="C64" s="8" t="s">
        <v>109</v>
      </c>
      <c r="D64" s="9"/>
      <c r="E64" s="6"/>
      <c r="F64" s="8"/>
      <c r="G64" s="10">
        <v>1</v>
      </c>
      <c r="H64" s="11" t="s">
        <v>110</v>
      </c>
      <c r="I64" s="9"/>
      <c r="J64" s="6"/>
      <c r="K64" s="8"/>
      <c r="L64" s="10">
        <v>0</v>
      </c>
      <c r="M64" s="9" t="s">
        <v>153</v>
      </c>
      <c r="N64" s="12" t="s">
        <v>154</v>
      </c>
      <c r="O64" s="6" t="s">
        <v>13</v>
      </c>
      <c r="P64" s="6" t="s">
        <v>14</v>
      </c>
    </row>
    <row r="65" spans="1:16" x14ac:dyDescent="0.25">
      <c r="A65" s="6" t="s">
        <v>78</v>
      </c>
      <c r="B65" s="7">
        <v>45877.596157407403</v>
      </c>
      <c r="C65" s="8" t="s">
        <v>109</v>
      </c>
      <c r="D65" s="9"/>
      <c r="E65" s="6"/>
      <c r="F65" s="8"/>
      <c r="G65" s="10">
        <v>1</v>
      </c>
      <c r="H65" s="11" t="s">
        <v>110</v>
      </c>
      <c r="I65" s="9"/>
      <c r="J65" s="6"/>
      <c r="K65" s="8"/>
      <c r="L65" s="10">
        <v>0</v>
      </c>
      <c r="M65" s="9" t="s">
        <v>167</v>
      </c>
      <c r="N65" s="12" t="s">
        <v>168</v>
      </c>
      <c r="O65" s="6" t="s">
        <v>13</v>
      </c>
      <c r="P65" s="6" t="s">
        <v>20</v>
      </c>
    </row>
    <row r="66" spans="1:16" x14ac:dyDescent="0.25">
      <c r="A66" s="6" t="s">
        <v>79</v>
      </c>
      <c r="B66" s="7">
        <v>45877.596168981501</v>
      </c>
      <c r="C66" s="8" t="s">
        <v>109</v>
      </c>
      <c r="D66" s="9"/>
      <c r="E66" s="6"/>
      <c r="F66" s="8"/>
      <c r="G66" s="10">
        <v>1</v>
      </c>
      <c r="H66" s="11" t="s">
        <v>110</v>
      </c>
      <c r="I66" s="9"/>
      <c r="J66" s="6"/>
      <c r="K66" s="8"/>
      <c r="L66" s="10">
        <v>0</v>
      </c>
      <c r="M66" s="9" t="s">
        <v>167</v>
      </c>
      <c r="N66" s="12" t="s">
        <v>168</v>
      </c>
      <c r="O66" s="6" t="s">
        <v>13</v>
      </c>
      <c r="P66" s="6" t="s">
        <v>20</v>
      </c>
    </row>
    <row r="67" spans="1:16" x14ac:dyDescent="0.25">
      <c r="A67" s="6" t="s">
        <v>19</v>
      </c>
      <c r="B67" s="7">
        <v>45855.582511574103</v>
      </c>
      <c r="C67" s="8" t="s">
        <v>109</v>
      </c>
      <c r="D67" s="9"/>
      <c r="E67" s="6"/>
      <c r="F67" s="8"/>
      <c r="G67" s="10">
        <v>1</v>
      </c>
      <c r="H67" s="11" t="s">
        <v>110</v>
      </c>
      <c r="I67" s="9"/>
      <c r="J67" s="6"/>
      <c r="K67" s="8"/>
      <c r="L67" s="10">
        <v>0</v>
      </c>
      <c r="M67" s="9" t="s">
        <v>183</v>
      </c>
      <c r="N67" s="12" t="s">
        <v>184</v>
      </c>
      <c r="O67" s="6" t="s">
        <v>13</v>
      </c>
      <c r="P67" s="6" t="s">
        <v>20</v>
      </c>
    </row>
    <row r="68" spans="1:16" x14ac:dyDescent="0.25">
      <c r="A68" s="6" t="s">
        <v>29</v>
      </c>
      <c r="B68" s="7">
        <v>45855.582592592596</v>
      </c>
      <c r="C68" s="8" t="s">
        <v>109</v>
      </c>
      <c r="D68" s="9"/>
      <c r="E68" s="6"/>
      <c r="F68" s="8"/>
      <c r="G68" s="10">
        <v>1</v>
      </c>
      <c r="H68" s="11" t="s">
        <v>110</v>
      </c>
      <c r="I68" s="9"/>
      <c r="J68" s="6"/>
      <c r="K68" s="8"/>
      <c r="L68" s="10">
        <v>0</v>
      </c>
      <c r="M68" s="9" t="s">
        <v>185</v>
      </c>
      <c r="N68" s="12" t="s">
        <v>186</v>
      </c>
      <c r="O68" s="6" t="s">
        <v>13</v>
      </c>
      <c r="P68" s="6" t="s">
        <v>27</v>
      </c>
    </row>
    <row r="69" spans="1:16" x14ac:dyDescent="0.25">
      <c r="A69" s="6" t="s">
        <v>45</v>
      </c>
      <c r="B69" s="7">
        <v>45869.578553240703</v>
      </c>
      <c r="C69" s="8" t="s">
        <v>109</v>
      </c>
      <c r="D69" s="9"/>
      <c r="E69" s="6"/>
      <c r="F69" s="8"/>
      <c r="G69" s="10">
        <v>1</v>
      </c>
      <c r="H69" s="11" t="s">
        <v>110</v>
      </c>
      <c r="I69" s="9"/>
      <c r="J69" s="6"/>
      <c r="K69" s="8"/>
      <c r="L69" s="10">
        <v>0</v>
      </c>
      <c r="M69" s="9" t="s">
        <v>187</v>
      </c>
      <c r="N69" s="12" t="s">
        <v>188</v>
      </c>
      <c r="O69" s="6" t="s">
        <v>13</v>
      </c>
      <c r="P69" s="6" t="s">
        <v>14</v>
      </c>
    </row>
    <row r="70" spans="1:16" x14ac:dyDescent="0.25">
      <c r="A70" s="6" t="s">
        <v>46</v>
      </c>
      <c r="B70" s="7">
        <v>45869.578564814801</v>
      </c>
      <c r="C70" s="8" t="s">
        <v>109</v>
      </c>
      <c r="D70" s="9"/>
      <c r="E70" s="6"/>
      <c r="F70" s="8"/>
      <c r="G70" s="10">
        <v>1</v>
      </c>
      <c r="H70" s="11" t="s">
        <v>110</v>
      </c>
      <c r="I70" s="9"/>
      <c r="J70" s="6"/>
      <c r="K70" s="8"/>
      <c r="L70" s="10">
        <v>0</v>
      </c>
      <c r="M70" s="9" t="s">
        <v>187</v>
      </c>
      <c r="N70" s="12" t="s">
        <v>188</v>
      </c>
      <c r="O70" s="6" t="s">
        <v>13</v>
      </c>
      <c r="P70" s="6" t="s">
        <v>14</v>
      </c>
    </row>
    <row r="71" spans="1:16" x14ac:dyDescent="0.25">
      <c r="A71" s="6" t="s">
        <v>70</v>
      </c>
      <c r="B71" s="7">
        <v>45877.596076388902</v>
      </c>
      <c r="C71" s="8" t="s">
        <v>109</v>
      </c>
      <c r="D71" s="9"/>
      <c r="E71" s="6"/>
      <c r="F71" s="8"/>
      <c r="G71" s="10">
        <v>1</v>
      </c>
      <c r="H71" s="11" t="s">
        <v>110</v>
      </c>
      <c r="I71" s="9"/>
      <c r="J71" s="6"/>
      <c r="K71" s="8"/>
      <c r="L71" s="10">
        <v>0</v>
      </c>
      <c r="M71" s="9" t="s">
        <v>193</v>
      </c>
      <c r="N71" s="12" t="s">
        <v>192</v>
      </c>
      <c r="O71" s="6" t="s">
        <v>13</v>
      </c>
      <c r="P71" s="6" t="s">
        <v>20</v>
      </c>
    </row>
    <row r="72" spans="1:16" x14ac:dyDescent="0.25">
      <c r="A72" s="6" t="s">
        <v>97</v>
      </c>
      <c r="B72" s="7">
        <v>45897.578136574099</v>
      </c>
      <c r="C72" s="8" t="s">
        <v>109</v>
      </c>
      <c r="D72" s="9"/>
      <c r="E72" s="6"/>
      <c r="F72" s="8"/>
      <c r="G72" s="10">
        <v>1</v>
      </c>
      <c r="H72" s="11" t="s">
        <v>110</v>
      </c>
      <c r="I72" s="9"/>
      <c r="J72" s="6"/>
      <c r="K72" s="8"/>
      <c r="L72" s="10">
        <v>0</v>
      </c>
      <c r="M72" s="9" t="s">
        <v>198</v>
      </c>
      <c r="N72" s="12" t="s">
        <v>199</v>
      </c>
      <c r="O72" s="6" t="s">
        <v>13</v>
      </c>
      <c r="P72" s="6" t="s">
        <v>20</v>
      </c>
    </row>
    <row r="73" spans="1:16" x14ac:dyDescent="0.25">
      <c r="A73" s="6" t="s">
        <v>37</v>
      </c>
      <c r="B73" s="7">
        <v>45855.582673611098</v>
      </c>
      <c r="C73" s="8" t="s">
        <v>109</v>
      </c>
      <c r="D73" s="9"/>
      <c r="E73" s="6"/>
      <c r="F73" s="8"/>
      <c r="G73" s="10">
        <v>2</v>
      </c>
      <c r="H73" s="11" t="s">
        <v>110</v>
      </c>
      <c r="I73" s="9"/>
      <c r="J73" s="6"/>
      <c r="K73" s="8"/>
      <c r="L73" s="10">
        <v>0</v>
      </c>
      <c r="M73" s="9" t="s">
        <v>117</v>
      </c>
      <c r="N73" s="12" t="s">
        <v>118</v>
      </c>
      <c r="O73" s="6" t="s">
        <v>13</v>
      </c>
      <c r="P73" s="6" t="s">
        <v>27</v>
      </c>
    </row>
    <row r="74" spans="1:16" x14ac:dyDescent="0.25">
      <c r="A74" s="6" t="s">
        <v>38</v>
      </c>
      <c r="B74" s="7">
        <v>45855.582685185203</v>
      </c>
      <c r="C74" s="8" t="s">
        <v>109</v>
      </c>
      <c r="D74" s="9"/>
      <c r="E74" s="6"/>
      <c r="F74" s="8"/>
      <c r="G74" s="10">
        <v>2</v>
      </c>
      <c r="H74" s="11" t="s">
        <v>110</v>
      </c>
      <c r="I74" s="9"/>
      <c r="J74" s="6"/>
      <c r="K74" s="8"/>
      <c r="L74" s="10">
        <v>0</v>
      </c>
      <c r="M74" s="9" t="s">
        <v>117</v>
      </c>
      <c r="N74" s="12" t="s">
        <v>118</v>
      </c>
      <c r="O74" s="6" t="s">
        <v>13</v>
      </c>
      <c r="P74" s="6" t="s">
        <v>27</v>
      </c>
    </row>
    <row r="75" spans="1:16" x14ac:dyDescent="0.25">
      <c r="A75" s="6" t="s">
        <v>74</v>
      </c>
      <c r="B75" s="7">
        <v>45877.596122685201</v>
      </c>
      <c r="C75" s="8" t="s">
        <v>109</v>
      </c>
      <c r="D75" s="9"/>
      <c r="E75" s="6"/>
      <c r="F75" s="8"/>
      <c r="G75" s="10">
        <v>2</v>
      </c>
      <c r="H75" s="11" t="s">
        <v>110</v>
      </c>
      <c r="I75" s="9"/>
      <c r="J75" s="6"/>
      <c r="K75" s="8"/>
      <c r="L75" s="10">
        <v>0</v>
      </c>
      <c r="M75" s="9" t="s">
        <v>125</v>
      </c>
      <c r="N75" s="12" t="s">
        <v>124</v>
      </c>
      <c r="O75" s="6" t="s">
        <v>13</v>
      </c>
      <c r="P75" s="6" t="s">
        <v>20</v>
      </c>
    </row>
    <row r="76" spans="1:16" x14ac:dyDescent="0.25">
      <c r="A76" s="6" t="s">
        <v>17</v>
      </c>
      <c r="B76" s="7">
        <v>45840.555868055599</v>
      </c>
      <c r="C76" s="8" t="s">
        <v>109</v>
      </c>
      <c r="D76" s="9">
        <v>2</v>
      </c>
      <c r="E76" s="6">
        <v>2</v>
      </c>
      <c r="F76" s="8">
        <v>2</v>
      </c>
      <c r="G76" s="10"/>
      <c r="H76" s="11" t="s">
        <v>110</v>
      </c>
      <c r="I76" s="9">
        <v>140</v>
      </c>
      <c r="J76" s="6">
        <v>100</v>
      </c>
      <c r="K76" s="8">
        <v>110</v>
      </c>
      <c r="L76" s="10"/>
      <c r="M76" s="9" t="s">
        <v>126</v>
      </c>
      <c r="N76" s="12" t="s">
        <v>127</v>
      </c>
      <c r="O76" s="6" t="s">
        <v>13</v>
      </c>
      <c r="P76" s="6" t="s">
        <v>16</v>
      </c>
    </row>
    <row r="77" spans="1:16" x14ac:dyDescent="0.25">
      <c r="A77" s="6" t="s">
        <v>55</v>
      </c>
      <c r="B77" s="7">
        <v>45869.578645833302</v>
      </c>
      <c r="C77" s="8" t="s">
        <v>109</v>
      </c>
      <c r="D77" s="9"/>
      <c r="E77" s="6"/>
      <c r="F77" s="8"/>
      <c r="G77" s="10">
        <v>2</v>
      </c>
      <c r="H77" s="11" t="s">
        <v>110</v>
      </c>
      <c r="I77" s="9"/>
      <c r="J77" s="6"/>
      <c r="K77" s="8"/>
      <c r="L77" s="10">
        <v>0</v>
      </c>
      <c r="M77" s="9" t="s">
        <v>132</v>
      </c>
      <c r="N77" s="12" t="s">
        <v>133</v>
      </c>
      <c r="O77" s="6" t="s">
        <v>13</v>
      </c>
      <c r="P77" s="6" t="s">
        <v>20</v>
      </c>
    </row>
    <row r="78" spans="1:16" x14ac:dyDescent="0.25">
      <c r="A78" s="6" t="s">
        <v>68</v>
      </c>
      <c r="B78" s="7">
        <v>45877.596064814803</v>
      </c>
      <c r="C78" s="8" t="s">
        <v>109</v>
      </c>
      <c r="D78" s="9"/>
      <c r="E78" s="6"/>
      <c r="F78" s="8"/>
      <c r="G78" s="10">
        <v>2</v>
      </c>
      <c r="H78" s="11" t="s">
        <v>110</v>
      </c>
      <c r="I78" s="9"/>
      <c r="J78" s="6"/>
      <c r="K78" s="8"/>
      <c r="L78" s="10">
        <v>0</v>
      </c>
      <c r="M78" s="9" t="s">
        <v>140</v>
      </c>
      <c r="N78" s="12" t="s">
        <v>141</v>
      </c>
      <c r="O78" s="6" t="s">
        <v>13</v>
      </c>
      <c r="P78" s="6" t="s">
        <v>48</v>
      </c>
    </row>
    <row r="79" spans="1:16" x14ac:dyDescent="0.25">
      <c r="A79" s="6" t="s">
        <v>67</v>
      </c>
      <c r="B79" s="7">
        <v>45877.596053240697</v>
      </c>
      <c r="C79" s="8" t="s">
        <v>109</v>
      </c>
      <c r="D79" s="9"/>
      <c r="E79" s="6"/>
      <c r="F79" s="8"/>
      <c r="G79" s="10">
        <v>2</v>
      </c>
      <c r="H79" s="11" t="s">
        <v>110</v>
      </c>
      <c r="I79" s="9"/>
      <c r="J79" s="6"/>
      <c r="K79" s="8"/>
      <c r="L79" s="10">
        <v>0</v>
      </c>
      <c r="M79" s="9" t="s">
        <v>149</v>
      </c>
      <c r="N79" s="12" t="s">
        <v>150</v>
      </c>
      <c r="O79" s="6" t="s">
        <v>13</v>
      </c>
      <c r="P79" s="6" t="s">
        <v>48</v>
      </c>
    </row>
    <row r="80" spans="1:16" x14ac:dyDescent="0.25">
      <c r="A80" s="6" t="s">
        <v>31</v>
      </c>
      <c r="B80" s="7">
        <v>45855.582615740699</v>
      </c>
      <c r="C80" s="8" t="s">
        <v>109</v>
      </c>
      <c r="D80" s="9"/>
      <c r="E80" s="6"/>
      <c r="F80" s="8"/>
      <c r="G80" s="10">
        <v>2</v>
      </c>
      <c r="H80" s="11" t="s">
        <v>110</v>
      </c>
      <c r="I80" s="9"/>
      <c r="J80" s="6"/>
      <c r="K80" s="8"/>
      <c r="L80" s="10">
        <v>0</v>
      </c>
      <c r="M80" s="9" t="s">
        <v>159</v>
      </c>
      <c r="N80" s="12" t="s">
        <v>160</v>
      </c>
      <c r="O80" s="6" t="s">
        <v>13</v>
      </c>
      <c r="P80" s="6" t="s">
        <v>27</v>
      </c>
    </row>
    <row r="81" spans="1:16" x14ac:dyDescent="0.25">
      <c r="A81" s="6" t="s">
        <v>32</v>
      </c>
      <c r="B81" s="7">
        <v>45855.582627314798</v>
      </c>
      <c r="C81" s="8" t="s">
        <v>109</v>
      </c>
      <c r="D81" s="9"/>
      <c r="E81" s="6"/>
      <c r="F81" s="8"/>
      <c r="G81" s="10">
        <v>2</v>
      </c>
      <c r="H81" s="11" t="s">
        <v>110</v>
      </c>
      <c r="I81" s="9"/>
      <c r="J81" s="6"/>
      <c r="K81" s="8"/>
      <c r="L81" s="10">
        <v>0</v>
      </c>
      <c r="M81" s="9" t="s">
        <v>159</v>
      </c>
      <c r="N81" s="12" t="s">
        <v>160</v>
      </c>
      <c r="O81" s="6" t="s">
        <v>13</v>
      </c>
      <c r="P81" s="6" t="s">
        <v>27</v>
      </c>
    </row>
    <row r="82" spans="1:16" x14ac:dyDescent="0.25">
      <c r="A82" s="6" t="s">
        <v>21</v>
      </c>
      <c r="B82" s="7">
        <v>45855.582523148201</v>
      </c>
      <c r="C82" s="8" t="s">
        <v>109</v>
      </c>
      <c r="D82" s="9"/>
      <c r="E82" s="6"/>
      <c r="F82" s="8"/>
      <c r="G82" s="10">
        <v>2</v>
      </c>
      <c r="H82" s="11" t="s">
        <v>110</v>
      </c>
      <c r="I82" s="9"/>
      <c r="J82" s="6"/>
      <c r="K82" s="8"/>
      <c r="L82" s="10">
        <v>0</v>
      </c>
      <c r="M82" s="9" t="s">
        <v>183</v>
      </c>
      <c r="N82" s="12" t="s">
        <v>184</v>
      </c>
      <c r="O82" s="6" t="s">
        <v>13</v>
      </c>
      <c r="P82" s="6" t="s">
        <v>20</v>
      </c>
    </row>
    <row r="83" spans="1:16" x14ac:dyDescent="0.25">
      <c r="A83" s="6" t="s">
        <v>71</v>
      </c>
      <c r="B83" s="7">
        <v>45877.596087963</v>
      </c>
      <c r="C83" s="8" t="s">
        <v>109</v>
      </c>
      <c r="D83" s="9"/>
      <c r="E83" s="6"/>
      <c r="F83" s="8"/>
      <c r="G83" s="10">
        <v>2</v>
      </c>
      <c r="H83" s="11" t="s">
        <v>110</v>
      </c>
      <c r="I83" s="9"/>
      <c r="J83" s="6"/>
      <c r="K83" s="8"/>
      <c r="L83" s="10">
        <v>0</v>
      </c>
      <c r="M83" s="9" t="s">
        <v>193</v>
      </c>
      <c r="N83" s="12" t="s">
        <v>192</v>
      </c>
      <c r="O83" s="6" t="s">
        <v>13</v>
      </c>
      <c r="P83" s="6" t="s">
        <v>20</v>
      </c>
    </row>
    <row r="84" spans="1:16" x14ac:dyDescent="0.25">
      <c r="A84" s="6" t="s">
        <v>60</v>
      </c>
      <c r="B84" s="7">
        <v>45877.595983796302</v>
      </c>
      <c r="C84" s="8" t="s">
        <v>109</v>
      </c>
      <c r="D84" s="9"/>
      <c r="E84" s="6"/>
      <c r="F84" s="8"/>
      <c r="G84" s="10">
        <v>3</v>
      </c>
      <c r="H84" s="11" t="s">
        <v>110</v>
      </c>
      <c r="I84" s="9"/>
      <c r="J84" s="6"/>
      <c r="K84" s="8"/>
      <c r="L84" s="10">
        <v>0</v>
      </c>
      <c r="M84" s="9" t="s">
        <v>142</v>
      </c>
      <c r="N84" s="12" t="s">
        <v>143</v>
      </c>
      <c r="O84" s="6" t="s">
        <v>13</v>
      </c>
      <c r="P84" s="6" t="s">
        <v>20</v>
      </c>
    </row>
    <row r="85" spans="1:16" x14ac:dyDescent="0.25">
      <c r="A85" s="6" t="s">
        <v>64</v>
      </c>
      <c r="B85" s="7">
        <v>45877.596018518503</v>
      </c>
      <c r="C85" s="8" t="s">
        <v>109</v>
      </c>
      <c r="D85" s="9"/>
      <c r="E85" s="6"/>
      <c r="F85" s="8"/>
      <c r="G85" s="10">
        <v>3</v>
      </c>
      <c r="H85" s="11" t="s">
        <v>110</v>
      </c>
      <c r="I85" s="9"/>
      <c r="J85" s="6"/>
      <c r="K85" s="8"/>
      <c r="L85" s="10">
        <v>0</v>
      </c>
      <c r="M85" s="9" t="s">
        <v>194</v>
      </c>
      <c r="N85" s="12" t="s">
        <v>195</v>
      </c>
      <c r="O85" s="6" t="s">
        <v>13</v>
      </c>
      <c r="P85" s="6" t="s">
        <v>20</v>
      </c>
    </row>
    <row r="86" spans="1:16" x14ac:dyDescent="0.25">
      <c r="A86" s="6" t="s">
        <v>65</v>
      </c>
      <c r="B86" s="7">
        <v>45877.596030092602</v>
      </c>
      <c r="C86" s="8" t="s">
        <v>109</v>
      </c>
      <c r="D86" s="9"/>
      <c r="E86" s="6"/>
      <c r="F86" s="8"/>
      <c r="G86" s="10">
        <v>4</v>
      </c>
      <c r="H86" s="11" t="s">
        <v>110</v>
      </c>
      <c r="I86" s="9"/>
      <c r="J86" s="6"/>
      <c r="K86" s="8"/>
      <c r="L86" s="10">
        <v>0</v>
      </c>
      <c r="M86" s="9" t="s">
        <v>194</v>
      </c>
      <c r="N86" s="12" t="s">
        <v>195</v>
      </c>
      <c r="O86" s="6" t="s">
        <v>13</v>
      </c>
      <c r="P86" s="6" t="s">
        <v>20</v>
      </c>
    </row>
    <row r="87" spans="1:16" x14ac:dyDescent="0.25">
      <c r="A87" s="6" t="s">
        <v>90</v>
      </c>
      <c r="B87" s="7">
        <v>45897.5780787037</v>
      </c>
      <c r="C87" s="8" t="s">
        <v>109</v>
      </c>
      <c r="D87" s="9"/>
      <c r="E87" s="6"/>
      <c r="F87" s="8"/>
      <c r="G87" s="10">
        <v>5</v>
      </c>
      <c r="H87" s="11" t="s">
        <v>110</v>
      </c>
      <c r="I87" s="9"/>
      <c r="J87" s="6"/>
      <c r="K87" s="8"/>
      <c r="L87" s="10">
        <v>0</v>
      </c>
      <c r="M87" s="9" t="s">
        <v>119</v>
      </c>
      <c r="N87" s="12" t="s">
        <v>120</v>
      </c>
      <c r="O87" s="6" t="s">
        <v>13</v>
      </c>
      <c r="P87" s="6" t="s">
        <v>20</v>
      </c>
    </row>
    <row r="88" spans="1:16" x14ac:dyDescent="0.25">
      <c r="A88" s="6" t="s">
        <v>106</v>
      </c>
      <c r="B88" s="7">
        <v>45932.564456018503</v>
      </c>
      <c r="C88" s="8" t="s">
        <v>109</v>
      </c>
      <c r="D88" s="9"/>
      <c r="E88" s="6"/>
      <c r="F88" s="8"/>
      <c r="G88" s="10">
        <v>5</v>
      </c>
      <c r="H88" s="11" t="s">
        <v>110</v>
      </c>
      <c r="I88" s="9"/>
      <c r="J88" s="6"/>
      <c r="K88" s="8"/>
      <c r="L88" s="10">
        <v>0</v>
      </c>
      <c r="M88" s="9" t="s">
        <v>201</v>
      </c>
      <c r="N88" s="12" t="s">
        <v>204</v>
      </c>
      <c r="O88" s="6" t="s">
        <v>13</v>
      </c>
      <c r="P88" s="6" t="s">
        <v>48</v>
      </c>
    </row>
    <row r="89" spans="1:16" x14ac:dyDescent="0.25">
      <c r="A89" s="6" t="s">
        <v>61</v>
      </c>
      <c r="B89" s="7">
        <v>45877.595983796302</v>
      </c>
      <c r="C89" s="8" t="s">
        <v>109</v>
      </c>
      <c r="D89" s="9"/>
      <c r="E89" s="6"/>
      <c r="F89" s="8"/>
      <c r="G89" s="10">
        <v>6</v>
      </c>
      <c r="H89" s="11" t="s">
        <v>110</v>
      </c>
      <c r="I89" s="9"/>
      <c r="J89" s="6"/>
      <c r="K89" s="8"/>
      <c r="L89" s="10">
        <v>0</v>
      </c>
      <c r="M89" s="9" t="s">
        <v>142</v>
      </c>
      <c r="N89" s="12" t="s">
        <v>143</v>
      </c>
      <c r="O89" s="6" t="s">
        <v>13</v>
      </c>
      <c r="P89" s="6" t="s">
        <v>20</v>
      </c>
    </row>
    <row r="90" spans="1:16" x14ac:dyDescent="0.25">
      <c r="A90" s="6" t="s">
        <v>107</v>
      </c>
      <c r="B90" s="7">
        <v>45932.564456018503</v>
      </c>
      <c r="C90" s="8" t="s">
        <v>109</v>
      </c>
      <c r="D90" s="9"/>
      <c r="E90" s="6"/>
      <c r="F90" s="8"/>
      <c r="G90" s="10">
        <v>6</v>
      </c>
      <c r="H90" s="11" t="s">
        <v>110</v>
      </c>
      <c r="I90" s="9"/>
      <c r="J90" s="6"/>
      <c r="K90" s="8"/>
      <c r="L90" s="10">
        <v>0</v>
      </c>
      <c r="M90" s="9" t="s">
        <v>201</v>
      </c>
      <c r="N90" s="12" t="s">
        <v>204</v>
      </c>
      <c r="O90" s="6" t="s">
        <v>13</v>
      </c>
      <c r="P90" s="6" t="s">
        <v>48</v>
      </c>
    </row>
    <row r="91" spans="1:16" x14ac:dyDescent="0.25">
      <c r="A91" s="6" t="s">
        <v>44</v>
      </c>
      <c r="B91" s="7">
        <v>45862.558159722197</v>
      </c>
      <c r="C91" s="8" t="s">
        <v>109</v>
      </c>
      <c r="D91" s="9"/>
      <c r="E91" s="6"/>
      <c r="F91" s="8"/>
      <c r="G91" s="10">
        <v>7</v>
      </c>
      <c r="H91" s="11" t="s">
        <v>110</v>
      </c>
      <c r="I91" s="9"/>
      <c r="J91" s="6"/>
      <c r="K91" s="8"/>
      <c r="L91" s="10">
        <v>0</v>
      </c>
      <c r="M91" s="9" t="s">
        <v>153</v>
      </c>
      <c r="N91" s="12" t="s">
        <v>154</v>
      </c>
      <c r="O91" s="6" t="s">
        <v>13</v>
      </c>
      <c r="P91" s="6" t="s">
        <v>14</v>
      </c>
    </row>
    <row r="92" spans="1:16" x14ac:dyDescent="0.25">
      <c r="A92" s="6" t="s">
        <v>91</v>
      </c>
      <c r="B92" s="7">
        <v>45897.578090277799</v>
      </c>
      <c r="C92" s="8" t="s">
        <v>109</v>
      </c>
      <c r="D92" s="9"/>
      <c r="E92" s="6"/>
      <c r="F92" s="8"/>
      <c r="G92" s="13">
        <v>13</v>
      </c>
      <c r="H92" s="11" t="s">
        <v>110</v>
      </c>
      <c r="I92" s="9"/>
      <c r="J92" s="6"/>
      <c r="K92" s="8"/>
      <c r="L92" s="10">
        <v>0</v>
      </c>
      <c r="M92" s="9" t="s">
        <v>119</v>
      </c>
      <c r="N92" s="12" t="s">
        <v>120</v>
      </c>
      <c r="O92" s="6" t="s">
        <v>13</v>
      </c>
      <c r="P92" s="6" t="s">
        <v>20</v>
      </c>
    </row>
    <row r="93" spans="1:16" x14ac:dyDescent="0.25">
      <c r="G93" s="3"/>
      <c r="L93" s="3"/>
    </row>
    <row r="94" spans="1:16" x14ac:dyDescent="0.25">
      <c r="A94" s="14" t="s">
        <v>206</v>
      </c>
      <c r="G94" s="3"/>
      <c r="L94" s="3"/>
    </row>
    <row r="95" spans="1:16" x14ac:dyDescent="0.25">
      <c r="A95" s="14"/>
      <c r="G95" s="3"/>
      <c r="L95" s="3"/>
    </row>
    <row r="96" spans="1:16" x14ac:dyDescent="0.25">
      <c r="A96" s="14" t="s">
        <v>207</v>
      </c>
      <c r="G96" s="3"/>
      <c r="L96" s="3"/>
    </row>
    <row r="97" spans="1:12" x14ac:dyDescent="0.25">
      <c r="A97" s="14"/>
      <c r="B97" s="2"/>
      <c r="G97" s="3"/>
      <c r="L97" s="3"/>
    </row>
    <row r="98" spans="1:12" x14ac:dyDescent="0.25">
      <c r="A98" s="14" t="s">
        <v>208</v>
      </c>
      <c r="B98" s="2"/>
      <c r="G98" s="3"/>
      <c r="L98" s="3"/>
    </row>
    <row r="99" spans="1:12" x14ac:dyDescent="0.25">
      <c r="A99" s="14"/>
      <c r="B99" s="2"/>
      <c r="G99" s="3"/>
      <c r="L99" s="3"/>
    </row>
    <row r="100" spans="1:12" x14ac:dyDescent="0.25">
      <c r="A100" s="14" t="s">
        <v>209</v>
      </c>
      <c r="B100" s="2"/>
      <c r="G100" s="3"/>
      <c r="L100" s="3"/>
    </row>
    <row r="101" spans="1:12" x14ac:dyDescent="0.25">
      <c r="A101" s="14"/>
      <c r="B101" s="2"/>
      <c r="G101" s="3"/>
      <c r="L101" s="3"/>
    </row>
    <row r="102" spans="1:12" x14ac:dyDescent="0.25">
      <c r="A102" s="14" t="s">
        <v>210</v>
      </c>
      <c r="B102" s="2"/>
      <c r="G102" s="3"/>
      <c r="L102" s="3"/>
    </row>
    <row r="103" spans="1:12" x14ac:dyDescent="0.25">
      <c r="A103" s="14"/>
      <c r="B103" s="2"/>
      <c r="G103" s="3"/>
      <c r="L103" s="3"/>
    </row>
    <row r="104" spans="1:12" x14ac:dyDescent="0.25">
      <c r="A104" s="14" t="s">
        <v>211</v>
      </c>
      <c r="B104" s="2"/>
      <c r="G104" s="3"/>
      <c r="L104" s="3"/>
    </row>
    <row r="105" spans="1:12" x14ac:dyDescent="0.25">
      <c r="B105" s="2"/>
      <c r="G105" s="3"/>
      <c r="L105" s="3"/>
    </row>
    <row r="106" spans="1:12" x14ac:dyDescent="0.25">
      <c r="B106" s="2"/>
      <c r="G106" s="3"/>
      <c r="L106" s="3"/>
    </row>
    <row r="107" spans="1:12" x14ac:dyDescent="0.25">
      <c r="B107" s="2"/>
      <c r="G107" s="3"/>
      <c r="L107" s="3"/>
    </row>
    <row r="108" spans="1:12" x14ac:dyDescent="0.25">
      <c r="B108" s="2"/>
      <c r="G108" s="3"/>
      <c r="L108" s="3"/>
    </row>
    <row r="109" spans="1:12" x14ac:dyDescent="0.25">
      <c r="B109" s="2"/>
      <c r="G109" s="3"/>
      <c r="L109" s="3"/>
    </row>
    <row r="110" spans="1:12" x14ac:dyDescent="0.25">
      <c r="B110" s="2"/>
      <c r="G110" s="3"/>
      <c r="L110" s="3"/>
    </row>
    <row r="111" spans="1:12" x14ac:dyDescent="0.25">
      <c r="B111" s="2"/>
      <c r="G111" s="3"/>
      <c r="L111" s="3"/>
    </row>
    <row r="112" spans="1:12" x14ac:dyDescent="0.25">
      <c r="B112" s="2"/>
      <c r="G112" s="3"/>
      <c r="L112" s="3"/>
    </row>
    <row r="113" spans="2:12" x14ac:dyDescent="0.25">
      <c r="B113" s="2"/>
      <c r="G113" s="3"/>
      <c r="L113" s="3"/>
    </row>
    <row r="114" spans="2:12" x14ac:dyDescent="0.25">
      <c r="B114" s="2"/>
      <c r="G114" s="3"/>
      <c r="L114" s="3"/>
    </row>
    <row r="115" spans="2:12" x14ac:dyDescent="0.25">
      <c r="B115" s="2"/>
      <c r="G115" s="3"/>
      <c r="L115" s="3"/>
    </row>
    <row r="116" spans="2:12" x14ac:dyDescent="0.25">
      <c r="B116" s="2"/>
      <c r="G116" s="3"/>
      <c r="L116" s="3"/>
    </row>
    <row r="117" spans="2:12" x14ac:dyDescent="0.25">
      <c r="B117" s="2"/>
      <c r="G117" s="3"/>
      <c r="L117" s="3"/>
    </row>
    <row r="118" spans="2:12" x14ac:dyDescent="0.25">
      <c r="B118" s="2"/>
      <c r="G118" s="3"/>
      <c r="L118" s="3"/>
    </row>
    <row r="119" spans="2:12" x14ac:dyDescent="0.25">
      <c r="B119" s="2"/>
      <c r="G119" s="3"/>
      <c r="L119" s="3"/>
    </row>
    <row r="120" spans="2:12" x14ac:dyDescent="0.25">
      <c r="B120" s="2"/>
      <c r="G120" s="3"/>
      <c r="L120" s="3"/>
    </row>
    <row r="121" spans="2:12" x14ac:dyDescent="0.25">
      <c r="B121" s="2"/>
      <c r="G121" s="3"/>
      <c r="L121" s="3"/>
    </row>
    <row r="122" spans="2:12" x14ac:dyDescent="0.25">
      <c r="B122" s="2"/>
      <c r="G122" s="3"/>
      <c r="L122" s="3"/>
    </row>
    <row r="123" spans="2:12" x14ac:dyDescent="0.25">
      <c r="B123" s="2"/>
      <c r="G123" s="3"/>
      <c r="L123" s="3"/>
    </row>
    <row r="124" spans="2:12" x14ac:dyDescent="0.25">
      <c r="B124" s="2"/>
      <c r="G124" s="3"/>
      <c r="L124" s="3"/>
    </row>
    <row r="125" spans="2:12" x14ac:dyDescent="0.25">
      <c r="B125" s="2"/>
      <c r="G125" s="3"/>
      <c r="L125" s="3"/>
    </row>
    <row r="126" spans="2:12" x14ac:dyDescent="0.25">
      <c r="B126" s="2"/>
      <c r="G126" s="3"/>
      <c r="L126" s="3"/>
    </row>
    <row r="127" spans="2:12" x14ac:dyDescent="0.25">
      <c r="B127" s="2"/>
      <c r="G127" s="3"/>
      <c r="L127" s="3"/>
    </row>
    <row r="128" spans="2:12" x14ac:dyDescent="0.25">
      <c r="B128" s="2"/>
      <c r="G128" s="3"/>
      <c r="L128" s="3"/>
    </row>
    <row r="129" spans="2:12" x14ac:dyDescent="0.25">
      <c r="B129" s="2"/>
      <c r="G129" s="3"/>
      <c r="L129" s="3"/>
    </row>
    <row r="130" spans="2:12" x14ac:dyDescent="0.25">
      <c r="B130" s="2"/>
      <c r="G130" s="3"/>
      <c r="L130" s="3"/>
    </row>
    <row r="131" spans="2:12" x14ac:dyDescent="0.25">
      <c r="B131" s="2"/>
      <c r="G131" s="3"/>
      <c r="L131" s="3"/>
    </row>
    <row r="132" spans="2:12" x14ac:dyDescent="0.25">
      <c r="B132" s="2"/>
      <c r="G132" s="3"/>
      <c r="L132" s="3"/>
    </row>
    <row r="133" spans="2:12" x14ac:dyDescent="0.25">
      <c r="B133" s="2"/>
      <c r="G133" s="3"/>
      <c r="L133" s="3"/>
    </row>
    <row r="134" spans="2:12" x14ac:dyDescent="0.25">
      <c r="B134" s="2"/>
      <c r="G134" s="3"/>
      <c r="L134" s="3"/>
    </row>
    <row r="135" spans="2:12" x14ac:dyDescent="0.25">
      <c r="B135" s="2"/>
      <c r="G135" s="3"/>
      <c r="L135" s="3"/>
    </row>
    <row r="136" spans="2:12" x14ac:dyDescent="0.25">
      <c r="B136" s="2"/>
      <c r="G136" s="3"/>
      <c r="L136" s="3"/>
    </row>
    <row r="137" spans="2:12" x14ac:dyDescent="0.25">
      <c r="B137" s="2"/>
      <c r="G137" s="3"/>
      <c r="L137" s="3"/>
    </row>
    <row r="138" spans="2:12" x14ac:dyDescent="0.25">
      <c r="B138" s="2"/>
      <c r="G138" s="3"/>
      <c r="L138" s="3"/>
    </row>
    <row r="139" spans="2:12" x14ac:dyDescent="0.25">
      <c r="B139" s="2"/>
      <c r="G139" s="3"/>
      <c r="L139" s="3"/>
    </row>
    <row r="140" spans="2:12" x14ac:dyDescent="0.25">
      <c r="B140" s="2"/>
      <c r="G140" s="3"/>
      <c r="L140" s="3"/>
    </row>
    <row r="141" spans="2:12" x14ac:dyDescent="0.25">
      <c r="B141" s="2"/>
      <c r="G141" s="3"/>
      <c r="L141" s="3"/>
    </row>
    <row r="142" spans="2:12" x14ac:dyDescent="0.25">
      <c r="B142" s="2"/>
      <c r="G142" s="3"/>
      <c r="L142" s="3"/>
    </row>
    <row r="143" spans="2:12" x14ac:dyDescent="0.25">
      <c r="B143" s="2"/>
      <c r="G143" s="3"/>
      <c r="L143" s="3"/>
    </row>
    <row r="144" spans="2:12" x14ac:dyDescent="0.25">
      <c r="B144" s="2"/>
      <c r="G144" s="3"/>
      <c r="L144" s="3"/>
    </row>
    <row r="145" spans="2:12" x14ac:dyDescent="0.25">
      <c r="B145" s="2"/>
      <c r="G145" s="3"/>
      <c r="L145" s="3"/>
    </row>
    <row r="146" spans="2:12" x14ac:dyDescent="0.25">
      <c r="B146" s="2"/>
      <c r="G146" s="3"/>
      <c r="L146" s="3"/>
    </row>
    <row r="147" spans="2:12" x14ac:dyDescent="0.25">
      <c r="B147" s="2"/>
      <c r="G147" s="3"/>
      <c r="L147" s="3"/>
    </row>
    <row r="148" spans="2:12" x14ac:dyDescent="0.25">
      <c r="B148" s="2"/>
      <c r="G148" s="3"/>
      <c r="L148" s="3"/>
    </row>
    <row r="149" spans="2:12" x14ac:dyDescent="0.25">
      <c r="B149" s="2"/>
      <c r="G149" s="3"/>
      <c r="L149" s="3"/>
    </row>
    <row r="150" spans="2:12" x14ac:dyDescent="0.25">
      <c r="B150" s="2"/>
      <c r="G150" s="3"/>
      <c r="L150" s="3"/>
    </row>
    <row r="151" spans="2:12" x14ac:dyDescent="0.25">
      <c r="B151" s="2"/>
      <c r="G151" s="3"/>
      <c r="L151" s="3"/>
    </row>
    <row r="152" spans="2:12" x14ac:dyDescent="0.25">
      <c r="B152" s="2"/>
      <c r="G152" s="3"/>
      <c r="L152" s="3"/>
    </row>
    <row r="153" spans="2:12" x14ac:dyDescent="0.25">
      <c r="B153" s="2"/>
      <c r="G153" s="3"/>
      <c r="L153" s="3"/>
    </row>
    <row r="154" spans="2:12" x14ac:dyDescent="0.25">
      <c r="B154" s="2"/>
      <c r="G154" s="3"/>
      <c r="L154" s="3"/>
    </row>
    <row r="155" spans="2:12" x14ac:dyDescent="0.25">
      <c r="B155" s="2"/>
      <c r="G155" s="3"/>
      <c r="L155" s="3"/>
    </row>
    <row r="156" spans="2:12" x14ac:dyDescent="0.25">
      <c r="B156" s="2"/>
      <c r="G156" s="3"/>
      <c r="L156" s="3"/>
    </row>
    <row r="157" spans="2:12" x14ac:dyDescent="0.25">
      <c r="B157" s="2"/>
      <c r="G157" s="3"/>
      <c r="L157" s="3"/>
    </row>
    <row r="158" spans="2:12" x14ac:dyDescent="0.25">
      <c r="B158" s="2"/>
      <c r="G158" s="3"/>
      <c r="L158" s="3"/>
    </row>
    <row r="159" spans="2:12" x14ac:dyDescent="0.25">
      <c r="B159" s="2"/>
      <c r="G159" s="3"/>
      <c r="L159" s="3"/>
    </row>
    <row r="160" spans="2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conditionalFormatting sqref="G3:G7900">
    <cfRule type="cellIs" dxfId="3" priority="2" operator="greaterThan">
      <formula>15</formula>
    </cfRule>
  </conditionalFormatting>
  <conditionalFormatting sqref="L3:L7900">
    <cfRule type="cellIs" dxfId="2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October 6, 2025</oddHeader>
    <oddFooter>&amp;LSorted by Lead Concentration&amp;R&amp;P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F161-68A0-4523-97F2-0BB994546219}">
  <sheetPr codeName="Sheet11">
    <pageSetUpPr fitToPage="1"/>
  </sheetPr>
  <dimension ref="A1:P7900"/>
  <sheetViews>
    <sheetView tabSelected="1" zoomScaleNormal="100" workbookViewId="0">
      <pane ySplit="2" topLeftCell="A3" activePane="bottomLeft" state="frozenSplit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4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20"/>
      <c r="E1" s="18" t="s">
        <v>212</v>
      </c>
      <c r="F1" s="18"/>
      <c r="G1" s="20" t="s">
        <v>213</v>
      </c>
      <c r="H1" s="23"/>
      <c r="I1" s="20"/>
      <c r="J1" s="18" t="s">
        <v>212</v>
      </c>
      <c r="K1" s="18"/>
      <c r="L1" s="20" t="s">
        <v>213</v>
      </c>
      <c r="M1" s="23"/>
    </row>
    <row r="2" spans="1:16" s="5" customFormat="1" ht="30" x14ac:dyDescent="0.25">
      <c r="A2" s="15" t="s">
        <v>0</v>
      </c>
      <c r="B2" s="16" t="s">
        <v>1</v>
      </c>
      <c r="C2" s="19" t="s">
        <v>4</v>
      </c>
      <c r="D2" s="21" t="s">
        <v>10</v>
      </c>
      <c r="E2" s="15" t="s">
        <v>11</v>
      </c>
      <c r="F2" s="19" t="s">
        <v>8</v>
      </c>
      <c r="G2" s="22" t="s">
        <v>9</v>
      </c>
      <c r="H2" s="22" t="s">
        <v>5</v>
      </c>
      <c r="I2" s="21" t="s">
        <v>10</v>
      </c>
      <c r="J2" s="15" t="s">
        <v>11</v>
      </c>
      <c r="K2" s="19" t="s">
        <v>8</v>
      </c>
      <c r="L2" s="22" t="s">
        <v>9</v>
      </c>
      <c r="M2" s="21" t="s">
        <v>7</v>
      </c>
      <c r="N2" s="17" t="s">
        <v>6</v>
      </c>
      <c r="O2" s="15" t="s">
        <v>2</v>
      </c>
      <c r="P2" s="15" t="s">
        <v>3</v>
      </c>
    </row>
    <row r="3" spans="1:16" x14ac:dyDescent="0.25">
      <c r="A3" s="6" t="s">
        <v>108</v>
      </c>
      <c r="B3" s="7">
        <v>45936.591342592597</v>
      </c>
      <c r="C3" s="8" t="s">
        <v>109</v>
      </c>
      <c r="D3" s="9">
        <v>0</v>
      </c>
      <c r="E3" s="6">
        <v>0</v>
      </c>
      <c r="F3" s="8">
        <v>0</v>
      </c>
      <c r="G3" s="10"/>
      <c r="H3" s="11" t="s">
        <v>110</v>
      </c>
      <c r="I3" s="9">
        <v>0</v>
      </c>
      <c r="J3" s="6">
        <v>0</v>
      </c>
      <c r="K3" s="8">
        <v>0</v>
      </c>
      <c r="L3" s="10"/>
      <c r="M3" s="9" t="s">
        <v>202</v>
      </c>
      <c r="N3" s="12" t="s">
        <v>205</v>
      </c>
      <c r="O3" s="6" t="s">
        <v>13</v>
      </c>
      <c r="P3" s="6" t="s">
        <v>16</v>
      </c>
    </row>
    <row r="4" spans="1:16" x14ac:dyDescent="0.25">
      <c r="A4" s="6" t="s">
        <v>56</v>
      </c>
      <c r="B4" s="7">
        <v>45877.595937500002</v>
      </c>
      <c r="C4" s="8" t="s">
        <v>109</v>
      </c>
      <c r="D4" s="9"/>
      <c r="E4" s="6"/>
      <c r="F4" s="8"/>
      <c r="G4" s="10">
        <v>0</v>
      </c>
      <c r="H4" s="11" t="s">
        <v>110</v>
      </c>
      <c r="I4" s="9"/>
      <c r="J4" s="6"/>
      <c r="K4" s="8"/>
      <c r="L4" s="10">
        <v>0</v>
      </c>
      <c r="M4" s="9" t="s">
        <v>111</v>
      </c>
      <c r="N4" s="12" t="s">
        <v>112</v>
      </c>
      <c r="O4" s="6" t="s">
        <v>13</v>
      </c>
      <c r="P4" s="6" t="s">
        <v>20</v>
      </c>
    </row>
    <row r="5" spans="1:16" x14ac:dyDescent="0.25">
      <c r="A5" s="6" t="s">
        <v>57</v>
      </c>
      <c r="B5" s="7">
        <v>45877.595949074101</v>
      </c>
      <c r="C5" s="8" t="s">
        <v>109</v>
      </c>
      <c r="D5" s="9"/>
      <c r="E5" s="6"/>
      <c r="F5" s="8"/>
      <c r="G5" s="10">
        <v>0</v>
      </c>
      <c r="H5" s="11" t="s">
        <v>110</v>
      </c>
      <c r="I5" s="9"/>
      <c r="J5" s="6"/>
      <c r="K5" s="8"/>
      <c r="L5" s="10">
        <v>0</v>
      </c>
      <c r="M5" s="9" t="s">
        <v>111</v>
      </c>
      <c r="N5" s="12" t="s">
        <v>112</v>
      </c>
      <c r="O5" s="6" t="s">
        <v>13</v>
      </c>
      <c r="P5" s="6" t="s">
        <v>20</v>
      </c>
    </row>
    <row r="6" spans="1:16" x14ac:dyDescent="0.25">
      <c r="A6" s="6" t="s">
        <v>84</v>
      </c>
      <c r="B6" s="7">
        <v>45883.583344907398</v>
      </c>
      <c r="C6" s="8" t="s">
        <v>109</v>
      </c>
      <c r="D6" s="9"/>
      <c r="E6" s="6"/>
      <c r="F6" s="8"/>
      <c r="G6" s="10">
        <v>0</v>
      </c>
      <c r="H6" s="11" t="s">
        <v>110</v>
      </c>
      <c r="I6" s="9"/>
      <c r="J6" s="6"/>
      <c r="K6" s="8"/>
      <c r="L6" s="10">
        <v>0</v>
      </c>
      <c r="M6" s="9" t="s">
        <v>113</v>
      </c>
      <c r="N6" s="12" t="s">
        <v>114</v>
      </c>
      <c r="O6" s="6" t="s">
        <v>13</v>
      </c>
      <c r="P6" s="6" t="s">
        <v>14</v>
      </c>
    </row>
    <row r="7" spans="1:16" x14ac:dyDescent="0.25">
      <c r="A7" s="6" t="s">
        <v>85</v>
      </c>
      <c r="B7" s="7">
        <v>45883.583356481497</v>
      </c>
      <c r="C7" s="8" t="s">
        <v>109</v>
      </c>
      <c r="D7" s="9"/>
      <c r="E7" s="6"/>
      <c r="F7" s="8"/>
      <c r="G7" s="10">
        <v>0</v>
      </c>
      <c r="H7" s="11" t="s">
        <v>110</v>
      </c>
      <c r="I7" s="9"/>
      <c r="J7" s="6"/>
      <c r="K7" s="8"/>
      <c r="L7" s="10">
        <v>0</v>
      </c>
      <c r="M7" s="9" t="s">
        <v>113</v>
      </c>
      <c r="N7" s="12" t="s">
        <v>114</v>
      </c>
      <c r="O7" s="6" t="s">
        <v>13</v>
      </c>
      <c r="P7" s="6" t="s">
        <v>14</v>
      </c>
    </row>
    <row r="8" spans="1:16" x14ac:dyDescent="0.25">
      <c r="A8" s="6" t="s">
        <v>52</v>
      </c>
      <c r="B8" s="7">
        <v>45869.5786226852</v>
      </c>
      <c r="C8" s="8" t="s">
        <v>109</v>
      </c>
      <c r="D8" s="9"/>
      <c r="E8" s="6"/>
      <c r="F8" s="8"/>
      <c r="G8" s="10">
        <v>0</v>
      </c>
      <c r="H8" s="11" t="s">
        <v>110</v>
      </c>
      <c r="I8" s="9"/>
      <c r="J8" s="6"/>
      <c r="K8" s="8"/>
      <c r="L8" s="10">
        <v>0</v>
      </c>
      <c r="M8" s="9" t="s">
        <v>115</v>
      </c>
      <c r="N8" s="12" t="s">
        <v>116</v>
      </c>
      <c r="O8" s="6" t="s">
        <v>13</v>
      </c>
      <c r="P8" s="6" t="s">
        <v>20</v>
      </c>
    </row>
    <row r="9" spans="1:16" x14ac:dyDescent="0.25">
      <c r="A9" s="6" t="s">
        <v>53</v>
      </c>
      <c r="B9" s="7">
        <v>45869.5786226852</v>
      </c>
      <c r="C9" s="8" t="s">
        <v>109</v>
      </c>
      <c r="D9" s="9"/>
      <c r="E9" s="6"/>
      <c r="F9" s="8"/>
      <c r="G9" s="10">
        <v>0</v>
      </c>
      <c r="H9" s="11" t="s">
        <v>110</v>
      </c>
      <c r="I9" s="9"/>
      <c r="J9" s="6"/>
      <c r="K9" s="8"/>
      <c r="L9" s="10">
        <v>0</v>
      </c>
      <c r="M9" s="9" t="s">
        <v>115</v>
      </c>
      <c r="N9" s="12" t="s">
        <v>116</v>
      </c>
      <c r="O9" s="6" t="s">
        <v>13</v>
      </c>
      <c r="P9" s="6" t="s">
        <v>20</v>
      </c>
    </row>
    <row r="10" spans="1:16" x14ac:dyDescent="0.25">
      <c r="A10" s="6" t="s">
        <v>37</v>
      </c>
      <c r="B10" s="7">
        <v>45855.582673611098</v>
      </c>
      <c r="C10" s="8" t="s">
        <v>109</v>
      </c>
      <c r="D10" s="9"/>
      <c r="E10" s="6"/>
      <c r="F10" s="8"/>
      <c r="G10" s="10">
        <v>2</v>
      </c>
      <c r="H10" s="11" t="s">
        <v>110</v>
      </c>
      <c r="I10" s="9"/>
      <c r="J10" s="6"/>
      <c r="K10" s="8"/>
      <c r="L10" s="10">
        <v>0</v>
      </c>
      <c r="M10" s="9" t="s">
        <v>117</v>
      </c>
      <c r="N10" s="12" t="s">
        <v>118</v>
      </c>
      <c r="O10" s="6" t="s">
        <v>13</v>
      </c>
      <c r="P10" s="6" t="s">
        <v>27</v>
      </c>
    </row>
    <row r="11" spans="1:16" x14ac:dyDescent="0.25">
      <c r="A11" s="6" t="s">
        <v>38</v>
      </c>
      <c r="B11" s="7">
        <v>45855.582685185203</v>
      </c>
      <c r="C11" s="8" t="s">
        <v>109</v>
      </c>
      <c r="D11" s="9"/>
      <c r="E11" s="6"/>
      <c r="F11" s="8"/>
      <c r="G11" s="10">
        <v>2</v>
      </c>
      <c r="H11" s="11" t="s">
        <v>110</v>
      </c>
      <c r="I11" s="9"/>
      <c r="J11" s="6"/>
      <c r="K11" s="8"/>
      <c r="L11" s="10">
        <v>0</v>
      </c>
      <c r="M11" s="9" t="s">
        <v>117</v>
      </c>
      <c r="N11" s="12" t="s">
        <v>118</v>
      </c>
      <c r="O11" s="6" t="s">
        <v>13</v>
      </c>
      <c r="P11" s="6" t="s">
        <v>27</v>
      </c>
    </row>
    <row r="12" spans="1:16" x14ac:dyDescent="0.25">
      <c r="A12" s="6" t="s">
        <v>90</v>
      </c>
      <c r="B12" s="7">
        <v>45897.5780787037</v>
      </c>
      <c r="C12" s="8" t="s">
        <v>109</v>
      </c>
      <c r="D12" s="9"/>
      <c r="E12" s="6"/>
      <c r="F12" s="8"/>
      <c r="G12" s="10">
        <v>5</v>
      </c>
      <c r="H12" s="11" t="s">
        <v>110</v>
      </c>
      <c r="I12" s="9"/>
      <c r="J12" s="6"/>
      <c r="K12" s="8"/>
      <c r="L12" s="10">
        <v>0</v>
      </c>
      <c r="M12" s="9" t="s">
        <v>119</v>
      </c>
      <c r="N12" s="12" t="s">
        <v>120</v>
      </c>
      <c r="O12" s="6" t="s">
        <v>13</v>
      </c>
      <c r="P12" s="6" t="s">
        <v>20</v>
      </c>
    </row>
    <row r="13" spans="1:16" x14ac:dyDescent="0.25">
      <c r="A13" s="6" t="s">
        <v>91</v>
      </c>
      <c r="B13" s="7">
        <v>45897.578090277799</v>
      </c>
      <c r="C13" s="8" t="s">
        <v>109</v>
      </c>
      <c r="D13" s="9"/>
      <c r="E13" s="6"/>
      <c r="F13" s="8"/>
      <c r="G13" s="13">
        <v>13</v>
      </c>
      <c r="H13" s="11" t="s">
        <v>110</v>
      </c>
      <c r="I13" s="9"/>
      <c r="J13" s="6"/>
      <c r="K13" s="8"/>
      <c r="L13" s="10">
        <v>0</v>
      </c>
      <c r="M13" s="9" t="s">
        <v>119</v>
      </c>
      <c r="N13" s="12" t="s">
        <v>120</v>
      </c>
      <c r="O13" s="6" t="s">
        <v>13</v>
      </c>
      <c r="P13" s="6" t="s">
        <v>20</v>
      </c>
    </row>
    <row r="14" spans="1:16" x14ac:dyDescent="0.25">
      <c r="A14" s="6" t="s">
        <v>94</v>
      </c>
      <c r="B14" s="7">
        <v>45897.578113425901</v>
      </c>
      <c r="C14" s="8" t="s">
        <v>109</v>
      </c>
      <c r="D14" s="9"/>
      <c r="E14" s="6"/>
      <c r="F14" s="8"/>
      <c r="G14" s="10">
        <v>0</v>
      </c>
      <c r="H14" s="11" t="s">
        <v>110</v>
      </c>
      <c r="I14" s="9"/>
      <c r="J14" s="6"/>
      <c r="K14" s="8"/>
      <c r="L14" s="10">
        <v>0</v>
      </c>
      <c r="M14" s="9" t="s">
        <v>121</v>
      </c>
      <c r="N14" s="12" t="s">
        <v>122</v>
      </c>
      <c r="O14" s="6" t="s">
        <v>13</v>
      </c>
      <c r="P14" s="6" t="s">
        <v>48</v>
      </c>
    </row>
    <row r="15" spans="1:16" x14ac:dyDescent="0.25">
      <c r="A15" s="6" t="s">
        <v>95</v>
      </c>
      <c r="B15" s="7">
        <v>45897.578113425901</v>
      </c>
      <c r="C15" s="8" t="s">
        <v>109</v>
      </c>
      <c r="D15" s="9"/>
      <c r="E15" s="6"/>
      <c r="F15" s="8"/>
      <c r="G15" s="10">
        <v>0</v>
      </c>
      <c r="H15" s="11" t="s">
        <v>110</v>
      </c>
      <c r="I15" s="9"/>
      <c r="J15" s="6"/>
      <c r="K15" s="8"/>
      <c r="L15" s="10">
        <v>0</v>
      </c>
      <c r="M15" s="9" t="s">
        <v>121</v>
      </c>
      <c r="N15" s="12" t="s">
        <v>122</v>
      </c>
      <c r="O15" s="6" t="s">
        <v>13</v>
      </c>
      <c r="P15" s="6" t="s">
        <v>48</v>
      </c>
    </row>
    <row r="16" spans="1:16" x14ac:dyDescent="0.25">
      <c r="A16" s="6" t="s">
        <v>82</v>
      </c>
      <c r="B16" s="7">
        <v>45883.583321759303</v>
      </c>
      <c r="C16" s="8" t="s">
        <v>109</v>
      </c>
      <c r="D16" s="9"/>
      <c r="E16" s="6"/>
      <c r="F16" s="8"/>
      <c r="G16" s="10">
        <v>0</v>
      </c>
      <c r="H16" s="11" t="s">
        <v>110</v>
      </c>
      <c r="I16" s="9"/>
      <c r="J16" s="6"/>
      <c r="K16" s="8"/>
      <c r="L16" s="10">
        <v>0</v>
      </c>
      <c r="M16" s="9" t="s">
        <v>123</v>
      </c>
      <c r="N16" s="12" t="s">
        <v>124</v>
      </c>
      <c r="O16" s="6" t="s">
        <v>13</v>
      </c>
      <c r="P16" s="6" t="s">
        <v>20</v>
      </c>
    </row>
    <row r="17" spans="1:16" x14ac:dyDescent="0.25">
      <c r="A17" s="6" t="s">
        <v>87</v>
      </c>
      <c r="B17" s="7">
        <v>45883.583379629599</v>
      </c>
      <c r="C17" s="8" t="s">
        <v>109</v>
      </c>
      <c r="D17" s="9"/>
      <c r="E17" s="6"/>
      <c r="F17" s="8"/>
      <c r="G17" s="10">
        <v>0</v>
      </c>
      <c r="H17" s="11" t="s">
        <v>110</v>
      </c>
      <c r="I17" s="9"/>
      <c r="J17" s="6"/>
      <c r="K17" s="8"/>
      <c r="L17" s="10">
        <v>0</v>
      </c>
      <c r="M17" s="9" t="s">
        <v>123</v>
      </c>
      <c r="N17" s="12" t="s">
        <v>124</v>
      </c>
      <c r="O17" s="6" t="s">
        <v>13</v>
      </c>
      <c r="P17" s="6" t="s">
        <v>20</v>
      </c>
    </row>
    <row r="18" spans="1:16" x14ac:dyDescent="0.25">
      <c r="A18" s="6" t="s">
        <v>75</v>
      </c>
      <c r="B18" s="7">
        <v>45877.596122685201</v>
      </c>
      <c r="C18" s="8" t="s">
        <v>109</v>
      </c>
      <c r="D18" s="9"/>
      <c r="E18" s="6"/>
      <c r="F18" s="8"/>
      <c r="G18" s="10">
        <v>1</v>
      </c>
      <c r="H18" s="11" t="s">
        <v>110</v>
      </c>
      <c r="I18" s="9"/>
      <c r="J18" s="6"/>
      <c r="K18" s="8"/>
      <c r="L18" s="10">
        <v>0</v>
      </c>
      <c r="M18" s="9" t="s">
        <v>125</v>
      </c>
      <c r="N18" s="12" t="s">
        <v>124</v>
      </c>
      <c r="O18" s="6" t="s">
        <v>13</v>
      </c>
      <c r="P18" s="6" t="s">
        <v>20</v>
      </c>
    </row>
    <row r="19" spans="1:16" x14ac:dyDescent="0.25">
      <c r="A19" s="6" t="s">
        <v>74</v>
      </c>
      <c r="B19" s="7">
        <v>45877.596122685201</v>
      </c>
      <c r="C19" s="8" t="s">
        <v>109</v>
      </c>
      <c r="D19" s="9"/>
      <c r="E19" s="6"/>
      <c r="F19" s="8"/>
      <c r="G19" s="10">
        <v>2</v>
      </c>
      <c r="H19" s="11" t="s">
        <v>110</v>
      </c>
      <c r="I19" s="9"/>
      <c r="J19" s="6"/>
      <c r="K19" s="8"/>
      <c r="L19" s="10">
        <v>0</v>
      </c>
      <c r="M19" s="9" t="s">
        <v>125</v>
      </c>
      <c r="N19" s="12" t="s">
        <v>124</v>
      </c>
      <c r="O19" s="6" t="s">
        <v>13</v>
      </c>
      <c r="P19" s="6" t="s">
        <v>20</v>
      </c>
    </row>
    <row r="20" spans="1:16" x14ac:dyDescent="0.25">
      <c r="A20" s="6" t="s">
        <v>17</v>
      </c>
      <c r="B20" s="7">
        <v>45840.555868055599</v>
      </c>
      <c r="C20" s="8" t="s">
        <v>109</v>
      </c>
      <c r="D20" s="9">
        <v>2</v>
      </c>
      <c r="E20" s="6">
        <v>2</v>
      </c>
      <c r="F20" s="8">
        <v>2</v>
      </c>
      <c r="G20" s="10"/>
      <c r="H20" s="11" t="s">
        <v>110</v>
      </c>
      <c r="I20" s="9">
        <v>140</v>
      </c>
      <c r="J20" s="6">
        <v>100</v>
      </c>
      <c r="K20" s="8">
        <v>110</v>
      </c>
      <c r="L20" s="10"/>
      <c r="M20" s="9" t="s">
        <v>126</v>
      </c>
      <c r="N20" s="12" t="s">
        <v>127</v>
      </c>
      <c r="O20" s="6" t="s">
        <v>13</v>
      </c>
      <c r="P20" s="6" t="s">
        <v>16</v>
      </c>
    </row>
    <row r="21" spans="1:16" x14ac:dyDescent="0.25">
      <c r="A21" s="6" t="s">
        <v>41</v>
      </c>
      <c r="B21" s="7">
        <v>45862.558125000003</v>
      </c>
      <c r="C21" s="8" t="s">
        <v>109</v>
      </c>
      <c r="D21" s="9"/>
      <c r="E21" s="6"/>
      <c r="F21" s="8"/>
      <c r="G21" s="10">
        <v>0</v>
      </c>
      <c r="H21" s="11" t="s">
        <v>110</v>
      </c>
      <c r="I21" s="9"/>
      <c r="J21" s="6"/>
      <c r="K21" s="8"/>
      <c r="L21" s="10">
        <v>0</v>
      </c>
      <c r="M21" s="9" t="s">
        <v>128</v>
      </c>
      <c r="N21" s="12" t="s">
        <v>129</v>
      </c>
      <c r="O21" s="6" t="s">
        <v>13</v>
      </c>
      <c r="P21" s="6" t="s">
        <v>20</v>
      </c>
    </row>
    <row r="22" spans="1:16" x14ac:dyDescent="0.25">
      <c r="A22" s="6" t="s">
        <v>42</v>
      </c>
      <c r="B22" s="7">
        <v>45862.558136574102</v>
      </c>
      <c r="C22" s="8" t="s">
        <v>109</v>
      </c>
      <c r="D22" s="9"/>
      <c r="E22" s="6"/>
      <c r="F22" s="8"/>
      <c r="G22" s="10">
        <v>0</v>
      </c>
      <c r="H22" s="11" t="s">
        <v>110</v>
      </c>
      <c r="I22" s="9"/>
      <c r="J22" s="6"/>
      <c r="K22" s="8"/>
      <c r="L22" s="10">
        <v>60</v>
      </c>
      <c r="M22" s="9" t="s">
        <v>128</v>
      </c>
      <c r="N22" s="12" t="s">
        <v>129</v>
      </c>
      <c r="O22" s="6" t="s">
        <v>13</v>
      </c>
      <c r="P22" s="6" t="s">
        <v>20</v>
      </c>
    </row>
    <row r="23" spans="1:16" x14ac:dyDescent="0.25">
      <c r="A23" s="6" t="s">
        <v>12</v>
      </c>
      <c r="B23" s="7">
        <v>45840.555844907401</v>
      </c>
      <c r="C23" s="8" t="s">
        <v>109</v>
      </c>
      <c r="D23" s="9">
        <v>0</v>
      </c>
      <c r="E23" s="6">
        <v>0</v>
      </c>
      <c r="F23" s="8">
        <v>0</v>
      </c>
      <c r="G23" s="10"/>
      <c r="H23" s="11" t="s">
        <v>110</v>
      </c>
      <c r="I23" s="9">
        <v>0</v>
      </c>
      <c r="J23" s="6">
        <v>0</v>
      </c>
      <c r="K23" s="8">
        <v>0</v>
      </c>
      <c r="L23" s="10"/>
      <c r="M23" s="9" t="s">
        <v>130</v>
      </c>
      <c r="N23" s="12" t="s">
        <v>131</v>
      </c>
      <c r="O23" s="6" t="s">
        <v>13</v>
      </c>
      <c r="P23" s="6" t="s">
        <v>14</v>
      </c>
    </row>
    <row r="24" spans="1:16" x14ac:dyDescent="0.25">
      <c r="A24" s="6" t="s">
        <v>54</v>
      </c>
      <c r="B24" s="7">
        <v>45869.578634259298</v>
      </c>
      <c r="C24" s="8" t="s">
        <v>109</v>
      </c>
      <c r="D24" s="9"/>
      <c r="E24" s="6"/>
      <c r="F24" s="8"/>
      <c r="G24" s="10">
        <v>0</v>
      </c>
      <c r="H24" s="11" t="s">
        <v>110</v>
      </c>
      <c r="I24" s="9"/>
      <c r="J24" s="6"/>
      <c r="K24" s="8"/>
      <c r="L24" s="10">
        <v>0</v>
      </c>
      <c r="M24" s="9" t="s">
        <v>132</v>
      </c>
      <c r="N24" s="12" t="s">
        <v>133</v>
      </c>
      <c r="O24" s="6" t="s">
        <v>13</v>
      </c>
      <c r="P24" s="6" t="s">
        <v>20</v>
      </c>
    </row>
    <row r="25" spans="1:16" x14ac:dyDescent="0.25">
      <c r="A25" s="6" t="s">
        <v>55</v>
      </c>
      <c r="B25" s="7">
        <v>45869.578645833302</v>
      </c>
      <c r="C25" s="8" t="s">
        <v>109</v>
      </c>
      <c r="D25" s="9"/>
      <c r="E25" s="6"/>
      <c r="F25" s="8"/>
      <c r="G25" s="10">
        <v>2</v>
      </c>
      <c r="H25" s="11" t="s">
        <v>110</v>
      </c>
      <c r="I25" s="9"/>
      <c r="J25" s="6"/>
      <c r="K25" s="8"/>
      <c r="L25" s="10">
        <v>0</v>
      </c>
      <c r="M25" s="9" t="s">
        <v>132</v>
      </c>
      <c r="N25" s="12" t="s">
        <v>133</v>
      </c>
      <c r="O25" s="6" t="s">
        <v>13</v>
      </c>
      <c r="P25" s="6" t="s">
        <v>20</v>
      </c>
    </row>
    <row r="26" spans="1:16" x14ac:dyDescent="0.25">
      <c r="A26" s="6" t="s">
        <v>18</v>
      </c>
      <c r="B26" s="7">
        <v>45848.5464699074</v>
      </c>
      <c r="C26" s="8" t="s">
        <v>109</v>
      </c>
      <c r="D26" s="9">
        <v>0</v>
      </c>
      <c r="E26" s="6">
        <v>0</v>
      </c>
      <c r="F26" s="8">
        <v>0</v>
      </c>
      <c r="G26" s="10"/>
      <c r="H26" s="11" t="s">
        <v>110</v>
      </c>
      <c r="I26" s="9">
        <v>0</v>
      </c>
      <c r="J26" s="6">
        <v>0</v>
      </c>
      <c r="K26" s="8">
        <v>0</v>
      </c>
      <c r="L26" s="10"/>
      <c r="M26" s="9" t="s">
        <v>134</v>
      </c>
      <c r="N26" s="12" t="s">
        <v>135</v>
      </c>
      <c r="O26" s="6" t="s">
        <v>13</v>
      </c>
      <c r="P26" s="6" t="s">
        <v>16</v>
      </c>
    </row>
    <row r="27" spans="1:16" x14ac:dyDescent="0.25">
      <c r="A27" s="6" t="s">
        <v>22</v>
      </c>
      <c r="B27" s="7">
        <v>45855.582534722198</v>
      </c>
      <c r="C27" s="8" t="s">
        <v>109</v>
      </c>
      <c r="D27" s="9"/>
      <c r="E27" s="6"/>
      <c r="F27" s="8"/>
      <c r="G27" s="10">
        <v>0</v>
      </c>
      <c r="H27" s="11" t="s">
        <v>110</v>
      </c>
      <c r="I27" s="9"/>
      <c r="J27" s="6"/>
      <c r="K27" s="8"/>
      <c r="L27" s="10">
        <v>0</v>
      </c>
      <c r="M27" s="9" t="s">
        <v>136</v>
      </c>
      <c r="N27" s="12" t="s">
        <v>137</v>
      </c>
      <c r="O27" s="6" t="s">
        <v>13</v>
      </c>
      <c r="P27" s="6" t="s">
        <v>20</v>
      </c>
    </row>
    <row r="28" spans="1:16" x14ac:dyDescent="0.25">
      <c r="A28" s="6" t="s">
        <v>23</v>
      </c>
      <c r="B28" s="7">
        <v>45855.582546296297</v>
      </c>
      <c r="C28" s="8" t="s">
        <v>109</v>
      </c>
      <c r="D28" s="9"/>
      <c r="E28" s="6"/>
      <c r="F28" s="8"/>
      <c r="G28" s="10">
        <v>0</v>
      </c>
      <c r="H28" s="11" t="s">
        <v>110</v>
      </c>
      <c r="I28" s="9"/>
      <c r="J28" s="6"/>
      <c r="K28" s="8"/>
      <c r="L28" s="10">
        <v>0</v>
      </c>
      <c r="M28" s="9" t="s">
        <v>136</v>
      </c>
      <c r="N28" s="12" t="s">
        <v>137</v>
      </c>
      <c r="O28" s="6" t="s">
        <v>13</v>
      </c>
      <c r="P28" s="6" t="s">
        <v>20</v>
      </c>
    </row>
    <row r="29" spans="1:16" x14ac:dyDescent="0.25">
      <c r="A29" s="6" t="s">
        <v>35</v>
      </c>
      <c r="B29" s="7">
        <v>45855.582650463002</v>
      </c>
      <c r="C29" s="8" t="s">
        <v>109</v>
      </c>
      <c r="D29" s="9"/>
      <c r="E29" s="6"/>
      <c r="F29" s="8"/>
      <c r="G29" s="10">
        <v>0</v>
      </c>
      <c r="H29" s="11" t="s">
        <v>110</v>
      </c>
      <c r="I29" s="9"/>
      <c r="J29" s="6"/>
      <c r="K29" s="8"/>
      <c r="L29" s="10">
        <v>0</v>
      </c>
      <c r="M29" s="9" t="s">
        <v>138</v>
      </c>
      <c r="N29" s="12" t="s">
        <v>139</v>
      </c>
      <c r="O29" s="6" t="s">
        <v>13</v>
      </c>
      <c r="P29" s="6" t="s">
        <v>20</v>
      </c>
    </row>
    <row r="30" spans="1:16" x14ac:dyDescent="0.25">
      <c r="A30" s="6" t="s">
        <v>36</v>
      </c>
      <c r="B30" s="7">
        <v>45855.582662036999</v>
      </c>
      <c r="C30" s="8" t="s">
        <v>109</v>
      </c>
      <c r="D30" s="9"/>
      <c r="E30" s="6"/>
      <c r="F30" s="8"/>
      <c r="G30" s="10">
        <v>0</v>
      </c>
      <c r="H30" s="11" t="s">
        <v>110</v>
      </c>
      <c r="I30" s="9"/>
      <c r="J30" s="6"/>
      <c r="K30" s="8"/>
      <c r="L30" s="10">
        <v>0</v>
      </c>
      <c r="M30" s="9" t="s">
        <v>138</v>
      </c>
      <c r="N30" s="12" t="s">
        <v>139</v>
      </c>
      <c r="O30" s="6" t="s">
        <v>13</v>
      </c>
      <c r="P30" s="6" t="s">
        <v>20</v>
      </c>
    </row>
    <row r="31" spans="1:16" x14ac:dyDescent="0.25">
      <c r="A31" s="6" t="s">
        <v>69</v>
      </c>
      <c r="B31" s="7">
        <v>45877.596064814803</v>
      </c>
      <c r="C31" s="8" t="s">
        <v>109</v>
      </c>
      <c r="D31" s="9"/>
      <c r="E31" s="6"/>
      <c r="F31" s="8"/>
      <c r="G31" s="10">
        <v>0</v>
      </c>
      <c r="H31" s="11" t="s">
        <v>110</v>
      </c>
      <c r="I31" s="9"/>
      <c r="J31" s="6"/>
      <c r="K31" s="8"/>
      <c r="L31" s="10">
        <v>0</v>
      </c>
      <c r="M31" s="9" t="s">
        <v>140</v>
      </c>
      <c r="N31" s="12" t="s">
        <v>141</v>
      </c>
      <c r="O31" s="6" t="s">
        <v>13</v>
      </c>
      <c r="P31" s="6" t="s">
        <v>48</v>
      </c>
    </row>
    <row r="32" spans="1:16" x14ac:dyDescent="0.25">
      <c r="A32" s="6" t="s">
        <v>68</v>
      </c>
      <c r="B32" s="7">
        <v>45877.596064814803</v>
      </c>
      <c r="C32" s="8" t="s">
        <v>109</v>
      </c>
      <c r="D32" s="9"/>
      <c r="E32" s="6"/>
      <c r="F32" s="8"/>
      <c r="G32" s="10">
        <v>2</v>
      </c>
      <c r="H32" s="11" t="s">
        <v>110</v>
      </c>
      <c r="I32" s="9"/>
      <c r="J32" s="6"/>
      <c r="K32" s="8"/>
      <c r="L32" s="10">
        <v>0</v>
      </c>
      <c r="M32" s="9" t="s">
        <v>140</v>
      </c>
      <c r="N32" s="12" t="s">
        <v>141</v>
      </c>
      <c r="O32" s="6" t="s">
        <v>13</v>
      </c>
      <c r="P32" s="6" t="s">
        <v>48</v>
      </c>
    </row>
    <row r="33" spans="1:16" x14ac:dyDescent="0.25">
      <c r="A33" s="6" t="s">
        <v>60</v>
      </c>
      <c r="B33" s="7">
        <v>45877.595983796302</v>
      </c>
      <c r="C33" s="8" t="s">
        <v>109</v>
      </c>
      <c r="D33" s="9"/>
      <c r="E33" s="6"/>
      <c r="F33" s="8"/>
      <c r="G33" s="10">
        <v>3</v>
      </c>
      <c r="H33" s="11" t="s">
        <v>110</v>
      </c>
      <c r="I33" s="9"/>
      <c r="J33" s="6"/>
      <c r="K33" s="8"/>
      <c r="L33" s="10">
        <v>0</v>
      </c>
      <c r="M33" s="9" t="s">
        <v>142</v>
      </c>
      <c r="N33" s="12" t="s">
        <v>143</v>
      </c>
      <c r="O33" s="6" t="s">
        <v>13</v>
      </c>
      <c r="P33" s="6" t="s">
        <v>20</v>
      </c>
    </row>
    <row r="34" spans="1:16" x14ac:dyDescent="0.25">
      <c r="A34" s="6" t="s">
        <v>61</v>
      </c>
      <c r="B34" s="7">
        <v>45877.595983796302</v>
      </c>
      <c r="C34" s="8" t="s">
        <v>109</v>
      </c>
      <c r="D34" s="9"/>
      <c r="E34" s="6"/>
      <c r="F34" s="8"/>
      <c r="G34" s="10">
        <v>6</v>
      </c>
      <c r="H34" s="11" t="s">
        <v>110</v>
      </c>
      <c r="I34" s="9"/>
      <c r="J34" s="6"/>
      <c r="K34" s="8"/>
      <c r="L34" s="10">
        <v>0</v>
      </c>
      <c r="M34" s="9" t="s">
        <v>142</v>
      </c>
      <c r="N34" s="12" t="s">
        <v>143</v>
      </c>
      <c r="O34" s="6" t="s">
        <v>13</v>
      </c>
      <c r="P34" s="6" t="s">
        <v>20</v>
      </c>
    </row>
    <row r="35" spans="1:16" x14ac:dyDescent="0.25">
      <c r="A35" s="6" t="s">
        <v>92</v>
      </c>
      <c r="B35" s="7">
        <v>45897.578090277799</v>
      </c>
      <c r="C35" s="8" t="s">
        <v>109</v>
      </c>
      <c r="D35" s="9"/>
      <c r="E35" s="6"/>
      <c r="F35" s="8"/>
      <c r="G35" s="10">
        <v>0</v>
      </c>
      <c r="H35" s="11" t="s">
        <v>110</v>
      </c>
      <c r="I35" s="9"/>
      <c r="J35" s="6"/>
      <c r="K35" s="8"/>
      <c r="L35" s="10">
        <v>0</v>
      </c>
      <c r="M35" s="9" t="s">
        <v>144</v>
      </c>
      <c r="N35" s="12" t="s">
        <v>145</v>
      </c>
      <c r="O35" s="6" t="s">
        <v>13</v>
      </c>
      <c r="P35" s="6" t="s">
        <v>48</v>
      </c>
    </row>
    <row r="36" spans="1:16" x14ac:dyDescent="0.25">
      <c r="A36" s="6" t="s">
        <v>93</v>
      </c>
      <c r="B36" s="7">
        <v>45897.578101851897</v>
      </c>
      <c r="C36" s="8" t="s">
        <v>109</v>
      </c>
      <c r="D36" s="9"/>
      <c r="E36" s="6"/>
      <c r="F36" s="8"/>
      <c r="G36" s="10">
        <v>0</v>
      </c>
      <c r="H36" s="11" t="s">
        <v>110</v>
      </c>
      <c r="I36" s="9"/>
      <c r="J36" s="6"/>
      <c r="K36" s="8"/>
      <c r="L36" s="10">
        <v>0</v>
      </c>
      <c r="M36" s="9" t="s">
        <v>144</v>
      </c>
      <c r="N36" s="12" t="s">
        <v>145</v>
      </c>
      <c r="O36" s="6" t="s">
        <v>13</v>
      </c>
      <c r="P36" s="6" t="s">
        <v>48</v>
      </c>
    </row>
    <row r="37" spans="1:16" x14ac:dyDescent="0.25">
      <c r="A37" s="6" t="s">
        <v>47</v>
      </c>
      <c r="B37" s="7">
        <v>45869.5785763889</v>
      </c>
      <c r="C37" s="8" t="s">
        <v>109</v>
      </c>
      <c r="D37" s="9"/>
      <c r="E37" s="6"/>
      <c r="F37" s="8"/>
      <c r="G37" s="10">
        <v>0</v>
      </c>
      <c r="H37" s="11" t="s">
        <v>110</v>
      </c>
      <c r="I37" s="9"/>
      <c r="J37" s="6"/>
      <c r="K37" s="8"/>
      <c r="L37" s="10">
        <v>0</v>
      </c>
      <c r="M37" s="9" t="s">
        <v>146</v>
      </c>
      <c r="N37" s="12" t="s">
        <v>145</v>
      </c>
      <c r="O37" s="6" t="s">
        <v>13</v>
      </c>
      <c r="P37" s="6" t="s">
        <v>48</v>
      </c>
    </row>
    <row r="38" spans="1:16" x14ac:dyDescent="0.25">
      <c r="A38" s="6" t="s">
        <v>49</v>
      </c>
      <c r="B38" s="7">
        <v>45869.578587962998</v>
      </c>
      <c r="C38" s="8" t="s">
        <v>109</v>
      </c>
      <c r="D38" s="9"/>
      <c r="E38" s="6"/>
      <c r="F38" s="8"/>
      <c r="G38" s="10">
        <v>0</v>
      </c>
      <c r="H38" s="11" t="s">
        <v>110</v>
      </c>
      <c r="I38" s="9"/>
      <c r="J38" s="6"/>
      <c r="K38" s="8"/>
      <c r="L38" s="10">
        <v>0</v>
      </c>
      <c r="M38" s="9" t="s">
        <v>146</v>
      </c>
      <c r="N38" s="12" t="s">
        <v>145</v>
      </c>
      <c r="O38" s="6" t="s">
        <v>13</v>
      </c>
      <c r="P38" s="6" t="s">
        <v>48</v>
      </c>
    </row>
    <row r="39" spans="1:16" x14ac:dyDescent="0.25">
      <c r="A39" s="6" t="s">
        <v>83</v>
      </c>
      <c r="B39" s="7">
        <v>45883.583333333299</v>
      </c>
      <c r="C39" s="8" t="s">
        <v>109</v>
      </c>
      <c r="D39" s="9"/>
      <c r="E39" s="6"/>
      <c r="F39" s="8"/>
      <c r="G39" s="10">
        <v>0</v>
      </c>
      <c r="H39" s="11" t="s">
        <v>110</v>
      </c>
      <c r="I39" s="9"/>
      <c r="J39" s="6"/>
      <c r="K39" s="8"/>
      <c r="L39" s="10">
        <v>0</v>
      </c>
      <c r="M39" s="9" t="s">
        <v>147</v>
      </c>
      <c r="N39" s="12" t="s">
        <v>148</v>
      </c>
      <c r="O39" s="6" t="s">
        <v>13</v>
      </c>
      <c r="P39" s="6" t="s">
        <v>20</v>
      </c>
    </row>
    <row r="40" spans="1:16" x14ac:dyDescent="0.25">
      <c r="A40" s="6" t="s">
        <v>86</v>
      </c>
      <c r="B40" s="7">
        <v>45883.583368055602</v>
      </c>
      <c r="C40" s="8" t="s">
        <v>109</v>
      </c>
      <c r="D40" s="9"/>
      <c r="E40" s="6"/>
      <c r="F40" s="8"/>
      <c r="G40" s="10">
        <v>0</v>
      </c>
      <c r="H40" s="11" t="s">
        <v>110</v>
      </c>
      <c r="I40" s="9"/>
      <c r="J40" s="6"/>
      <c r="K40" s="8"/>
      <c r="L40" s="10">
        <v>0</v>
      </c>
      <c r="M40" s="9" t="s">
        <v>147</v>
      </c>
      <c r="N40" s="12" t="s">
        <v>148</v>
      </c>
      <c r="O40" s="6" t="s">
        <v>13</v>
      </c>
      <c r="P40" s="6" t="s">
        <v>20</v>
      </c>
    </row>
    <row r="41" spans="1:16" x14ac:dyDescent="0.25">
      <c r="A41" s="6" t="s">
        <v>66</v>
      </c>
      <c r="B41" s="7">
        <v>45877.5960416667</v>
      </c>
      <c r="C41" s="8" t="s">
        <v>109</v>
      </c>
      <c r="D41" s="9"/>
      <c r="E41" s="6"/>
      <c r="F41" s="8"/>
      <c r="G41" s="10">
        <v>1</v>
      </c>
      <c r="H41" s="11" t="s">
        <v>110</v>
      </c>
      <c r="I41" s="9"/>
      <c r="J41" s="6"/>
      <c r="K41" s="8"/>
      <c r="L41" s="10">
        <v>0</v>
      </c>
      <c r="M41" s="9" t="s">
        <v>149</v>
      </c>
      <c r="N41" s="12" t="s">
        <v>150</v>
      </c>
      <c r="O41" s="6" t="s">
        <v>13</v>
      </c>
      <c r="P41" s="6" t="s">
        <v>48</v>
      </c>
    </row>
    <row r="42" spans="1:16" x14ac:dyDescent="0.25">
      <c r="A42" s="6" t="s">
        <v>67</v>
      </c>
      <c r="B42" s="7">
        <v>45877.596053240697</v>
      </c>
      <c r="C42" s="8" t="s">
        <v>109</v>
      </c>
      <c r="D42" s="9"/>
      <c r="E42" s="6"/>
      <c r="F42" s="8"/>
      <c r="G42" s="10">
        <v>2</v>
      </c>
      <c r="H42" s="11" t="s">
        <v>110</v>
      </c>
      <c r="I42" s="9"/>
      <c r="J42" s="6"/>
      <c r="K42" s="8"/>
      <c r="L42" s="10">
        <v>0</v>
      </c>
      <c r="M42" s="9" t="s">
        <v>149</v>
      </c>
      <c r="N42" s="12" t="s">
        <v>150</v>
      </c>
      <c r="O42" s="6" t="s">
        <v>13</v>
      </c>
      <c r="P42" s="6" t="s">
        <v>48</v>
      </c>
    </row>
    <row r="43" spans="1:16" x14ac:dyDescent="0.25">
      <c r="A43" s="6" t="s">
        <v>76</v>
      </c>
      <c r="B43" s="7">
        <v>45877.5961342593</v>
      </c>
      <c r="C43" s="8" t="s">
        <v>109</v>
      </c>
      <c r="D43" s="9"/>
      <c r="E43" s="6"/>
      <c r="F43" s="8"/>
      <c r="G43" s="10">
        <v>0</v>
      </c>
      <c r="H43" s="11" t="s">
        <v>110</v>
      </c>
      <c r="I43" s="9"/>
      <c r="J43" s="6"/>
      <c r="K43" s="8"/>
      <c r="L43" s="10">
        <v>0</v>
      </c>
      <c r="M43" s="9" t="s">
        <v>151</v>
      </c>
      <c r="N43" s="12" t="s">
        <v>152</v>
      </c>
      <c r="O43" s="6" t="s">
        <v>13</v>
      </c>
      <c r="P43" s="6" t="s">
        <v>20</v>
      </c>
    </row>
    <row r="44" spans="1:16" x14ac:dyDescent="0.25">
      <c r="A44" s="6" t="s">
        <v>77</v>
      </c>
      <c r="B44" s="7">
        <v>45877.596145833297</v>
      </c>
      <c r="C44" s="8" t="s">
        <v>109</v>
      </c>
      <c r="D44" s="9"/>
      <c r="E44" s="6"/>
      <c r="F44" s="8"/>
      <c r="G44" s="10">
        <v>0</v>
      </c>
      <c r="H44" s="11" t="s">
        <v>110</v>
      </c>
      <c r="I44" s="9"/>
      <c r="J44" s="6"/>
      <c r="K44" s="8"/>
      <c r="L44" s="10">
        <v>0</v>
      </c>
      <c r="M44" s="9" t="s">
        <v>151</v>
      </c>
      <c r="N44" s="12" t="s">
        <v>152</v>
      </c>
      <c r="O44" s="6" t="s">
        <v>13</v>
      </c>
      <c r="P44" s="6" t="s">
        <v>20</v>
      </c>
    </row>
    <row r="45" spans="1:16" x14ac:dyDescent="0.25">
      <c r="A45" s="6" t="s">
        <v>43</v>
      </c>
      <c r="B45" s="7">
        <v>45862.558148148099</v>
      </c>
      <c r="C45" s="8" t="s">
        <v>109</v>
      </c>
      <c r="D45" s="9"/>
      <c r="E45" s="6"/>
      <c r="F45" s="8"/>
      <c r="G45" s="10">
        <v>1</v>
      </c>
      <c r="H45" s="11" t="s">
        <v>110</v>
      </c>
      <c r="I45" s="9"/>
      <c r="J45" s="6"/>
      <c r="K45" s="8"/>
      <c r="L45" s="10">
        <v>0</v>
      </c>
      <c r="M45" s="9" t="s">
        <v>153</v>
      </c>
      <c r="N45" s="12" t="s">
        <v>154</v>
      </c>
      <c r="O45" s="6" t="s">
        <v>13</v>
      </c>
      <c r="P45" s="6" t="s">
        <v>14</v>
      </c>
    </row>
    <row r="46" spans="1:16" x14ac:dyDescent="0.25">
      <c r="A46" s="6" t="s">
        <v>44</v>
      </c>
      <c r="B46" s="7">
        <v>45862.558159722197</v>
      </c>
      <c r="C46" s="8" t="s">
        <v>109</v>
      </c>
      <c r="D46" s="9"/>
      <c r="E46" s="6"/>
      <c r="F46" s="8"/>
      <c r="G46" s="10">
        <v>7</v>
      </c>
      <c r="H46" s="11" t="s">
        <v>110</v>
      </c>
      <c r="I46" s="9"/>
      <c r="J46" s="6"/>
      <c r="K46" s="8"/>
      <c r="L46" s="10">
        <v>0</v>
      </c>
      <c r="M46" s="9" t="s">
        <v>153</v>
      </c>
      <c r="N46" s="12" t="s">
        <v>154</v>
      </c>
      <c r="O46" s="6" t="s">
        <v>13</v>
      </c>
      <c r="P46" s="6" t="s">
        <v>14</v>
      </c>
    </row>
    <row r="47" spans="1:16" x14ac:dyDescent="0.25">
      <c r="A47" s="6" t="s">
        <v>102</v>
      </c>
      <c r="B47" s="7">
        <v>45918.580092592601</v>
      </c>
      <c r="C47" s="8" t="s">
        <v>109</v>
      </c>
      <c r="D47" s="9"/>
      <c r="E47" s="6"/>
      <c r="F47" s="8"/>
      <c r="G47" s="10">
        <v>0</v>
      </c>
      <c r="H47" s="11" t="s">
        <v>110</v>
      </c>
      <c r="I47" s="9"/>
      <c r="J47" s="6"/>
      <c r="K47" s="8"/>
      <c r="L47" s="10">
        <v>200</v>
      </c>
      <c r="M47" s="9" t="s">
        <v>155</v>
      </c>
      <c r="N47" s="12" t="s">
        <v>156</v>
      </c>
      <c r="O47" s="6" t="s">
        <v>13</v>
      </c>
      <c r="P47" s="6" t="s">
        <v>48</v>
      </c>
    </row>
    <row r="48" spans="1:16" x14ac:dyDescent="0.25">
      <c r="A48" s="6" t="s">
        <v>103</v>
      </c>
      <c r="B48" s="7">
        <v>45918.5801041667</v>
      </c>
      <c r="C48" s="8" t="s">
        <v>109</v>
      </c>
      <c r="D48" s="9"/>
      <c r="E48" s="6"/>
      <c r="F48" s="8"/>
      <c r="G48" s="10">
        <v>0</v>
      </c>
      <c r="H48" s="11" t="s">
        <v>110</v>
      </c>
      <c r="I48" s="9"/>
      <c r="J48" s="6"/>
      <c r="K48" s="8"/>
      <c r="L48" s="10">
        <v>0</v>
      </c>
      <c r="M48" s="9" t="s">
        <v>155</v>
      </c>
      <c r="N48" s="12" t="s">
        <v>156</v>
      </c>
      <c r="O48" s="6" t="s">
        <v>13</v>
      </c>
      <c r="P48" s="6" t="s">
        <v>48</v>
      </c>
    </row>
    <row r="49" spans="1:16" x14ac:dyDescent="0.25">
      <c r="A49" s="6" t="s">
        <v>58</v>
      </c>
      <c r="B49" s="7">
        <v>45877.595960648097</v>
      </c>
      <c r="C49" s="8" t="s">
        <v>109</v>
      </c>
      <c r="D49" s="9"/>
      <c r="E49" s="6"/>
      <c r="F49" s="8"/>
      <c r="G49" s="10">
        <v>0</v>
      </c>
      <c r="H49" s="11" t="s">
        <v>110</v>
      </c>
      <c r="I49" s="9"/>
      <c r="J49" s="6"/>
      <c r="K49" s="8"/>
      <c r="L49" s="10">
        <v>0</v>
      </c>
      <c r="M49" s="9" t="s">
        <v>157</v>
      </c>
      <c r="N49" s="12" t="s">
        <v>158</v>
      </c>
      <c r="O49" s="6" t="s">
        <v>13</v>
      </c>
      <c r="P49" s="6" t="s">
        <v>20</v>
      </c>
    </row>
    <row r="50" spans="1:16" x14ac:dyDescent="0.25">
      <c r="A50" s="6" t="s">
        <v>59</v>
      </c>
      <c r="B50" s="7">
        <v>45877.595972222203</v>
      </c>
      <c r="C50" s="8" t="s">
        <v>109</v>
      </c>
      <c r="D50" s="9"/>
      <c r="E50" s="6"/>
      <c r="F50" s="8"/>
      <c r="G50" s="10">
        <v>0</v>
      </c>
      <c r="H50" s="11" t="s">
        <v>110</v>
      </c>
      <c r="I50" s="9"/>
      <c r="J50" s="6"/>
      <c r="K50" s="8"/>
      <c r="L50" s="10">
        <v>0</v>
      </c>
      <c r="M50" s="9" t="s">
        <v>157</v>
      </c>
      <c r="N50" s="12" t="s">
        <v>158</v>
      </c>
      <c r="O50" s="6" t="s">
        <v>13</v>
      </c>
      <c r="P50" s="6" t="s">
        <v>20</v>
      </c>
    </row>
    <row r="51" spans="1:16" x14ac:dyDescent="0.25">
      <c r="A51" s="6" t="s">
        <v>31</v>
      </c>
      <c r="B51" s="7">
        <v>45855.582615740699</v>
      </c>
      <c r="C51" s="8" t="s">
        <v>109</v>
      </c>
      <c r="D51" s="9"/>
      <c r="E51" s="6"/>
      <c r="F51" s="8"/>
      <c r="G51" s="10">
        <v>2</v>
      </c>
      <c r="H51" s="11" t="s">
        <v>110</v>
      </c>
      <c r="I51" s="9"/>
      <c r="J51" s="6"/>
      <c r="K51" s="8"/>
      <c r="L51" s="10">
        <v>0</v>
      </c>
      <c r="M51" s="9" t="s">
        <v>159</v>
      </c>
      <c r="N51" s="12" t="s">
        <v>160</v>
      </c>
      <c r="O51" s="6" t="s">
        <v>13</v>
      </c>
      <c r="P51" s="6" t="s">
        <v>27</v>
      </c>
    </row>
    <row r="52" spans="1:16" x14ac:dyDescent="0.25">
      <c r="A52" s="6" t="s">
        <v>32</v>
      </c>
      <c r="B52" s="7">
        <v>45855.582627314798</v>
      </c>
      <c r="C52" s="8" t="s">
        <v>109</v>
      </c>
      <c r="D52" s="9"/>
      <c r="E52" s="6"/>
      <c r="F52" s="8"/>
      <c r="G52" s="10">
        <v>2</v>
      </c>
      <c r="H52" s="11" t="s">
        <v>110</v>
      </c>
      <c r="I52" s="9"/>
      <c r="J52" s="6"/>
      <c r="K52" s="8"/>
      <c r="L52" s="10">
        <v>0</v>
      </c>
      <c r="M52" s="9" t="s">
        <v>159</v>
      </c>
      <c r="N52" s="12" t="s">
        <v>160</v>
      </c>
      <c r="O52" s="6" t="s">
        <v>13</v>
      </c>
      <c r="P52" s="6" t="s">
        <v>27</v>
      </c>
    </row>
    <row r="53" spans="1:16" x14ac:dyDescent="0.25">
      <c r="A53" s="6" t="s">
        <v>98</v>
      </c>
      <c r="B53" s="7">
        <v>45897.578148148103</v>
      </c>
      <c r="C53" s="8" t="s">
        <v>109</v>
      </c>
      <c r="D53" s="9"/>
      <c r="E53" s="6"/>
      <c r="F53" s="8"/>
      <c r="G53" s="10">
        <v>0</v>
      </c>
      <c r="H53" s="11" t="s">
        <v>110</v>
      </c>
      <c r="I53" s="9"/>
      <c r="J53" s="6"/>
      <c r="K53" s="8"/>
      <c r="L53" s="10">
        <v>0</v>
      </c>
      <c r="M53" s="9" t="s">
        <v>161</v>
      </c>
      <c r="N53" s="12" t="s">
        <v>162</v>
      </c>
      <c r="O53" s="6" t="s">
        <v>13</v>
      </c>
      <c r="P53" s="6" t="s">
        <v>16</v>
      </c>
    </row>
    <row r="54" spans="1:16" x14ac:dyDescent="0.25">
      <c r="A54" s="6" t="s">
        <v>99</v>
      </c>
      <c r="B54" s="7">
        <v>45897.578148148103</v>
      </c>
      <c r="C54" s="8" t="s">
        <v>109</v>
      </c>
      <c r="D54" s="9"/>
      <c r="E54" s="6"/>
      <c r="F54" s="8"/>
      <c r="G54" s="10">
        <v>0</v>
      </c>
      <c r="H54" s="11" t="s">
        <v>110</v>
      </c>
      <c r="I54" s="9"/>
      <c r="J54" s="6"/>
      <c r="K54" s="8"/>
      <c r="L54" s="10">
        <v>0</v>
      </c>
      <c r="M54" s="9" t="s">
        <v>161</v>
      </c>
      <c r="N54" s="12" t="s">
        <v>162</v>
      </c>
      <c r="O54" s="6" t="s">
        <v>13</v>
      </c>
      <c r="P54" s="6" t="s">
        <v>16</v>
      </c>
    </row>
    <row r="55" spans="1:16" x14ac:dyDescent="0.25">
      <c r="A55" s="6" t="s">
        <v>33</v>
      </c>
      <c r="B55" s="7">
        <v>45855.582627314798</v>
      </c>
      <c r="C55" s="8" t="s">
        <v>109</v>
      </c>
      <c r="D55" s="9"/>
      <c r="E55" s="6"/>
      <c r="F55" s="8"/>
      <c r="G55" s="10">
        <v>0</v>
      </c>
      <c r="H55" s="11" t="s">
        <v>110</v>
      </c>
      <c r="I55" s="9"/>
      <c r="J55" s="6"/>
      <c r="K55" s="8"/>
      <c r="L55" s="10">
        <v>0</v>
      </c>
      <c r="M55" s="9" t="s">
        <v>163</v>
      </c>
      <c r="N55" s="12" t="s">
        <v>164</v>
      </c>
      <c r="O55" s="6" t="s">
        <v>13</v>
      </c>
      <c r="P55" s="6" t="s">
        <v>27</v>
      </c>
    </row>
    <row r="56" spans="1:16" x14ac:dyDescent="0.25">
      <c r="A56" s="6" t="s">
        <v>34</v>
      </c>
      <c r="B56" s="7">
        <v>45855.582638888904</v>
      </c>
      <c r="C56" s="8" t="s">
        <v>109</v>
      </c>
      <c r="D56" s="9"/>
      <c r="E56" s="6"/>
      <c r="F56" s="8"/>
      <c r="G56" s="10">
        <v>0</v>
      </c>
      <c r="H56" s="11" t="s">
        <v>110</v>
      </c>
      <c r="I56" s="9"/>
      <c r="J56" s="6"/>
      <c r="K56" s="8"/>
      <c r="L56" s="10">
        <v>0</v>
      </c>
      <c r="M56" s="9" t="s">
        <v>163</v>
      </c>
      <c r="N56" s="12" t="s">
        <v>164</v>
      </c>
      <c r="O56" s="6" t="s">
        <v>13</v>
      </c>
      <c r="P56" s="6" t="s">
        <v>27</v>
      </c>
    </row>
    <row r="57" spans="1:16" x14ac:dyDescent="0.25">
      <c r="A57" s="6" t="s">
        <v>26</v>
      </c>
      <c r="B57" s="7">
        <v>45855.582569444399</v>
      </c>
      <c r="C57" s="8" t="s">
        <v>109</v>
      </c>
      <c r="D57" s="9"/>
      <c r="E57" s="6"/>
      <c r="F57" s="8"/>
      <c r="G57" s="10">
        <v>0</v>
      </c>
      <c r="H57" s="11" t="s">
        <v>110</v>
      </c>
      <c r="I57" s="9"/>
      <c r="J57" s="6"/>
      <c r="K57" s="8"/>
      <c r="L57" s="10">
        <v>0</v>
      </c>
      <c r="M57" s="9" t="s">
        <v>165</v>
      </c>
      <c r="N57" s="12" t="s">
        <v>166</v>
      </c>
      <c r="O57" s="6" t="s">
        <v>13</v>
      </c>
      <c r="P57" s="6" t="s">
        <v>27</v>
      </c>
    </row>
    <row r="58" spans="1:16" x14ac:dyDescent="0.25">
      <c r="A58" s="6" t="s">
        <v>28</v>
      </c>
      <c r="B58" s="7">
        <v>45855.582581018498</v>
      </c>
      <c r="C58" s="8" t="s">
        <v>109</v>
      </c>
      <c r="D58" s="9"/>
      <c r="E58" s="6"/>
      <c r="F58" s="8"/>
      <c r="G58" s="10">
        <v>0</v>
      </c>
      <c r="H58" s="11" t="s">
        <v>110</v>
      </c>
      <c r="I58" s="9"/>
      <c r="J58" s="6"/>
      <c r="K58" s="8"/>
      <c r="L58" s="10">
        <v>0</v>
      </c>
      <c r="M58" s="9" t="s">
        <v>165</v>
      </c>
      <c r="N58" s="12" t="s">
        <v>166</v>
      </c>
      <c r="O58" s="6" t="s">
        <v>13</v>
      </c>
      <c r="P58" s="6" t="s">
        <v>27</v>
      </c>
    </row>
    <row r="59" spans="1:16" x14ac:dyDescent="0.25">
      <c r="A59" s="6" t="s">
        <v>78</v>
      </c>
      <c r="B59" s="7">
        <v>45877.596157407403</v>
      </c>
      <c r="C59" s="8" t="s">
        <v>109</v>
      </c>
      <c r="D59" s="9"/>
      <c r="E59" s="6"/>
      <c r="F59" s="8"/>
      <c r="G59" s="10">
        <v>1</v>
      </c>
      <c r="H59" s="11" t="s">
        <v>110</v>
      </c>
      <c r="I59" s="9"/>
      <c r="J59" s="6"/>
      <c r="K59" s="8"/>
      <c r="L59" s="10">
        <v>0</v>
      </c>
      <c r="M59" s="9" t="s">
        <v>167</v>
      </c>
      <c r="N59" s="12" t="s">
        <v>168</v>
      </c>
      <c r="O59" s="6" t="s">
        <v>13</v>
      </c>
      <c r="P59" s="6" t="s">
        <v>20</v>
      </c>
    </row>
    <row r="60" spans="1:16" x14ac:dyDescent="0.25">
      <c r="A60" s="6" t="s">
        <v>79</v>
      </c>
      <c r="B60" s="7">
        <v>45877.596168981501</v>
      </c>
      <c r="C60" s="8" t="s">
        <v>109</v>
      </c>
      <c r="D60" s="9"/>
      <c r="E60" s="6"/>
      <c r="F60" s="8"/>
      <c r="G60" s="10">
        <v>1</v>
      </c>
      <c r="H60" s="11" t="s">
        <v>110</v>
      </c>
      <c r="I60" s="9"/>
      <c r="J60" s="6"/>
      <c r="K60" s="8"/>
      <c r="L60" s="10">
        <v>0</v>
      </c>
      <c r="M60" s="9" t="s">
        <v>167</v>
      </c>
      <c r="N60" s="12" t="s">
        <v>168</v>
      </c>
      <c r="O60" s="6" t="s">
        <v>13</v>
      </c>
      <c r="P60" s="6" t="s">
        <v>20</v>
      </c>
    </row>
    <row r="61" spans="1:16" x14ac:dyDescent="0.25">
      <c r="A61" s="6" t="s">
        <v>62</v>
      </c>
      <c r="B61" s="7">
        <v>45877.5959953704</v>
      </c>
      <c r="C61" s="8" t="s">
        <v>109</v>
      </c>
      <c r="D61" s="9"/>
      <c r="E61" s="6"/>
      <c r="F61" s="8"/>
      <c r="G61" s="10">
        <v>0</v>
      </c>
      <c r="H61" s="11" t="s">
        <v>110</v>
      </c>
      <c r="I61" s="9"/>
      <c r="J61" s="6"/>
      <c r="K61" s="8"/>
      <c r="L61" s="10">
        <v>0</v>
      </c>
      <c r="M61" s="9" t="s">
        <v>169</v>
      </c>
      <c r="N61" s="12" t="s">
        <v>170</v>
      </c>
      <c r="O61" s="6" t="s">
        <v>13</v>
      </c>
      <c r="P61" s="6" t="s">
        <v>16</v>
      </c>
    </row>
    <row r="62" spans="1:16" x14ac:dyDescent="0.25">
      <c r="A62" s="6" t="s">
        <v>63</v>
      </c>
      <c r="B62" s="7">
        <v>45877.596006944397</v>
      </c>
      <c r="C62" s="8" t="s">
        <v>109</v>
      </c>
      <c r="D62" s="9"/>
      <c r="E62" s="6"/>
      <c r="F62" s="8"/>
      <c r="G62" s="10">
        <v>0</v>
      </c>
      <c r="H62" s="11" t="s">
        <v>110</v>
      </c>
      <c r="I62" s="9"/>
      <c r="J62" s="6"/>
      <c r="K62" s="8"/>
      <c r="L62" s="10">
        <v>0</v>
      </c>
      <c r="M62" s="9" t="s">
        <v>169</v>
      </c>
      <c r="N62" s="12" t="s">
        <v>170</v>
      </c>
      <c r="O62" s="6" t="s">
        <v>13</v>
      </c>
      <c r="P62" s="6" t="s">
        <v>16</v>
      </c>
    </row>
    <row r="63" spans="1:16" x14ac:dyDescent="0.25">
      <c r="A63" s="6" t="s">
        <v>15</v>
      </c>
      <c r="B63" s="7">
        <v>45840.5558564815</v>
      </c>
      <c r="C63" s="8" t="s">
        <v>109</v>
      </c>
      <c r="D63" s="9">
        <v>0</v>
      </c>
      <c r="E63" s="6">
        <v>0</v>
      </c>
      <c r="F63" s="8">
        <v>0</v>
      </c>
      <c r="G63" s="10"/>
      <c r="H63" s="11" t="s">
        <v>110</v>
      </c>
      <c r="I63" s="9">
        <v>0</v>
      </c>
      <c r="J63" s="6">
        <v>0</v>
      </c>
      <c r="K63" s="8">
        <v>0</v>
      </c>
      <c r="L63" s="10"/>
      <c r="M63" s="9" t="s">
        <v>171</v>
      </c>
      <c r="N63" s="12" t="s">
        <v>172</v>
      </c>
      <c r="O63" s="6" t="s">
        <v>13</v>
      </c>
      <c r="P63" s="6" t="s">
        <v>16</v>
      </c>
    </row>
    <row r="64" spans="1:16" x14ac:dyDescent="0.25">
      <c r="A64" s="6" t="s">
        <v>80</v>
      </c>
      <c r="B64" s="7">
        <v>45883.583298611098</v>
      </c>
      <c r="C64" s="8" t="s">
        <v>109</v>
      </c>
      <c r="D64" s="9"/>
      <c r="E64" s="6"/>
      <c r="F64" s="8"/>
      <c r="G64" s="10">
        <v>0</v>
      </c>
      <c r="H64" s="11" t="s">
        <v>110</v>
      </c>
      <c r="I64" s="9"/>
      <c r="J64" s="6"/>
      <c r="K64" s="8"/>
      <c r="L64" s="10">
        <v>0</v>
      </c>
      <c r="M64" s="9" t="s">
        <v>173</v>
      </c>
      <c r="N64" s="12" t="s">
        <v>174</v>
      </c>
      <c r="O64" s="6" t="s">
        <v>13</v>
      </c>
      <c r="P64" s="6" t="s">
        <v>20</v>
      </c>
    </row>
    <row r="65" spans="1:16" x14ac:dyDescent="0.25">
      <c r="A65" s="6" t="s">
        <v>81</v>
      </c>
      <c r="B65" s="7">
        <v>45883.583310185197</v>
      </c>
      <c r="C65" s="8" t="s">
        <v>109</v>
      </c>
      <c r="D65" s="9"/>
      <c r="E65" s="6"/>
      <c r="F65" s="8"/>
      <c r="G65" s="10">
        <v>0</v>
      </c>
      <c r="H65" s="11" t="s">
        <v>110</v>
      </c>
      <c r="I65" s="9"/>
      <c r="J65" s="6"/>
      <c r="K65" s="8"/>
      <c r="L65" s="10">
        <v>0</v>
      </c>
      <c r="M65" s="9" t="s">
        <v>173</v>
      </c>
      <c r="N65" s="12" t="s">
        <v>174</v>
      </c>
      <c r="O65" s="6" t="s">
        <v>13</v>
      </c>
      <c r="P65" s="6" t="s">
        <v>20</v>
      </c>
    </row>
    <row r="66" spans="1:16" x14ac:dyDescent="0.25">
      <c r="A66" s="6" t="s">
        <v>50</v>
      </c>
      <c r="B66" s="7">
        <v>45869.578599537002</v>
      </c>
      <c r="C66" s="8" t="s">
        <v>109</v>
      </c>
      <c r="D66" s="9"/>
      <c r="E66" s="6"/>
      <c r="F66" s="8"/>
      <c r="G66" s="10">
        <v>0</v>
      </c>
      <c r="H66" s="11" t="s">
        <v>110</v>
      </c>
      <c r="I66" s="9"/>
      <c r="J66" s="6"/>
      <c r="K66" s="8"/>
      <c r="L66" s="10">
        <v>0</v>
      </c>
      <c r="M66" s="9" t="s">
        <v>175</v>
      </c>
      <c r="N66" s="12" t="s">
        <v>176</v>
      </c>
      <c r="O66" s="6" t="s">
        <v>13</v>
      </c>
      <c r="P66" s="6" t="s">
        <v>20</v>
      </c>
    </row>
    <row r="67" spans="1:16" x14ac:dyDescent="0.25">
      <c r="A67" s="6" t="s">
        <v>51</v>
      </c>
      <c r="B67" s="7">
        <v>45869.578611111101</v>
      </c>
      <c r="C67" s="8" t="s">
        <v>109</v>
      </c>
      <c r="D67" s="9"/>
      <c r="E67" s="6"/>
      <c r="F67" s="8"/>
      <c r="G67" s="10">
        <v>0</v>
      </c>
      <c r="H67" s="11" t="s">
        <v>110</v>
      </c>
      <c r="I67" s="9"/>
      <c r="J67" s="6"/>
      <c r="K67" s="8"/>
      <c r="L67" s="10">
        <v>0</v>
      </c>
      <c r="M67" s="9" t="s">
        <v>175</v>
      </c>
      <c r="N67" s="12" t="s">
        <v>176</v>
      </c>
      <c r="O67" s="6" t="s">
        <v>13</v>
      </c>
      <c r="P67" s="6" t="s">
        <v>20</v>
      </c>
    </row>
    <row r="68" spans="1:16" x14ac:dyDescent="0.25">
      <c r="A68" s="6" t="s">
        <v>104</v>
      </c>
      <c r="B68" s="7">
        <v>45932.545462962997</v>
      </c>
      <c r="C68" s="8" t="s">
        <v>109</v>
      </c>
      <c r="D68" s="9">
        <v>0</v>
      </c>
      <c r="E68" s="6">
        <v>0</v>
      </c>
      <c r="F68" s="8">
        <v>0</v>
      </c>
      <c r="G68" s="10"/>
      <c r="H68" s="11" t="s">
        <v>110</v>
      </c>
      <c r="I68" s="9">
        <v>430</v>
      </c>
      <c r="J68" s="6">
        <v>360</v>
      </c>
      <c r="K68" s="8">
        <v>380</v>
      </c>
      <c r="L68" s="10"/>
      <c r="M68" s="9" t="s">
        <v>200</v>
      </c>
      <c r="N68" s="12" t="s">
        <v>203</v>
      </c>
      <c r="O68" s="6" t="s">
        <v>13</v>
      </c>
      <c r="P68" s="6" t="s">
        <v>105</v>
      </c>
    </row>
    <row r="69" spans="1:16" x14ac:dyDescent="0.25">
      <c r="A69" s="6" t="s">
        <v>24</v>
      </c>
      <c r="B69" s="7">
        <v>45855.582546296297</v>
      </c>
      <c r="C69" s="8" t="s">
        <v>109</v>
      </c>
      <c r="D69" s="9"/>
      <c r="E69" s="6"/>
      <c r="F69" s="8"/>
      <c r="G69" s="10">
        <v>0</v>
      </c>
      <c r="H69" s="11" t="s">
        <v>110</v>
      </c>
      <c r="I69" s="9"/>
      <c r="J69" s="6"/>
      <c r="K69" s="8"/>
      <c r="L69" s="10">
        <v>0</v>
      </c>
      <c r="M69" s="9" t="s">
        <v>177</v>
      </c>
      <c r="N69" s="12" t="s">
        <v>178</v>
      </c>
      <c r="O69" s="6" t="s">
        <v>13</v>
      </c>
      <c r="P69" s="6" t="s">
        <v>20</v>
      </c>
    </row>
    <row r="70" spans="1:16" x14ac:dyDescent="0.25">
      <c r="A70" s="6" t="s">
        <v>25</v>
      </c>
      <c r="B70" s="7">
        <v>45855.582557870403</v>
      </c>
      <c r="C70" s="8" t="s">
        <v>109</v>
      </c>
      <c r="D70" s="9"/>
      <c r="E70" s="6"/>
      <c r="F70" s="8"/>
      <c r="G70" s="10">
        <v>0</v>
      </c>
      <c r="H70" s="11" t="s">
        <v>110</v>
      </c>
      <c r="I70" s="9"/>
      <c r="J70" s="6"/>
      <c r="K70" s="8"/>
      <c r="L70" s="10">
        <v>0</v>
      </c>
      <c r="M70" s="9" t="s">
        <v>177</v>
      </c>
      <c r="N70" s="12" t="s">
        <v>178</v>
      </c>
      <c r="O70" s="6" t="s">
        <v>13</v>
      </c>
      <c r="P70" s="6" t="s">
        <v>20</v>
      </c>
    </row>
    <row r="71" spans="1:16" x14ac:dyDescent="0.25">
      <c r="A71" s="6" t="s">
        <v>72</v>
      </c>
      <c r="B71" s="7">
        <v>45877.596099536997</v>
      </c>
      <c r="C71" s="8" t="s">
        <v>109</v>
      </c>
      <c r="D71" s="9"/>
      <c r="E71" s="6"/>
      <c r="F71" s="8"/>
      <c r="G71" s="10">
        <v>0</v>
      </c>
      <c r="H71" s="11" t="s">
        <v>110</v>
      </c>
      <c r="I71" s="9"/>
      <c r="J71" s="6"/>
      <c r="K71" s="8"/>
      <c r="L71" s="10">
        <v>0</v>
      </c>
      <c r="M71" s="9" t="s">
        <v>179</v>
      </c>
      <c r="N71" s="12" t="s">
        <v>180</v>
      </c>
      <c r="O71" s="6" t="s">
        <v>13</v>
      </c>
      <c r="P71" s="6" t="s">
        <v>20</v>
      </c>
    </row>
    <row r="72" spans="1:16" x14ac:dyDescent="0.25">
      <c r="A72" s="6" t="s">
        <v>73</v>
      </c>
      <c r="B72" s="7">
        <v>45877.596111111103</v>
      </c>
      <c r="C72" s="8" t="s">
        <v>109</v>
      </c>
      <c r="D72" s="9"/>
      <c r="E72" s="6"/>
      <c r="F72" s="8"/>
      <c r="G72" s="10">
        <v>0</v>
      </c>
      <c r="H72" s="11" t="s">
        <v>110</v>
      </c>
      <c r="I72" s="9"/>
      <c r="J72" s="6"/>
      <c r="K72" s="8"/>
      <c r="L72" s="10">
        <v>0</v>
      </c>
      <c r="M72" s="9" t="s">
        <v>179</v>
      </c>
      <c r="N72" s="12" t="s">
        <v>180</v>
      </c>
      <c r="O72" s="6" t="s">
        <v>13</v>
      </c>
      <c r="P72" s="6" t="s">
        <v>20</v>
      </c>
    </row>
    <row r="73" spans="1:16" x14ac:dyDescent="0.25">
      <c r="A73" s="6" t="s">
        <v>101</v>
      </c>
      <c r="B73" s="7">
        <v>45904.562534722201</v>
      </c>
      <c r="C73" s="8" t="s">
        <v>109</v>
      </c>
      <c r="D73" s="9">
        <v>0</v>
      </c>
      <c r="E73" s="6">
        <v>0</v>
      </c>
      <c r="F73" s="8">
        <v>0</v>
      </c>
      <c r="G73" s="10"/>
      <c r="H73" s="11" t="s">
        <v>110</v>
      </c>
      <c r="I73" s="9">
        <v>0</v>
      </c>
      <c r="J73" s="6">
        <v>0</v>
      </c>
      <c r="K73" s="8">
        <v>0</v>
      </c>
      <c r="L73" s="10"/>
      <c r="M73" s="9" t="s">
        <v>181</v>
      </c>
      <c r="N73" s="12" t="s">
        <v>182</v>
      </c>
      <c r="O73" s="6" t="s">
        <v>13</v>
      </c>
      <c r="P73" s="6" t="s">
        <v>48</v>
      </c>
    </row>
    <row r="74" spans="1:16" x14ac:dyDescent="0.25">
      <c r="A74" s="6" t="s">
        <v>106</v>
      </c>
      <c r="B74" s="7">
        <v>45932.564456018503</v>
      </c>
      <c r="C74" s="8" t="s">
        <v>109</v>
      </c>
      <c r="D74" s="9"/>
      <c r="E74" s="6"/>
      <c r="F74" s="8"/>
      <c r="G74" s="10">
        <v>5</v>
      </c>
      <c r="H74" s="11" t="s">
        <v>110</v>
      </c>
      <c r="I74" s="9"/>
      <c r="J74" s="6"/>
      <c r="K74" s="8"/>
      <c r="L74" s="10">
        <v>0</v>
      </c>
      <c r="M74" s="9" t="s">
        <v>201</v>
      </c>
      <c r="N74" s="12" t="s">
        <v>204</v>
      </c>
      <c r="O74" s="6" t="s">
        <v>13</v>
      </c>
      <c r="P74" s="6" t="s">
        <v>48</v>
      </c>
    </row>
    <row r="75" spans="1:16" x14ac:dyDescent="0.25">
      <c r="A75" s="6" t="s">
        <v>107</v>
      </c>
      <c r="B75" s="7">
        <v>45932.564456018503</v>
      </c>
      <c r="C75" s="8" t="s">
        <v>109</v>
      </c>
      <c r="D75" s="9"/>
      <c r="E75" s="6"/>
      <c r="F75" s="8"/>
      <c r="G75" s="10">
        <v>6</v>
      </c>
      <c r="H75" s="11" t="s">
        <v>110</v>
      </c>
      <c r="I75" s="9"/>
      <c r="J75" s="6"/>
      <c r="K75" s="8"/>
      <c r="L75" s="10">
        <v>0</v>
      </c>
      <c r="M75" s="9" t="s">
        <v>201</v>
      </c>
      <c r="N75" s="12" t="s">
        <v>204</v>
      </c>
      <c r="O75" s="6" t="s">
        <v>13</v>
      </c>
      <c r="P75" s="6" t="s">
        <v>48</v>
      </c>
    </row>
    <row r="76" spans="1:16" x14ac:dyDescent="0.25">
      <c r="A76" s="6" t="s">
        <v>19</v>
      </c>
      <c r="B76" s="7">
        <v>45855.582511574103</v>
      </c>
      <c r="C76" s="8" t="s">
        <v>109</v>
      </c>
      <c r="D76" s="9"/>
      <c r="E76" s="6"/>
      <c r="F76" s="8"/>
      <c r="G76" s="10">
        <v>1</v>
      </c>
      <c r="H76" s="11" t="s">
        <v>110</v>
      </c>
      <c r="I76" s="9"/>
      <c r="J76" s="6"/>
      <c r="K76" s="8"/>
      <c r="L76" s="10">
        <v>0</v>
      </c>
      <c r="M76" s="9" t="s">
        <v>183</v>
      </c>
      <c r="N76" s="12" t="s">
        <v>184</v>
      </c>
      <c r="O76" s="6" t="s">
        <v>13</v>
      </c>
      <c r="P76" s="6" t="s">
        <v>20</v>
      </c>
    </row>
    <row r="77" spans="1:16" x14ac:dyDescent="0.25">
      <c r="A77" s="6" t="s">
        <v>21</v>
      </c>
      <c r="B77" s="7">
        <v>45855.582523148201</v>
      </c>
      <c r="C77" s="8" t="s">
        <v>109</v>
      </c>
      <c r="D77" s="9"/>
      <c r="E77" s="6"/>
      <c r="F77" s="8"/>
      <c r="G77" s="10">
        <v>2</v>
      </c>
      <c r="H77" s="11" t="s">
        <v>110</v>
      </c>
      <c r="I77" s="9"/>
      <c r="J77" s="6"/>
      <c r="K77" s="8"/>
      <c r="L77" s="10">
        <v>0</v>
      </c>
      <c r="M77" s="9" t="s">
        <v>183</v>
      </c>
      <c r="N77" s="12" t="s">
        <v>184</v>
      </c>
      <c r="O77" s="6" t="s">
        <v>13</v>
      </c>
      <c r="P77" s="6" t="s">
        <v>20</v>
      </c>
    </row>
    <row r="78" spans="1:16" x14ac:dyDescent="0.25">
      <c r="A78" s="6" t="s">
        <v>30</v>
      </c>
      <c r="B78" s="7">
        <v>45855.582604166702</v>
      </c>
      <c r="C78" s="8" t="s">
        <v>109</v>
      </c>
      <c r="D78" s="9"/>
      <c r="E78" s="6"/>
      <c r="F78" s="8"/>
      <c r="G78" s="10">
        <v>0</v>
      </c>
      <c r="H78" s="11" t="s">
        <v>110</v>
      </c>
      <c r="I78" s="9"/>
      <c r="J78" s="6"/>
      <c r="K78" s="8"/>
      <c r="L78" s="10">
        <v>0</v>
      </c>
      <c r="M78" s="9" t="s">
        <v>185</v>
      </c>
      <c r="N78" s="12" t="s">
        <v>186</v>
      </c>
      <c r="O78" s="6" t="s">
        <v>13</v>
      </c>
      <c r="P78" s="6" t="s">
        <v>27</v>
      </c>
    </row>
    <row r="79" spans="1:16" x14ac:dyDescent="0.25">
      <c r="A79" s="6" t="s">
        <v>29</v>
      </c>
      <c r="B79" s="7">
        <v>45855.582592592596</v>
      </c>
      <c r="C79" s="8" t="s">
        <v>109</v>
      </c>
      <c r="D79" s="9"/>
      <c r="E79" s="6"/>
      <c r="F79" s="8"/>
      <c r="G79" s="10">
        <v>1</v>
      </c>
      <c r="H79" s="11" t="s">
        <v>110</v>
      </c>
      <c r="I79" s="9"/>
      <c r="J79" s="6"/>
      <c r="K79" s="8"/>
      <c r="L79" s="10">
        <v>0</v>
      </c>
      <c r="M79" s="9" t="s">
        <v>185</v>
      </c>
      <c r="N79" s="12" t="s">
        <v>186</v>
      </c>
      <c r="O79" s="6" t="s">
        <v>13</v>
      </c>
      <c r="P79" s="6" t="s">
        <v>27</v>
      </c>
    </row>
    <row r="80" spans="1:16" x14ac:dyDescent="0.25">
      <c r="A80" s="6" t="s">
        <v>45</v>
      </c>
      <c r="B80" s="7">
        <v>45869.578553240703</v>
      </c>
      <c r="C80" s="8" t="s">
        <v>109</v>
      </c>
      <c r="D80" s="9"/>
      <c r="E80" s="6"/>
      <c r="F80" s="8"/>
      <c r="G80" s="10">
        <v>1</v>
      </c>
      <c r="H80" s="11" t="s">
        <v>110</v>
      </c>
      <c r="I80" s="9"/>
      <c r="J80" s="6"/>
      <c r="K80" s="8"/>
      <c r="L80" s="10">
        <v>0</v>
      </c>
      <c r="M80" s="9" t="s">
        <v>187</v>
      </c>
      <c r="N80" s="12" t="s">
        <v>188</v>
      </c>
      <c r="O80" s="6" t="s">
        <v>13</v>
      </c>
      <c r="P80" s="6" t="s">
        <v>14</v>
      </c>
    </row>
    <row r="81" spans="1:16" x14ac:dyDescent="0.25">
      <c r="A81" s="6" t="s">
        <v>46</v>
      </c>
      <c r="B81" s="7">
        <v>45869.578564814801</v>
      </c>
      <c r="C81" s="8" t="s">
        <v>109</v>
      </c>
      <c r="D81" s="9"/>
      <c r="E81" s="6"/>
      <c r="F81" s="8"/>
      <c r="G81" s="10">
        <v>1</v>
      </c>
      <c r="H81" s="11" t="s">
        <v>110</v>
      </c>
      <c r="I81" s="9"/>
      <c r="J81" s="6"/>
      <c r="K81" s="8"/>
      <c r="L81" s="10">
        <v>0</v>
      </c>
      <c r="M81" s="9" t="s">
        <v>187</v>
      </c>
      <c r="N81" s="12" t="s">
        <v>188</v>
      </c>
      <c r="O81" s="6" t="s">
        <v>13</v>
      </c>
      <c r="P81" s="6" t="s">
        <v>14</v>
      </c>
    </row>
    <row r="82" spans="1:16" x14ac:dyDescent="0.25">
      <c r="A82" s="6" t="s">
        <v>88</v>
      </c>
      <c r="B82" s="7">
        <v>45883.583391203698</v>
      </c>
      <c r="C82" s="8" t="s">
        <v>109</v>
      </c>
      <c r="D82" s="9"/>
      <c r="E82" s="6"/>
      <c r="F82" s="8"/>
      <c r="G82" s="10">
        <v>0</v>
      </c>
      <c r="H82" s="11" t="s">
        <v>110</v>
      </c>
      <c r="I82" s="9"/>
      <c r="J82" s="6"/>
      <c r="K82" s="8"/>
      <c r="L82" s="10">
        <v>0</v>
      </c>
      <c r="M82" s="9" t="s">
        <v>189</v>
      </c>
      <c r="N82" s="12" t="s">
        <v>190</v>
      </c>
      <c r="O82" s="6" t="s">
        <v>13</v>
      </c>
      <c r="P82" s="6" t="s">
        <v>20</v>
      </c>
    </row>
    <row r="83" spans="1:16" x14ac:dyDescent="0.25">
      <c r="A83" s="6" t="s">
        <v>89</v>
      </c>
      <c r="B83" s="7">
        <v>45883.583391203698</v>
      </c>
      <c r="C83" s="8" t="s">
        <v>109</v>
      </c>
      <c r="D83" s="9"/>
      <c r="E83" s="6"/>
      <c r="F83" s="8"/>
      <c r="G83" s="10">
        <v>0</v>
      </c>
      <c r="H83" s="11" t="s">
        <v>110</v>
      </c>
      <c r="I83" s="9"/>
      <c r="J83" s="6"/>
      <c r="K83" s="8"/>
      <c r="L83" s="10">
        <v>0</v>
      </c>
      <c r="M83" s="9" t="s">
        <v>189</v>
      </c>
      <c r="N83" s="12" t="s">
        <v>190</v>
      </c>
      <c r="O83" s="6" t="s">
        <v>13</v>
      </c>
      <c r="P83" s="6" t="s">
        <v>20</v>
      </c>
    </row>
    <row r="84" spans="1:16" x14ac:dyDescent="0.25">
      <c r="A84" s="6" t="s">
        <v>39</v>
      </c>
      <c r="B84" s="7">
        <v>45862.558101851901</v>
      </c>
      <c r="C84" s="8" t="s">
        <v>109</v>
      </c>
      <c r="D84" s="9"/>
      <c r="E84" s="6"/>
      <c r="F84" s="8"/>
      <c r="G84" s="10">
        <v>0</v>
      </c>
      <c r="H84" s="11" t="s">
        <v>110</v>
      </c>
      <c r="I84" s="9"/>
      <c r="J84" s="6"/>
      <c r="K84" s="8"/>
      <c r="L84" s="10">
        <v>0</v>
      </c>
      <c r="M84" s="9" t="s">
        <v>191</v>
      </c>
      <c r="N84" s="12" t="s">
        <v>192</v>
      </c>
      <c r="O84" s="6" t="s">
        <v>13</v>
      </c>
      <c r="P84" s="6" t="s">
        <v>20</v>
      </c>
    </row>
    <row r="85" spans="1:16" x14ac:dyDescent="0.25">
      <c r="A85" s="6" t="s">
        <v>40</v>
      </c>
      <c r="B85" s="7">
        <v>45862.558113425897</v>
      </c>
      <c r="C85" s="8" t="s">
        <v>109</v>
      </c>
      <c r="D85" s="9"/>
      <c r="E85" s="6"/>
      <c r="F85" s="8"/>
      <c r="G85" s="10">
        <v>0</v>
      </c>
      <c r="H85" s="11" t="s">
        <v>110</v>
      </c>
      <c r="I85" s="9"/>
      <c r="J85" s="6"/>
      <c r="K85" s="8"/>
      <c r="L85" s="10">
        <v>0</v>
      </c>
      <c r="M85" s="9" t="s">
        <v>191</v>
      </c>
      <c r="N85" s="12" t="s">
        <v>192</v>
      </c>
      <c r="O85" s="6" t="s">
        <v>13</v>
      </c>
      <c r="P85" s="6" t="s">
        <v>20</v>
      </c>
    </row>
    <row r="86" spans="1:16" x14ac:dyDescent="0.25">
      <c r="A86" s="6" t="s">
        <v>70</v>
      </c>
      <c r="B86" s="7">
        <v>45877.596076388902</v>
      </c>
      <c r="C86" s="8" t="s">
        <v>109</v>
      </c>
      <c r="D86" s="9"/>
      <c r="E86" s="6"/>
      <c r="F86" s="8"/>
      <c r="G86" s="10">
        <v>1</v>
      </c>
      <c r="H86" s="11" t="s">
        <v>110</v>
      </c>
      <c r="I86" s="9"/>
      <c r="J86" s="6"/>
      <c r="K86" s="8"/>
      <c r="L86" s="10">
        <v>0</v>
      </c>
      <c r="M86" s="9" t="s">
        <v>193</v>
      </c>
      <c r="N86" s="12" t="s">
        <v>192</v>
      </c>
      <c r="O86" s="6" t="s">
        <v>13</v>
      </c>
      <c r="P86" s="6" t="s">
        <v>20</v>
      </c>
    </row>
    <row r="87" spans="1:16" x14ac:dyDescent="0.25">
      <c r="A87" s="6" t="s">
        <v>71</v>
      </c>
      <c r="B87" s="7">
        <v>45877.596087963</v>
      </c>
      <c r="C87" s="8" t="s">
        <v>109</v>
      </c>
      <c r="D87" s="9"/>
      <c r="E87" s="6"/>
      <c r="F87" s="8"/>
      <c r="G87" s="10">
        <v>2</v>
      </c>
      <c r="H87" s="11" t="s">
        <v>110</v>
      </c>
      <c r="I87" s="9"/>
      <c r="J87" s="6"/>
      <c r="K87" s="8"/>
      <c r="L87" s="10">
        <v>0</v>
      </c>
      <c r="M87" s="9" t="s">
        <v>193</v>
      </c>
      <c r="N87" s="12" t="s">
        <v>192</v>
      </c>
      <c r="O87" s="6" t="s">
        <v>13</v>
      </c>
      <c r="P87" s="6" t="s">
        <v>20</v>
      </c>
    </row>
    <row r="88" spans="1:16" x14ac:dyDescent="0.25">
      <c r="A88" s="6" t="s">
        <v>64</v>
      </c>
      <c r="B88" s="7">
        <v>45877.596018518503</v>
      </c>
      <c r="C88" s="8" t="s">
        <v>109</v>
      </c>
      <c r="D88" s="9"/>
      <c r="E88" s="6"/>
      <c r="F88" s="8"/>
      <c r="G88" s="10">
        <v>3</v>
      </c>
      <c r="H88" s="11" t="s">
        <v>110</v>
      </c>
      <c r="I88" s="9"/>
      <c r="J88" s="6"/>
      <c r="K88" s="8"/>
      <c r="L88" s="10">
        <v>0</v>
      </c>
      <c r="M88" s="9" t="s">
        <v>194</v>
      </c>
      <c r="N88" s="12" t="s">
        <v>195</v>
      </c>
      <c r="O88" s="6" t="s">
        <v>13</v>
      </c>
      <c r="P88" s="6" t="s">
        <v>20</v>
      </c>
    </row>
    <row r="89" spans="1:16" x14ac:dyDescent="0.25">
      <c r="A89" s="6" t="s">
        <v>65</v>
      </c>
      <c r="B89" s="7">
        <v>45877.596030092602</v>
      </c>
      <c r="C89" s="8" t="s">
        <v>109</v>
      </c>
      <c r="D89" s="9"/>
      <c r="E89" s="6"/>
      <c r="F89" s="8"/>
      <c r="G89" s="10">
        <v>4</v>
      </c>
      <c r="H89" s="11" t="s">
        <v>110</v>
      </c>
      <c r="I89" s="9"/>
      <c r="J89" s="6"/>
      <c r="K89" s="8"/>
      <c r="L89" s="10">
        <v>0</v>
      </c>
      <c r="M89" s="9" t="s">
        <v>194</v>
      </c>
      <c r="N89" s="12" t="s">
        <v>195</v>
      </c>
      <c r="O89" s="6" t="s">
        <v>13</v>
      </c>
      <c r="P89" s="6" t="s">
        <v>20</v>
      </c>
    </row>
    <row r="90" spans="1:16" x14ac:dyDescent="0.25">
      <c r="A90" s="6" t="s">
        <v>100</v>
      </c>
      <c r="B90" s="7">
        <v>45904.562511574099</v>
      </c>
      <c r="C90" s="8" t="s">
        <v>109</v>
      </c>
      <c r="D90" s="9">
        <v>0</v>
      </c>
      <c r="E90" s="6">
        <v>0</v>
      </c>
      <c r="F90" s="8">
        <v>0</v>
      </c>
      <c r="G90" s="10"/>
      <c r="H90" s="11" t="s">
        <v>110</v>
      </c>
      <c r="I90" s="9">
        <v>0</v>
      </c>
      <c r="J90" s="6">
        <v>60</v>
      </c>
      <c r="K90" s="8">
        <v>0</v>
      </c>
      <c r="L90" s="10"/>
      <c r="M90" s="9" t="s">
        <v>196</v>
      </c>
      <c r="N90" s="12" t="s">
        <v>197</v>
      </c>
      <c r="O90" s="6" t="s">
        <v>13</v>
      </c>
      <c r="P90" s="6" t="s">
        <v>20</v>
      </c>
    </row>
    <row r="91" spans="1:16" x14ac:dyDescent="0.25">
      <c r="A91" s="6" t="s">
        <v>96</v>
      </c>
      <c r="B91" s="7">
        <v>45897.578125</v>
      </c>
      <c r="C91" s="8" t="s">
        <v>109</v>
      </c>
      <c r="D91" s="9"/>
      <c r="E91" s="6"/>
      <c r="F91" s="8"/>
      <c r="G91" s="10">
        <v>0</v>
      </c>
      <c r="H91" s="11" t="s">
        <v>110</v>
      </c>
      <c r="I91" s="9"/>
      <c r="J91" s="6"/>
      <c r="K91" s="8"/>
      <c r="L91" s="10">
        <v>0</v>
      </c>
      <c r="M91" s="9" t="s">
        <v>198</v>
      </c>
      <c r="N91" s="12" t="s">
        <v>199</v>
      </c>
      <c r="O91" s="6" t="s">
        <v>13</v>
      </c>
      <c r="P91" s="6" t="s">
        <v>20</v>
      </c>
    </row>
    <row r="92" spans="1:16" x14ac:dyDescent="0.25">
      <c r="A92" s="6" t="s">
        <v>97</v>
      </c>
      <c r="B92" s="7">
        <v>45897.578136574099</v>
      </c>
      <c r="C92" s="8" t="s">
        <v>109</v>
      </c>
      <c r="D92" s="9"/>
      <c r="E92" s="6"/>
      <c r="F92" s="8"/>
      <c r="G92" s="10">
        <v>1</v>
      </c>
      <c r="H92" s="11" t="s">
        <v>110</v>
      </c>
      <c r="I92" s="9"/>
      <c r="J92" s="6"/>
      <c r="K92" s="8"/>
      <c r="L92" s="10">
        <v>0</v>
      </c>
      <c r="M92" s="9" t="s">
        <v>198</v>
      </c>
      <c r="N92" s="12" t="s">
        <v>199</v>
      </c>
      <c r="O92" s="6" t="s">
        <v>13</v>
      </c>
      <c r="P92" s="6" t="s">
        <v>20</v>
      </c>
    </row>
    <row r="93" spans="1:16" x14ac:dyDescent="0.25">
      <c r="G93" s="3"/>
      <c r="L93" s="3"/>
    </row>
    <row r="94" spans="1:16" x14ac:dyDescent="0.25">
      <c r="A94" s="14" t="s">
        <v>206</v>
      </c>
      <c r="G94" s="3"/>
      <c r="L94" s="3"/>
    </row>
    <row r="95" spans="1:16" x14ac:dyDescent="0.25">
      <c r="A95" s="14"/>
      <c r="G95" s="3"/>
      <c r="L95" s="3"/>
    </row>
    <row r="96" spans="1:16" x14ac:dyDescent="0.25">
      <c r="A96" s="14" t="s">
        <v>207</v>
      </c>
      <c r="G96" s="3"/>
      <c r="L96" s="3"/>
    </row>
    <row r="97" spans="1:12" x14ac:dyDescent="0.25">
      <c r="A97" s="14"/>
      <c r="B97" s="2"/>
      <c r="G97" s="3"/>
      <c r="L97" s="3"/>
    </row>
    <row r="98" spans="1:12" x14ac:dyDescent="0.25">
      <c r="A98" s="14" t="s">
        <v>208</v>
      </c>
      <c r="B98" s="2"/>
      <c r="G98" s="3"/>
      <c r="L98" s="3"/>
    </row>
    <row r="99" spans="1:12" x14ac:dyDescent="0.25">
      <c r="A99" s="14"/>
      <c r="B99" s="2"/>
      <c r="G99" s="3"/>
      <c r="L99" s="3"/>
    </row>
    <row r="100" spans="1:12" x14ac:dyDescent="0.25">
      <c r="A100" s="14" t="s">
        <v>209</v>
      </c>
      <c r="B100" s="2"/>
      <c r="G100" s="3"/>
      <c r="L100" s="3"/>
    </row>
    <row r="101" spans="1:12" x14ac:dyDescent="0.25">
      <c r="A101" s="14"/>
      <c r="B101" s="2"/>
      <c r="G101" s="3"/>
      <c r="L101" s="3"/>
    </row>
    <row r="102" spans="1:12" x14ac:dyDescent="0.25">
      <c r="A102" s="14" t="s">
        <v>210</v>
      </c>
      <c r="B102" s="2"/>
      <c r="G102" s="3"/>
      <c r="L102" s="3"/>
    </row>
    <row r="103" spans="1:12" x14ac:dyDescent="0.25">
      <c r="A103" s="14"/>
      <c r="B103" s="2"/>
      <c r="G103" s="3"/>
      <c r="L103" s="3"/>
    </row>
    <row r="104" spans="1:12" x14ac:dyDescent="0.25">
      <c r="A104" s="14" t="s">
        <v>211</v>
      </c>
      <c r="B104" s="2"/>
      <c r="G104" s="3"/>
      <c r="L104" s="3"/>
    </row>
    <row r="105" spans="1:12" x14ac:dyDescent="0.25">
      <c r="B105" s="2"/>
      <c r="G105" s="3"/>
      <c r="L105" s="3"/>
    </row>
    <row r="106" spans="1:12" x14ac:dyDescent="0.25">
      <c r="B106" s="2"/>
      <c r="G106" s="3"/>
      <c r="L106" s="3"/>
    </row>
    <row r="107" spans="1:12" x14ac:dyDescent="0.25">
      <c r="B107" s="2"/>
      <c r="G107" s="3"/>
      <c r="L107" s="3"/>
    </row>
    <row r="108" spans="1:12" x14ac:dyDescent="0.25">
      <c r="B108" s="2"/>
      <c r="G108" s="3"/>
      <c r="L108" s="3"/>
    </row>
    <row r="109" spans="1:12" x14ac:dyDescent="0.25">
      <c r="B109" s="2"/>
      <c r="G109" s="3"/>
      <c r="L109" s="3"/>
    </row>
    <row r="110" spans="1:12" x14ac:dyDescent="0.25">
      <c r="B110" s="2"/>
      <c r="G110" s="3"/>
      <c r="L110" s="3"/>
    </row>
    <row r="111" spans="1:12" x14ac:dyDescent="0.25">
      <c r="B111" s="2"/>
      <c r="G111" s="3"/>
      <c r="L111" s="3"/>
    </row>
    <row r="112" spans="1:12" x14ac:dyDescent="0.25">
      <c r="B112" s="2"/>
      <c r="G112" s="3"/>
      <c r="L112" s="3"/>
    </row>
    <row r="113" spans="2:12" x14ac:dyDescent="0.25">
      <c r="B113" s="2"/>
      <c r="G113" s="3"/>
      <c r="L113" s="3"/>
    </row>
    <row r="114" spans="2:12" x14ac:dyDescent="0.25">
      <c r="B114" s="2"/>
      <c r="G114" s="3"/>
      <c r="L114" s="3"/>
    </row>
    <row r="115" spans="2:12" x14ac:dyDescent="0.25">
      <c r="B115" s="2"/>
      <c r="G115" s="3"/>
      <c r="L115" s="3"/>
    </row>
    <row r="116" spans="2:12" x14ac:dyDescent="0.25">
      <c r="B116" s="2"/>
      <c r="G116" s="3"/>
      <c r="L116" s="3"/>
    </row>
    <row r="117" spans="2:12" x14ac:dyDescent="0.25">
      <c r="B117" s="2"/>
      <c r="G117" s="3"/>
      <c r="L117" s="3"/>
    </row>
    <row r="118" spans="2:12" x14ac:dyDescent="0.25">
      <c r="B118" s="2"/>
      <c r="G118" s="3"/>
      <c r="L118" s="3"/>
    </row>
    <row r="119" spans="2:12" x14ac:dyDescent="0.25">
      <c r="B119" s="2"/>
      <c r="G119" s="3"/>
      <c r="L119" s="3"/>
    </row>
    <row r="120" spans="2:12" x14ac:dyDescent="0.25">
      <c r="B120" s="2"/>
      <c r="G120" s="3"/>
      <c r="L120" s="3"/>
    </row>
    <row r="121" spans="2:12" x14ac:dyDescent="0.25">
      <c r="B121" s="2"/>
      <c r="G121" s="3"/>
      <c r="L121" s="3"/>
    </row>
    <row r="122" spans="2:12" x14ac:dyDescent="0.25">
      <c r="B122" s="2"/>
      <c r="G122" s="3"/>
      <c r="L122" s="3"/>
    </row>
    <row r="123" spans="2:12" x14ac:dyDescent="0.25">
      <c r="B123" s="2"/>
      <c r="G123" s="3"/>
      <c r="L123" s="3"/>
    </row>
    <row r="124" spans="2:12" x14ac:dyDescent="0.25">
      <c r="B124" s="2"/>
      <c r="G124" s="3"/>
      <c r="L124" s="3"/>
    </row>
    <row r="125" spans="2:12" x14ac:dyDescent="0.25">
      <c r="B125" s="2"/>
      <c r="G125" s="3"/>
      <c r="L125" s="3"/>
    </row>
    <row r="126" spans="2:12" x14ac:dyDescent="0.25">
      <c r="B126" s="2"/>
      <c r="G126" s="3"/>
      <c r="L126" s="3"/>
    </row>
    <row r="127" spans="2:12" x14ac:dyDescent="0.25">
      <c r="B127" s="2"/>
      <c r="G127" s="3"/>
      <c r="L127" s="3"/>
    </row>
    <row r="128" spans="2:12" x14ac:dyDescent="0.25">
      <c r="B128" s="2"/>
      <c r="G128" s="3"/>
      <c r="L128" s="3"/>
    </row>
    <row r="129" spans="2:12" x14ac:dyDescent="0.25">
      <c r="B129" s="2"/>
      <c r="G129" s="3"/>
      <c r="L129" s="3"/>
    </row>
    <row r="130" spans="2:12" x14ac:dyDescent="0.25">
      <c r="B130" s="2"/>
      <c r="G130" s="3"/>
      <c r="L130" s="3"/>
    </row>
    <row r="131" spans="2:12" x14ac:dyDescent="0.25">
      <c r="B131" s="2"/>
      <c r="G131" s="3"/>
      <c r="L131" s="3"/>
    </row>
    <row r="132" spans="2:12" x14ac:dyDescent="0.25">
      <c r="B132" s="2"/>
      <c r="G132" s="3"/>
      <c r="L132" s="3"/>
    </row>
    <row r="133" spans="2:12" x14ac:dyDescent="0.25">
      <c r="B133" s="2"/>
      <c r="G133" s="3"/>
      <c r="L133" s="3"/>
    </row>
    <row r="134" spans="2:12" x14ac:dyDescent="0.25">
      <c r="B134" s="2"/>
      <c r="G134" s="3"/>
      <c r="L134" s="3"/>
    </row>
    <row r="135" spans="2:12" x14ac:dyDescent="0.25">
      <c r="B135" s="2"/>
      <c r="G135" s="3"/>
      <c r="L135" s="3"/>
    </row>
    <row r="136" spans="2:12" x14ac:dyDescent="0.25">
      <c r="B136" s="2"/>
      <c r="G136" s="3"/>
      <c r="L136" s="3"/>
    </row>
    <row r="137" spans="2:12" x14ac:dyDescent="0.25">
      <c r="B137" s="2"/>
      <c r="G137" s="3"/>
      <c r="L137" s="3"/>
    </row>
    <row r="138" spans="2:12" x14ac:dyDescent="0.25">
      <c r="B138" s="2"/>
      <c r="G138" s="3"/>
      <c r="L138" s="3"/>
    </row>
    <row r="139" spans="2:12" x14ac:dyDescent="0.25">
      <c r="B139" s="2"/>
      <c r="G139" s="3"/>
      <c r="L139" s="3"/>
    </row>
    <row r="140" spans="2:12" x14ac:dyDescent="0.25">
      <c r="B140" s="2"/>
      <c r="G140" s="3"/>
      <c r="L140" s="3"/>
    </row>
    <row r="141" spans="2:12" x14ac:dyDescent="0.25">
      <c r="B141" s="2"/>
      <c r="G141" s="3"/>
      <c r="L141" s="3"/>
    </row>
    <row r="142" spans="2:12" x14ac:dyDescent="0.25">
      <c r="B142" s="2"/>
      <c r="G142" s="3"/>
      <c r="L142" s="3"/>
    </row>
    <row r="143" spans="2:12" x14ac:dyDescent="0.25">
      <c r="B143" s="2"/>
      <c r="G143" s="3"/>
      <c r="L143" s="3"/>
    </row>
    <row r="144" spans="2:12" x14ac:dyDescent="0.25">
      <c r="B144" s="2"/>
      <c r="G144" s="3"/>
      <c r="L144" s="3"/>
    </row>
    <row r="145" spans="2:12" x14ac:dyDescent="0.25">
      <c r="B145" s="2"/>
      <c r="G145" s="3"/>
      <c r="L145" s="3"/>
    </row>
    <row r="146" spans="2:12" x14ac:dyDescent="0.25">
      <c r="B146" s="2"/>
      <c r="G146" s="3"/>
      <c r="L146" s="3"/>
    </row>
    <row r="147" spans="2:12" x14ac:dyDescent="0.25">
      <c r="B147" s="2"/>
      <c r="G147" s="3"/>
      <c r="L147" s="3"/>
    </row>
    <row r="148" spans="2:12" x14ac:dyDescent="0.25">
      <c r="B148" s="2"/>
      <c r="G148" s="3"/>
      <c r="L148" s="3"/>
    </row>
    <row r="149" spans="2:12" x14ac:dyDescent="0.25">
      <c r="B149" s="2"/>
      <c r="G149" s="3"/>
      <c r="L149" s="3"/>
    </row>
    <row r="150" spans="2:12" x14ac:dyDescent="0.25">
      <c r="B150" s="2"/>
      <c r="G150" s="3"/>
      <c r="L150" s="3"/>
    </row>
    <row r="151" spans="2:12" x14ac:dyDescent="0.25">
      <c r="B151" s="2"/>
      <c r="G151" s="3"/>
      <c r="L151" s="3"/>
    </row>
    <row r="152" spans="2:12" x14ac:dyDescent="0.25">
      <c r="B152" s="2"/>
      <c r="G152" s="3"/>
      <c r="L152" s="3"/>
    </row>
    <row r="153" spans="2:12" x14ac:dyDescent="0.25">
      <c r="B153" s="2"/>
      <c r="G153" s="3"/>
      <c r="L153" s="3"/>
    </row>
    <row r="154" spans="2:12" x14ac:dyDescent="0.25">
      <c r="B154" s="2"/>
      <c r="G154" s="3"/>
      <c r="L154" s="3"/>
    </row>
    <row r="155" spans="2:12" x14ac:dyDescent="0.25">
      <c r="B155" s="2"/>
      <c r="G155" s="3"/>
      <c r="L155" s="3"/>
    </row>
    <row r="156" spans="2:12" x14ac:dyDescent="0.25">
      <c r="B156" s="2"/>
      <c r="G156" s="3"/>
      <c r="L156" s="3"/>
    </row>
    <row r="157" spans="2:12" x14ac:dyDescent="0.25">
      <c r="B157" s="2"/>
      <c r="G157" s="3"/>
      <c r="L157" s="3"/>
    </row>
    <row r="158" spans="2:12" x14ac:dyDescent="0.25">
      <c r="B158" s="2"/>
      <c r="G158" s="3"/>
      <c r="L158" s="3"/>
    </row>
    <row r="159" spans="2:12" x14ac:dyDescent="0.25">
      <c r="B159" s="2"/>
      <c r="G159" s="3"/>
      <c r="L159" s="3"/>
    </row>
    <row r="160" spans="2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sortState xmlns:xlrd2="http://schemas.microsoft.com/office/spreadsheetml/2017/richdata2" ref="A3:P92">
    <sortCondition ref="N2:N92"/>
    <sortCondition ref="M2:M92"/>
  </sortState>
  <conditionalFormatting sqref="G3:G7900">
    <cfRule type="cellIs" dxfId="1" priority="2" operator="greaterThan">
      <formula>15</formula>
    </cfRule>
  </conditionalFormatting>
  <conditionalFormatting sqref="L3:L7900">
    <cfRule type="cellIs" dxfId="0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October 6, 2025</oddHeader>
    <oddFooter>&amp;LSorted by Address&amp;R&amp;P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5B21-C30F-44CF-AE4E-066B06BA0BBE}">
  <dimension ref="A1:H26"/>
  <sheetViews>
    <sheetView workbookViewId="0">
      <selection activeCell="A2" sqref="A2"/>
    </sheetView>
  </sheetViews>
  <sheetFormatPr defaultRowHeight="15" x14ac:dyDescent="0.25"/>
  <cols>
    <col min="1" max="1" width="48.5703125" bestFit="1" customWidth="1"/>
    <col min="2" max="2" width="8.28515625" bestFit="1" customWidth="1"/>
    <col min="3" max="3" width="7.85546875" bestFit="1" customWidth="1"/>
    <col min="6" max="6" width="51.28515625" bestFit="1" customWidth="1"/>
    <col min="7" max="7" width="8.28515625" bestFit="1" customWidth="1"/>
    <col min="8" max="8" width="7.85546875" bestFit="1" customWidth="1"/>
  </cols>
  <sheetData>
    <row r="1" spans="1:8" x14ac:dyDescent="0.25">
      <c r="A1" s="27" t="s">
        <v>215</v>
      </c>
      <c r="B1" s="28" t="s">
        <v>220</v>
      </c>
      <c r="C1" s="28" t="s">
        <v>214</v>
      </c>
      <c r="F1" s="27" t="s">
        <v>224</v>
      </c>
      <c r="G1" s="28" t="s">
        <v>220</v>
      </c>
      <c r="H1" s="28" t="s">
        <v>214</v>
      </c>
    </row>
    <row r="2" spans="1:8" x14ac:dyDescent="0.25">
      <c r="A2" s="29" t="s">
        <v>216</v>
      </c>
      <c r="B2" s="25">
        <f>COUNTA('Sorted by Lead Concentration'!$D$3:$D$92)</f>
        <v>8</v>
      </c>
      <c r="C2" s="26"/>
      <c r="F2" s="29" t="s">
        <v>216</v>
      </c>
      <c r="G2" s="25">
        <f>COUNTA('Sorted by Lead Concentration'!$I$3:$I$92)</f>
        <v>8</v>
      </c>
      <c r="H2" s="24"/>
    </row>
    <row r="3" spans="1:8" x14ac:dyDescent="0.25">
      <c r="A3" s="29" t="s">
        <v>217</v>
      </c>
      <c r="B3" s="25">
        <f>COUNTIFS('Sorted by Lead Concentration'!$D$3:$D$92, "&lt;=10") + COUNTIFS('Sorted by Lead Concentration'!$D$3:$D$92, "Not detected")</f>
        <v>8</v>
      </c>
      <c r="C3" s="26">
        <f t="shared" ref="C3:C5" si="0">B3/$B$2</f>
        <v>1</v>
      </c>
      <c r="F3" s="29" t="s">
        <v>225</v>
      </c>
      <c r="G3" s="25">
        <f>COUNTIFS('Sorted by Lead Concentration'!$I$3:$I$92, "&lt;=1300") + COUNTIFS('Sorted by Lead Concentration'!$I$3:$I$92, "Not detected")</f>
        <v>8</v>
      </c>
      <c r="H3" s="26">
        <f t="shared" ref="H3:H4" si="1">G3/$G$2</f>
        <v>1</v>
      </c>
    </row>
    <row r="4" spans="1:8" x14ac:dyDescent="0.25">
      <c r="A4" s="29" t="s">
        <v>218</v>
      </c>
      <c r="B4" s="25">
        <f>COUNTIFS('Sorted by Lead Concentration'!$D$3:$D$92, "&gt;10", 'Sorted by Lead Concentration'!$D$3:$D$92, "&lt;=15")</f>
        <v>0</v>
      </c>
      <c r="C4" s="26">
        <f t="shared" si="0"/>
        <v>0</v>
      </c>
      <c r="F4" s="29" t="s">
        <v>226</v>
      </c>
      <c r="G4" s="25">
        <f>COUNTIFS('Sorted by Lead Concentration'!$I$3:$I$92, "&gt;1300")</f>
        <v>0</v>
      </c>
      <c r="H4" s="26">
        <f t="shared" si="1"/>
        <v>0</v>
      </c>
    </row>
    <row r="5" spans="1:8" x14ac:dyDescent="0.25">
      <c r="A5" s="29" t="s">
        <v>219</v>
      </c>
      <c r="B5" s="25">
        <f>COUNTIFS('Sorted by Lead Concentration'!$D$3:$D$92, "&gt;12")</f>
        <v>0</v>
      </c>
      <c r="C5" s="26">
        <f t="shared" si="0"/>
        <v>0</v>
      </c>
    </row>
    <row r="8" spans="1:8" x14ac:dyDescent="0.25">
      <c r="A8" s="27" t="s">
        <v>221</v>
      </c>
      <c r="B8" s="28" t="s">
        <v>220</v>
      </c>
      <c r="C8" s="28" t="s">
        <v>214</v>
      </c>
      <c r="F8" s="27" t="s">
        <v>227</v>
      </c>
      <c r="G8" s="28" t="s">
        <v>220</v>
      </c>
      <c r="H8" s="28" t="s">
        <v>214</v>
      </c>
    </row>
    <row r="9" spans="1:8" x14ac:dyDescent="0.25">
      <c r="A9" s="29" t="s">
        <v>216</v>
      </c>
      <c r="B9" s="25">
        <f>COUNTA('Sorted by Lead Concentration'!$E$3:$E$92)</f>
        <v>8</v>
      </c>
      <c r="C9" s="24"/>
      <c r="F9" s="29" t="s">
        <v>216</v>
      </c>
      <c r="G9" s="25">
        <f>COUNTA('Sorted by Lead Concentration'!$J$3:$J$92)</f>
        <v>8</v>
      </c>
      <c r="H9" s="24"/>
    </row>
    <row r="10" spans="1:8" x14ac:dyDescent="0.25">
      <c r="A10" s="29" t="s">
        <v>217</v>
      </c>
      <c r="B10" s="25">
        <f>COUNTIFS('Sorted by Lead Concentration'!$E$3:$E$92, "&lt;=10") + COUNTIFS('Sorted by Lead Concentration'!$E$3:$E$92, "Not detected")</f>
        <v>8</v>
      </c>
      <c r="C10" s="26">
        <f t="shared" ref="C10:C12" si="2">B10/$B$9</f>
        <v>1</v>
      </c>
      <c r="F10" s="29" t="s">
        <v>225</v>
      </c>
      <c r="G10" s="25">
        <f>COUNTIFS('Sorted by Lead Concentration'!$J$3:$J$92, "&lt;=1300") + COUNTIFS('Sorted by Lead Concentration'!$J$3:$J$92, "Not detected")</f>
        <v>8</v>
      </c>
      <c r="H10" s="26">
        <f t="shared" ref="H10:H11" si="3">G10/$G$9</f>
        <v>1</v>
      </c>
    </row>
    <row r="11" spans="1:8" x14ac:dyDescent="0.25">
      <c r="A11" s="29" t="s">
        <v>218</v>
      </c>
      <c r="B11" s="25">
        <f>COUNTIFS('Sorted by Lead Concentration'!$E$3:$E$92, "&gt;10", 'Sorted by Lead Concentration'!$E$3:$E$92, "&lt;=15")</f>
        <v>0</v>
      </c>
      <c r="C11" s="26">
        <f t="shared" si="2"/>
        <v>0</v>
      </c>
      <c r="F11" s="29" t="s">
        <v>226</v>
      </c>
      <c r="G11" s="25">
        <f>COUNTIFS('Sorted by Lead Concentration'!$J$3:$J$92, "&gt;1300")</f>
        <v>0</v>
      </c>
      <c r="H11" s="26">
        <f t="shared" si="3"/>
        <v>0</v>
      </c>
    </row>
    <row r="12" spans="1:8" x14ac:dyDescent="0.25">
      <c r="A12" s="29" t="s">
        <v>219</v>
      </c>
      <c r="B12" s="25">
        <f>COUNTIFS('Sorted by Lead Concentration'!$E$3:$E$92, "&gt;12")</f>
        <v>0</v>
      </c>
      <c r="C12" s="26">
        <f t="shared" si="2"/>
        <v>0</v>
      </c>
    </row>
    <row r="15" spans="1:8" x14ac:dyDescent="0.25">
      <c r="A15" s="27" t="s">
        <v>222</v>
      </c>
      <c r="B15" s="28" t="s">
        <v>220</v>
      </c>
      <c r="C15" s="28" t="s">
        <v>214</v>
      </c>
      <c r="F15" s="27" t="s">
        <v>228</v>
      </c>
      <c r="G15" s="28" t="s">
        <v>220</v>
      </c>
      <c r="H15" s="28" t="s">
        <v>214</v>
      </c>
    </row>
    <row r="16" spans="1:8" x14ac:dyDescent="0.25">
      <c r="A16" s="29" t="s">
        <v>216</v>
      </c>
      <c r="B16" s="25">
        <f>COUNTA('Sorted by Lead Concentration'!$F$3:$F$92)</f>
        <v>8</v>
      </c>
      <c r="C16" s="24"/>
      <c r="F16" s="29" t="s">
        <v>216</v>
      </c>
      <c r="G16" s="25">
        <f>COUNTA('Sorted by Lead Concentration'!$K$3:$K$92)</f>
        <v>8</v>
      </c>
      <c r="H16" s="24"/>
    </row>
    <row r="17" spans="1:8" x14ac:dyDescent="0.25">
      <c r="A17" s="29" t="s">
        <v>217</v>
      </c>
      <c r="B17" s="25">
        <f>COUNTIFS('Sorted by Lead Concentration'!$F$3:$F$92, "&lt;=10") + COUNTIFS('Sorted by Lead Concentration'!$F$3:$F$92, "Not detected")</f>
        <v>8</v>
      </c>
      <c r="C17" s="26">
        <f t="shared" ref="C17:C19" si="4">B17/$B$16</f>
        <v>1</v>
      </c>
      <c r="F17" s="29" t="s">
        <v>225</v>
      </c>
      <c r="G17" s="25">
        <f>COUNTIFS('Sorted by Lead Concentration'!$K$3:$K$92, "&lt;=1300") + COUNTIFS('Sorted by Lead Concentration'!$K$3:$K$92, "Not detected")</f>
        <v>8</v>
      </c>
      <c r="H17" s="26">
        <f t="shared" ref="H17:H18" si="5">G17/$G$16</f>
        <v>1</v>
      </c>
    </row>
    <row r="18" spans="1:8" x14ac:dyDescent="0.25">
      <c r="A18" s="29" t="s">
        <v>218</v>
      </c>
      <c r="B18" s="25">
        <f>COUNTIFS('Sorted by Lead Concentration'!$F$3:$F$92, "&gt;10", 'Sorted by Lead Concentration'!$F$3:$F$92, "&lt;=15")</f>
        <v>0</v>
      </c>
      <c r="C18" s="26">
        <f t="shared" si="4"/>
        <v>0</v>
      </c>
      <c r="F18" s="29" t="s">
        <v>226</v>
      </c>
      <c r="G18" s="25">
        <f>COUNTIFS('Sorted by Lead Concentration'!$K$3:$K$92, "&gt;1300")</f>
        <v>0</v>
      </c>
      <c r="H18" s="26">
        <f t="shared" si="5"/>
        <v>0</v>
      </c>
    </row>
    <row r="19" spans="1:8" x14ac:dyDescent="0.25">
      <c r="A19" s="29" t="s">
        <v>219</v>
      </c>
      <c r="B19" s="25">
        <f>COUNTIFS('Sorted by Lead Concentration'!$F$3:$F$92, "&gt;12")</f>
        <v>0</v>
      </c>
      <c r="C19" s="26">
        <f t="shared" si="4"/>
        <v>0</v>
      </c>
    </row>
    <row r="22" spans="1:8" x14ac:dyDescent="0.25">
      <c r="A22" s="27" t="s">
        <v>223</v>
      </c>
      <c r="B22" s="28" t="s">
        <v>220</v>
      </c>
      <c r="C22" s="28" t="s">
        <v>214</v>
      </c>
      <c r="F22" s="27" t="s">
        <v>229</v>
      </c>
      <c r="G22" s="28" t="s">
        <v>220</v>
      </c>
      <c r="H22" s="28" t="s">
        <v>214</v>
      </c>
    </row>
    <row r="23" spans="1:8" x14ac:dyDescent="0.25">
      <c r="A23" s="29" t="s">
        <v>216</v>
      </c>
      <c r="B23" s="25">
        <f>COUNT('Sorted by Lead Concentration'!$G$3:$G$92)</f>
        <v>82</v>
      </c>
      <c r="C23" s="24"/>
      <c r="F23" s="29" t="s">
        <v>216</v>
      </c>
      <c r="G23" s="25">
        <f>COUNTA('Sorted by Lead Concentration'!$L$3:$L$92)</f>
        <v>82</v>
      </c>
      <c r="H23" s="24"/>
    </row>
    <row r="24" spans="1:8" x14ac:dyDescent="0.25">
      <c r="A24" s="29" t="s">
        <v>217</v>
      </c>
      <c r="B24" s="25">
        <f>COUNTIFS('Sorted by Lead Concentration'!$G$3:$G$92, "&lt;=10") + COUNTIFS('Sorted by Lead Concentration'!$G$3:$G$92, "Not detected")</f>
        <v>81</v>
      </c>
      <c r="C24" s="26">
        <f t="shared" ref="C24:C26" si="6">B24/$B$23</f>
        <v>0.98780487804878048</v>
      </c>
      <c r="F24" s="29" t="s">
        <v>225</v>
      </c>
      <c r="G24" s="25">
        <f>COUNTIFS('Sorted by Lead Concentration'!$L$3:$L$92, "&lt;=1300") + COUNTIFS('Sorted by Lead Concentration'!$L$3:$L$92, "Not detected")</f>
        <v>82</v>
      </c>
      <c r="H24" s="26">
        <f t="shared" ref="H24:H25" si="7">G24/$G$23</f>
        <v>1</v>
      </c>
    </row>
    <row r="25" spans="1:8" x14ac:dyDescent="0.25">
      <c r="A25" s="29" t="s">
        <v>218</v>
      </c>
      <c r="B25" s="25">
        <f>COUNTIFS('Sorted by Lead Concentration'!$G$3:$G$92, "&gt;10", 'Sorted by Lead Concentration'!$G$2:$G$91, "&lt;=15")</f>
        <v>1</v>
      </c>
      <c r="C25" s="26">
        <f t="shared" si="6"/>
        <v>1.2195121951219513E-2</v>
      </c>
      <c r="F25" s="29" t="s">
        <v>226</v>
      </c>
      <c r="G25" s="25">
        <f>COUNTIFS('Sorted by Lead Concentration'!$L$3:$L$92, "&gt;1300")</f>
        <v>0</v>
      </c>
      <c r="H25" s="26">
        <f t="shared" si="7"/>
        <v>0</v>
      </c>
    </row>
    <row r="26" spans="1:8" x14ac:dyDescent="0.25">
      <c r="A26" s="29" t="s">
        <v>219</v>
      </c>
      <c r="B26" s="25">
        <f>COUNTIFS('Sorted by Lead Concentration'!$G$3:$G$92, "&gt;12")</f>
        <v>1</v>
      </c>
      <c r="C26" s="26">
        <f t="shared" si="6"/>
        <v>1.2195121951219513E-2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Sorted by Lead Concentration</vt:lpstr>
      <vt:lpstr>Sorted by Address</vt:lpstr>
      <vt:lpstr>Analysis</vt:lpstr>
      <vt:lpstr>'Sorted by Address'!Print_Titles</vt:lpstr>
      <vt:lpstr>'Sorted by Lead Concentration'!Print_Titles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Flint Residential and Business Testing Report - results collected July 01, 2025 through October 06 2025</dc:title>
  <dc:creator>EGLE</dc:creator>
  <cp:keywords>pb, lead, EGLE, flint, copper, cu</cp:keywords>
  <cp:lastModifiedBy>Dygert, Lisa (EGLE)</cp:lastModifiedBy>
  <cp:lastPrinted>2025-10-16T11:20:49Z</cp:lastPrinted>
  <dcterms:created xsi:type="dcterms:W3CDTF">2016-02-02T22:01:16Z</dcterms:created>
  <dcterms:modified xsi:type="dcterms:W3CDTF">2025-10-16T11:22:25Z</dcterms:modified>
  <cp:category>pb, lead, EGLE, flint, copper, cu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cb2f3596c046441d84ed3bd4ce90f3bc</vt:lpwstr>
  </property>
  <property fmtid="{D5CDD505-2E9C-101B-9397-08002B2CF9AE}" pid="3" name="MSIP_Label_3a2fed65-62e7-46ea-af74-187e0c17143a_Enabled">
    <vt:lpwstr>true</vt:lpwstr>
  </property>
  <property fmtid="{D5CDD505-2E9C-101B-9397-08002B2CF9AE}" pid="4" name="MSIP_Label_3a2fed65-62e7-46ea-af74-187e0c17143a_SetDate">
    <vt:lpwstr>2022-07-14T11:22:07Z</vt:lpwstr>
  </property>
  <property fmtid="{D5CDD505-2E9C-101B-9397-08002B2CF9AE}" pid="5" name="MSIP_Label_3a2fed65-62e7-46ea-af74-187e0c17143a_Method">
    <vt:lpwstr>Privileged</vt:lpwstr>
  </property>
  <property fmtid="{D5CDD505-2E9C-101B-9397-08002B2CF9AE}" pid="6" name="MSIP_Label_3a2fed65-62e7-46ea-af74-187e0c17143a_Name">
    <vt:lpwstr>3a2fed65-62e7-46ea-af74-187e0c17143a</vt:lpwstr>
  </property>
  <property fmtid="{D5CDD505-2E9C-101B-9397-08002B2CF9AE}" pid="7" name="MSIP_Label_3a2fed65-62e7-46ea-af74-187e0c17143a_SiteId">
    <vt:lpwstr>d5fb7087-3777-42ad-966a-892ef47225d1</vt:lpwstr>
  </property>
  <property fmtid="{D5CDD505-2E9C-101B-9397-08002B2CF9AE}" pid="8" name="MSIP_Label_3a2fed65-62e7-46ea-af74-187e0c17143a_ActionId">
    <vt:lpwstr>011685ec-dce7-4165-8ea3-ebfbf5e0d5e5</vt:lpwstr>
  </property>
  <property fmtid="{D5CDD505-2E9C-101B-9397-08002B2CF9AE}" pid="9" name="MSIP_Label_3a2fed65-62e7-46ea-af74-187e0c17143a_ContentBits">
    <vt:lpwstr>0</vt:lpwstr>
  </property>
</Properties>
</file>